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amber_griffin_maine_gov/Documents/Desktop/"/>
    </mc:Choice>
  </mc:AlternateContent>
  <xr:revisionPtr revIDLastSave="0" documentId="8_{C7CD6860-35D5-4F73-A04F-63BFCC02C457}" xr6:coauthVersionLast="44" xr6:coauthVersionMax="44" xr10:uidLastSave="{00000000-0000-0000-0000-000000000000}"/>
  <bookViews>
    <workbookView xWindow="2316" yWindow="228" windowWidth="12756" windowHeight="11712" firstSheet="4" activeTab="4" xr2:uid="{00000000-000D-0000-FFFF-FFFF00000000}"/>
  </bookViews>
  <sheets>
    <sheet name="FY20 Monthly Earnings fr CP" sheetId="8" r:id="rId1"/>
    <sheet name="FY03-14 CP Rates" sheetId="9" state="hidden" r:id="rId2"/>
    <sheet name="FY03-14 Graph" sheetId="7" state="hidden" r:id="rId3"/>
    <sheet name="FY03 to Current Rates" sheetId="1" state="hidden" r:id="rId4"/>
    <sheet name="Maine Ending Balances 2020" sheetId="11" r:id="rId5"/>
  </sheets>
  <definedNames>
    <definedName name="_xlnm.Print_Area" localSheetId="0">'FY20 Monthly Earnings fr CP'!$A$1:$H$38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" i="8" l="1"/>
  <c r="G15" i="8"/>
  <c r="G16" i="8"/>
  <c r="G17" i="8"/>
  <c r="G7" i="8"/>
  <c r="G8" i="8"/>
  <c r="G9" i="8"/>
  <c r="G10" i="8"/>
  <c r="G11" i="8"/>
  <c r="G12" i="8"/>
  <c r="G6" i="8"/>
  <c r="C18" i="8"/>
  <c r="D18" i="8"/>
  <c r="E18" i="8"/>
  <c r="G13" i="8" l="1"/>
  <c r="N48" i="11" l="1"/>
  <c r="M48" i="11"/>
  <c r="L48" i="11"/>
  <c r="K48" i="11"/>
  <c r="J48" i="11"/>
  <c r="I48" i="11"/>
  <c r="H48" i="11"/>
  <c r="G48" i="11"/>
  <c r="F48" i="11"/>
  <c r="E48" i="11"/>
  <c r="D48" i="11"/>
  <c r="C48" i="11"/>
  <c r="B21" i="9" l="1"/>
  <c r="C21" i="9" l="1"/>
  <c r="M21" i="9" l="1"/>
  <c r="L21" i="9"/>
  <c r="K21" i="9"/>
  <c r="J21" i="9"/>
  <c r="I21" i="9"/>
  <c r="H21" i="9"/>
  <c r="G21" i="9"/>
  <c r="F21" i="9"/>
  <c r="E21" i="9"/>
  <c r="D21" i="9"/>
  <c r="H18" i="8" l="1"/>
  <c r="G18" i="8" l="1"/>
</calcChain>
</file>

<file path=xl/sharedStrings.xml><?xml version="1.0" encoding="utf-8"?>
<sst xmlns="http://schemas.openxmlformats.org/spreadsheetml/2006/main" count="150" uniqueCount="150">
  <si>
    <t>Month of Earnings</t>
  </si>
  <si>
    <t>Cashpool Rates</t>
  </si>
  <si>
    <t>Monthly Earnings from Cash Pool Distributions</t>
  </si>
  <si>
    <t>Mo. Of Earnings</t>
  </si>
  <si>
    <t>Following Month  Dist.</t>
  </si>
  <si>
    <t>Prev. Mo. Earnings Distributed</t>
  </si>
  <si>
    <t>ADVANTAGE                    Avg Daily Balance Total</t>
  </si>
  <si>
    <t>Days in Mo.</t>
  </si>
  <si>
    <t>Cash Pool Rate</t>
  </si>
  <si>
    <t>P12</t>
  </si>
  <si>
    <t>PFM Avg Historical Cost</t>
  </si>
  <si>
    <t>6-mo. Treasury bill (6-mo. Trailing)</t>
  </si>
  <si>
    <t>http://www.maine.gov/treasurer/cash_management/cash_pool_reports.html</t>
  </si>
  <si>
    <t>TREASURER'S CASH POOL RATES (%)</t>
  </si>
  <si>
    <t>FY2012</t>
  </si>
  <si>
    <t>FY2011</t>
  </si>
  <si>
    <t>FY2010</t>
  </si>
  <si>
    <t>FY2009</t>
  </si>
  <si>
    <t>FY2008</t>
  </si>
  <si>
    <t>FY2007</t>
  </si>
  <si>
    <t>FY2006</t>
  </si>
  <si>
    <t>FY2005</t>
  </si>
  <si>
    <t>FY2004</t>
  </si>
  <si>
    <t>FY2003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</si>
  <si>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</si>
  <si>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</si>
  <si>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</si>
  <si>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</si>
  <si>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</si>
  <si>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</si>
  <si>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</si>
  <si>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</si>
  <si>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</si>
  <si>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</si>
  <si>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</si>
  <si>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</si>
  <si>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Average</t>
  </si>
  <si>
    <t>FY2013</t>
  </si>
  <si>
    <t>FY/Months</t>
  </si>
  <si>
    <t>Fiscal Years 2003-2014</t>
  </si>
  <si>
    <t>FY2014</t>
  </si>
  <si>
    <t>FUND NAME</t>
  </si>
  <si>
    <t>FUND#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</si>
  <si>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</si>
  <si>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</si>
  <si>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</si>
  <si>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</si>
  <si>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</si>
  <si>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</si>
  <si>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</si>
  <si>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</si>
  <si>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</si>
  <si>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</si>
  <si>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</si>
  <si>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</si>
  <si>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 xml:space="preserve">General Fund   </t>
  </si>
  <si>
    <t>010</t>
  </si>
  <si>
    <t>Highway Fund</t>
  </si>
  <si>
    <t>012</t>
  </si>
  <si>
    <t>Federal Expenditure</t>
  </si>
  <si>
    <t>013</t>
  </si>
  <si>
    <t>Other Special Revenue</t>
  </si>
  <si>
    <t>014</t>
  </si>
  <si>
    <t>Federal Block Grant</t>
  </si>
  <si>
    <t>015</t>
  </si>
  <si>
    <t xml:space="preserve">General Bond Fund - Taxable       </t>
  </si>
  <si>
    <t>017</t>
  </si>
  <si>
    <t xml:space="preserve">General Bond Fund - Tax-exempt  </t>
  </si>
  <si>
    <t>018</t>
  </si>
  <si>
    <t>Federal Expenditure- ARRA</t>
  </si>
  <si>
    <t>020</t>
  </si>
  <si>
    <t>Federal Block Grant- ARRA</t>
  </si>
  <si>
    <t>021</t>
  </si>
  <si>
    <t>Fund for a Healthy Maine (Tobacco)</t>
  </si>
  <si>
    <t>024</t>
  </si>
  <si>
    <t xml:space="preserve">Financial &amp; Personnel Service </t>
  </si>
  <si>
    <t>029</t>
  </si>
  <si>
    <t>Transportation Facilities Fund</t>
  </si>
  <si>
    <t>030</t>
  </si>
  <si>
    <t>Fleet Service - DOT</t>
  </si>
  <si>
    <t>032</t>
  </si>
  <si>
    <t>Postal, Printing &amp; Supply Fund</t>
  </si>
  <si>
    <t>035</t>
  </si>
  <si>
    <t>Office of Information Services</t>
  </si>
  <si>
    <t>038</t>
  </si>
  <si>
    <t>Risk Management Fund</t>
  </si>
  <si>
    <t>039</t>
  </si>
  <si>
    <t>Workers Comp. Management</t>
  </si>
  <si>
    <t>041</t>
  </si>
  <si>
    <t>Central Motor Pool</t>
  </si>
  <si>
    <t>042</t>
  </si>
  <si>
    <t xml:space="preserve">Real Prop Lease ISF       </t>
  </si>
  <si>
    <t>043</t>
  </si>
  <si>
    <t xml:space="preserve">Bureau of Revenue Services        </t>
  </si>
  <si>
    <t>044</t>
  </si>
  <si>
    <t xml:space="preserve">Retiree Health Insurance ISF          </t>
  </si>
  <si>
    <t>045</t>
  </si>
  <si>
    <t>Accident, Sickness &amp; Health Insurance</t>
  </si>
  <si>
    <t>046</t>
  </si>
  <si>
    <t xml:space="preserve">Statewide radio &amp; Network System    </t>
  </si>
  <si>
    <t>047</t>
  </si>
  <si>
    <t>Consolidated Emergency Commun</t>
  </si>
  <si>
    <t>052</t>
  </si>
  <si>
    <t>Transit, Aviation &amp; Rail Transp</t>
  </si>
  <si>
    <t>053</t>
  </si>
  <si>
    <t>Dirigo Health Agency</t>
  </si>
  <si>
    <t>054</t>
  </si>
  <si>
    <t>Island Ferry Service</t>
  </si>
  <si>
    <t>057</t>
  </si>
  <si>
    <t>Alcoholic Beverage Fund</t>
  </si>
  <si>
    <t>060</t>
  </si>
  <si>
    <t>Prison Industries</t>
  </si>
  <si>
    <t>061</t>
  </si>
  <si>
    <t>State Administered Insur Fd</t>
  </si>
  <si>
    <t>064</t>
  </si>
  <si>
    <t xml:space="preserve">Maine Military Authority                      </t>
  </si>
  <si>
    <t>066</t>
  </si>
  <si>
    <t>State Lottery</t>
  </si>
  <si>
    <t>067</t>
  </si>
  <si>
    <t>Emplyment Security Trust</t>
  </si>
  <si>
    <t>070</t>
  </si>
  <si>
    <t>Abandoned Property</t>
  </si>
  <si>
    <t>071</t>
  </si>
  <si>
    <t>Firefighter and Law Enf Health Ins</t>
  </si>
  <si>
    <t>076</t>
  </si>
  <si>
    <t>Competitive Skills Scholarship Fund</t>
  </si>
  <si>
    <t>077</t>
  </si>
  <si>
    <t>Payroll Withholding Fund</t>
  </si>
  <si>
    <t>080</t>
  </si>
  <si>
    <t>Expendable Trust - Common</t>
  </si>
  <si>
    <t>082</t>
  </si>
  <si>
    <t>Private Trust Funds</t>
  </si>
  <si>
    <t>083</t>
  </si>
  <si>
    <t>Other Agency Funds</t>
  </si>
  <si>
    <t>086</t>
  </si>
  <si>
    <t>Lands Reserved Trust Fund</t>
  </si>
  <si>
    <t>087</t>
  </si>
  <si>
    <t>Component Units</t>
  </si>
  <si>
    <t>098</t>
  </si>
  <si>
    <t>Total</t>
  </si>
  <si>
    <t>FY17 Sum/Average</t>
  </si>
  <si>
    <t>Highway Bond Fund - TaxExempt</t>
  </si>
  <si>
    <t>016</t>
  </si>
  <si>
    <t>Industrial Drive Facility Fund</t>
  </si>
  <si>
    <t>048</t>
  </si>
  <si>
    <t>Fiscal Year 2020</t>
  </si>
  <si>
    <t>FY20</t>
  </si>
  <si>
    <t>FY 2020 Month-end Cash Balances by Fund</t>
  </si>
  <si>
    <t>Federal Expenditure- CRF</t>
  </si>
  <si>
    <t>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</si>
</sst>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0.000%"/>
    <numFmt numFmtId="167" formatCode="_(* #,##0.0000000_);_(* \(#,##0.0000000\);_(* &quot;-&quot;??_);_(@_)"/>
    <numFmt numFmtId="168" formatCode="&quot;$&quot;#,##0.000000_);\(&quot;$&quot;#,##0.000000\)"/>
    <numFmt numFmtId="169" formatCode="_(* #,##0.0000_);_(* \(#,##0.0000\);_(* &quot;-&quot;??_);_(@_)"/>
  </numFmts>
  <fonts count="63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.5"/>
      <color indexed="9"/>
      <name val="Verdana"/>
      <family val="2"/>
    </font>
    <font>
      <sz val="8.5"/>
      <name val="Verdana"/>
      <family val="2"/>
    </font>
    <font>
      <sz val="8"/>
      <name val="Arial"/>
      <family val="2"/>
    </font>
    <font>
      <sz val="10"/>
      <name val="Calibri"/>
      <family val="2"/>
    </font>
    <font>
      <b/>
      <u/>
      <sz val="12"/>
      <name val="Palatino Linotype"/>
      <family val="1"/>
    </font>
    <font>
      <b/>
      <u/>
      <sz val="10"/>
      <name val="Palatino Linotype"/>
      <family val="1"/>
    </font>
    <font>
      <sz val="10"/>
      <name val="Palatino Linotype"/>
      <family val="1"/>
    </font>
    <font>
      <sz val="10"/>
      <name val="Trebuchet MS"/>
      <family val="2"/>
    </font>
    <font>
      <b/>
      <u/>
      <sz val="9"/>
      <color indexed="12"/>
      <name val="Trebuchet MS"/>
      <family val="2"/>
    </font>
    <font>
      <sz val="10"/>
      <color indexed="9"/>
      <name val="Calibri"/>
      <family val="2"/>
    </font>
    <font>
      <i/>
      <sz val="9"/>
      <name val="Trebuchet MS"/>
      <family val="2"/>
    </font>
    <font>
      <b/>
      <sz val="10"/>
      <color rgb="FF002060"/>
      <name val="Calibri"/>
      <family val="2"/>
    </font>
    <font>
      <sz val="10"/>
      <color rgb="FF002060"/>
      <name val="Arial"/>
      <family val="2"/>
    </font>
    <font>
      <sz val="10"/>
      <color indexed="14"/>
      <name val="Calibri"/>
      <family val="2"/>
    </font>
    <font>
      <sz val="11"/>
      <color indexed="14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0"/>
      <name val="Calibri"/>
      <family val="2"/>
      <scheme val="minor"/>
    </font>
    <font>
      <sz val="12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14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Shruti"/>
      <family val="2"/>
    </font>
    <font>
      <b/>
      <sz val="10"/>
      <name val="Shruti"/>
      <family val="2"/>
    </font>
    <font>
      <sz val="10"/>
      <color indexed="18"/>
      <name val="Shruti"/>
      <family val="2"/>
    </font>
    <font>
      <b/>
      <u/>
      <sz val="10"/>
      <name val="Shruti"/>
      <family val="2"/>
    </font>
    <font>
      <b/>
      <sz val="10"/>
      <color indexed="12"/>
      <name val="Shruti"/>
      <family val="2"/>
    </font>
    <font>
      <sz val="10"/>
      <color indexed="9"/>
      <name val="Shruti"/>
      <family val="2"/>
    </font>
    <font>
      <sz val="10"/>
      <color indexed="60"/>
      <name val="Shruti"/>
      <family val="2"/>
    </font>
    <font>
      <b/>
      <sz val="10"/>
      <color indexed="18"/>
      <name val="Shruti"/>
      <family val="2"/>
    </font>
    <font>
      <b/>
      <sz val="10"/>
      <color indexed="60"/>
      <name val="Shruti"/>
      <family val="2"/>
    </font>
    <font>
      <i/>
      <sz val="10"/>
      <name val="Shruti"/>
      <family val="2"/>
    </font>
    <font>
      <b/>
      <u/>
      <sz val="10"/>
      <color indexed="12"/>
      <name val="Shruti"/>
      <family val="2"/>
    </font>
    <font>
      <b/>
      <sz val="12"/>
      <name val="Shruti"/>
      <family val="2"/>
    </font>
    <font>
      <sz val="10"/>
      <name val="Arial"/>
    </font>
    <font>
      <sz val="10"/>
      <color theme="1"/>
      <name val="Arial"/>
      <family val="2"/>
    </font>
    <font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name val="Garamond"/>
      <family val="1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62"/>
      <name val="Cambria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2"/>
      <name val="Arial MT"/>
    </font>
  </fonts>
  <fills count="21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0">
    <border>
      <left/>
      <right/>
      <top/>
      <bottom/>
      <diagonal/>
    </border>
    <border>
      <left style="medium">
        <color indexed="8"/>
      </left>
      <right style="medium">
        <color indexed="55"/>
      </right>
      <top style="medium">
        <color indexed="8"/>
      </top>
      <bottom style="medium">
        <color indexed="55"/>
      </bottom>
      <diagonal/>
    </border>
    <border>
      <left style="medium">
        <color indexed="55"/>
      </left>
      <right style="medium">
        <color indexed="8"/>
      </right>
      <top style="medium">
        <color indexed="8"/>
      </top>
      <bottom style="medium">
        <color indexed="55"/>
      </bottom>
      <diagonal/>
    </border>
    <border>
      <left/>
      <right/>
      <top/>
      <bottom style="medium">
        <color indexed="22"/>
      </bottom>
      <diagonal/>
    </border>
    <border>
      <left style="medium">
        <color indexed="22"/>
      </left>
      <right style="medium">
        <color indexed="8"/>
      </right>
      <top/>
      <bottom style="medium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27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/>
    <xf numFmtId="0" fontId="23" fillId="0" borderId="0"/>
    <xf numFmtId="0" fontId="27" fillId="0" borderId="0"/>
    <xf numFmtId="44" fontId="42" fillId="0" borderId="0" applyFont="0" applyFill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0" borderId="0" applyNumberFormat="0" applyBorder="0" applyAlignment="0" applyProtection="0"/>
    <xf numFmtId="0" fontId="46" fillId="10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7" fillId="18" borderId="0" applyNumberFormat="0" applyBorder="0" applyAlignment="0" applyProtection="0"/>
    <xf numFmtId="0" fontId="47" fillId="18" borderId="0" applyNumberFormat="0" applyBorder="0" applyAlignment="0" applyProtection="0"/>
    <xf numFmtId="0" fontId="48" fillId="6" borderId="11" applyNumberFormat="0" applyAlignment="0" applyProtection="0"/>
    <xf numFmtId="0" fontId="48" fillId="6" borderId="11" applyNumberFormat="0" applyAlignment="0" applyProtection="0"/>
    <xf numFmtId="0" fontId="49" fillId="19" borderId="12" applyNumberFormat="0" applyAlignment="0" applyProtection="0"/>
    <xf numFmtId="0" fontId="49" fillId="19" borderId="12" applyNumberFormat="0" applyAlignment="0" applyProtection="0"/>
    <xf numFmtId="43" fontId="4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52" fillId="0" borderId="13" applyNumberFormat="0" applyFill="0" applyAlignment="0" applyProtection="0"/>
    <xf numFmtId="0" fontId="52" fillId="0" borderId="13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7" borderId="11" applyNumberFormat="0" applyAlignment="0" applyProtection="0"/>
    <xf numFmtId="0" fontId="55" fillId="7" borderId="11" applyNumberFormat="0" applyAlignment="0" applyProtection="0"/>
    <xf numFmtId="0" fontId="56" fillId="0" borderId="16" applyNumberFormat="0" applyFill="0" applyAlignment="0" applyProtection="0"/>
    <xf numFmtId="0" fontId="56" fillId="0" borderId="16" applyNumberFormat="0" applyFill="0" applyAlignment="0" applyProtection="0"/>
    <xf numFmtId="0" fontId="57" fillId="12" borderId="0" applyNumberFormat="0" applyBorder="0" applyAlignment="0" applyProtection="0"/>
    <xf numFmtId="0" fontId="57" fillId="12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50" fillId="0" borderId="0"/>
    <xf numFmtId="0" fontId="2" fillId="0" borderId="0"/>
    <xf numFmtId="0" fontId="2" fillId="0" borderId="0"/>
    <xf numFmtId="0" fontId="62" fillId="0" borderId="0"/>
    <xf numFmtId="0" fontId="25" fillId="0" borderId="0"/>
    <xf numFmtId="0" fontId="50" fillId="0" borderId="0"/>
    <xf numFmtId="0" fontId="43" fillId="0" borderId="0"/>
    <xf numFmtId="0" fontId="2" fillId="0" borderId="0"/>
    <xf numFmtId="0" fontId="25" fillId="0" borderId="0"/>
    <xf numFmtId="0" fontId="2" fillId="0" borderId="0"/>
    <xf numFmtId="0" fontId="25" fillId="0" borderId="0"/>
    <xf numFmtId="0" fontId="1" fillId="0" borderId="0"/>
    <xf numFmtId="0" fontId="1" fillId="0" borderId="0"/>
    <xf numFmtId="0" fontId="25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" fillId="8" borderId="17" applyNumberFormat="0" applyFont="0" applyAlignment="0" applyProtection="0"/>
    <xf numFmtId="0" fontId="2" fillId="8" borderId="17" applyNumberFormat="0" applyFont="0" applyAlignment="0" applyProtection="0"/>
    <xf numFmtId="0" fontId="58" fillId="6" borderId="18" applyNumberFormat="0" applyAlignment="0" applyProtection="0"/>
    <xf numFmtId="0" fontId="58" fillId="6" borderId="18" applyNumberFormat="0" applyAlignment="0" applyProtection="0"/>
    <xf numFmtId="9" fontId="4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164" fontId="4" fillId="3" borderId="3" xfId="0" applyNumberFormat="1" applyFont="1" applyFill="1" applyBorder="1" applyAlignment="1">
      <alignment horizontal="center" vertical="top"/>
    </xf>
    <xf numFmtId="10" fontId="4" fillId="3" borderId="4" xfId="0" applyNumberFormat="1" applyFont="1" applyFill="1" applyBorder="1" applyAlignment="1">
      <alignment horizontal="center" vertical="top"/>
    </xf>
    <xf numFmtId="164" fontId="0" fillId="0" borderId="0" xfId="0" applyNumberFormat="1" applyAlignment="1">
      <alignment horizontal="center"/>
    </xf>
    <xf numFmtId="10" fontId="0" fillId="0" borderId="0" xfId="2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2" fillId="4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6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/>
    <xf numFmtId="2" fontId="14" fillId="0" borderId="0" xfId="0" applyNumberFormat="1" applyFont="1" applyAlignment="1">
      <alignment horizontal="center"/>
    </xf>
    <xf numFmtId="0" fontId="15" fillId="0" borderId="0" xfId="0" applyFont="1"/>
    <xf numFmtId="169" fontId="0" fillId="0" borderId="0" xfId="1" applyNumberFormat="1" applyFont="1"/>
    <xf numFmtId="169" fontId="15" fillId="0" borderId="0" xfId="1" applyNumberFormat="1" applyFont="1"/>
    <xf numFmtId="0" fontId="16" fillId="0" borderId="0" xfId="0" applyFont="1" applyAlignment="1">
      <alignment horizontal="left"/>
    </xf>
    <xf numFmtId="0" fontId="19" fillId="0" borderId="0" xfId="0" applyFont="1"/>
    <xf numFmtId="49" fontId="20" fillId="0" borderId="0" xfId="0" applyNumberFormat="1" applyFont="1" applyAlignment="1">
      <alignment horizontal="left" vertical="center"/>
    </xf>
    <xf numFmtId="0" fontId="18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4" fillId="5" borderId="0" xfId="0" applyFont="1" applyFill="1" applyAlignment="1">
      <alignment horizontal="center" vertical="center"/>
    </xf>
    <xf numFmtId="49" fontId="24" fillId="5" borderId="0" xfId="0" applyNumberFormat="1" applyFont="1" applyFill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3" applyNumberFormat="1" applyFont="1" applyFill="1" applyAlignment="1">
      <alignment horizontal="left"/>
    </xf>
    <xf numFmtId="49" fontId="21" fillId="0" borderId="0" xfId="4" applyNumberFormat="1" applyFont="1" applyFill="1" applyAlignment="1" applyProtection="1">
      <alignment horizontal="center"/>
    </xf>
    <xf numFmtId="38" fontId="26" fillId="0" borderId="0" xfId="0" applyNumberFormat="1" applyFont="1"/>
    <xf numFmtId="38" fontId="26" fillId="0" borderId="0" xfId="5" applyNumberFormat="1" applyFont="1"/>
    <xf numFmtId="0" fontId="22" fillId="0" borderId="0" xfId="0" applyFont="1"/>
    <xf numFmtId="38" fontId="26" fillId="0" borderId="0" xfId="0" applyNumberFormat="1" applyFont="1" applyFill="1"/>
    <xf numFmtId="38" fontId="26" fillId="0" borderId="0" xfId="5" applyNumberFormat="1" applyFont="1" applyFill="1"/>
    <xf numFmtId="0" fontId="22" fillId="0" borderId="0" xfId="0" applyFont="1" applyFill="1"/>
    <xf numFmtId="0" fontId="21" fillId="0" borderId="0" xfId="3" applyNumberFormat="1" applyFont="1" applyFill="1" applyAlignment="1">
      <alignment horizontal="right"/>
    </xf>
    <xf numFmtId="0" fontId="21" fillId="0" borderId="0" xfId="3" applyNumberFormat="1" applyFont="1" applyFill="1" applyAlignment="1">
      <alignment horizontal="left"/>
    </xf>
    <xf numFmtId="49" fontId="28" fillId="0" borderId="0" xfId="0" applyNumberFormat="1" applyFont="1" applyAlignment="1">
      <alignment horizontal="center"/>
    </xf>
    <xf numFmtId="0" fontId="17" fillId="0" borderId="0" xfId="0" applyFont="1"/>
    <xf numFmtId="49" fontId="21" fillId="0" borderId="0" xfId="0" applyNumberFormat="1" applyFont="1" applyAlignment="1">
      <alignment horizontal="center"/>
    </xf>
    <xf numFmtId="49" fontId="22" fillId="0" borderId="0" xfId="0" applyNumberFormat="1" applyFont="1"/>
    <xf numFmtId="38" fontId="29" fillId="0" borderId="0" xfId="5" applyNumberFormat="1" applyFont="1"/>
    <xf numFmtId="0" fontId="30" fillId="0" borderId="0" xfId="0" applyFont="1" applyAlignment="1">
      <alignment horizontal="center"/>
    </xf>
    <xf numFmtId="7" fontId="30" fillId="0" borderId="0" xfId="0" applyNumberFormat="1" applyFont="1"/>
    <xf numFmtId="37" fontId="30" fillId="0" borderId="0" xfId="0" applyNumberFormat="1" applyFont="1" applyAlignment="1">
      <alignment horizontal="center"/>
    </xf>
    <xf numFmtId="10" fontId="30" fillId="0" borderId="0" xfId="2" applyNumberFormat="1" applyFont="1" applyAlignment="1">
      <alignment horizontal="center"/>
    </xf>
    <xf numFmtId="10" fontId="30" fillId="0" borderId="0" xfId="0" applyNumberFormat="1" applyFont="1" applyAlignment="1">
      <alignment horizontal="center"/>
    </xf>
    <xf numFmtId="0" fontId="30" fillId="0" borderId="0" xfId="0" applyFont="1"/>
    <xf numFmtId="0" fontId="31" fillId="0" borderId="0" xfId="0" applyFont="1" applyAlignment="1">
      <alignment horizontal="center" wrapText="1"/>
    </xf>
    <xf numFmtId="10" fontId="32" fillId="0" borderId="0" xfId="2" applyNumberFormat="1" applyFont="1" applyFill="1" applyBorder="1" applyAlignment="1">
      <alignment horizontal="center"/>
    </xf>
    <xf numFmtId="10" fontId="30" fillId="0" borderId="0" xfId="0" applyNumberFormat="1" applyFont="1"/>
    <xf numFmtId="0" fontId="31" fillId="0" borderId="8" xfId="0" applyFont="1" applyBorder="1" applyAlignment="1">
      <alignment horizontal="center"/>
    </xf>
    <xf numFmtId="0" fontId="31" fillId="0" borderId="0" xfId="0" applyFont="1"/>
    <xf numFmtId="7" fontId="31" fillId="0" borderId="0" xfId="0" applyNumberFormat="1" applyFont="1"/>
    <xf numFmtId="17" fontId="30" fillId="0" borderId="0" xfId="0" applyNumberFormat="1" applyFont="1" applyAlignment="1">
      <alignment horizontal="center"/>
    </xf>
    <xf numFmtId="0" fontId="33" fillId="0" borderId="0" xfId="0" applyFont="1" applyAlignment="1">
      <alignment horizontal="center"/>
    </xf>
    <xf numFmtId="43" fontId="33" fillId="0" borderId="0" xfId="1" applyFont="1" applyAlignment="1">
      <alignment horizontal="center"/>
    </xf>
    <xf numFmtId="2" fontId="33" fillId="0" borderId="0" xfId="0" applyNumberFormat="1" applyFont="1" applyAlignment="1">
      <alignment horizontal="center"/>
    </xf>
    <xf numFmtId="43" fontId="30" fillId="0" borderId="0" xfId="1" applyFont="1"/>
    <xf numFmtId="2" fontId="30" fillId="0" borderId="0" xfId="0" applyNumberFormat="1" applyFont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0" xfId="0" applyFont="1" applyFill="1"/>
    <xf numFmtId="2" fontId="30" fillId="0" borderId="0" xfId="0" applyNumberFormat="1" applyFont="1" applyFill="1" applyAlignment="1">
      <alignment horizontal="center"/>
    </xf>
    <xf numFmtId="0" fontId="34" fillId="0" borderId="0" xfId="0" applyFont="1"/>
    <xf numFmtId="2" fontId="34" fillId="0" borderId="0" xfId="0" applyNumberFormat="1" applyFont="1" applyAlignment="1">
      <alignment horizontal="center"/>
    </xf>
    <xf numFmtId="168" fontId="30" fillId="0" borderId="0" xfId="0" applyNumberFormat="1" applyFont="1"/>
    <xf numFmtId="167" fontId="30" fillId="0" borderId="0" xfId="1" applyNumberFormat="1" applyFont="1"/>
    <xf numFmtId="166" fontId="30" fillId="0" borderId="0" xfId="2" applyNumberFormat="1" applyFont="1"/>
    <xf numFmtId="0" fontId="31" fillId="0" borderId="0" xfId="0" applyFont="1" applyAlignment="1">
      <alignment horizontal="center"/>
    </xf>
    <xf numFmtId="10" fontId="31" fillId="0" borderId="0" xfId="0" applyNumberFormat="1" applyFont="1" applyAlignment="1">
      <alignment horizontal="center"/>
    </xf>
    <xf numFmtId="0" fontId="35" fillId="4" borderId="5" xfId="0" applyFont="1" applyFill="1" applyBorder="1" applyAlignment="1">
      <alignment horizontal="center" vertical="center" wrapText="1"/>
    </xf>
    <xf numFmtId="7" fontId="35" fillId="4" borderId="5" xfId="0" applyNumberFormat="1" applyFont="1" applyFill="1" applyBorder="1" applyAlignment="1">
      <alignment horizontal="center" vertical="center" wrapText="1"/>
    </xf>
    <xf numFmtId="37" fontId="35" fillId="4" borderId="5" xfId="0" applyNumberFormat="1" applyFont="1" applyFill="1" applyBorder="1" applyAlignment="1">
      <alignment horizontal="center" vertical="center" wrapText="1"/>
    </xf>
    <xf numFmtId="10" fontId="35" fillId="4" borderId="5" xfId="2" applyNumberFormat="1" applyFont="1" applyFill="1" applyBorder="1" applyAlignment="1">
      <alignment horizontal="center" vertical="center" wrapText="1"/>
    </xf>
    <xf numFmtId="10" fontId="35" fillId="4" borderId="5" xfId="0" applyNumberFormat="1" applyFont="1" applyFill="1" applyBorder="1" applyAlignment="1">
      <alignment horizontal="center" vertical="center" wrapText="1"/>
    </xf>
    <xf numFmtId="43" fontId="30" fillId="0" borderId="0" xfId="1" applyFont="1" applyBorder="1"/>
    <xf numFmtId="37" fontId="30" fillId="0" borderId="0" xfId="0" applyNumberFormat="1" applyFont="1" applyBorder="1" applyAlignment="1">
      <alignment horizontal="center"/>
    </xf>
    <xf numFmtId="10" fontId="36" fillId="0" borderId="7" xfId="2" applyNumberFormat="1" applyFont="1" applyBorder="1" applyAlignment="1">
      <alignment horizontal="center"/>
    </xf>
    <xf numFmtId="10" fontId="30" fillId="0" borderId="0" xfId="2" applyNumberFormat="1" applyFont="1"/>
    <xf numFmtId="43" fontId="30" fillId="0" borderId="0" xfId="1" applyFont="1" applyFill="1" applyBorder="1"/>
    <xf numFmtId="17" fontId="30" fillId="0" borderId="8" xfId="0" applyNumberFormat="1" applyFont="1" applyFill="1" applyBorder="1" applyAlignment="1">
      <alignment horizontal="center"/>
    </xf>
    <xf numFmtId="0" fontId="30" fillId="0" borderId="9" xfId="0" applyFont="1" applyBorder="1" applyAlignment="1">
      <alignment horizontal="center"/>
    </xf>
    <xf numFmtId="43" fontId="30" fillId="0" borderId="9" xfId="1" applyFont="1" applyBorder="1"/>
    <xf numFmtId="37" fontId="30" fillId="0" borderId="9" xfId="0" applyNumberFormat="1" applyFont="1" applyBorder="1" applyAlignment="1">
      <alignment horizontal="center"/>
    </xf>
    <xf numFmtId="165" fontId="31" fillId="0" borderId="9" xfId="1" applyNumberFormat="1" applyFont="1" applyBorder="1" applyAlignment="1">
      <alignment horizontal="center"/>
    </xf>
    <xf numFmtId="10" fontId="37" fillId="0" borderId="9" xfId="2" applyNumberFormat="1" applyFont="1" applyBorder="1" applyAlignment="1">
      <alignment horizontal="center"/>
    </xf>
    <xf numFmtId="10" fontId="38" fillId="0" borderId="10" xfId="2" applyNumberFormat="1" applyFont="1" applyBorder="1" applyAlignment="1">
      <alignment horizontal="center"/>
    </xf>
    <xf numFmtId="7" fontId="30" fillId="0" borderId="0" xfId="1" applyNumberFormat="1" applyFont="1"/>
    <xf numFmtId="10" fontId="32" fillId="0" borderId="0" xfId="2" applyNumberFormat="1" applyFont="1" applyBorder="1" applyAlignment="1">
      <alignment horizontal="center"/>
    </xf>
    <xf numFmtId="10" fontId="39" fillId="0" borderId="0" xfId="2" applyNumberFormat="1" applyFont="1"/>
    <xf numFmtId="0" fontId="33" fillId="0" borderId="0" xfId="0" applyFont="1"/>
    <xf numFmtId="0" fontId="40" fillId="0" borderId="0" xfId="0" applyFont="1" applyFill="1" applyBorder="1" applyAlignment="1">
      <alignment horizontal="center"/>
    </xf>
    <xf numFmtId="0" fontId="31" fillId="0" borderId="9" xfId="0" applyFont="1" applyBorder="1" applyAlignment="1">
      <alignment horizontal="right"/>
    </xf>
    <xf numFmtId="10" fontId="32" fillId="0" borderId="9" xfId="2" applyNumberFormat="1" applyFont="1" applyFill="1" applyBorder="1" applyAlignment="1">
      <alignment horizontal="center"/>
    </xf>
    <xf numFmtId="10" fontId="36" fillId="0" borderId="10" xfId="0" applyNumberFormat="1" applyFont="1" applyBorder="1" applyAlignment="1">
      <alignment horizontal="center"/>
    </xf>
    <xf numFmtId="0" fontId="41" fillId="0" borderId="0" xfId="0" applyFont="1" applyAlignment="1">
      <alignment horizontal="center"/>
    </xf>
    <xf numFmtId="10" fontId="41" fillId="0" borderId="0" xfId="0" applyNumberFormat="1" applyFont="1" applyAlignment="1">
      <alignment horizontal="center"/>
    </xf>
    <xf numFmtId="0" fontId="41" fillId="0" borderId="0" xfId="0" applyFont="1"/>
    <xf numFmtId="44" fontId="30" fillId="0" borderId="0" xfId="6" applyFont="1" applyBorder="1"/>
    <xf numFmtId="44" fontId="31" fillId="0" borderId="9" xfId="6" applyFont="1" applyBorder="1"/>
    <xf numFmtId="17" fontId="30" fillId="0" borderId="0" xfId="95" applyNumberFormat="1" applyFont="1" applyBorder="1" applyAlignment="1">
      <alignment horizontal="center"/>
    </xf>
    <xf numFmtId="17" fontId="30" fillId="0" borderId="6" xfId="95" applyNumberFormat="1" applyFont="1" applyFill="1" applyBorder="1" applyAlignment="1">
      <alignment horizontal="center"/>
    </xf>
    <xf numFmtId="38" fontId="22" fillId="0" borderId="0" xfId="0" applyNumberFormat="1" applyFont="1" applyAlignment="1">
      <alignment vertical="center"/>
    </xf>
    <xf numFmtId="38" fontId="17" fillId="0" borderId="0" xfId="0" applyNumberFormat="1" applyFont="1" applyAlignment="1">
      <alignment horizontal="center" vertical="center"/>
    </xf>
    <xf numFmtId="38" fontId="24" fillId="5" borderId="0" xfId="0" applyNumberFormat="1" applyFont="1" applyFill="1" applyAlignment="1" applyProtection="1">
      <alignment horizontal="center" vertical="center"/>
    </xf>
    <xf numFmtId="38" fontId="22" fillId="0" borderId="0" xfId="1" applyNumberFormat="1" applyFont="1" applyFill="1" applyProtection="1"/>
    <xf numFmtId="38" fontId="17" fillId="0" borderId="0" xfId="0" applyNumberFormat="1" applyFont="1"/>
    <xf numFmtId="38" fontId="22" fillId="0" borderId="0" xfId="0" applyNumberFormat="1" applyFont="1"/>
    <xf numFmtId="10" fontId="41" fillId="0" borderId="0" xfId="2" applyNumberFormat="1" applyFont="1" applyAlignment="1">
      <alignment horizontal="center"/>
    </xf>
  </cellXfs>
  <cellStyles count="127">
    <cellStyle name="20% - Accent1 2" xfId="8" xr:uid="{C27A82B5-D090-4E38-AC93-205814BCE457}"/>
    <cellStyle name="20% - Accent1 3" xfId="7" xr:uid="{E68221CE-6F43-4F1C-9A45-89372C196F39}"/>
    <cellStyle name="20% - Accent2 2" xfId="10" xr:uid="{8B6BDDDA-0C7A-4EEC-9166-6E4A05E2D20E}"/>
    <cellStyle name="20% - Accent2 3" xfId="9" xr:uid="{6CB120FB-3AF3-4B3F-A24E-0D8104F11421}"/>
    <cellStyle name="20% - Accent3 2" xfId="12" xr:uid="{680647E2-84A9-48C4-9661-1D86FD30CFD5}"/>
    <cellStyle name="20% - Accent3 3" xfId="11" xr:uid="{C7891D2F-7F10-457D-9761-424A0149CFC3}"/>
    <cellStyle name="20% - Accent4 2" xfId="14" xr:uid="{7E1A52B6-C70E-4E81-817F-744563D544C3}"/>
    <cellStyle name="20% - Accent4 3" xfId="13" xr:uid="{F04541E0-78F2-4AED-A4BF-9A6A567CBA20}"/>
    <cellStyle name="20% - Accent5 2" xfId="16" xr:uid="{C6168E54-B993-42BB-A57B-76C44F3FDB27}"/>
    <cellStyle name="20% - Accent5 3" xfId="15" xr:uid="{FC337758-71ED-47AE-BDB6-479D77AC3372}"/>
    <cellStyle name="20% - Accent6 2" xfId="18" xr:uid="{30413ECF-ABB2-4C67-85F9-4ECEE7F8E3DC}"/>
    <cellStyle name="20% - Accent6 3" xfId="17" xr:uid="{20D425EC-E9D2-46C9-A006-6CA2BAFA29AC}"/>
    <cellStyle name="40% - Accent1 2" xfId="20" xr:uid="{1394005C-35C0-42E7-B1CF-D2F1008E31F0}"/>
    <cellStyle name="40% - Accent1 3" xfId="19" xr:uid="{BD1925D0-BC25-4C50-90FA-E7E929F02DEE}"/>
    <cellStyle name="40% - Accent2 2" xfId="22" xr:uid="{03A2527A-8E40-4B52-AA96-67D36D382744}"/>
    <cellStyle name="40% - Accent2 3" xfId="21" xr:uid="{621A2CAF-4B57-4C95-BE46-584927F998D9}"/>
    <cellStyle name="40% - Accent3 2" xfId="24" xr:uid="{2660E622-BC32-4D4B-A4B3-4559C9F5F006}"/>
    <cellStyle name="40% - Accent3 3" xfId="23" xr:uid="{96EB5113-0CBC-4F9B-9064-5FD3DDED321A}"/>
    <cellStyle name="40% - Accent4 2" xfId="26" xr:uid="{FA3368A2-7089-4D02-B870-03AF7AB53BB8}"/>
    <cellStyle name="40% - Accent4 3" xfId="25" xr:uid="{7FB95776-254F-4E42-9CC1-710F430C55A8}"/>
    <cellStyle name="40% - Accent5 2" xfId="28" xr:uid="{8A2E46FC-FCA1-4B4E-B927-A1EAD8477905}"/>
    <cellStyle name="40% - Accent5 3" xfId="27" xr:uid="{3BC1CA79-5BB8-49AF-86B5-E74203D42628}"/>
    <cellStyle name="40% - Accent6 2" xfId="30" xr:uid="{D76D2BA6-8F7C-469F-837E-A98335480B6D}"/>
    <cellStyle name="40% - Accent6 3" xfId="29" xr:uid="{94FF5201-1DA1-4E41-BA31-CEE1867BA2EA}"/>
    <cellStyle name="60% - Accent1 2" xfId="32" xr:uid="{0E61ADCE-A134-4945-98B0-755B5F70188D}"/>
    <cellStyle name="60% - Accent1 3" xfId="31" xr:uid="{5E6347A8-1D4B-4691-A060-EE347F2E798C}"/>
    <cellStyle name="60% - Accent2 2" xfId="34" xr:uid="{2B6F4E92-3C2A-42E2-A31D-F5489BB00359}"/>
    <cellStyle name="60% - Accent2 3" xfId="33" xr:uid="{F71710DD-BC8E-4760-AE5E-4E993B4A0055}"/>
    <cellStyle name="60% - Accent3 2" xfId="36" xr:uid="{3D8EBABC-CEC7-41A1-9265-9941C72A5D23}"/>
    <cellStyle name="60% - Accent3 3" xfId="35" xr:uid="{AEF7F452-5223-4519-BBF3-BDA900EAF09B}"/>
    <cellStyle name="60% - Accent4 2" xfId="38" xr:uid="{2B33115F-DD84-4AC7-8760-DEB4BC71F324}"/>
    <cellStyle name="60% - Accent4 3" xfId="37" xr:uid="{5A3080FC-69F9-4564-A393-4E019EC398E5}"/>
    <cellStyle name="60% - Accent5 2" xfId="40" xr:uid="{B1BDBD87-EDF6-4D15-BC89-FC085DF1B39E}"/>
    <cellStyle name="60% - Accent5 3" xfId="39" xr:uid="{C67AD0FE-0F1A-455C-AA11-88BCF4EA4D94}"/>
    <cellStyle name="60% - Accent6 2" xfId="42" xr:uid="{DD591B9C-A6F9-4B26-830B-0B459AABBC9B}"/>
    <cellStyle name="60% - Accent6 3" xfId="41" xr:uid="{CCC7EA5A-6E89-43F8-AC08-4E4C4F18B7DE}"/>
    <cellStyle name="Accent1 2" xfId="44" xr:uid="{370033A1-4C44-415E-BDB1-2D2982F61562}"/>
    <cellStyle name="Accent1 3" xfId="43" xr:uid="{0154C00F-9587-4685-9701-0F3F6991FDAB}"/>
    <cellStyle name="Accent2 2" xfId="46" xr:uid="{FB4666C2-EDF9-4D9E-B238-049BD5FD1B0C}"/>
    <cellStyle name="Accent2 3" xfId="45" xr:uid="{F2D47159-3B6E-4ADD-8F4D-2AEF27D7471D}"/>
    <cellStyle name="Accent3 2" xfId="48" xr:uid="{E3281E76-5C27-4A8A-A4B9-D0B4C035BA14}"/>
    <cellStyle name="Accent3 3" xfId="47" xr:uid="{D4349A88-A058-4B9D-AFAC-EC6B116755D4}"/>
    <cellStyle name="Accent4 2" xfId="50" xr:uid="{B71FB460-6065-46FF-8028-54CEADDD0399}"/>
    <cellStyle name="Accent4 3" xfId="49" xr:uid="{C2EE8AF5-69DD-4BD3-B157-3C64DE1E8AB9}"/>
    <cellStyle name="Accent5 2" xfId="52" xr:uid="{7954A9EC-706A-4D24-A3C1-699BC41F849B}"/>
    <cellStyle name="Accent5 3" xfId="51" xr:uid="{2A75870E-4747-4471-AFE5-305B1DA34660}"/>
    <cellStyle name="Accent6 2" xfId="54" xr:uid="{90DE59AC-281E-47CD-BFEE-DDDCB6766F60}"/>
    <cellStyle name="Accent6 3" xfId="53" xr:uid="{245DD592-73B7-411D-8685-065E8E1784C7}"/>
    <cellStyle name="Bad 2" xfId="56" xr:uid="{91514A78-6027-4584-9E64-5CB586EC7825}"/>
    <cellStyle name="Bad 3" xfId="55" xr:uid="{75A17C18-D75E-4747-AB6C-C0989AF870E8}"/>
    <cellStyle name="Calculation 2" xfId="58" xr:uid="{FB82DB04-49F9-4447-86E0-076FF211BF8A}"/>
    <cellStyle name="Calculation 3" xfId="57" xr:uid="{C1F7ECE4-95D3-418D-B004-FE610B9A3AD2}"/>
    <cellStyle name="Check Cell 2" xfId="60" xr:uid="{69FC852B-FC65-42EF-921E-94A4EF45E61E}"/>
    <cellStyle name="Check Cell 3" xfId="59" xr:uid="{CB6EB8D0-BFD0-4429-B2D6-3472D9F54159}"/>
    <cellStyle name="Comma" xfId="1" builtinId="3"/>
    <cellStyle name="Comma 2" xfId="62" xr:uid="{11442CCD-FBE0-4F9E-8792-1CB8AA21FE5D}"/>
    <cellStyle name="Comma 3" xfId="63" xr:uid="{AF1F82D8-E86B-49C0-AB5F-3061AEFCE4A7}"/>
    <cellStyle name="Comma 3 2" xfId="64" xr:uid="{5F30F8FD-6428-4DE2-AB11-25B87FFA7344}"/>
    <cellStyle name="Comma 4" xfId="61" xr:uid="{11FE1DF0-079E-4C11-89E0-6EC4E64E337D}"/>
    <cellStyle name="Currency" xfId="6" builtinId="4"/>
    <cellStyle name="Currency 2" xfId="65" xr:uid="{D1B56A5E-7F32-4037-BFD0-B1B9E5F5DFA4}"/>
    <cellStyle name="Explanatory Text 2" xfId="67" xr:uid="{8D647BE6-B90E-45CF-8E11-5E5D31E8897F}"/>
    <cellStyle name="Explanatory Text 3" xfId="66" xr:uid="{EE9BDCB7-4585-4FC8-A72C-0BFB2B4C0752}"/>
    <cellStyle name="Good 2" xfId="69" xr:uid="{925146D3-2A60-42B7-92B8-CD4B5316A4D0}"/>
    <cellStyle name="Good 3" xfId="70" xr:uid="{C637D967-4F45-4177-BF86-D06ABCF5D851}"/>
    <cellStyle name="Good 4" xfId="68" xr:uid="{0B7DECCD-2848-424D-94A4-E87AE0C10E56}"/>
    <cellStyle name="Heading 1 2" xfId="72" xr:uid="{4AE83EFE-45C6-452A-B8FF-9F9974216BDF}"/>
    <cellStyle name="Heading 1 3" xfId="71" xr:uid="{88B95669-CB88-4957-927E-AD5C5AC1B726}"/>
    <cellStyle name="Heading 2 2" xfId="74" xr:uid="{DC44569C-F884-4082-82B2-5907639B740E}"/>
    <cellStyle name="Heading 2 3" xfId="73" xr:uid="{DC6D432E-449B-4FA5-BD5C-EDECFF9CD448}"/>
    <cellStyle name="Heading 3 2" xfId="76" xr:uid="{D2AFB4E9-13F4-42F8-B21F-BE8C80439CD4}"/>
    <cellStyle name="Heading 3 3" xfId="75" xr:uid="{8C721D0D-4791-4516-A7C5-30A7D19CE85D}"/>
    <cellStyle name="Heading 4 2" xfId="78" xr:uid="{2F0EC234-6BFF-4F29-88AA-29BAF3ED315F}"/>
    <cellStyle name="Heading 4 3" xfId="77" xr:uid="{456B0B70-1C2D-4753-9406-01FF7AC4D24B}"/>
    <cellStyle name="Input 2" xfId="80" xr:uid="{D05E7CD6-6724-41CE-BEB3-06A4DF797E1D}"/>
    <cellStyle name="Input 3" xfId="79" xr:uid="{02C0B9A5-CEA2-4988-9DE8-00C72AD0A786}"/>
    <cellStyle name="Linked Cell 2" xfId="82" xr:uid="{9920C5D1-DB0A-47EF-B951-306E53745818}"/>
    <cellStyle name="Linked Cell 3" xfId="81" xr:uid="{BA5E5709-44A3-4168-8B92-E495E74BA832}"/>
    <cellStyle name="Neutral 2" xfId="84" xr:uid="{2F0B1259-EE60-4295-A019-79D919DEBCF7}"/>
    <cellStyle name="Neutral 3" xfId="83" xr:uid="{498D2DF2-1849-4FBF-9A19-6473D033CE7F}"/>
    <cellStyle name="Normal" xfId="0" builtinId="0"/>
    <cellStyle name="Normal 10" xfId="85" xr:uid="{19A8A39C-9155-4AB3-889A-AA4991981EDA}"/>
    <cellStyle name="Normal 11" xfId="86" xr:uid="{46A6FCA8-EAE0-40E8-804B-FFAFC4BE6997}"/>
    <cellStyle name="Normal 12" xfId="87" xr:uid="{DD603ABD-2E01-4909-AB45-685EF66DF525}"/>
    <cellStyle name="Normal 13" xfId="88" xr:uid="{36D85231-796D-4CA4-8A01-8E2589E88D14}"/>
    <cellStyle name="Normal 14" xfId="89" xr:uid="{E0E4B59F-5339-4141-BC7E-6A9A9DEB9D6A}"/>
    <cellStyle name="Normal 15" xfId="90" xr:uid="{4F60DDCB-219B-4149-B3B7-CE2989697DBB}"/>
    <cellStyle name="Normal 16" xfId="91" xr:uid="{A9C578FD-DDE6-4CFD-B96E-71D8C1C1DB8A}"/>
    <cellStyle name="Normal 17" xfId="92" xr:uid="{9E121314-C154-4E0D-8071-2A789287E69E}"/>
    <cellStyle name="Normal 18" xfId="93" xr:uid="{19E2E345-4C53-40D3-82A8-18E758A73576}"/>
    <cellStyle name="Normal 19" xfId="94" xr:uid="{CD5587BC-B9C7-442D-BAA2-C15A33E57B8D}"/>
    <cellStyle name="Normal 2" xfId="95" xr:uid="{E489334B-1FB2-4E32-B42B-EF96895FF2A1}"/>
    <cellStyle name="Normal 2 2" xfId="96" xr:uid="{6E79946D-69AB-4CBA-BB74-957D1B3ACC04}"/>
    <cellStyle name="Normal 2 3" xfId="97" xr:uid="{E97D9362-C215-4B41-A6CC-C822957E78A9}"/>
    <cellStyle name="Normal 2_Invs Gov Sec 0070&amp;0084" xfId="98" xr:uid="{831982C8-828A-4581-AE18-BB5B4247A392}"/>
    <cellStyle name="Normal 20" xfId="99" xr:uid="{E9C59593-AD11-4891-8D88-4FDBC6D1635A}"/>
    <cellStyle name="Normal 21" xfId="100" xr:uid="{E7724673-8367-4207-8EC4-3FEAEF517A5B}"/>
    <cellStyle name="Normal 3" xfId="101" xr:uid="{8086C452-D6AA-4774-AE2D-7B213B32D65A}"/>
    <cellStyle name="Normal 3 2" xfId="102" xr:uid="{E931EF60-A95D-4F8B-94D3-CA0ECE5CC5A0}"/>
    <cellStyle name="Normal 4" xfId="103" xr:uid="{0B8A8FE9-72F0-4C4B-9B84-03001B1FE607}"/>
    <cellStyle name="Normal 4 2" xfId="104" xr:uid="{C35E240A-A964-4914-A34D-20F61AD5456F}"/>
    <cellStyle name="Normal 4 2 2" xfId="105" xr:uid="{C9E26983-E83B-42BB-95FE-9BB498755902}"/>
    <cellStyle name="Normal 5" xfId="3" xr:uid="{00000000-0005-0000-0000-000002000000}"/>
    <cellStyle name="Normal 5 2" xfId="106" xr:uid="{BDA789B0-090D-4DCE-902A-25AC6596B88A}"/>
    <cellStyle name="Normal 5 2 2" xfId="107" xr:uid="{6D9333B7-7E80-41DB-A173-72827F8DD0B1}"/>
    <cellStyle name="Normal 5 3" xfId="108" xr:uid="{AD81F8F3-8CEA-426C-9E4C-9836AB97D15F}"/>
    <cellStyle name="Normal 6" xfId="109" xr:uid="{C00C5661-ABBD-4689-8A99-C87143ADB515}"/>
    <cellStyle name="Normal 7" xfId="110" xr:uid="{1176739F-5083-491C-AA60-FD9A82B549D9}"/>
    <cellStyle name="Normal 7 2" xfId="111" xr:uid="{17F21C57-4E2D-4AF0-8003-E5DF0875F04C}"/>
    <cellStyle name="Normal 8" xfId="112" xr:uid="{6CDBDEC1-A98D-4122-82FB-831016E018DC}"/>
    <cellStyle name="Normal 9" xfId="113" xr:uid="{2CFBB9AB-163A-430E-B62A-DB1131982406}"/>
    <cellStyle name="Normal_CP Comp by Fund" xfId="5" xr:uid="{00000000-0005-0000-0000-000003000000}"/>
    <cellStyle name="Normal_Sheet1" xfId="4" xr:uid="{00000000-0005-0000-0000-000004000000}"/>
    <cellStyle name="Note 2" xfId="115" xr:uid="{76A4AAAF-C39C-4E4D-ADC5-91855C013B26}"/>
    <cellStyle name="Note 3" xfId="114" xr:uid="{27198CE4-B9ED-497E-8EB9-03C12E22295A}"/>
    <cellStyle name="Output 2" xfId="117" xr:uid="{E846960C-80DF-4E99-97FE-8F183AF0BA4B}"/>
    <cellStyle name="Output 3" xfId="116" xr:uid="{827E0257-8142-41B1-8879-894C2FF84E7D}"/>
    <cellStyle name="Percent" xfId="2" builtinId="5"/>
    <cellStyle name="Percent 2" xfId="119" xr:uid="{30C77995-98A0-426D-AE1C-769DC914E3AF}"/>
    <cellStyle name="Percent 3" xfId="120" xr:uid="{A32CA2C5-BFEA-4F36-8FC7-C2E05F70101C}"/>
    <cellStyle name="Percent 4" xfId="118" xr:uid="{53262D2E-9E87-4CF8-A3A6-365BA8296A15}"/>
    <cellStyle name="Title 2" xfId="122" xr:uid="{C56F0F87-A516-48C8-B9ED-70CD737A5A52}"/>
    <cellStyle name="Title 3" xfId="121" xr:uid="{C3402A83-A00B-4F51-829B-124E885A44B8}"/>
    <cellStyle name="Total 2" xfId="124" xr:uid="{560CD93B-0397-464C-8956-071AEB241330}"/>
    <cellStyle name="Total 3" xfId="123" xr:uid="{04B54F5A-6C6C-4AA5-9BD4-2A649F7A289E}"/>
    <cellStyle name="Warning Text 2" xfId="126" xr:uid="{7C990B3B-7F61-4633-903D-554F431B2E49}"/>
    <cellStyle name="Warning Text 3" xfId="125" xr:uid="{ADC9584C-2438-4036-B038-8CFD5E6E0A91}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4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400">
                <a:latin typeface="Shruti" panose="020B0502040204020203" pitchFamily="34" charset="0"/>
                <a:cs typeface="Shruti" panose="020B0502040204020203" pitchFamily="34" charset="0"/>
              </a:defRPr>
            </a:pPr>
            <a:r>
              <a:rPr lang="en-US" sz="1400">
                <a:latin typeface="Shruti" panose="020B0502040204020203" pitchFamily="34" charset="0"/>
                <a:cs typeface="Shruti" panose="020B0502040204020203" pitchFamily="34" charset="0"/>
              </a:rPr>
              <a:t>FY20 Rates of Return</a:t>
            </a:r>
          </a:p>
        </c:rich>
      </c:tx>
      <c:layout>
        <c:manualLayout>
          <c:xMode val="edge"/>
          <c:yMode val="edge"/>
          <c:x val="0.3647059588795476"/>
          <c:y val="4.988338691976550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333733866264212"/>
          <c:y val="0.19563829939654914"/>
          <c:w val="0.8166415529449037"/>
          <c:h val="0.58111015300841307"/>
        </c:manualLayout>
      </c:layout>
      <c:lineChart>
        <c:grouping val="standard"/>
        <c:varyColors val="0"/>
        <c:ser>
          <c:idx val="0"/>
          <c:order val="0"/>
          <c:tx>
            <c:strRef>
              <c:f>'FY20 Monthly Earnings fr CP'!$G$5</c:f>
              <c:strCache>
                <c:ptCount val="1"/>
                <c:pt idx="0">
                  <c:v>Cash Pool Rate</c:v>
                </c:pt>
              </c:strCache>
            </c:strRef>
          </c:tx>
          <c:spPr>
            <a:ln w="22225"/>
          </c:spPr>
          <c:cat>
            <c:numRef>
              <c:f>'FY20 Monthly Earnings fr CP'!$A$6:$A$17</c:f>
              <c:numCache>
                <c:formatCode>mmm\-yy</c:formatCode>
                <c:ptCount val="12"/>
                <c:pt idx="0">
                  <c:v>43677</c:v>
                </c:pt>
                <c:pt idx="1">
                  <c:v>43708</c:v>
                </c:pt>
                <c:pt idx="2">
                  <c:v>43738</c:v>
                </c:pt>
                <c:pt idx="3">
                  <c:v>43769</c:v>
                </c:pt>
                <c:pt idx="4">
                  <c:v>43799</c:v>
                </c:pt>
                <c:pt idx="5">
                  <c:v>43830</c:v>
                </c:pt>
                <c:pt idx="6">
                  <c:v>43861</c:v>
                </c:pt>
                <c:pt idx="7">
                  <c:v>43890</c:v>
                </c:pt>
                <c:pt idx="8">
                  <c:v>43921</c:v>
                </c:pt>
                <c:pt idx="9">
                  <c:v>43951</c:v>
                </c:pt>
                <c:pt idx="10">
                  <c:v>43982</c:v>
                </c:pt>
                <c:pt idx="11">
                  <c:v>44002</c:v>
                </c:pt>
              </c:numCache>
            </c:numRef>
          </c:cat>
          <c:val>
            <c:numRef>
              <c:f>('FY20 Monthly Earnings fr CP'!$G$6:$G$17,'FY20 Monthly Earnings fr CP'!$E$43)</c:f>
              <c:numCache>
                <c:formatCode>0.00%</c:formatCode>
                <c:ptCount val="13"/>
                <c:pt idx="0">
                  <c:v>2.3767099082706539E-2</c:v>
                </c:pt>
                <c:pt idx="1">
                  <c:v>2.291606048970566E-2</c:v>
                </c:pt>
                <c:pt idx="2">
                  <c:v>2.2311916509173094E-2</c:v>
                </c:pt>
                <c:pt idx="3">
                  <c:v>2.0904259329642565E-2</c:v>
                </c:pt>
                <c:pt idx="4">
                  <c:v>1.9888245543830754E-2</c:v>
                </c:pt>
                <c:pt idx="5">
                  <c:v>1.9633649195060124E-2</c:v>
                </c:pt>
                <c:pt idx="6">
                  <c:v>1.8948635182362374E-2</c:v>
                </c:pt>
                <c:pt idx="7">
                  <c:v>1.8583339760991257E-2</c:v>
                </c:pt>
                <c:pt idx="8">
                  <c:v>1.7641293144932828E-2</c:v>
                </c:pt>
                <c:pt idx="9">
                  <c:v>1.1557635563769451E-2</c:v>
                </c:pt>
                <c:pt idx="10">
                  <c:v>8.3472502942560263E-3</c:v>
                </c:pt>
                <c:pt idx="11">
                  <c:v>8.1223846655965864E-3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B1-4C59-8E52-8F8B8C5EE3AD}"/>
            </c:ext>
          </c:extLst>
        </c:ser>
        <c:ser>
          <c:idx val="1"/>
          <c:order val="1"/>
          <c:tx>
            <c:strRef>
              <c:f>'FY20 Monthly Earnings fr CP'!$H$5</c:f>
              <c:strCache>
                <c:ptCount val="1"/>
                <c:pt idx="0">
                  <c:v>6-mo. Treasury bill (6-mo. Trailing)</c:v>
                </c:pt>
              </c:strCache>
            </c:strRef>
          </c:tx>
          <c:spPr>
            <a:ln w="22225"/>
          </c:spPr>
          <c:marker>
            <c:symbol val="square"/>
            <c:size val="4"/>
          </c:marker>
          <c:cat>
            <c:numRef>
              <c:f>'FY20 Monthly Earnings fr CP'!$A$6:$A$17</c:f>
              <c:numCache>
                <c:formatCode>mmm\-yy</c:formatCode>
                <c:ptCount val="12"/>
                <c:pt idx="0">
                  <c:v>43677</c:v>
                </c:pt>
                <c:pt idx="1">
                  <c:v>43708</c:v>
                </c:pt>
                <c:pt idx="2">
                  <c:v>43738</c:v>
                </c:pt>
                <c:pt idx="3">
                  <c:v>43769</c:v>
                </c:pt>
                <c:pt idx="4">
                  <c:v>43799</c:v>
                </c:pt>
                <c:pt idx="5">
                  <c:v>43830</c:v>
                </c:pt>
                <c:pt idx="6">
                  <c:v>43861</c:v>
                </c:pt>
                <c:pt idx="7">
                  <c:v>43890</c:v>
                </c:pt>
                <c:pt idx="8">
                  <c:v>43921</c:v>
                </c:pt>
                <c:pt idx="9">
                  <c:v>43951</c:v>
                </c:pt>
                <c:pt idx="10">
                  <c:v>43982</c:v>
                </c:pt>
                <c:pt idx="11">
                  <c:v>44002</c:v>
                </c:pt>
              </c:numCache>
            </c:numRef>
          </c:cat>
          <c:val>
            <c:numRef>
              <c:f>'FY20 Monthly Earnings fr CP'!$H$6:$H$17</c:f>
              <c:numCache>
                <c:formatCode>0.00%</c:formatCode>
                <c:ptCount val="12"/>
                <c:pt idx="0">
                  <c:v>2.35E-2</c:v>
                </c:pt>
                <c:pt idx="1">
                  <c:v>2.2499999999999999E-2</c:v>
                </c:pt>
                <c:pt idx="2">
                  <c:v>2.1499999999999998E-2</c:v>
                </c:pt>
                <c:pt idx="3">
                  <c:v>2.0199999999999999E-2</c:v>
                </c:pt>
                <c:pt idx="4">
                  <c:v>1.8800000000000001E-2</c:v>
                </c:pt>
                <c:pt idx="5">
                  <c:v>1.78E-2</c:v>
                </c:pt>
                <c:pt idx="6">
                  <c:v>1.6899999999999998E-2</c:v>
                </c:pt>
                <c:pt idx="7">
                  <c:v>1.6199999999999999E-2</c:v>
                </c:pt>
                <c:pt idx="8">
                  <c:v>1.3599999999999999E-2</c:v>
                </c:pt>
                <c:pt idx="9">
                  <c:v>1.11E-2</c:v>
                </c:pt>
                <c:pt idx="10">
                  <c:v>8.6999999999999994E-3</c:v>
                </c:pt>
                <c:pt idx="11">
                  <c:v>8.6999999999999994E-3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B1-4C59-8E52-8F8B8C5EE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226816"/>
        <c:axId val="40229504"/>
      </c:lineChart>
      <c:dateAx>
        <c:axId val="40226816"/>
        <c:scaling>
          <c:orientation val="minMax"/>
          <c:max val="43983"/>
          <c:min val="43647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>
              <a:defRPr sz="1000">
                <a:latin typeface="Shruti" panose="020B0502040204020203" pitchFamily="34" charset="0"/>
                <a:cs typeface="Shruti" panose="020B0502040204020203" pitchFamily="34" charset="0"/>
              </a:defRPr>
            </a:pPr>
            <a:endParaRPr lang="en-US"/>
          </a:p>
        </c:txPr>
        <c:crossAx val="40229504"/>
        <c:crosses val="autoZero"/>
        <c:auto val="1"/>
        <c:lblOffset val="100"/>
        <c:baseTimeUnit val="months"/>
      </c:dateAx>
      <c:valAx>
        <c:axId val="40229504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txPr>
          <a:bodyPr/>
          <a:lstStyle/>
          <a:p>
            <a:pPr>
              <a:defRPr sz="1000">
                <a:latin typeface="Shruti" panose="020B0502040204020203" pitchFamily="34" charset="0"/>
                <a:cs typeface="Shruti" panose="020B0502040204020203" pitchFamily="34" charset="0"/>
              </a:defRPr>
            </a:pPr>
            <a:endParaRPr lang="en-US"/>
          </a:p>
        </c:txPr>
        <c:crossAx val="40226816"/>
        <c:crossesAt val="1349"/>
        <c:crossBetween val="between"/>
      </c:valAx>
      <c:spPr>
        <a:noFill/>
        <a:ln>
          <a:solidFill>
            <a:schemeClr val="tx1"/>
          </a:solidFill>
        </a:ln>
      </c:spPr>
    </c:plotArea>
    <c:legend>
      <c:legendPos val="b"/>
      <c:overlay val="0"/>
      <c:txPr>
        <a:bodyPr/>
        <a:lstStyle/>
        <a:p>
          <a:pPr>
            <a:defRPr sz="1000" b="1">
              <a:latin typeface="Shruti" panose="020B0502040204020203" pitchFamily="34" charset="0"/>
              <a:cs typeface="Shruti" panose="020B0502040204020203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Treasurer's Cash Pool Rates
FY 2003 to FY 2014</a:t>
            </a:r>
          </a:p>
        </c:rich>
      </c:tx>
      <c:layout>
        <c:manualLayout>
          <c:xMode val="edge"/>
          <c:yMode val="edge"/>
          <c:x val="0.37927565392354123"/>
          <c:y val="2.07100591715976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337996897189851E-2"/>
          <c:y val="0.13181356213235326"/>
          <c:w val="0.91567150504989592"/>
          <c:h val="0.77326010252656596"/>
        </c:manualLayout>
      </c:layout>
      <c:lineChart>
        <c:grouping val="standard"/>
        <c:varyColors val="0"/>
        <c:ser>
          <c:idx val="0"/>
          <c:order val="0"/>
          <c:tx>
            <c:strRef>
              <c:f>'FY03 to Current Rates'!$B$1</c:f>
              <c:strCache>
                <c:ptCount val="1"/>
                <c:pt idx="0">
                  <c:v>Cashpool Rates</c:v>
                </c:pt>
              </c:strCache>
            </c:strRef>
          </c:tx>
          <c:spPr>
            <a:ln w="25400">
              <a:solidFill>
                <a:schemeClr val="tx2"/>
              </a:solidFill>
              <a:prstDash val="solid"/>
            </a:ln>
          </c:spPr>
          <c:marker>
            <c:symbol val="dot"/>
            <c:size val="3"/>
            <c:spPr>
              <a:solidFill>
                <a:srgbClr val="000000"/>
              </a:solidFill>
              <a:ln w="9525">
                <a:noFill/>
              </a:ln>
            </c:spPr>
          </c:marker>
          <c:cat>
            <c:numRef>
              <c:f>'FY03 to Current Rates'!$A$2:$A$145</c:f>
              <c:numCache>
                <c:formatCode>[$-409]mmm\-yy;@</c:formatCode>
                <c:ptCount val="144"/>
                <c:pt idx="0">
                  <c:v>37438</c:v>
                </c:pt>
                <c:pt idx="1">
                  <c:v>37469</c:v>
                </c:pt>
                <c:pt idx="2">
                  <c:v>37500</c:v>
                </c:pt>
                <c:pt idx="3">
                  <c:v>37530</c:v>
                </c:pt>
                <c:pt idx="4">
                  <c:v>37561</c:v>
                </c:pt>
                <c:pt idx="5">
                  <c:v>37591</c:v>
                </c:pt>
                <c:pt idx="6">
                  <c:v>37622</c:v>
                </c:pt>
                <c:pt idx="7">
                  <c:v>37653</c:v>
                </c:pt>
                <c:pt idx="8">
                  <c:v>37681</c:v>
                </c:pt>
                <c:pt idx="9">
                  <c:v>37712</c:v>
                </c:pt>
                <c:pt idx="10">
                  <c:v>37742</c:v>
                </c:pt>
                <c:pt idx="11">
                  <c:v>37773</c:v>
                </c:pt>
                <c:pt idx="12">
                  <c:v>37803</c:v>
                </c:pt>
                <c:pt idx="13">
                  <c:v>37834</c:v>
                </c:pt>
                <c:pt idx="14">
                  <c:v>37865</c:v>
                </c:pt>
                <c:pt idx="15">
                  <c:v>37895</c:v>
                </c:pt>
                <c:pt idx="16">
                  <c:v>37926</c:v>
                </c:pt>
                <c:pt idx="17">
                  <c:v>37956</c:v>
                </c:pt>
                <c:pt idx="18">
                  <c:v>37987</c:v>
                </c:pt>
                <c:pt idx="19">
                  <c:v>38018</c:v>
                </c:pt>
                <c:pt idx="20">
                  <c:v>38047</c:v>
                </c:pt>
                <c:pt idx="21">
                  <c:v>38078</c:v>
                </c:pt>
                <c:pt idx="22">
                  <c:v>38108</c:v>
                </c:pt>
                <c:pt idx="23">
                  <c:v>38139</c:v>
                </c:pt>
                <c:pt idx="24">
                  <c:v>38169</c:v>
                </c:pt>
                <c:pt idx="25">
                  <c:v>38200</c:v>
                </c:pt>
                <c:pt idx="26">
                  <c:v>38231</c:v>
                </c:pt>
                <c:pt idx="27">
                  <c:v>38261</c:v>
                </c:pt>
                <c:pt idx="28">
                  <c:v>38292</c:v>
                </c:pt>
                <c:pt idx="29">
                  <c:v>38322</c:v>
                </c:pt>
                <c:pt idx="30">
                  <c:v>38353</c:v>
                </c:pt>
                <c:pt idx="31">
                  <c:v>38384</c:v>
                </c:pt>
                <c:pt idx="32">
                  <c:v>38412</c:v>
                </c:pt>
                <c:pt idx="33">
                  <c:v>38443</c:v>
                </c:pt>
                <c:pt idx="34">
                  <c:v>38473</c:v>
                </c:pt>
                <c:pt idx="35">
                  <c:v>38504</c:v>
                </c:pt>
                <c:pt idx="36">
                  <c:v>38534</c:v>
                </c:pt>
                <c:pt idx="37">
                  <c:v>38565</c:v>
                </c:pt>
                <c:pt idx="38">
                  <c:v>38596</c:v>
                </c:pt>
                <c:pt idx="39">
                  <c:v>38626</c:v>
                </c:pt>
                <c:pt idx="40">
                  <c:v>38657</c:v>
                </c:pt>
                <c:pt idx="41">
                  <c:v>38687</c:v>
                </c:pt>
                <c:pt idx="42">
                  <c:v>38718</c:v>
                </c:pt>
                <c:pt idx="43">
                  <c:v>38749</c:v>
                </c:pt>
                <c:pt idx="44">
                  <c:v>38777</c:v>
                </c:pt>
                <c:pt idx="45">
                  <c:v>38808</c:v>
                </c:pt>
                <c:pt idx="46">
                  <c:v>38838</c:v>
                </c:pt>
                <c:pt idx="47">
                  <c:v>38869</c:v>
                </c:pt>
                <c:pt idx="48">
                  <c:v>38899</c:v>
                </c:pt>
                <c:pt idx="49">
                  <c:v>38930</c:v>
                </c:pt>
                <c:pt idx="50">
                  <c:v>38961</c:v>
                </c:pt>
                <c:pt idx="51">
                  <c:v>38991</c:v>
                </c:pt>
                <c:pt idx="52">
                  <c:v>39022</c:v>
                </c:pt>
                <c:pt idx="53">
                  <c:v>39052</c:v>
                </c:pt>
                <c:pt idx="54">
                  <c:v>39083</c:v>
                </c:pt>
                <c:pt idx="55">
                  <c:v>39114</c:v>
                </c:pt>
                <c:pt idx="56">
                  <c:v>39142</c:v>
                </c:pt>
                <c:pt idx="57">
                  <c:v>39173</c:v>
                </c:pt>
                <c:pt idx="58">
                  <c:v>39203</c:v>
                </c:pt>
                <c:pt idx="59">
                  <c:v>39234</c:v>
                </c:pt>
                <c:pt idx="60">
                  <c:v>39264</c:v>
                </c:pt>
                <c:pt idx="61">
                  <c:v>39295</c:v>
                </c:pt>
                <c:pt idx="62">
                  <c:v>39326</c:v>
                </c:pt>
                <c:pt idx="63">
                  <c:v>39356</c:v>
                </c:pt>
                <c:pt idx="64">
                  <c:v>39387</c:v>
                </c:pt>
                <c:pt idx="65">
                  <c:v>39417</c:v>
                </c:pt>
                <c:pt idx="66">
                  <c:v>39448</c:v>
                </c:pt>
                <c:pt idx="67">
                  <c:v>39479</c:v>
                </c:pt>
                <c:pt idx="68">
                  <c:v>39508</c:v>
                </c:pt>
                <c:pt idx="69">
                  <c:v>39539</c:v>
                </c:pt>
                <c:pt idx="70">
                  <c:v>39569</c:v>
                </c:pt>
                <c:pt idx="71">
                  <c:v>39600</c:v>
                </c:pt>
                <c:pt idx="72">
                  <c:v>39630</c:v>
                </c:pt>
                <c:pt idx="73">
                  <c:v>39661</c:v>
                </c:pt>
                <c:pt idx="74">
                  <c:v>39692</c:v>
                </c:pt>
                <c:pt idx="75">
                  <c:v>39722</c:v>
                </c:pt>
                <c:pt idx="76">
                  <c:v>39753</c:v>
                </c:pt>
                <c:pt idx="77">
                  <c:v>39783</c:v>
                </c:pt>
                <c:pt idx="78">
                  <c:v>39814</c:v>
                </c:pt>
                <c:pt idx="79">
                  <c:v>39845</c:v>
                </c:pt>
                <c:pt idx="80">
                  <c:v>39873</c:v>
                </c:pt>
                <c:pt idx="81">
                  <c:v>39904</c:v>
                </c:pt>
                <c:pt idx="82">
                  <c:v>39934</c:v>
                </c:pt>
                <c:pt idx="83">
                  <c:v>39965</c:v>
                </c:pt>
                <c:pt idx="84">
                  <c:v>39995</c:v>
                </c:pt>
                <c:pt idx="85">
                  <c:v>40026</c:v>
                </c:pt>
                <c:pt idx="86">
                  <c:v>40057</c:v>
                </c:pt>
                <c:pt idx="87">
                  <c:v>40087</c:v>
                </c:pt>
                <c:pt idx="88">
                  <c:v>40118</c:v>
                </c:pt>
                <c:pt idx="89">
                  <c:v>40148</c:v>
                </c:pt>
                <c:pt idx="90">
                  <c:v>40179</c:v>
                </c:pt>
                <c:pt idx="91">
                  <c:v>40210</c:v>
                </c:pt>
                <c:pt idx="92">
                  <c:v>40238</c:v>
                </c:pt>
                <c:pt idx="93">
                  <c:v>40269</c:v>
                </c:pt>
                <c:pt idx="94">
                  <c:v>40299</c:v>
                </c:pt>
                <c:pt idx="95">
                  <c:v>40330</c:v>
                </c:pt>
                <c:pt idx="96">
                  <c:v>40360</c:v>
                </c:pt>
                <c:pt idx="97">
                  <c:v>40391</c:v>
                </c:pt>
                <c:pt idx="98">
                  <c:v>40422</c:v>
                </c:pt>
                <c:pt idx="99">
                  <c:v>40452</c:v>
                </c:pt>
                <c:pt idx="100">
                  <c:v>40483</c:v>
                </c:pt>
                <c:pt idx="101">
                  <c:v>40513</c:v>
                </c:pt>
                <c:pt idx="102">
                  <c:v>40544</c:v>
                </c:pt>
                <c:pt idx="103">
                  <c:v>40575</c:v>
                </c:pt>
                <c:pt idx="104">
                  <c:v>40603</c:v>
                </c:pt>
                <c:pt idx="105">
                  <c:v>40634</c:v>
                </c:pt>
                <c:pt idx="106">
                  <c:v>40664</c:v>
                </c:pt>
                <c:pt idx="107">
                  <c:v>40695</c:v>
                </c:pt>
                <c:pt idx="108">
                  <c:v>40725</c:v>
                </c:pt>
                <c:pt idx="109">
                  <c:v>40756</c:v>
                </c:pt>
                <c:pt idx="110">
                  <c:v>40787</c:v>
                </c:pt>
                <c:pt idx="111">
                  <c:v>40817</c:v>
                </c:pt>
                <c:pt idx="112">
                  <c:v>40848</c:v>
                </c:pt>
                <c:pt idx="113">
                  <c:v>40878</c:v>
                </c:pt>
                <c:pt idx="114">
                  <c:v>40909</c:v>
                </c:pt>
                <c:pt idx="115">
                  <c:v>40940</c:v>
                </c:pt>
                <c:pt idx="116">
                  <c:v>40969</c:v>
                </c:pt>
                <c:pt idx="117">
                  <c:v>41000</c:v>
                </c:pt>
                <c:pt idx="118">
                  <c:v>41030</c:v>
                </c:pt>
                <c:pt idx="119">
                  <c:v>41061</c:v>
                </c:pt>
                <c:pt idx="120">
                  <c:v>41091</c:v>
                </c:pt>
                <c:pt idx="121">
                  <c:v>41122</c:v>
                </c:pt>
                <c:pt idx="122">
                  <c:v>41153</c:v>
                </c:pt>
                <c:pt idx="123">
                  <c:v>41183</c:v>
                </c:pt>
                <c:pt idx="124">
                  <c:v>41214</c:v>
                </c:pt>
                <c:pt idx="125">
                  <c:v>41244</c:v>
                </c:pt>
                <c:pt idx="126">
                  <c:v>41275</c:v>
                </c:pt>
                <c:pt idx="127">
                  <c:v>41306</c:v>
                </c:pt>
                <c:pt idx="128">
                  <c:v>41334</c:v>
                </c:pt>
                <c:pt idx="129">
                  <c:v>41365</c:v>
                </c:pt>
                <c:pt idx="130">
                  <c:v>41395</c:v>
                </c:pt>
                <c:pt idx="131">
                  <c:v>41426</c:v>
                </c:pt>
                <c:pt idx="132">
                  <c:v>41456</c:v>
                </c:pt>
                <c:pt idx="133">
                  <c:v>41487</c:v>
                </c:pt>
                <c:pt idx="134">
                  <c:v>41518</c:v>
                </c:pt>
                <c:pt idx="135">
                  <c:v>41548</c:v>
                </c:pt>
                <c:pt idx="136">
                  <c:v>41579</c:v>
                </c:pt>
                <c:pt idx="137">
                  <c:v>41609</c:v>
                </c:pt>
                <c:pt idx="138">
                  <c:v>41640</c:v>
                </c:pt>
                <c:pt idx="139">
                  <c:v>41671</c:v>
                </c:pt>
                <c:pt idx="140">
                  <c:v>41699</c:v>
                </c:pt>
                <c:pt idx="141">
                  <c:v>41730</c:v>
                </c:pt>
                <c:pt idx="142">
                  <c:v>41760</c:v>
                </c:pt>
                <c:pt idx="143">
                  <c:v>41791</c:v>
                </c:pt>
              </c:numCache>
            </c:numRef>
          </c:cat>
          <c:val>
            <c:numRef>
              <c:f>'FY03 to Current Rates'!$B$2:$B$145</c:f>
              <c:numCache>
                <c:formatCode>0.00%</c:formatCode>
                <c:ptCount val="144"/>
                <c:pt idx="0">
                  <c:v>3.0499999999999999E-2</c:v>
                </c:pt>
                <c:pt idx="1">
                  <c:v>2.3699999999999999E-2</c:v>
                </c:pt>
                <c:pt idx="2">
                  <c:v>2.18E-2</c:v>
                </c:pt>
                <c:pt idx="3">
                  <c:v>2.3400000000000001E-2</c:v>
                </c:pt>
                <c:pt idx="4">
                  <c:v>2.1600000000000001E-2</c:v>
                </c:pt>
                <c:pt idx="5">
                  <c:v>1.9900000000000001E-2</c:v>
                </c:pt>
                <c:pt idx="6">
                  <c:v>1.89E-2</c:v>
                </c:pt>
                <c:pt idx="7">
                  <c:v>1.8499999999999999E-2</c:v>
                </c:pt>
                <c:pt idx="8">
                  <c:v>1.8700000000000001E-2</c:v>
                </c:pt>
                <c:pt idx="9">
                  <c:v>1.84E-2</c:v>
                </c:pt>
                <c:pt idx="10">
                  <c:v>1.6E-2</c:v>
                </c:pt>
                <c:pt idx="11">
                  <c:v>1.6199999999999999E-2</c:v>
                </c:pt>
                <c:pt idx="12">
                  <c:v>1.4E-2</c:v>
                </c:pt>
                <c:pt idx="13">
                  <c:v>1.32E-2</c:v>
                </c:pt>
                <c:pt idx="14">
                  <c:v>1.38E-2</c:v>
                </c:pt>
                <c:pt idx="15">
                  <c:v>1.3100000000000001E-2</c:v>
                </c:pt>
                <c:pt idx="16">
                  <c:v>1.37E-2</c:v>
                </c:pt>
                <c:pt idx="17">
                  <c:v>1.3100000000000001E-2</c:v>
                </c:pt>
                <c:pt idx="18">
                  <c:v>1.23E-2</c:v>
                </c:pt>
                <c:pt idx="19">
                  <c:v>1.2800000000000001E-2</c:v>
                </c:pt>
                <c:pt idx="20">
                  <c:v>1.2999999999999999E-2</c:v>
                </c:pt>
                <c:pt idx="21">
                  <c:v>1.2999999999999999E-2</c:v>
                </c:pt>
                <c:pt idx="22">
                  <c:v>1.26E-2</c:v>
                </c:pt>
                <c:pt idx="23">
                  <c:v>1.3599999999999999E-2</c:v>
                </c:pt>
                <c:pt idx="24">
                  <c:v>1.4500000000000001E-2</c:v>
                </c:pt>
                <c:pt idx="25">
                  <c:v>1.61E-2</c:v>
                </c:pt>
                <c:pt idx="26">
                  <c:v>1.7299999999999999E-2</c:v>
                </c:pt>
                <c:pt idx="27">
                  <c:v>1.9400000000000001E-2</c:v>
                </c:pt>
                <c:pt idx="28">
                  <c:v>2.1399999999999999E-2</c:v>
                </c:pt>
                <c:pt idx="29">
                  <c:v>2.2800000000000001E-2</c:v>
                </c:pt>
                <c:pt idx="30">
                  <c:v>2.4400000000000002E-2</c:v>
                </c:pt>
                <c:pt idx="31">
                  <c:v>2.7E-2</c:v>
                </c:pt>
                <c:pt idx="32">
                  <c:v>2.8500000000000001E-2</c:v>
                </c:pt>
                <c:pt idx="33">
                  <c:v>3.1699999999999999E-2</c:v>
                </c:pt>
                <c:pt idx="34">
                  <c:v>3.2000000000000001E-2</c:v>
                </c:pt>
                <c:pt idx="35">
                  <c:v>3.2000000000000001E-2</c:v>
                </c:pt>
                <c:pt idx="36">
                  <c:v>3.5200000000000002E-2</c:v>
                </c:pt>
                <c:pt idx="37">
                  <c:v>3.6700000000000003E-2</c:v>
                </c:pt>
                <c:pt idx="38">
                  <c:v>4.0399999999999998E-2</c:v>
                </c:pt>
                <c:pt idx="39">
                  <c:v>4.07E-2</c:v>
                </c:pt>
                <c:pt idx="40">
                  <c:v>4.48E-2</c:v>
                </c:pt>
                <c:pt idx="41">
                  <c:v>4.6199999999999998E-2</c:v>
                </c:pt>
                <c:pt idx="42">
                  <c:v>4.58E-2</c:v>
                </c:pt>
                <c:pt idx="43">
                  <c:v>4.7800000000000002E-2</c:v>
                </c:pt>
                <c:pt idx="44">
                  <c:v>4.7699999999999999E-2</c:v>
                </c:pt>
                <c:pt idx="45">
                  <c:v>4.9599999999999998E-2</c:v>
                </c:pt>
                <c:pt idx="46">
                  <c:v>5.2600000000000001E-2</c:v>
                </c:pt>
                <c:pt idx="47">
                  <c:v>5.33E-2</c:v>
                </c:pt>
                <c:pt idx="48">
                  <c:v>5.5813416276826545E-2</c:v>
                </c:pt>
                <c:pt idx="49">
                  <c:v>5.6178909564184497E-2</c:v>
                </c:pt>
                <c:pt idx="50">
                  <c:v>5.803746817223316E-2</c:v>
                </c:pt>
                <c:pt idx="51">
                  <c:v>5.7992771428545649E-2</c:v>
                </c:pt>
                <c:pt idx="52">
                  <c:v>6.0104790807185483E-2</c:v>
                </c:pt>
                <c:pt idx="53">
                  <c:v>5.8823511353001755E-2</c:v>
                </c:pt>
                <c:pt idx="54">
                  <c:v>5.877022292242863E-2</c:v>
                </c:pt>
                <c:pt idx="55">
                  <c:v>6.0416941028439163E-2</c:v>
                </c:pt>
                <c:pt idx="56">
                  <c:v>6.1899961151911188E-2</c:v>
                </c:pt>
                <c:pt idx="57">
                  <c:v>6.0503602244999774E-2</c:v>
                </c:pt>
                <c:pt idx="58">
                  <c:v>5.8002164678935111E-2</c:v>
                </c:pt>
                <c:pt idx="59">
                  <c:v>5.9555683592154809E-2</c:v>
                </c:pt>
                <c:pt idx="60">
                  <c:v>5.247231024111601E-2</c:v>
                </c:pt>
                <c:pt idx="61">
                  <c:v>5.1799999999999999E-2</c:v>
                </c:pt>
                <c:pt idx="62">
                  <c:v>5.0465547477904063E-2</c:v>
                </c:pt>
                <c:pt idx="63">
                  <c:v>4.8311867061107787E-2</c:v>
                </c:pt>
                <c:pt idx="64">
                  <c:v>4.7601529291253324E-2</c:v>
                </c:pt>
                <c:pt idx="65">
                  <c:v>4.6544056664762579E-2</c:v>
                </c:pt>
                <c:pt idx="66">
                  <c:v>4.3065609832904202E-2</c:v>
                </c:pt>
                <c:pt idx="67">
                  <c:v>3.6141056808409108E-2</c:v>
                </c:pt>
                <c:pt idx="68">
                  <c:v>3.1628892750902929E-2</c:v>
                </c:pt>
                <c:pt idx="69">
                  <c:v>2.8967481975194841E-2</c:v>
                </c:pt>
                <c:pt idx="70">
                  <c:v>2.3055095488867874E-2</c:v>
                </c:pt>
                <c:pt idx="71">
                  <c:v>2.2733011625603906E-2</c:v>
                </c:pt>
                <c:pt idx="72">
                  <c:v>2.3941479470604664E-2</c:v>
                </c:pt>
                <c:pt idx="73">
                  <c:v>2.3164768977030226E-2</c:v>
                </c:pt>
                <c:pt idx="74">
                  <c:v>2.1287037601849097E-2</c:v>
                </c:pt>
                <c:pt idx="75">
                  <c:v>1.7090108071004188E-2</c:v>
                </c:pt>
                <c:pt idx="76">
                  <c:v>1.4084101467781527E-2</c:v>
                </c:pt>
                <c:pt idx="77">
                  <c:v>1.3331465341178704E-2</c:v>
                </c:pt>
                <c:pt idx="78">
                  <c:v>1.1214838838737969E-2</c:v>
                </c:pt>
                <c:pt idx="79">
                  <c:v>1.1393389429904551E-2</c:v>
                </c:pt>
                <c:pt idx="80">
                  <c:v>1.1865409760587231E-2</c:v>
                </c:pt>
                <c:pt idx="81">
                  <c:v>1.1657759753097704E-2</c:v>
                </c:pt>
                <c:pt idx="82">
                  <c:v>1.025875865113742E-2</c:v>
                </c:pt>
                <c:pt idx="83">
                  <c:v>9.2314925536678572E-3</c:v>
                </c:pt>
                <c:pt idx="84">
                  <c:v>8.9084392674122718E-3</c:v>
                </c:pt>
                <c:pt idx="85">
                  <c:v>8.814270028001385E-3</c:v>
                </c:pt>
                <c:pt idx="86">
                  <c:v>8.1873854542530607E-3</c:v>
                </c:pt>
                <c:pt idx="87">
                  <c:v>7.2990113345248421E-3</c:v>
                </c:pt>
                <c:pt idx="88">
                  <c:v>6.7916722590970115E-3</c:v>
                </c:pt>
                <c:pt idx="89">
                  <c:v>5.5777939973009737E-3</c:v>
                </c:pt>
                <c:pt idx="90">
                  <c:v>4.1234065715635912E-3</c:v>
                </c:pt>
                <c:pt idx="91">
                  <c:v>4.4052731794132017E-3</c:v>
                </c:pt>
                <c:pt idx="92">
                  <c:v>4.3662425157666674E-3</c:v>
                </c:pt>
                <c:pt idx="93">
                  <c:v>3.6507381525073433E-3</c:v>
                </c:pt>
                <c:pt idx="94">
                  <c:v>3.1748893273414016E-3</c:v>
                </c:pt>
                <c:pt idx="95">
                  <c:v>3.2705439757610309E-3</c:v>
                </c:pt>
                <c:pt idx="96">
                  <c:v>3.0062166762288099E-3</c:v>
                </c:pt>
                <c:pt idx="97">
                  <c:v>2.9715055810125429E-3</c:v>
                </c:pt>
                <c:pt idx="98">
                  <c:v>2.5546405764841781E-3</c:v>
                </c:pt>
                <c:pt idx="99">
                  <c:v>2.3770077554537555E-3</c:v>
                </c:pt>
                <c:pt idx="100">
                  <c:v>2.1584701989995378E-3</c:v>
                </c:pt>
                <c:pt idx="101">
                  <c:v>1.9528270994250338E-3</c:v>
                </c:pt>
                <c:pt idx="102">
                  <c:v>1.82066869014513E-3</c:v>
                </c:pt>
                <c:pt idx="103">
                  <c:v>1.5602857564735657E-3</c:v>
                </c:pt>
                <c:pt idx="104">
                  <c:v>1.2555054980218391E-3</c:v>
                </c:pt>
                <c:pt idx="105">
                  <c:v>1.3116567932432194E-3</c:v>
                </c:pt>
                <c:pt idx="106">
                  <c:v>1.7323017652017012E-3</c:v>
                </c:pt>
                <c:pt idx="107">
                  <c:v>2.041335212009662E-3</c:v>
                </c:pt>
                <c:pt idx="108">
                  <c:v>2.513129399368823E-3</c:v>
                </c:pt>
                <c:pt idx="109">
                  <c:v>2.6594454951276406E-3</c:v>
                </c:pt>
                <c:pt idx="110">
                  <c:v>3.0477598407628254E-3</c:v>
                </c:pt>
                <c:pt idx="111">
                  <c:v>3.6768949807236754E-3</c:v>
                </c:pt>
                <c:pt idx="112">
                  <c:v>7.2247136508006198E-3</c:v>
                </c:pt>
                <c:pt idx="113">
                  <c:v>3.1728105268838624E-3</c:v>
                </c:pt>
                <c:pt idx="114">
                  <c:v>3.1411261698487025E-3</c:v>
                </c:pt>
                <c:pt idx="115">
                  <c:v>4.3141594311273393E-3</c:v>
                </c:pt>
                <c:pt idx="116">
                  <c:v>3.8950202375252064E-3</c:v>
                </c:pt>
                <c:pt idx="117">
                  <c:v>2.9833356723468446E-3</c:v>
                </c:pt>
                <c:pt idx="118">
                  <c:v>2.7072865021207861E-3</c:v>
                </c:pt>
                <c:pt idx="119">
                  <c:v>4.9453625473604235E-3</c:v>
                </c:pt>
                <c:pt idx="120">
                  <c:v>3.5256170269628621E-3</c:v>
                </c:pt>
                <c:pt idx="121">
                  <c:v>2.5519595328085311E-3</c:v>
                </c:pt>
                <c:pt idx="122">
                  <c:v>2.658137261913857E-3</c:v>
                </c:pt>
                <c:pt idx="123">
                  <c:v>2.8280128600559683E-3</c:v>
                </c:pt>
                <c:pt idx="124">
                  <c:v>3.08103279622263E-3</c:v>
                </c:pt>
                <c:pt idx="125">
                  <c:v>2.6420040127942959E-3</c:v>
                </c:pt>
                <c:pt idx="126">
                  <c:v>2.3455573533690817E-3</c:v>
                </c:pt>
                <c:pt idx="127">
                  <c:v>2.5847609558107992E-3</c:v>
                </c:pt>
                <c:pt idx="128">
                  <c:v>3.4600049834534593E-3</c:v>
                </c:pt>
                <c:pt idx="129">
                  <c:v>2.5927173499515417E-3</c:v>
                </c:pt>
                <c:pt idx="130">
                  <c:v>3.7180004826819096E-3</c:v>
                </c:pt>
                <c:pt idx="131">
                  <c:v>2.68635850151427E-3</c:v>
                </c:pt>
                <c:pt idx="132">
                  <c:v>2.3294676733286801E-3</c:v>
                </c:pt>
                <c:pt idx="133">
                  <c:v>3.0913819127401897E-3</c:v>
                </c:pt>
                <c:pt idx="134">
                  <c:v>3.9894139298443402E-3</c:v>
                </c:pt>
                <c:pt idx="135">
                  <c:v>2.4654657675971998E-3</c:v>
                </c:pt>
                <c:pt idx="136">
                  <c:v>2.5470317473624297E-3</c:v>
                </c:pt>
                <c:pt idx="137">
                  <c:v>3.21753554285558E-3</c:v>
                </c:pt>
                <c:pt idx="138">
                  <c:v>3.5000000000000005E-3</c:v>
                </c:pt>
                <c:pt idx="139">
                  <c:v>2.7000000000000001E-3</c:v>
                </c:pt>
                <c:pt idx="140">
                  <c:v>2.7000000000000001E-3</c:v>
                </c:pt>
                <c:pt idx="141">
                  <c:v>2.3E-3</c:v>
                </c:pt>
                <c:pt idx="142">
                  <c:v>2.5000000000000001E-3</c:v>
                </c:pt>
                <c:pt idx="143">
                  <c:v>2.7999999999999995E-3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59-4D4D-9898-85359CD45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203200"/>
        <c:axId val="100161408"/>
      </c:lineChart>
      <c:dateAx>
        <c:axId val="61203200"/>
        <c:scaling>
          <c:orientation val="minMax"/>
          <c:max val="41791"/>
          <c:min val="37408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0161408"/>
        <c:crosses val="autoZero"/>
        <c:auto val="1"/>
        <c:lblOffset val="100"/>
        <c:baseTimeUnit val="months"/>
        <c:majorUnit val="6"/>
        <c:majorTimeUnit val="months"/>
        <c:minorUnit val="1"/>
        <c:minorTimeUnit val="months"/>
      </c:dateAx>
      <c:valAx>
        <c:axId val="100161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1203200"/>
        <c:crosses val="autoZero"/>
        <c:crossBetween val="between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>
    <tabColor indexed="43"/>
  </sheetPr>
  <sheetViews>
    <sheetView zoomScale="75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110642</xdr:colOff>
      <xdr:row>19</xdr:row>
      <xdr:rowOff>207409</xdr:rowOff>
    </xdr:from>
    <xdr:to>
      <xdr:col>7</xdr:col>
      <xdr:colOff>478204</xdr:colOff>
      <xdr:row>33</xdr:row>
      <xdr:rowOff>196907</xdr:rowOff>
    </xdr:to>
    <xdr:graphicFrame macro="">
      <xdr:nvGraphicFramePr>
        <xdr:cNvPr id="3" name="Chart 1" title="FY13 Rates of Retur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0718800" cy="72898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</sheetPr>
  <dimension ref="A2:Q90"/>
  <sheetViews>
    <sheetView topLeftCell="A31" zoomScale="92" zoomScaleNormal="92" workbookViewId="0">
      <selection activeCell="D40" sqref="D40"/>
    </sheetView>
  </sheetViews>
  <sheetFormatPr defaultColWidth="9.109375" defaultRowHeight="16.8"/>
  <cols>
    <col min="1" max="2" width="11.33203125" style="51" customWidth="1"/>
    <col min="3" max="3" width="16.6640625" style="52" customWidth="1"/>
    <col min="4" max="5" width="19.21875" style="52" customWidth="1"/>
    <col min="6" max="6" width="10.44140625" style="53" customWidth="1"/>
    <col min="7" max="7" width="12" style="54" customWidth="1"/>
    <col min="8" max="8" width="15.109375" style="55" customWidth="1"/>
    <col min="9" max="9" width="16.6640625" style="56" customWidth="1"/>
    <col min="10" max="13" width="9.109375" style="56" customWidth="1"/>
    <col min="14" max="14" width="10.33203125" style="56" customWidth="1"/>
    <col min="15" max="15" width="9.109375" style="56" customWidth="1"/>
    <col min="16" max="16" width="21.77734375" style="56" customWidth="1"/>
    <col min="17" max="16384" width="9.109375" style="56"/>
  </cols>
  <sheetData>
    <row r="2" spans="1:17" s="106" customFormat="1" ht="21">
      <c r="A2" s="104"/>
      <c r="B2" s="117" t="s">
        <v>2</v>
      </c>
      <c r="C2" s="117"/>
      <c r="D2" s="117"/>
      <c r="E2" s="117"/>
      <c r="F2" s="117"/>
      <c r="G2" s="117"/>
      <c r="H2" s="105"/>
    </row>
    <row r="3" spans="1:17" s="61" customFormat="1" ht="21">
      <c r="A3" s="77"/>
      <c r="B3" s="117" t="s">
        <v>145</v>
      </c>
      <c r="C3" s="117"/>
      <c r="D3" s="117"/>
      <c r="E3" s="117"/>
      <c r="F3" s="117"/>
      <c r="G3" s="117"/>
      <c r="H3" s="78"/>
    </row>
    <row r="5" spans="1:17" s="57" customFormat="1" ht="50.4">
      <c r="A5" s="79" t="s">
        <v>3</v>
      </c>
      <c r="B5" s="79" t="s">
        <v>4</v>
      </c>
      <c r="C5" s="80" t="s">
        <v>5</v>
      </c>
      <c r="D5" s="80" t="s">
        <v>10</v>
      </c>
      <c r="E5" s="80" t="s">
        <v>6</v>
      </c>
      <c r="F5" s="81" t="s">
        <v>7</v>
      </c>
      <c r="G5" s="82" t="s">
        <v>8</v>
      </c>
      <c r="H5" s="83" t="s">
        <v>11</v>
      </c>
    </row>
    <row r="6" spans="1:17">
      <c r="A6" s="110">
        <v>43677</v>
      </c>
      <c r="B6" s="109">
        <v>43708</v>
      </c>
      <c r="C6" s="107">
        <v>3505335.09</v>
      </c>
      <c r="D6" s="107">
        <v>1736538971.71</v>
      </c>
      <c r="E6" s="107">
        <v>1658988132.0999999</v>
      </c>
      <c r="F6" s="85">
        <v>31</v>
      </c>
      <c r="G6" s="58">
        <f>(+C6/D6)*365/F6</f>
        <v>2.3767099082706539E-2</v>
      </c>
      <c r="H6" s="86">
        <v>2.35E-2</v>
      </c>
      <c r="I6" s="87"/>
      <c r="J6" s="59"/>
      <c r="P6" s="52"/>
      <c r="Q6" s="59"/>
    </row>
    <row r="7" spans="1:17">
      <c r="A7" s="110">
        <v>43708</v>
      </c>
      <c r="B7" s="109">
        <v>43738</v>
      </c>
      <c r="C7" s="84">
        <v>3317140.53</v>
      </c>
      <c r="D7" s="84">
        <v>1704335465.73</v>
      </c>
      <c r="E7" s="84">
        <v>1626214506.6099999</v>
      </c>
      <c r="F7" s="85">
        <v>31</v>
      </c>
      <c r="G7" s="58">
        <f t="shared" ref="G7:G12" si="0">(+C7/D7)*365/F7</f>
        <v>2.291606048970566E-2</v>
      </c>
      <c r="H7" s="86">
        <v>2.2499999999999999E-2</v>
      </c>
      <c r="I7" s="87"/>
      <c r="J7" s="59"/>
      <c r="P7" s="52"/>
      <c r="Q7" s="59"/>
    </row>
    <row r="8" spans="1:17">
      <c r="A8" s="110">
        <v>43738</v>
      </c>
      <c r="B8" s="109">
        <v>43769</v>
      </c>
      <c r="C8" s="84">
        <v>3096780.38</v>
      </c>
      <c r="D8" s="84">
        <v>1688671370.2</v>
      </c>
      <c r="E8" s="84">
        <v>1629293939.96</v>
      </c>
      <c r="F8" s="85">
        <v>30</v>
      </c>
      <c r="G8" s="58">
        <f t="shared" si="0"/>
        <v>2.2311916509173094E-2</v>
      </c>
      <c r="H8" s="86">
        <v>2.1499999999999998E-2</v>
      </c>
      <c r="I8" s="87"/>
      <c r="J8" s="59"/>
      <c r="P8" s="52"/>
      <c r="Q8" s="59"/>
    </row>
    <row r="9" spans="1:17">
      <c r="A9" s="110">
        <v>43769</v>
      </c>
      <c r="B9" s="109">
        <v>43799</v>
      </c>
      <c r="C9" s="84">
        <v>3075941.5</v>
      </c>
      <c r="D9" s="84">
        <v>1732504844.75</v>
      </c>
      <c r="E9" s="84">
        <v>1666490719.5899999</v>
      </c>
      <c r="F9" s="85">
        <v>31</v>
      </c>
      <c r="G9" s="58">
        <f t="shared" si="0"/>
        <v>2.0904259329642565E-2</v>
      </c>
      <c r="H9" s="86">
        <v>2.0199999999999999E-2</v>
      </c>
      <c r="I9" s="87"/>
      <c r="J9" s="59"/>
      <c r="P9" s="52"/>
      <c r="Q9" s="59"/>
    </row>
    <row r="10" spans="1:17">
      <c r="A10" s="110">
        <v>43799</v>
      </c>
      <c r="B10" s="109">
        <v>43830</v>
      </c>
      <c r="C10" s="84">
        <v>2783498.34</v>
      </c>
      <c r="D10" s="84">
        <v>1702809651.8299999</v>
      </c>
      <c r="E10" s="84">
        <v>1616092365.03</v>
      </c>
      <c r="F10" s="85">
        <v>30</v>
      </c>
      <c r="G10" s="58">
        <f t="shared" si="0"/>
        <v>1.9888245543830754E-2</v>
      </c>
      <c r="H10" s="86">
        <v>1.8800000000000001E-2</v>
      </c>
      <c r="I10" s="87"/>
      <c r="J10" s="59"/>
      <c r="P10" s="52"/>
      <c r="Q10" s="59"/>
    </row>
    <row r="11" spans="1:17">
      <c r="A11" s="110">
        <v>43830</v>
      </c>
      <c r="B11" s="109">
        <v>43861</v>
      </c>
      <c r="C11" s="84">
        <v>2739257.77</v>
      </c>
      <c r="D11" s="84">
        <v>1642718113.3</v>
      </c>
      <c r="E11" s="84">
        <v>1571646830.6099999</v>
      </c>
      <c r="F11" s="85">
        <v>31</v>
      </c>
      <c r="G11" s="58">
        <f t="shared" si="0"/>
        <v>1.9633649195060124E-2</v>
      </c>
      <c r="H11" s="86">
        <v>1.78E-2</v>
      </c>
      <c r="I11" s="87"/>
      <c r="J11" s="59"/>
      <c r="P11" s="52"/>
      <c r="Q11" s="59"/>
    </row>
    <row r="12" spans="1:17">
      <c r="A12" s="110">
        <v>43861</v>
      </c>
      <c r="B12" s="109">
        <v>43890</v>
      </c>
      <c r="C12" s="84">
        <v>2786195.2</v>
      </c>
      <c r="D12" s="84">
        <v>1731269890.03</v>
      </c>
      <c r="E12" s="84">
        <v>1659617696.47</v>
      </c>
      <c r="F12" s="85">
        <v>31</v>
      </c>
      <c r="G12" s="58">
        <f t="shared" si="0"/>
        <v>1.8948635182362374E-2</v>
      </c>
      <c r="H12" s="86">
        <v>1.6899999999999998E-2</v>
      </c>
      <c r="I12" s="87"/>
      <c r="J12" s="59"/>
      <c r="P12" s="52"/>
      <c r="Q12" s="59"/>
    </row>
    <row r="13" spans="1:17">
      <c r="A13" s="110">
        <v>43890</v>
      </c>
      <c r="B13" s="109">
        <v>43921</v>
      </c>
      <c r="C13" s="84">
        <v>2582641.87</v>
      </c>
      <c r="D13" s="84">
        <v>1753975439.8800001</v>
      </c>
      <c r="E13" s="88">
        <v>1685521781.9200001</v>
      </c>
      <c r="F13" s="85">
        <v>29</v>
      </c>
      <c r="G13" s="58">
        <f t="shared" ref="G13:G17" si="1">(+C13/D13)*366/F13</f>
        <v>1.8583339760991257E-2</v>
      </c>
      <c r="H13" s="86">
        <v>1.6199999999999999E-2</v>
      </c>
      <c r="I13" s="87"/>
      <c r="J13" s="59"/>
      <c r="P13" s="52"/>
      <c r="Q13" s="59"/>
    </row>
    <row r="14" spans="1:17">
      <c r="A14" s="110">
        <v>43921</v>
      </c>
      <c r="B14" s="109">
        <v>43951</v>
      </c>
      <c r="C14" s="84">
        <v>2429061.06</v>
      </c>
      <c r="D14" s="84">
        <v>1625651341.6600001</v>
      </c>
      <c r="E14" s="88">
        <v>1563022124.23</v>
      </c>
      <c r="F14" s="85">
        <v>31</v>
      </c>
      <c r="G14" s="58">
        <f t="shared" si="1"/>
        <v>1.7641293144932828E-2</v>
      </c>
      <c r="H14" s="86">
        <v>1.3599999999999999E-2</v>
      </c>
      <c r="I14" s="87"/>
      <c r="J14" s="59"/>
      <c r="P14" s="52"/>
      <c r="Q14" s="59"/>
    </row>
    <row r="15" spans="1:17">
      <c r="A15" s="110">
        <v>43951</v>
      </c>
      <c r="B15" s="109">
        <v>43982</v>
      </c>
      <c r="C15" s="84">
        <v>1966604.15</v>
      </c>
      <c r="D15" s="84">
        <v>2075906486.03</v>
      </c>
      <c r="E15" s="84">
        <v>1905506893.01</v>
      </c>
      <c r="F15" s="85">
        <v>30</v>
      </c>
      <c r="G15" s="58">
        <f t="shared" si="1"/>
        <v>1.1557635563769451E-2</v>
      </c>
      <c r="H15" s="86">
        <v>1.11E-2</v>
      </c>
      <c r="I15" s="87"/>
      <c r="J15" s="59"/>
      <c r="P15" s="52"/>
      <c r="Q15" s="59"/>
    </row>
    <row r="16" spans="1:17">
      <c r="A16" s="110">
        <v>43982</v>
      </c>
      <c r="B16" s="109">
        <v>44012</v>
      </c>
      <c r="C16" s="84">
        <v>1977346</v>
      </c>
      <c r="D16" s="84">
        <v>2796782059.7199998</v>
      </c>
      <c r="E16" s="84">
        <v>2741272052.8200002</v>
      </c>
      <c r="F16" s="85">
        <v>31</v>
      </c>
      <c r="G16" s="58">
        <f t="shared" si="1"/>
        <v>8.3472502942560263E-3</v>
      </c>
      <c r="H16" s="86">
        <v>8.6999999999999994E-3</v>
      </c>
      <c r="I16" s="87"/>
      <c r="J16" s="59"/>
      <c r="P16" s="52"/>
      <c r="Q16" s="59"/>
    </row>
    <row r="17" spans="1:16">
      <c r="A17" s="89">
        <v>44002</v>
      </c>
      <c r="B17" s="90" t="s">
        <v>9</v>
      </c>
      <c r="C17" s="91">
        <v>1841311.04</v>
      </c>
      <c r="D17" s="91">
        <v>2765689586.5999999</v>
      </c>
      <c r="E17" s="91">
        <v>2746637679.9499998</v>
      </c>
      <c r="F17" s="92">
        <v>30</v>
      </c>
      <c r="G17" s="102">
        <f t="shared" si="1"/>
        <v>8.1223846655965864E-3</v>
      </c>
      <c r="H17" s="103">
        <v>8.6999999999999994E-3</v>
      </c>
      <c r="I17" s="87"/>
      <c r="J17" s="59"/>
      <c r="P17" s="52"/>
    </row>
    <row r="18" spans="1:16" s="61" customFormat="1" ht="18">
      <c r="A18" s="60" t="s">
        <v>146</v>
      </c>
      <c r="B18" s="101" t="s">
        <v>140</v>
      </c>
      <c r="C18" s="108">
        <f>SUM(C6:C17)</f>
        <v>32101112.929999996</v>
      </c>
      <c r="D18" s="108">
        <f>AVERAGE(D6:D17)</f>
        <v>1913071101.7866666</v>
      </c>
      <c r="E18" s="108">
        <f>AVERAGE(E6:E17)</f>
        <v>1839192060.1916666</v>
      </c>
      <c r="F18" s="93"/>
      <c r="G18" s="94">
        <f>AVERAGE(G6:G17)</f>
        <v>1.7718480730168937E-2</v>
      </c>
      <c r="H18" s="95">
        <f>AVERAGE(H6:H17)</f>
        <v>1.6624999999999997E-2</v>
      </c>
      <c r="P18" s="62"/>
    </row>
    <row r="19" spans="1:16">
      <c r="B19" s="63"/>
      <c r="D19" s="96"/>
      <c r="E19" s="96"/>
    </row>
    <row r="21" spans="1:16">
      <c r="G21" s="97"/>
      <c r="J21" s="98"/>
    </row>
    <row r="22" spans="1:16">
      <c r="J22" s="98"/>
    </row>
    <row r="23" spans="1:16">
      <c r="A23" s="55"/>
    </row>
    <row r="24" spans="1:16">
      <c r="A24" s="55"/>
    </row>
    <row r="25" spans="1:16">
      <c r="A25" s="55"/>
    </row>
    <row r="26" spans="1:16">
      <c r="A26" s="55"/>
    </row>
    <row r="27" spans="1:16">
      <c r="A27" s="55"/>
    </row>
    <row r="28" spans="1:16">
      <c r="A28" s="55"/>
    </row>
    <row r="29" spans="1:16">
      <c r="A29" s="55"/>
    </row>
    <row r="42" spans="1:14" ht="18">
      <c r="A42" s="99"/>
      <c r="B42" s="64"/>
      <c r="C42" s="64"/>
      <c r="D42" s="64"/>
      <c r="E42" s="65"/>
      <c r="F42" s="64"/>
      <c r="G42" s="64"/>
      <c r="H42" s="64"/>
      <c r="I42" s="64"/>
      <c r="J42" s="64"/>
      <c r="K42" s="64"/>
      <c r="L42" s="66"/>
      <c r="M42" s="51"/>
      <c r="N42" s="51"/>
    </row>
    <row r="43" spans="1:14" ht="18">
      <c r="A43" s="56"/>
      <c r="B43" s="56"/>
      <c r="C43" s="56"/>
      <c r="D43" s="56"/>
      <c r="E43" s="67"/>
      <c r="F43" s="56"/>
      <c r="G43" s="56"/>
      <c r="H43" s="56"/>
      <c r="I43" s="100"/>
      <c r="J43" s="51"/>
      <c r="K43" s="51"/>
      <c r="L43" s="51"/>
      <c r="M43" s="68"/>
      <c r="N43" s="51"/>
    </row>
    <row r="44" spans="1:14">
      <c r="A44" s="56"/>
      <c r="B44" s="56"/>
      <c r="C44" s="56"/>
      <c r="D44" s="56"/>
      <c r="E44" s="67"/>
      <c r="F44" s="56"/>
      <c r="G44" s="51"/>
      <c r="H44" s="51"/>
      <c r="I44" s="69"/>
      <c r="J44" s="51"/>
      <c r="K44" s="51"/>
      <c r="L44" s="51"/>
      <c r="M44" s="68"/>
      <c r="N44" s="51"/>
    </row>
    <row r="45" spans="1:14">
      <c r="A45" s="56"/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51"/>
    </row>
    <row r="46" spans="1:14">
      <c r="A46" s="56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51"/>
    </row>
    <row r="47" spans="1:14">
      <c r="A47" s="56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51"/>
    </row>
    <row r="48" spans="1:14">
      <c r="A48" s="70"/>
      <c r="B48" s="71"/>
      <c r="C48" s="71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51"/>
    </row>
    <row r="49" spans="1:14">
      <c r="A49" s="70"/>
      <c r="B49" s="71"/>
      <c r="C49" s="71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51"/>
    </row>
    <row r="50" spans="1:14">
      <c r="A50" s="70"/>
      <c r="B50" s="71"/>
      <c r="C50" s="71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51"/>
    </row>
    <row r="51" spans="1:14">
      <c r="A51" s="70"/>
      <c r="B51" s="71"/>
      <c r="C51" s="71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51"/>
    </row>
    <row r="52" spans="1:14">
      <c r="A52" s="56"/>
      <c r="B52" s="71"/>
      <c r="C52" s="71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51"/>
    </row>
    <row r="53" spans="1:14">
      <c r="A53" s="56"/>
      <c r="B53" s="71"/>
      <c r="C53" s="71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51"/>
    </row>
    <row r="54" spans="1:14">
      <c r="A54" s="56"/>
      <c r="B54" s="71"/>
      <c r="C54" s="71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51"/>
    </row>
    <row r="55" spans="1:14">
      <c r="A55" s="56"/>
      <c r="B55" s="71"/>
      <c r="C55" s="71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51"/>
    </row>
    <row r="56" spans="1:14">
      <c r="A56" s="56"/>
      <c r="B56" s="71"/>
      <c r="C56" s="71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51"/>
    </row>
    <row r="57" spans="1:14">
      <c r="A57" s="56"/>
      <c r="B57" s="56"/>
      <c r="C57" s="56"/>
      <c r="D57" s="56"/>
      <c r="E57" s="56"/>
      <c r="F57" s="56"/>
      <c r="G57" s="51"/>
      <c r="H57" s="51"/>
      <c r="I57" s="69"/>
      <c r="J57" s="51"/>
      <c r="K57" s="51"/>
      <c r="L57" s="51"/>
      <c r="M57" s="68"/>
      <c r="N57" s="51"/>
    </row>
    <row r="58" spans="1:14" ht="18">
      <c r="A58" s="72"/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</row>
    <row r="72" spans="4:5">
      <c r="D72" s="74"/>
      <c r="E72" s="74"/>
    </row>
    <row r="88" spans="4:5">
      <c r="D88" s="75"/>
      <c r="E88" s="75"/>
    </row>
    <row r="90" spans="4:5">
      <c r="D90" s="76"/>
      <c r="E90" s="76"/>
    </row>
  </sheetData>
  <mergeCells count="2">
    <mergeCell ref="B2:G2"/>
    <mergeCell ref="B3:G3"/>
  </mergeCells>
  <phoneticPr fontId="5" type="noConversion"/>
  <pageMargins left="0.5" right="0.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99"/>
  </sheetPr>
  <dimension ref="A1:P37"/>
  <sheetViews>
    <sheetView workbookViewId="0">
      <selection activeCell="O5" sqref="O5"/>
    </sheetView>
  </sheetViews>
  <sheetFormatPr defaultRowHeight="13.2"/>
  <cols>
    <col min="1" max="1" width="10.109375" customWidth="1"/>
    <col min="2" max="13" width="7.33203125" customWidth="1"/>
    <col min="16" max="16" width="9" style="26"/>
  </cols>
  <sheetData>
    <row r="1" spans="1:13" ht="13.8">
      <c r="A1" s="28" t="s">
        <v>12</v>
      </c>
    </row>
    <row r="3" spans="1:13" ht="17.399999999999999">
      <c r="A3" s="10" t="s">
        <v>13</v>
      </c>
      <c r="B3" s="11"/>
      <c r="C3" s="11"/>
      <c r="D3" s="11"/>
      <c r="E3" s="11"/>
      <c r="F3" s="11"/>
      <c r="G3" s="11"/>
      <c r="H3" s="11"/>
      <c r="I3" s="11"/>
      <c r="J3" s="11"/>
      <c r="K3" s="12"/>
      <c r="L3" s="13"/>
      <c r="M3" s="13"/>
    </row>
    <row r="4" spans="1:13" ht="14.4">
      <c r="A4" s="22" t="s">
        <v>39</v>
      </c>
      <c r="B4" s="14"/>
      <c r="C4" s="14"/>
      <c r="D4" s="14"/>
      <c r="E4" s="14"/>
      <c r="F4" s="14"/>
      <c r="G4" s="14"/>
      <c r="H4" s="15"/>
      <c r="I4" s="16"/>
      <c r="J4" s="16"/>
      <c r="K4" s="16"/>
      <c r="L4" s="17"/>
      <c r="M4" s="16"/>
    </row>
    <row r="5" spans="1:13" ht="14.4">
      <c r="A5" s="14"/>
      <c r="B5" s="14"/>
      <c r="C5" s="14"/>
      <c r="D5" s="14"/>
      <c r="E5" s="14"/>
      <c r="F5" s="14"/>
      <c r="G5" s="14"/>
      <c r="H5" s="15"/>
      <c r="I5" s="16"/>
      <c r="J5" s="16"/>
      <c r="K5" s="16"/>
      <c r="L5" s="17"/>
      <c r="M5" s="16"/>
    </row>
    <row r="6" spans="1:13" ht="13.8">
      <c r="A6" s="18" t="s">
        <v>38</v>
      </c>
      <c r="B6" s="19" t="s">
        <v>40</v>
      </c>
      <c r="C6" s="19" t="s">
        <v>37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19" t="s">
        <v>21</v>
      </c>
      <c r="L6" s="19" t="s">
        <v>22</v>
      </c>
      <c r="M6" s="19" t="s">
        <v>23</v>
      </c>
    </row>
    <row r="7" spans="1:13" ht="14.4">
      <c r="A7" s="14"/>
      <c r="B7" s="14"/>
      <c r="C7" s="14"/>
      <c r="D7" s="14"/>
      <c r="E7" s="14"/>
      <c r="F7" s="16"/>
      <c r="G7" s="16"/>
      <c r="H7" s="20"/>
      <c r="I7" s="16"/>
      <c r="J7" s="16"/>
      <c r="K7" s="16"/>
      <c r="L7" s="17"/>
      <c r="M7" s="16"/>
    </row>
    <row r="8" spans="1:13" ht="13.8">
      <c r="A8" s="9" t="s">
        <v>24</v>
      </c>
      <c r="B8" s="21">
        <v>0.22999999999999998</v>
      </c>
      <c r="C8" s="21">
        <v>0.35256170269628623</v>
      </c>
      <c r="D8" s="21">
        <v>0.25131293993688197</v>
      </c>
      <c r="E8" s="21">
        <v>0.30062166762288101</v>
      </c>
      <c r="F8" s="21">
        <v>0.89084392676397295</v>
      </c>
      <c r="G8" s="21">
        <v>2.3941479470604698</v>
      </c>
      <c r="H8" s="21">
        <v>5.2472310241116</v>
      </c>
      <c r="I8" s="21">
        <v>5.5813416</v>
      </c>
      <c r="J8" s="21">
        <v>3.5172819032342502</v>
      </c>
      <c r="K8" s="21">
        <v>1.45</v>
      </c>
      <c r="L8" s="21">
        <v>1.4</v>
      </c>
      <c r="M8" s="8">
        <v>3.05</v>
      </c>
    </row>
    <row r="9" spans="1:13" ht="13.8">
      <c r="A9" s="9" t="s">
        <v>25</v>
      </c>
      <c r="B9" s="21">
        <v>0.31</v>
      </c>
      <c r="C9" s="21">
        <v>0.25519595328085309</v>
      </c>
      <c r="D9" s="21">
        <v>0.26594454951276397</v>
      </c>
      <c r="E9" s="21">
        <v>0.29715055810125401</v>
      </c>
      <c r="F9" s="21">
        <v>0.88142700280013797</v>
      </c>
      <c r="G9" s="21">
        <v>2.3164768977030201</v>
      </c>
      <c r="H9" s="21">
        <v>5.1802536264011998</v>
      </c>
      <c r="I9" s="21">
        <v>5.6178910000000002</v>
      </c>
      <c r="J9" s="21">
        <v>3.6705748444886299</v>
      </c>
      <c r="K9" s="21">
        <v>1.6061000000000001</v>
      </c>
      <c r="L9" s="21">
        <v>1.32</v>
      </c>
      <c r="M9" s="8">
        <v>2.37</v>
      </c>
    </row>
    <row r="10" spans="1:13" ht="13.8">
      <c r="A10" s="9" t="s">
        <v>26</v>
      </c>
      <c r="B10" s="21">
        <v>0.4</v>
      </c>
      <c r="C10" s="21">
        <v>0.26581372619138571</v>
      </c>
      <c r="D10" s="21">
        <v>0.30477598407628298</v>
      </c>
      <c r="E10" s="21">
        <v>0.25546405764841801</v>
      </c>
      <c r="F10" s="21">
        <v>0.81873855113585003</v>
      </c>
      <c r="G10" s="21">
        <v>2.1287037601849099</v>
      </c>
      <c r="H10" s="21">
        <v>5.0465547828627901</v>
      </c>
      <c r="I10" s="21">
        <v>5.8037468172233204</v>
      </c>
      <c r="J10" s="21">
        <v>4.0392805268586303</v>
      </c>
      <c r="K10" s="21">
        <v>1.7341</v>
      </c>
      <c r="L10" s="21">
        <v>1.38</v>
      </c>
      <c r="M10" s="8">
        <v>2.1800000000000002</v>
      </c>
    </row>
    <row r="11" spans="1:13" ht="13.8">
      <c r="A11" s="9" t="s">
        <v>27</v>
      </c>
      <c r="B11" s="21">
        <v>0.25</v>
      </c>
      <c r="C11" s="21">
        <v>0.28280128600559684</v>
      </c>
      <c r="D11" s="21">
        <v>0.367689498072368</v>
      </c>
      <c r="E11" s="21">
        <v>0.237700775545376</v>
      </c>
      <c r="F11" s="21">
        <v>0.72990114551933905</v>
      </c>
      <c r="G11" s="21">
        <v>1.70902985492537</v>
      </c>
      <c r="H11" s="21">
        <v>4.8311867061107803</v>
      </c>
      <c r="I11" s="21">
        <v>5.7992771428545602</v>
      </c>
      <c r="J11" s="21">
        <v>4.0730008478506399</v>
      </c>
      <c r="K11" s="21">
        <v>1.9436</v>
      </c>
      <c r="L11" s="21">
        <v>1.31</v>
      </c>
      <c r="M11" s="8">
        <v>2.34</v>
      </c>
    </row>
    <row r="12" spans="1:13" ht="13.8">
      <c r="A12" s="9" t="s">
        <v>28</v>
      </c>
      <c r="B12" s="21">
        <v>0.25</v>
      </c>
      <c r="C12" s="21">
        <v>0.30810327962226297</v>
      </c>
      <c r="D12" s="21">
        <v>0.72247136508006204</v>
      </c>
      <c r="E12" s="21">
        <v>0.215847019899954</v>
      </c>
      <c r="F12" s="21">
        <v>0.67916722590970102</v>
      </c>
      <c r="G12" s="21">
        <v>1.40841014677815</v>
      </c>
      <c r="H12" s="21">
        <v>4.7601529291253302</v>
      </c>
      <c r="I12" s="21">
        <v>6.0104790807185502</v>
      </c>
      <c r="J12" s="21">
        <v>4.4768805374697997</v>
      </c>
      <c r="K12" s="21">
        <v>2.1415000000000002</v>
      </c>
      <c r="L12" s="21">
        <v>1.37</v>
      </c>
      <c r="M12" s="8">
        <v>2.16</v>
      </c>
    </row>
    <row r="13" spans="1:13" ht="13.8">
      <c r="A13" s="9" t="s">
        <v>29</v>
      </c>
      <c r="B13" s="21">
        <v>0.32</v>
      </c>
      <c r="C13" s="21">
        <v>0.26420040127942956</v>
      </c>
      <c r="D13" s="21">
        <v>0.31728105268838602</v>
      </c>
      <c r="E13" s="21">
        <v>0.19528270994250299</v>
      </c>
      <c r="F13" s="21">
        <v>0.55777942659992796</v>
      </c>
      <c r="G13" s="21">
        <v>1.3331465341178701</v>
      </c>
      <c r="H13" s="21">
        <v>4.6544056664762596</v>
      </c>
      <c r="I13" s="21">
        <v>5.8823512526480402</v>
      </c>
      <c r="J13" s="21">
        <v>4.6201815928825196</v>
      </c>
      <c r="K13" s="21">
        <v>2.2751999999999999</v>
      </c>
      <c r="L13" s="21">
        <v>1.27</v>
      </c>
      <c r="M13" s="8">
        <v>1.99</v>
      </c>
    </row>
    <row r="14" spans="1:13" ht="13.8">
      <c r="A14" s="9" t="s">
        <v>30</v>
      </c>
      <c r="B14" s="21">
        <v>0.35000000000000003</v>
      </c>
      <c r="C14" s="21">
        <v>0.23455573533690816</v>
      </c>
      <c r="D14" s="21">
        <v>0.31325438579092302</v>
      </c>
      <c r="E14" s="21">
        <v>0.18206686901451299</v>
      </c>
      <c r="F14" s="21">
        <v>0.41234065715635898</v>
      </c>
      <c r="G14" s="21">
        <v>1.1214838838737999</v>
      </c>
      <c r="H14" s="21">
        <v>4.3065609832904199</v>
      </c>
      <c r="I14" s="21">
        <v>5.8770222922428603</v>
      </c>
      <c r="J14" s="21">
        <v>4.5762070970995303</v>
      </c>
      <c r="K14" s="21">
        <v>2.4432</v>
      </c>
      <c r="L14" s="21">
        <v>1.23</v>
      </c>
      <c r="M14" s="8">
        <v>1.89</v>
      </c>
    </row>
    <row r="15" spans="1:13" ht="13.8">
      <c r="A15" s="9" t="s">
        <v>31</v>
      </c>
      <c r="B15" s="21">
        <v>0.27</v>
      </c>
      <c r="C15" s="21">
        <v>0.25847609558107992</v>
      </c>
      <c r="D15" s="21">
        <v>0.43141594311273401</v>
      </c>
      <c r="E15" s="21">
        <v>0.156028575647357</v>
      </c>
      <c r="F15" s="21">
        <v>0.44052731794132</v>
      </c>
      <c r="G15" s="21">
        <v>1.1393389429904599</v>
      </c>
      <c r="H15" s="21">
        <v>3.6141056808409102</v>
      </c>
      <c r="I15" s="21">
        <v>6.0416941028439197</v>
      </c>
      <c r="J15" s="21">
        <v>4.7755170562067901</v>
      </c>
      <c r="K15" s="21">
        <v>2.7004000000000001</v>
      </c>
      <c r="L15" s="21">
        <v>1.28</v>
      </c>
      <c r="M15" s="8">
        <v>1.85</v>
      </c>
    </row>
    <row r="16" spans="1:13" ht="13.8">
      <c r="A16" s="9" t="s">
        <v>32</v>
      </c>
      <c r="B16" s="21">
        <v>0.27</v>
      </c>
      <c r="C16" s="21">
        <v>0.34600049834534591</v>
      </c>
      <c r="D16" s="21">
        <v>0.38950202375252102</v>
      </c>
      <c r="E16" s="21">
        <v>0.125550549802184</v>
      </c>
      <c r="F16" s="21">
        <v>0.43662425157666701</v>
      </c>
      <c r="G16" s="21">
        <v>1.18654097605872</v>
      </c>
      <c r="H16" s="21">
        <v>3.1628892750902899</v>
      </c>
      <c r="I16" s="21">
        <v>6.1899961151911196</v>
      </c>
      <c r="J16" s="21">
        <v>4.7667507672045204</v>
      </c>
      <c r="K16" s="21">
        <v>2.8500999999999999</v>
      </c>
      <c r="L16" s="21">
        <v>1.3</v>
      </c>
      <c r="M16" s="8">
        <v>1.87</v>
      </c>
    </row>
    <row r="17" spans="1:16" ht="13.8">
      <c r="A17" s="9" t="s">
        <v>33</v>
      </c>
      <c r="B17" s="21">
        <v>0.22999999999999998</v>
      </c>
      <c r="C17" s="21">
        <v>0.25927173499515416</v>
      </c>
      <c r="D17" s="21">
        <v>0.29833356723468402</v>
      </c>
      <c r="E17" s="21">
        <v>0.13116567932432199</v>
      </c>
      <c r="F17" s="21">
        <v>0.36507381525073401</v>
      </c>
      <c r="G17" s="21">
        <v>1.1657759753097701</v>
      </c>
      <c r="H17" s="21">
        <v>2.89674819751948</v>
      </c>
      <c r="I17" s="21">
        <v>6.0506320852823201</v>
      </c>
      <c r="J17" s="21">
        <v>4.9613717392035301</v>
      </c>
      <c r="K17" s="21">
        <v>3.1709680076595301</v>
      </c>
      <c r="L17" s="21">
        <v>1.3</v>
      </c>
      <c r="M17" s="8">
        <v>1.84</v>
      </c>
    </row>
    <row r="18" spans="1:16" ht="13.8">
      <c r="A18" s="9" t="s">
        <v>34</v>
      </c>
      <c r="B18" s="21">
        <v>0.25</v>
      </c>
      <c r="C18" s="21">
        <v>0.37180004826819096</v>
      </c>
      <c r="D18" s="21">
        <v>0.27072865021207898</v>
      </c>
      <c r="E18" s="21">
        <v>0.17323017652017</v>
      </c>
      <c r="F18" s="21">
        <v>0.31748893273413997</v>
      </c>
      <c r="G18" s="21">
        <v>1.0258758651137401</v>
      </c>
      <c r="H18" s="21">
        <v>2.30550954888679</v>
      </c>
      <c r="I18" s="21">
        <v>5.8002164678935104</v>
      </c>
      <c r="J18" s="21">
        <v>5.2565442594263603</v>
      </c>
      <c r="K18" s="21">
        <v>3.1955168897649702</v>
      </c>
      <c r="L18" s="21">
        <v>1.26</v>
      </c>
      <c r="M18" s="8">
        <v>1.6</v>
      </c>
    </row>
    <row r="19" spans="1:16" ht="13.8">
      <c r="A19" s="9" t="s">
        <v>35</v>
      </c>
      <c r="B19" s="21">
        <v>0.27999999999999997</v>
      </c>
      <c r="C19" s="21">
        <v>0.26863585015142699</v>
      </c>
      <c r="D19" s="21">
        <v>0.49453625473604201</v>
      </c>
      <c r="E19" s="21">
        <v>0.20413352120096601</v>
      </c>
      <c r="F19" s="21">
        <v>0.327054397576103</v>
      </c>
      <c r="G19" s="21">
        <v>0.92314925536678605</v>
      </c>
      <c r="H19" s="21">
        <v>2.2733011625603901</v>
      </c>
      <c r="I19" s="21">
        <v>5.95556835921548</v>
      </c>
      <c r="J19" s="21">
        <v>5.3280710258590203</v>
      </c>
      <c r="K19" s="21">
        <v>3.199733282016</v>
      </c>
      <c r="L19" s="21">
        <v>1.36</v>
      </c>
      <c r="M19" s="8">
        <v>1.62</v>
      </c>
    </row>
    <row r="20" spans="1:16" ht="14.4">
      <c r="A20" s="14"/>
      <c r="B20" s="14"/>
      <c r="C20" s="14"/>
      <c r="D20" s="14"/>
      <c r="E20" s="14"/>
      <c r="F20" s="16"/>
      <c r="G20" s="16"/>
      <c r="H20" s="20"/>
      <c r="I20" s="16"/>
      <c r="J20" s="16"/>
      <c r="K20" s="16"/>
      <c r="L20" s="17"/>
      <c r="M20" s="16"/>
    </row>
    <row r="21" spans="1:16" s="25" customFormat="1" ht="13.8">
      <c r="A21" s="23" t="s">
        <v>36</v>
      </c>
      <c r="B21" s="24">
        <f>AVERAGE(B8:B19)</f>
        <v>0.28416666666666662</v>
      </c>
      <c r="C21" s="24">
        <f>AVERAGE(C8:C19)</f>
        <v>0.28895135931282673</v>
      </c>
      <c r="D21" s="24">
        <f>AVERAGE(D8:D19)</f>
        <v>0.36893718451714402</v>
      </c>
      <c r="E21" s="24">
        <f>AVERAGE(E8:E19)</f>
        <v>0.20618684668915818</v>
      </c>
      <c r="F21" s="24">
        <f t="shared" ref="F21:M21" si="0">AVERAGE(F8:F19)</f>
        <v>0.57141388758035438</v>
      </c>
      <c r="G21" s="24">
        <f t="shared" si="0"/>
        <v>1.4876733366235892</v>
      </c>
      <c r="H21" s="24">
        <f t="shared" si="0"/>
        <v>4.023241631939686</v>
      </c>
      <c r="I21" s="24">
        <f t="shared" si="0"/>
        <v>5.8841846930094732</v>
      </c>
      <c r="J21" s="24">
        <f t="shared" si="0"/>
        <v>4.5051385164820177</v>
      </c>
      <c r="K21" s="24">
        <f t="shared" si="0"/>
        <v>2.3925348482867084</v>
      </c>
      <c r="L21" s="24">
        <f t="shared" si="0"/>
        <v>1.3150000000000002</v>
      </c>
      <c r="M21" s="24">
        <f t="shared" si="0"/>
        <v>2.0633333333333339</v>
      </c>
      <c r="P21" s="27"/>
    </row>
    <row r="24" spans="1:16" ht="13.8">
      <c r="D24" s="21"/>
    </row>
    <row r="25" spans="1:16" ht="13.8">
      <c r="D25" s="21"/>
    </row>
    <row r="26" spans="1:16" ht="13.8">
      <c r="D26" s="21"/>
    </row>
    <row r="27" spans="1:16" ht="13.8">
      <c r="D27" s="21"/>
    </row>
    <row r="28" spans="1:16" ht="13.8">
      <c r="D28" s="21"/>
    </row>
    <row r="29" spans="1:16" ht="13.8">
      <c r="D29" s="21"/>
    </row>
    <row r="30" spans="1:16" ht="13.8">
      <c r="D30" s="21"/>
    </row>
    <row r="31" spans="1:16" ht="13.8">
      <c r="D31" s="21"/>
    </row>
    <row r="32" spans="1:16" ht="13.8">
      <c r="D32" s="21"/>
    </row>
    <row r="33" spans="4:4" ht="13.8">
      <c r="D33" s="21"/>
    </row>
    <row r="34" spans="4:4" ht="13.8">
      <c r="D34" s="21"/>
    </row>
    <row r="35" spans="4:4" ht="13.8">
      <c r="D35" s="21"/>
    </row>
    <row r="36" spans="4:4" ht="13.8">
      <c r="D36" s="21"/>
    </row>
    <row r="37" spans="4:4" ht="13.8">
      <c r="D37" s="21"/>
    </row>
  </sheetData>
  <printOptions gridLine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45"/>
  <sheetViews>
    <sheetView workbookViewId="0">
      <pane ySplit="1" topLeftCell="A131" activePane="bottomLeft" state="frozen"/>
      <selection activeCell="O5" sqref="O5"/>
      <selection pane="bottomLeft" activeCell="O5" sqref="O5"/>
    </sheetView>
  </sheetViews>
  <sheetFormatPr defaultRowHeight="13.2"/>
  <cols>
    <col min="1" max="1" width="14.33203125" style="6" customWidth="1"/>
    <col min="2" max="2" width="20.21875" style="7" customWidth="1"/>
  </cols>
  <sheetData>
    <row r="1" spans="1:2" s="1" customFormat="1" ht="22.8" thickBot="1">
      <c r="A1" s="2" t="s">
        <v>0</v>
      </c>
      <c r="B1" s="3" t="s">
        <v>1</v>
      </c>
    </row>
    <row r="2" spans="1:2" ht="13.8" thickBot="1">
      <c r="A2" s="4">
        <v>37438</v>
      </c>
      <c r="B2" s="5">
        <v>3.0499999999999999E-2</v>
      </c>
    </row>
    <row r="3" spans="1:2" ht="13.8" thickBot="1">
      <c r="A3" s="4">
        <v>37469</v>
      </c>
      <c r="B3" s="5">
        <v>2.3699999999999999E-2</v>
      </c>
    </row>
    <row r="4" spans="1:2" ht="13.8" thickBot="1">
      <c r="A4" s="4">
        <v>37500</v>
      </c>
      <c r="B4" s="5">
        <v>2.18E-2</v>
      </c>
    </row>
    <row r="5" spans="1:2" ht="13.8" thickBot="1">
      <c r="A5" s="4">
        <v>37530</v>
      </c>
      <c r="B5" s="5">
        <v>2.3400000000000001E-2</v>
      </c>
    </row>
    <row r="6" spans="1:2" ht="13.8" thickBot="1">
      <c r="A6" s="4">
        <v>37561</v>
      </c>
      <c r="B6" s="5">
        <v>2.1600000000000001E-2</v>
      </c>
    </row>
    <row r="7" spans="1:2" ht="13.8" thickBot="1">
      <c r="A7" s="4">
        <v>37591</v>
      </c>
      <c r="B7" s="5">
        <v>1.9900000000000001E-2</v>
      </c>
    </row>
    <row r="8" spans="1:2" ht="13.8" thickBot="1">
      <c r="A8" s="4">
        <v>37622</v>
      </c>
      <c r="B8" s="5">
        <v>1.89E-2</v>
      </c>
    </row>
    <row r="9" spans="1:2" ht="13.8" thickBot="1">
      <c r="A9" s="4">
        <v>37653</v>
      </c>
      <c r="B9" s="5">
        <v>1.8499999999999999E-2</v>
      </c>
    </row>
    <row r="10" spans="1:2" ht="13.8" thickBot="1">
      <c r="A10" s="4">
        <v>37681</v>
      </c>
      <c r="B10" s="5">
        <v>1.8700000000000001E-2</v>
      </c>
    </row>
    <row r="11" spans="1:2" ht="13.8" thickBot="1">
      <c r="A11" s="4">
        <v>37712</v>
      </c>
      <c r="B11" s="5">
        <v>1.84E-2</v>
      </c>
    </row>
    <row r="12" spans="1:2" ht="13.8" thickBot="1">
      <c r="A12" s="4">
        <v>37742</v>
      </c>
      <c r="B12" s="5">
        <v>1.6E-2</v>
      </c>
    </row>
    <row r="13" spans="1:2" ht="13.8" thickBot="1">
      <c r="A13" s="4">
        <v>37773</v>
      </c>
      <c r="B13" s="5">
        <v>1.6199999999999999E-2</v>
      </c>
    </row>
    <row r="14" spans="1:2" ht="13.8" thickBot="1">
      <c r="A14" s="4">
        <v>37803</v>
      </c>
      <c r="B14" s="5">
        <v>1.4E-2</v>
      </c>
    </row>
    <row r="15" spans="1:2" ht="13.8" thickBot="1">
      <c r="A15" s="4">
        <v>37834</v>
      </c>
      <c r="B15" s="5">
        <v>1.32E-2</v>
      </c>
    </row>
    <row r="16" spans="1:2" ht="13.8" thickBot="1">
      <c r="A16" s="4">
        <v>37865</v>
      </c>
      <c r="B16" s="5">
        <v>1.38E-2</v>
      </c>
    </row>
    <row r="17" spans="1:2" ht="13.8" thickBot="1">
      <c r="A17" s="4">
        <v>37895</v>
      </c>
      <c r="B17" s="5">
        <v>1.3100000000000001E-2</v>
      </c>
    </row>
    <row r="18" spans="1:2" ht="13.8" thickBot="1">
      <c r="A18" s="4">
        <v>37926</v>
      </c>
      <c r="B18" s="5">
        <v>1.37E-2</v>
      </c>
    </row>
    <row r="19" spans="1:2" ht="13.8" thickBot="1">
      <c r="A19" s="4">
        <v>37956</v>
      </c>
      <c r="B19" s="5">
        <v>1.3100000000000001E-2</v>
      </c>
    </row>
    <row r="20" spans="1:2" ht="13.8" thickBot="1">
      <c r="A20" s="4">
        <v>37987</v>
      </c>
      <c r="B20" s="5">
        <v>1.23E-2</v>
      </c>
    </row>
    <row r="21" spans="1:2" ht="13.8" thickBot="1">
      <c r="A21" s="4">
        <v>38018</v>
      </c>
      <c r="B21" s="5">
        <v>1.2800000000000001E-2</v>
      </c>
    </row>
    <row r="22" spans="1:2" ht="13.8" thickBot="1">
      <c r="A22" s="4">
        <v>38047</v>
      </c>
      <c r="B22" s="5">
        <v>1.2999999999999999E-2</v>
      </c>
    </row>
    <row r="23" spans="1:2" ht="13.8" thickBot="1">
      <c r="A23" s="4">
        <v>38078</v>
      </c>
      <c r="B23" s="5">
        <v>1.2999999999999999E-2</v>
      </c>
    </row>
    <row r="24" spans="1:2" ht="13.8" thickBot="1">
      <c r="A24" s="4">
        <v>38108</v>
      </c>
      <c r="B24" s="5">
        <v>1.26E-2</v>
      </c>
    </row>
    <row r="25" spans="1:2" ht="13.8" thickBot="1">
      <c r="A25" s="4">
        <v>38139</v>
      </c>
      <c r="B25" s="5">
        <v>1.3599999999999999E-2</v>
      </c>
    </row>
    <row r="26" spans="1:2" ht="13.8" thickBot="1">
      <c r="A26" s="4">
        <v>38169</v>
      </c>
      <c r="B26" s="5">
        <v>1.4500000000000001E-2</v>
      </c>
    </row>
    <row r="27" spans="1:2" ht="13.8" thickBot="1">
      <c r="A27" s="4">
        <v>38200</v>
      </c>
      <c r="B27" s="5">
        <v>1.61E-2</v>
      </c>
    </row>
    <row r="28" spans="1:2" ht="13.8" thickBot="1">
      <c r="A28" s="4">
        <v>38231</v>
      </c>
      <c r="B28" s="5">
        <v>1.7299999999999999E-2</v>
      </c>
    </row>
    <row r="29" spans="1:2" ht="13.8" thickBot="1">
      <c r="A29" s="4">
        <v>38261</v>
      </c>
      <c r="B29" s="5">
        <v>1.9400000000000001E-2</v>
      </c>
    </row>
    <row r="30" spans="1:2" ht="13.8" thickBot="1">
      <c r="A30" s="4">
        <v>38292</v>
      </c>
      <c r="B30" s="5">
        <v>2.1399999999999999E-2</v>
      </c>
    </row>
    <row r="31" spans="1:2" ht="13.8" thickBot="1">
      <c r="A31" s="4">
        <v>38322</v>
      </c>
      <c r="B31" s="5">
        <v>2.2800000000000001E-2</v>
      </c>
    </row>
    <row r="32" spans="1:2" ht="13.8" thickBot="1">
      <c r="A32" s="4">
        <v>38353</v>
      </c>
      <c r="B32" s="5">
        <v>2.4400000000000002E-2</v>
      </c>
    </row>
    <row r="33" spans="1:2" ht="13.8" thickBot="1">
      <c r="A33" s="4">
        <v>38384</v>
      </c>
      <c r="B33" s="5">
        <v>2.7E-2</v>
      </c>
    </row>
    <row r="34" spans="1:2" ht="13.8" thickBot="1">
      <c r="A34" s="4">
        <v>38412</v>
      </c>
      <c r="B34" s="5">
        <v>2.8500000000000001E-2</v>
      </c>
    </row>
    <row r="35" spans="1:2" ht="13.8" thickBot="1">
      <c r="A35" s="4">
        <v>38443</v>
      </c>
      <c r="B35" s="5">
        <v>3.1699999999999999E-2</v>
      </c>
    </row>
    <row r="36" spans="1:2" ht="13.8" thickBot="1">
      <c r="A36" s="4">
        <v>38473</v>
      </c>
      <c r="B36" s="5">
        <v>3.2000000000000001E-2</v>
      </c>
    </row>
    <row r="37" spans="1:2" ht="13.8" thickBot="1">
      <c r="A37" s="4">
        <v>38504</v>
      </c>
      <c r="B37" s="5">
        <v>3.2000000000000001E-2</v>
      </c>
    </row>
    <row r="38" spans="1:2" ht="13.8" thickBot="1">
      <c r="A38" s="4">
        <v>38534</v>
      </c>
      <c r="B38" s="5">
        <v>3.5200000000000002E-2</v>
      </c>
    </row>
    <row r="39" spans="1:2" ht="13.8" thickBot="1">
      <c r="A39" s="4">
        <v>38565</v>
      </c>
      <c r="B39" s="5">
        <v>3.6700000000000003E-2</v>
      </c>
    </row>
    <row r="40" spans="1:2" ht="13.8" thickBot="1">
      <c r="A40" s="4">
        <v>38596</v>
      </c>
      <c r="B40" s="5">
        <v>4.0399999999999998E-2</v>
      </c>
    </row>
    <row r="41" spans="1:2" ht="13.8" thickBot="1">
      <c r="A41" s="4">
        <v>38626</v>
      </c>
      <c r="B41" s="5">
        <v>4.07E-2</v>
      </c>
    </row>
    <row r="42" spans="1:2" ht="13.8" thickBot="1">
      <c r="A42" s="4">
        <v>38657</v>
      </c>
      <c r="B42" s="5">
        <v>4.48E-2</v>
      </c>
    </row>
    <row r="43" spans="1:2" ht="13.8" thickBot="1">
      <c r="A43" s="4">
        <v>38687</v>
      </c>
      <c r="B43" s="5">
        <v>4.6199999999999998E-2</v>
      </c>
    </row>
    <row r="44" spans="1:2" ht="13.8" thickBot="1">
      <c r="A44" s="4">
        <v>38718</v>
      </c>
      <c r="B44" s="5">
        <v>4.58E-2</v>
      </c>
    </row>
    <row r="45" spans="1:2" ht="13.8" thickBot="1">
      <c r="A45" s="4">
        <v>38749</v>
      </c>
      <c r="B45" s="5">
        <v>4.7800000000000002E-2</v>
      </c>
    </row>
    <row r="46" spans="1:2" ht="13.8" thickBot="1">
      <c r="A46" s="4">
        <v>38777</v>
      </c>
      <c r="B46" s="5">
        <v>4.7699999999999999E-2</v>
      </c>
    </row>
    <row r="47" spans="1:2" ht="13.8" thickBot="1">
      <c r="A47" s="4">
        <v>38808</v>
      </c>
      <c r="B47" s="5">
        <v>4.9599999999999998E-2</v>
      </c>
    </row>
    <row r="48" spans="1:2" ht="13.8" thickBot="1">
      <c r="A48" s="4">
        <v>38838</v>
      </c>
      <c r="B48" s="5">
        <v>5.2600000000000001E-2</v>
      </c>
    </row>
    <row r="49" spans="1:2" ht="13.8" thickBot="1">
      <c r="A49" s="4">
        <v>38869</v>
      </c>
      <c r="B49" s="5">
        <v>5.33E-2</v>
      </c>
    </row>
    <row r="50" spans="1:2" ht="13.8" thickBot="1">
      <c r="A50" s="4">
        <v>38899</v>
      </c>
      <c r="B50" s="5">
        <v>5.5813416276826545E-2</v>
      </c>
    </row>
    <row r="51" spans="1:2" ht="13.8" thickBot="1">
      <c r="A51" s="4">
        <v>38930</v>
      </c>
      <c r="B51" s="5">
        <v>5.6178909564184497E-2</v>
      </c>
    </row>
    <row r="52" spans="1:2" ht="13.8" thickBot="1">
      <c r="A52" s="4">
        <v>38961</v>
      </c>
      <c r="B52" s="5">
        <v>5.803746817223316E-2</v>
      </c>
    </row>
    <row r="53" spans="1:2" ht="13.8" thickBot="1">
      <c r="A53" s="4">
        <v>38991</v>
      </c>
      <c r="B53" s="5">
        <v>5.7992771428545649E-2</v>
      </c>
    </row>
    <row r="54" spans="1:2" ht="13.8" thickBot="1">
      <c r="A54" s="4">
        <v>39022</v>
      </c>
      <c r="B54" s="5">
        <v>6.0104790807185483E-2</v>
      </c>
    </row>
    <row r="55" spans="1:2" ht="13.8" thickBot="1">
      <c r="A55" s="4">
        <v>39052</v>
      </c>
      <c r="B55" s="5">
        <v>5.8823511353001755E-2</v>
      </c>
    </row>
    <row r="56" spans="1:2" ht="13.8" thickBot="1">
      <c r="A56" s="4">
        <v>39083</v>
      </c>
      <c r="B56" s="5">
        <v>5.877022292242863E-2</v>
      </c>
    </row>
    <row r="57" spans="1:2" ht="13.8" thickBot="1">
      <c r="A57" s="4">
        <v>39114</v>
      </c>
      <c r="B57" s="5">
        <v>6.0416941028439163E-2</v>
      </c>
    </row>
    <row r="58" spans="1:2" ht="13.8" thickBot="1">
      <c r="A58" s="4">
        <v>39142</v>
      </c>
      <c r="B58" s="5">
        <v>6.1899961151911188E-2</v>
      </c>
    </row>
    <row r="59" spans="1:2" ht="13.8" thickBot="1">
      <c r="A59" s="4">
        <v>39173</v>
      </c>
      <c r="B59" s="5">
        <v>6.0503602244999774E-2</v>
      </c>
    </row>
    <row r="60" spans="1:2" ht="13.8" thickBot="1">
      <c r="A60" s="4">
        <v>39203</v>
      </c>
      <c r="B60" s="5">
        <v>5.8002164678935111E-2</v>
      </c>
    </row>
    <row r="61" spans="1:2" ht="13.8" thickBot="1">
      <c r="A61" s="4">
        <v>39234</v>
      </c>
      <c r="B61" s="5">
        <v>5.9555683592154809E-2</v>
      </c>
    </row>
    <row r="62" spans="1:2" ht="13.8" thickBot="1">
      <c r="A62" s="4">
        <v>39264</v>
      </c>
      <c r="B62" s="5">
        <v>5.247231024111601E-2</v>
      </c>
    </row>
    <row r="63" spans="1:2" ht="13.8" thickBot="1">
      <c r="A63" s="4">
        <v>39295</v>
      </c>
      <c r="B63" s="5">
        <v>5.1799999999999999E-2</v>
      </c>
    </row>
    <row r="64" spans="1:2" ht="13.8" thickBot="1">
      <c r="A64" s="4">
        <v>39326</v>
      </c>
      <c r="B64" s="5">
        <v>5.0465547477904063E-2</v>
      </c>
    </row>
    <row r="65" spans="1:2" ht="13.8" thickBot="1">
      <c r="A65" s="4">
        <v>39356</v>
      </c>
      <c r="B65" s="5">
        <v>4.8311867061107787E-2</v>
      </c>
    </row>
    <row r="66" spans="1:2" ht="13.8" thickBot="1">
      <c r="A66" s="4">
        <v>39387</v>
      </c>
      <c r="B66" s="5">
        <v>4.7601529291253324E-2</v>
      </c>
    </row>
    <row r="67" spans="1:2" ht="13.8" thickBot="1">
      <c r="A67" s="4">
        <v>39417</v>
      </c>
      <c r="B67" s="5">
        <v>4.6544056664762579E-2</v>
      </c>
    </row>
    <row r="68" spans="1:2" ht="13.8" thickBot="1">
      <c r="A68" s="4">
        <v>39448</v>
      </c>
      <c r="B68" s="5">
        <v>4.3065609832904202E-2</v>
      </c>
    </row>
    <row r="69" spans="1:2" ht="13.8" thickBot="1">
      <c r="A69" s="4">
        <v>39479</v>
      </c>
      <c r="B69" s="5">
        <v>3.6141056808409108E-2</v>
      </c>
    </row>
    <row r="70" spans="1:2" ht="13.8" thickBot="1">
      <c r="A70" s="4">
        <v>39508</v>
      </c>
      <c r="B70" s="5">
        <v>3.1628892750902929E-2</v>
      </c>
    </row>
    <row r="71" spans="1:2" ht="13.8" thickBot="1">
      <c r="A71" s="4">
        <v>39539</v>
      </c>
      <c r="B71" s="5">
        <v>2.8967481975194841E-2</v>
      </c>
    </row>
    <row r="72" spans="1:2" ht="13.8" thickBot="1">
      <c r="A72" s="4">
        <v>39569</v>
      </c>
      <c r="B72" s="5">
        <v>2.3055095488867874E-2</v>
      </c>
    </row>
    <row r="73" spans="1:2" ht="13.8" thickBot="1">
      <c r="A73" s="4">
        <v>39600</v>
      </c>
      <c r="B73" s="5">
        <v>2.2733011625603906E-2</v>
      </c>
    </row>
    <row r="74" spans="1:2" ht="13.8" thickBot="1">
      <c r="A74" s="4">
        <v>39630</v>
      </c>
      <c r="B74" s="5">
        <v>2.3941479470604664E-2</v>
      </c>
    </row>
    <row r="75" spans="1:2" ht="13.8" thickBot="1">
      <c r="A75" s="4">
        <v>39661</v>
      </c>
      <c r="B75" s="5">
        <v>2.3164768977030226E-2</v>
      </c>
    </row>
    <row r="76" spans="1:2" ht="13.8" thickBot="1">
      <c r="A76" s="4">
        <v>39692</v>
      </c>
      <c r="B76" s="5">
        <v>2.1287037601849097E-2</v>
      </c>
    </row>
    <row r="77" spans="1:2" ht="13.8" thickBot="1">
      <c r="A77" s="4">
        <v>39722</v>
      </c>
      <c r="B77" s="5">
        <v>1.7090108071004188E-2</v>
      </c>
    </row>
    <row r="78" spans="1:2" ht="13.8" thickBot="1">
      <c r="A78" s="4">
        <v>39753</v>
      </c>
      <c r="B78" s="5">
        <v>1.4084101467781527E-2</v>
      </c>
    </row>
    <row r="79" spans="1:2" ht="13.8" thickBot="1">
      <c r="A79" s="4">
        <v>39783</v>
      </c>
      <c r="B79" s="5">
        <v>1.3331465341178704E-2</v>
      </c>
    </row>
    <row r="80" spans="1:2" ht="13.8" thickBot="1">
      <c r="A80" s="4">
        <v>39814</v>
      </c>
      <c r="B80" s="5">
        <v>1.1214838838737969E-2</v>
      </c>
    </row>
    <row r="81" spans="1:2" ht="13.8" thickBot="1">
      <c r="A81" s="4">
        <v>39845</v>
      </c>
      <c r="B81" s="5">
        <v>1.1393389429904551E-2</v>
      </c>
    </row>
    <row r="82" spans="1:2" ht="13.8" thickBot="1">
      <c r="A82" s="4">
        <v>39873</v>
      </c>
      <c r="B82" s="5">
        <v>1.1865409760587231E-2</v>
      </c>
    </row>
    <row r="83" spans="1:2" ht="13.8" thickBot="1">
      <c r="A83" s="4">
        <v>39904</v>
      </c>
      <c r="B83" s="5">
        <v>1.1657759753097704E-2</v>
      </c>
    </row>
    <row r="84" spans="1:2" ht="13.8" thickBot="1">
      <c r="A84" s="4">
        <v>39934</v>
      </c>
      <c r="B84" s="5">
        <v>1.025875865113742E-2</v>
      </c>
    </row>
    <row r="85" spans="1:2" ht="13.8" thickBot="1">
      <c r="A85" s="4">
        <v>39965</v>
      </c>
      <c r="B85" s="5">
        <v>9.2314925536678572E-3</v>
      </c>
    </row>
    <row r="86" spans="1:2" ht="13.8" thickBot="1">
      <c r="A86" s="4">
        <v>39995</v>
      </c>
      <c r="B86" s="5">
        <v>8.9084392674122718E-3</v>
      </c>
    </row>
    <row r="87" spans="1:2" ht="13.8" thickBot="1">
      <c r="A87" s="4">
        <v>40026</v>
      </c>
      <c r="B87" s="5">
        <v>8.814270028001385E-3</v>
      </c>
    </row>
    <row r="88" spans="1:2" ht="13.8" thickBot="1">
      <c r="A88" s="4">
        <v>40057</v>
      </c>
      <c r="B88" s="5">
        <v>8.1873854542530607E-3</v>
      </c>
    </row>
    <row r="89" spans="1:2" ht="13.8" thickBot="1">
      <c r="A89" s="4">
        <v>40087</v>
      </c>
      <c r="B89" s="5">
        <v>7.2990113345248421E-3</v>
      </c>
    </row>
    <row r="90" spans="1:2" ht="13.8" thickBot="1">
      <c r="A90" s="4">
        <v>40118</v>
      </c>
      <c r="B90" s="5">
        <v>6.7916722590970115E-3</v>
      </c>
    </row>
    <row r="91" spans="1:2" ht="13.8" thickBot="1">
      <c r="A91" s="4">
        <v>40148</v>
      </c>
      <c r="B91" s="5">
        <v>5.5777939973009737E-3</v>
      </c>
    </row>
    <row r="92" spans="1:2" ht="13.8" thickBot="1">
      <c r="A92" s="4">
        <v>40179</v>
      </c>
      <c r="B92" s="5">
        <v>4.1234065715635912E-3</v>
      </c>
    </row>
    <row r="93" spans="1:2" ht="13.8" thickBot="1">
      <c r="A93" s="4">
        <v>40210</v>
      </c>
      <c r="B93" s="5">
        <v>4.4052731794132017E-3</v>
      </c>
    </row>
    <row r="94" spans="1:2" ht="13.8" thickBot="1">
      <c r="A94" s="4">
        <v>40238</v>
      </c>
      <c r="B94" s="5">
        <v>4.3662425157666674E-3</v>
      </c>
    </row>
    <row r="95" spans="1:2" ht="13.8" thickBot="1">
      <c r="A95" s="4">
        <v>40269</v>
      </c>
      <c r="B95" s="5">
        <v>3.6507381525073433E-3</v>
      </c>
    </row>
    <row r="96" spans="1:2" ht="13.8" thickBot="1">
      <c r="A96" s="4">
        <v>40299</v>
      </c>
      <c r="B96" s="5">
        <v>3.1748893273414016E-3</v>
      </c>
    </row>
    <row r="97" spans="1:2" ht="13.8" thickBot="1">
      <c r="A97" s="4">
        <v>40330</v>
      </c>
      <c r="B97" s="5">
        <v>3.2705439757610309E-3</v>
      </c>
    </row>
    <row r="98" spans="1:2" ht="13.8" thickBot="1">
      <c r="A98" s="4">
        <v>40360</v>
      </c>
      <c r="B98" s="5">
        <v>3.0062166762288099E-3</v>
      </c>
    </row>
    <row r="99" spans="1:2" ht="13.8" thickBot="1">
      <c r="A99" s="4">
        <v>40391</v>
      </c>
      <c r="B99" s="5">
        <v>2.9715055810125429E-3</v>
      </c>
    </row>
    <row r="100" spans="1:2" ht="13.8" thickBot="1">
      <c r="A100" s="4">
        <v>40422</v>
      </c>
      <c r="B100" s="5">
        <v>2.5546405764841781E-3</v>
      </c>
    </row>
    <row r="101" spans="1:2" ht="13.8" thickBot="1">
      <c r="A101" s="4">
        <v>40452</v>
      </c>
      <c r="B101" s="5">
        <v>2.3770077554537555E-3</v>
      </c>
    </row>
    <row r="102" spans="1:2" ht="13.8" thickBot="1">
      <c r="A102" s="4">
        <v>40483</v>
      </c>
      <c r="B102" s="5">
        <v>2.1584701989995378E-3</v>
      </c>
    </row>
    <row r="103" spans="1:2" ht="13.8" thickBot="1">
      <c r="A103" s="4">
        <v>40513</v>
      </c>
      <c r="B103" s="5">
        <v>1.9528270994250338E-3</v>
      </c>
    </row>
    <row r="104" spans="1:2" ht="13.8" thickBot="1">
      <c r="A104" s="4">
        <v>40544</v>
      </c>
      <c r="B104" s="5">
        <v>1.82066869014513E-3</v>
      </c>
    </row>
    <row r="105" spans="1:2" ht="13.8" thickBot="1">
      <c r="A105" s="4">
        <v>40575</v>
      </c>
      <c r="B105" s="5">
        <v>1.5602857564735657E-3</v>
      </c>
    </row>
    <row r="106" spans="1:2" ht="13.8" thickBot="1">
      <c r="A106" s="4">
        <v>40603</v>
      </c>
      <c r="B106" s="5">
        <v>1.2555054980218391E-3</v>
      </c>
    </row>
    <row r="107" spans="1:2" ht="13.8" thickBot="1">
      <c r="A107" s="4">
        <v>40634</v>
      </c>
      <c r="B107" s="5">
        <v>1.3116567932432194E-3</v>
      </c>
    </row>
    <row r="108" spans="1:2" ht="13.8" thickBot="1">
      <c r="A108" s="4">
        <v>40664</v>
      </c>
      <c r="B108" s="5">
        <v>1.7323017652017012E-3</v>
      </c>
    </row>
    <row r="109" spans="1:2" ht="13.8" thickBot="1">
      <c r="A109" s="4">
        <v>40695</v>
      </c>
      <c r="B109" s="5">
        <v>2.041335212009662E-3</v>
      </c>
    </row>
    <row r="110" spans="1:2" ht="13.8" thickBot="1">
      <c r="A110" s="4">
        <v>40725</v>
      </c>
      <c r="B110" s="5">
        <v>2.513129399368823E-3</v>
      </c>
    </row>
    <row r="111" spans="1:2" ht="13.8" thickBot="1">
      <c r="A111" s="4">
        <v>40756</v>
      </c>
      <c r="B111" s="5">
        <v>2.6594454951276406E-3</v>
      </c>
    </row>
    <row r="112" spans="1:2" ht="13.8" thickBot="1">
      <c r="A112" s="4">
        <v>40787</v>
      </c>
      <c r="B112" s="5">
        <v>3.0477598407628254E-3</v>
      </c>
    </row>
    <row r="113" spans="1:2" ht="13.8" thickBot="1">
      <c r="A113" s="4">
        <v>40817</v>
      </c>
      <c r="B113" s="5">
        <v>3.6768949807236754E-3</v>
      </c>
    </row>
    <row r="114" spans="1:2" ht="13.8" thickBot="1">
      <c r="A114" s="4">
        <v>40848</v>
      </c>
      <c r="B114" s="5">
        <v>7.2247136508006198E-3</v>
      </c>
    </row>
    <row r="115" spans="1:2" ht="13.8" thickBot="1">
      <c r="A115" s="4">
        <v>40878</v>
      </c>
      <c r="B115" s="5">
        <v>3.1728105268838624E-3</v>
      </c>
    </row>
    <row r="116" spans="1:2" ht="13.8" thickBot="1">
      <c r="A116" s="4">
        <v>40909</v>
      </c>
      <c r="B116" s="5">
        <v>3.1411261698487025E-3</v>
      </c>
    </row>
    <row r="117" spans="1:2" ht="13.8" thickBot="1">
      <c r="A117" s="4">
        <v>40940</v>
      </c>
      <c r="B117" s="5">
        <v>4.3141594311273393E-3</v>
      </c>
    </row>
    <row r="118" spans="1:2" ht="13.8" thickBot="1">
      <c r="A118" s="4">
        <v>40969</v>
      </c>
      <c r="B118" s="5">
        <v>3.8950202375252064E-3</v>
      </c>
    </row>
    <row r="119" spans="1:2" ht="13.8" thickBot="1">
      <c r="A119" s="4">
        <v>41000</v>
      </c>
      <c r="B119" s="5">
        <v>2.9833356723468446E-3</v>
      </c>
    </row>
    <row r="120" spans="1:2" ht="13.8" thickBot="1">
      <c r="A120" s="4">
        <v>41030</v>
      </c>
      <c r="B120" s="5">
        <v>2.7072865021207861E-3</v>
      </c>
    </row>
    <row r="121" spans="1:2" ht="13.8" thickBot="1">
      <c r="A121" s="4">
        <v>41061</v>
      </c>
      <c r="B121" s="5">
        <v>4.9453625473604235E-3</v>
      </c>
    </row>
    <row r="122" spans="1:2" ht="13.8" thickBot="1">
      <c r="A122" s="4">
        <v>41091</v>
      </c>
      <c r="B122" s="5">
        <v>3.5256170269628621E-3</v>
      </c>
    </row>
    <row r="123" spans="1:2" ht="13.8" thickBot="1">
      <c r="A123" s="4">
        <v>41122</v>
      </c>
      <c r="B123" s="5">
        <v>2.5519595328085311E-3</v>
      </c>
    </row>
    <row r="124" spans="1:2" ht="13.8" thickBot="1">
      <c r="A124" s="4">
        <v>41153</v>
      </c>
      <c r="B124" s="5">
        <v>2.658137261913857E-3</v>
      </c>
    </row>
    <row r="125" spans="1:2" ht="13.8" thickBot="1">
      <c r="A125" s="4">
        <v>41183</v>
      </c>
      <c r="B125" s="5">
        <v>2.8280128600559683E-3</v>
      </c>
    </row>
    <row r="126" spans="1:2" ht="13.8" thickBot="1">
      <c r="A126" s="4">
        <v>41214</v>
      </c>
      <c r="B126" s="5">
        <v>3.08103279622263E-3</v>
      </c>
    </row>
    <row r="127" spans="1:2" ht="13.8" thickBot="1">
      <c r="A127" s="4">
        <v>41244</v>
      </c>
      <c r="B127" s="5">
        <v>2.6420040127942959E-3</v>
      </c>
    </row>
    <row r="128" spans="1:2" ht="13.8" thickBot="1">
      <c r="A128" s="4">
        <v>41275</v>
      </c>
      <c r="B128" s="5">
        <v>2.3455573533690817E-3</v>
      </c>
    </row>
    <row r="129" spans="1:2" ht="13.8" thickBot="1">
      <c r="A129" s="4">
        <v>41306</v>
      </c>
      <c r="B129" s="5">
        <v>2.5847609558107992E-3</v>
      </c>
    </row>
    <row r="130" spans="1:2" ht="13.8" thickBot="1">
      <c r="A130" s="4">
        <v>41334</v>
      </c>
      <c r="B130" s="5">
        <v>3.4600049834534593E-3</v>
      </c>
    </row>
    <row r="131" spans="1:2" ht="13.8" thickBot="1">
      <c r="A131" s="4">
        <v>41365</v>
      </c>
      <c r="B131" s="5">
        <v>2.5927173499515417E-3</v>
      </c>
    </row>
    <row r="132" spans="1:2" ht="13.8" thickBot="1">
      <c r="A132" s="4">
        <v>41395</v>
      </c>
      <c r="B132" s="5">
        <v>3.7180004826819096E-3</v>
      </c>
    </row>
    <row r="133" spans="1:2" ht="13.8" thickBot="1">
      <c r="A133" s="4">
        <v>41426</v>
      </c>
      <c r="B133" s="5">
        <v>2.68635850151427E-3</v>
      </c>
    </row>
    <row r="134" spans="1:2" ht="13.8" thickBot="1">
      <c r="A134" s="4">
        <v>41456</v>
      </c>
      <c r="B134" s="5">
        <v>2.3294676733286801E-3</v>
      </c>
    </row>
    <row r="135" spans="1:2" ht="13.8" thickBot="1">
      <c r="A135" s="4">
        <v>41487</v>
      </c>
      <c r="B135" s="5">
        <v>3.0913819127401897E-3</v>
      </c>
    </row>
    <row r="136" spans="1:2" ht="13.8" thickBot="1">
      <c r="A136" s="4">
        <v>41518</v>
      </c>
      <c r="B136" s="5">
        <v>3.9894139298443402E-3</v>
      </c>
    </row>
    <row r="137" spans="1:2" ht="13.8" thickBot="1">
      <c r="A137" s="4">
        <v>41548</v>
      </c>
      <c r="B137" s="5">
        <v>2.4654657675971998E-3</v>
      </c>
    </row>
    <row r="138" spans="1:2" ht="13.8" thickBot="1">
      <c r="A138" s="4">
        <v>41579</v>
      </c>
      <c r="B138" s="5">
        <v>2.5470317473624297E-3</v>
      </c>
    </row>
    <row r="139" spans="1:2" ht="13.8" thickBot="1">
      <c r="A139" s="4">
        <v>41609</v>
      </c>
      <c r="B139" s="5">
        <v>3.21753554285558E-3</v>
      </c>
    </row>
    <row r="140" spans="1:2" ht="13.8" thickBot="1">
      <c r="A140" s="4">
        <v>41640</v>
      </c>
      <c r="B140" s="5">
        <v>3.5000000000000005E-3</v>
      </c>
    </row>
    <row r="141" spans="1:2" ht="13.8" thickBot="1">
      <c r="A141" s="4">
        <v>41671</v>
      </c>
      <c r="B141" s="5">
        <v>2.7000000000000001E-3</v>
      </c>
    </row>
    <row r="142" spans="1:2" ht="13.8" thickBot="1">
      <c r="A142" s="4">
        <v>41699</v>
      </c>
      <c r="B142" s="5">
        <v>2.7000000000000001E-3</v>
      </c>
    </row>
    <row r="143" spans="1:2" ht="13.8" thickBot="1">
      <c r="A143" s="4">
        <v>41730</v>
      </c>
      <c r="B143" s="5">
        <v>2.3E-3</v>
      </c>
    </row>
    <row r="144" spans="1:2" ht="13.8" thickBot="1">
      <c r="A144" s="4">
        <v>41760</v>
      </c>
      <c r="B144" s="5">
        <v>2.5000000000000001E-3</v>
      </c>
    </row>
    <row r="145" spans="1:2" ht="13.8" thickBot="1">
      <c r="A145" s="4">
        <v>41791</v>
      </c>
      <c r="B145" s="5">
        <v>2.7999999999999995E-3</v>
      </c>
    </row>
  </sheetData>
  <phoneticPr fontId="5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79998168889431442"/>
  </sheetPr>
  <dimension ref="A1:P54"/>
  <sheetViews>
    <sheetView tabSelected="1" zoomScale="90" zoomScaleNormal="90" workbookViewId="0">
      <selection activeCell="L53" sqref="L53"/>
    </sheetView>
  </sheetViews>
  <sheetFormatPr defaultColWidth="8.21875" defaultRowHeight="14.4"/>
  <cols>
    <col min="1" max="1" width="34.44140625" style="40" customWidth="1"/>
    <col min="2" max="2" width="9.77734375" style="48" bestFit="1" customWidth="1"/>
    <col min="3" max="3" width="13.77734375" style="116" customWidth="1"/>
    <col min="4" max="4" width="15.33203125" style="116" customWidth="1"/>
    <col min="5" max="14" width="13.77734375" style="116" customWidth="1"/>
    <col min="15" max="16384" width="8.21875" style="40"/>
  </cols>
  <sheetData>
    <row r="1" spans="1:16" s="32" customFormat="1" ht="21.75" customHeight="1">
      <c r="A1" s="30" t="s">
        <v>147</v>
      </c>
      <c r="B1" s="3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2"/>
    </row>
    <row r="2" spans="1:16" s="35" customFormat="1" ht="15.6" customHeight="1">
      <c r="A2" s="33" t="s">
        <v>41</v>
      </c>
      <c r="B2" s="34" t="s">
        <v>42</v>
      </c>
      <c r="C2" s="113" t="s">
        <v>43</v>
      </c>
      <c r="D2" s="113" t="s">
        <v>44</v>
      </c>
      <c r="E2" s="113" t="s">
        <v>45</v>
      </c>
      <c r="F2" s="113" t="s">
        <v>46</v>
      </c>
      <c r="G2" s="113" t="s">
        <v>47</v>
      </c>
      <c r="H2" s="113" t="s">
        <v>48</v>
      </c>
      <c r="I2" s="113" t="s">
        <v>49</v>
      </c>
      <c r="J2" s="113" t="s">
        <v>50</v>
      </c>
      <c r="K2" s="113" t="s">
        <v>51</v>
      </c>
      <c r="L2" s="113" t="s">
        <v>52</v>
      </c>
      <c r="M2" s="113" t="s">
        <v>53</v>
      </c>
      <c r="N2" s="113" t="s">
        <v>54</v>
      </c>
    </row>
    <row r="3" spans="1:16">
      <c r="A3" s="36" t="s">
        <v>55</v>
      </c>
      <c r="B3" s="37" t="s">
        <v>56</v>
      </c>
      <c r="C3" s="38">
        <v>460427788.91000003</v>
      </c>
      <c r="D3" s="38">
        <v>475838153.39999998</v>
      </c>
      <c r="E3" s="38">
        <v>556876886.42999995</v>
      </c>
      <c r="F3" s="39">
        <v>476811538.42000002</v>
      </c>
      <c r="G3" s="39">
        <v>487497738.95999998</v>
      </c>
      <c r="H3" s="39">
        <v>523630671.94999999</v>
      </c>
      <c r="I3" s="39">
        <v>613517233.38999999</v>
      </c>
      <c r="J3" s="39">
        <v>476010782.85000002</v>
      </c>
      <c r="K3" s="39">
        <v>363124265.79000002</v>
      </c>
      <c r="L3" s="39">
        <v>322956546.00999999</v>
      </c>
      <c r="M3" s="39">
        <v>261194076.68000001</v>
      </c>
      <c r="N3" s="39">
        <v>379724932.11000001</v>
      </c>
      <c r="O3" s="49"/>
      <c r="P3" s="49"/>
    </row>
    <row r="4" spans="1:16">
      <c r="A4" s="36" t="s">
        <v>57</v>
      </c>
      <c r="B4" s="37" t="s">
        <v>58</v>
      </c>
      <c r="C4" s="38">
        <v>54291610.979999997</v>
      </c>
      <c r="D4" s="38">
        <v>30629350.23</v>
      </c>
      <c r="E4" s="38">
        <v>15642702.189999999</v>
      </c>
      <c r="F4" s="39">
        <v>10310161.890000001</v>
      </c>
      <c r="G4" s="39">
        <v>-7719718.9699999997</v>
      </c>
      <c r="H4" s="39">
        <v>-459325.8</v>
      </c>
      <c r="I4" s="39">
        <v>3713671.6</v>
      </c>
      <c r="J4" s="39">
        <v>7738718.4900000002</v>
      </c>
      <c r="K4" s="39">
        <v>5836609.6200000001</v>
      </c>
      <c r="L4" s="39">
        <v>42252795.270000003</v>
      </c>
      <c r="M4" s="39">
        <v>-114586.91</v>
      </c>
      <c r="N4" s="39">
        <v>28415443.57</v>
      </c>
      <c r="O4" s="49"/>
      <c r="P4" s="49"/>
    </row>
    <row r="5" spans="1:16">
      <c r="A5" s="36" t="s">
        <v>59</v>
      </c>
      <c r="B5" s="37" t="s">
        <v>60</v>
      </c>
      <c r="C5" s="38">
        <v>-22906350.57</v>
      </c>
      <c r="D5" s="38">
        <v>-16292488.18</v>
      </c>
      <c r="E5" s="38">
        <v>5152201.7</v>
      </c>
      <c r="F5" s="39">
        <v>-26383478.93</v>
      </c>
      <c r="G5" s="39">
        <v>-38700027.210000001</v>
      </c>
      <c r="H5" s="39">
        <v>3460283.65</v>
      </c>
      <c r="I5" s="39">
        <v>3615368.56</v>
      </c>
      <c r="J5" s="39">
        <v>798518.32</v>
      </c>
      <c r="K5" s="39">
        <v>6368801.9699999997</v>
      </c>
      <c r="L5" s="39">
        <v>-6812506.7800000003</v>
      </c>
      <c r="M5" s="39">
        <v>63823890.789999999</v>
      </c>
      <c r="N5" s="39">
        <v>15847928.1</v>
      </c>
      <c r="O5" s="49"/>
      <c r="P5" s="49"/>
    </row>
    <row r="6" spans="1:16">
      <c r="A6" s="36" t="s">
        <v>61</v>
      </c>
      <c r="B6" s="37" t="s">
        <v>62</v>
      </c>
      <c r="C6" s="38">
        <v>476781091.24000001</v>
      </c>
      <c r="D6" s="38">
        <v>451546296.19</v>
      </c>
      <c r="E6" s="38">
        <v>474264840.76999998</v>
      </c>
      <c r="F6" s="39">
        <v>473371422.32999998</v>
      </c>
      <c r="G6" s="39">
        <v>438966537.76999998</v>
      </c>
      <c r="H6" s="39">
        <v>434706316.18000001</v>
      </c>
      <c r="I6" s="39">
        <v>397038780.93000001</v>
      </c>
      <c r="J6" s="39">
        <v>396365703.18000001</v>
      </c>
      <c r="K6" s="39">
        <v>406168895.07999998</v>
      </c>
      <c r="L6" s="39">
        <v>365468555.57999998</v>
      </c>
      <c r="M6" s="39">
        <v>392857865.17000002</v>
      </c>
      <c r="N6" s="39">
        <v>458951308.38999999</v>
      </c>
      <c r="O6" s="49"/>
      <c r="P6" s="49"/>
    </row>
    <row r="7" spans="1:16">
      <c r="A7" s="36" t="s">
        <v>63</v>
      </c>
      <c r="B7" s="37" t="s">
        <v>64</v>
      </c>
      <c r="C7" s="38">
        <v>3186406.66</v>
      </c>
      <c r="D7" s="38">
        <v>3331239.69</v>
      </c>
      <c r="E7" s="38">
        <v>9609195.6699999999</v>
      </c>
      <c r="F7" s="39">
        <v>2901877.54</v>
      </c>
      <c r="G7" s="39">
        <v>2853690.62</v>
      </c>
      <c r="H7" s="39">
        <v>2476890.98</v>
      </c>
      <c r="I7" s="39">
        <v>2891177.11</v>
      </c>
      <c r="J7" s="39">
        <v>2341282.08</v>
      </c>
      <c r="K7" s="39">
        <v>1718322.43</v>
      </c>
      <c r="L7" s="39">
        <v>4280738.87</v>
      </c>
      <c r="M7" s="39">
        <v>4032573.5</v>
      </c>
      <c r="N7" s="39">
        <v>4089412.12</v>
      </c>
      <c r="O7" s="49"/>
      <c r="P7" s="49"/>
    </row>
    <row r="8" spans="1:16">
      <c r="A8" s="36" t="s">
        <v>141</v>
      </c>
      <c r="B8" s="37" t="s">
        <v>142</v>
      </c>
      <c r="C8" s="38">
        <v>0</v>
      </c>
      <c r="D8" s="38">
        <v>0</v>
      </c>
      <c r="E8" s="38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49"/>
      <c r="P8" s="49"/>
    </row>
    <row r="9" spans="1:16">
      <c r="A9" s="36" t="s">
        <v>65</v>
      </c>
      <c r="B9" s="37" t="s">
        <v>66</v>
      </c>
      <c r="C9" s="38">
        <v>54698416.530000001</v>
      </c>
      <c r="D9" s="38">
        <v>53861711.840000004</v>
      </c>
      <c r="E9" s="38">
        <v>49502716.189999998</v>
      </c>
      <c r="F9" s="39">
        <v>63167441.270000003</v>
      </c>
      <c r="G9" s="39">
        <v>62850429.439999998</v>
      </c>
      <c r="H9" s="39">
        <v>61259996.979999997</v>
      </c>
      <c r="I9" s="39">
        <v>60915954.700000003</v>
      </c>
      <c r="J9" s="39">
        <v>60387797.670000002</v>
      </c>
      <c r="K9" s="39">
        <v>60190297.5</v>
      </c>
      <c r="L9" s="39">
        <v>60042721.079999998</v>
      </c>
      <c r="M9" s="39">
        <v>59373076.009999998</v>
      </c>
      <c r="N9" s="39">
        <v>51095633.68</v>
      </c>
      <c r="O9" s="49"/>
      <c r="P9" s="49"/>
    </row>
    <row r="10" spans="1:16">
      <c r="A10" s="36" t="s">
        <v>67</v>
      </c>
      <c r="B10" s="37" t="s">
        <v>68</v>
      </c>
      <c r="C10" s="38">
        <v>59228557.270000003</v>
      </c>
      <c r="D10" s="38">
        <v>44361968.289999999</v>
      </c>
      <c r="E10" s="38">
        <v>42934944.490000002</v>
      </c>
      <c r="F10" s="39">
        <v>46780143.700000003</v>
      </c>
      <c r="G10" s="39">
        <v>44658893.740000002</v>
      </c>
      <c r="H10" s="39">
        <v>40189654.810000002</v>
      </c>
      <c r="I10" s="39">
        <v>42791905.539999999</v>
      </c>
      <c r="J10" s="39">
        <v>42718955.240000002</v>
      </c>
      <c r="K10" s="39">
        <v>42228142.030000001</v>
      </c>
      <c r="L10" s="39">
        <v>41463615.539999999</v>
      </c>
      <c r="M10" s="39">
        <v>30687906.399999999</v>
      </c>
      <c r="N10" s="39">
        <v>86805789.959999993</v>
      </c>
      <c r="O10" s="49"/>
      <c r="P10" s="49"/>
    </row>
    <row r="11" spans="1:16">
      <c r="A11" s="36" t="s">
        <v>69</v>
      </c>
      <c r="B11" s="37" t="s">
        <v>70</v>
      </c>
      <c r="C11" s="38">
        <v>-314575.56</v>
      </c>
      <c r="D11" s="38">
        <v>16330.5</v>
      </c>
      <c r="E11" s="38">
        <v>-77989.75</v>
      </c>
      <c r="F11" s="39">
        <v>16210.22</v>
      </c>
      <c r="G11" s="39">
        <v>-31449.48</v>
      </c>
      <c r="H11" s="39">
        <v>9736.94</v>
      </c>
      <c r="I11" s="39">
        <v>16330.5</v>
      </c>
      <c r="J11" s="39">
        <v>16152.13</v>
      </c>
      <c r="K11" s="39">
        <v>16330.5</v>
      </c>
      <c r="L11" s="39">
        <v>16331.97</v>
      </c>
      <c r="M11" s="39">
        <v>16284.31</v>
      </c>
      <c r="N11" s="39">
        <v>-30945.89</v>
      </c>
      <c r="O11" s="49"/>
      <c r="P11" s="49"/>
    </row>
    <row r="12" spans="1:16">
      <c r="A12" s="36" t="s">
        <v>71</v>
      </c>
      <c r="B12" s="37" t="s">
        <v>72</v>
      </c>
      <c r="C12" s="38">
        <v>0</v>
      </c>
      <c r="D12" s="38">
        <v>0</v>
      </c>
      <c r="E12" s="38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49"/>
      <c r="P12" s="49"/>
    </row>
    <row r="13" spans="1:16">
      <c r="A13" s="36" t="s">
        <v>148</v>
      </c>
      <c r="B13" s="37" t="s">
        <v>149</v>
      </c>
      <c r="C13" s="38"/>
      <c r="D13" s="38"/>
      <c r="E13" s="38"/>
      <c r="F13" s="39"/>
      <c r="G13" s="39"/>
      <c r="H13" s="39"/>
      <c r="I13" s="39"/>
      <c r="J13" s="39"/>
      <c r="K13" s="39"/>
      <c r="L13" s="39"/>
      <c r="M13" s="39">
        <v>1250394727.99</v>
      </c>
      <c r="N13" s="39">
        <v>1236001720.3099999</v>
      </c>
      <c r="O13" s="49"/>
      <c r="P13" s="49"/>
    </row>
    <row r="14" spans="1:16">
      <c r="A14" s="36" t="s">
        <v>73</v>
      </c>
      <c r="B14" s="37" t="s">
        <v>74</v>
      </c>
      <c r="C14" s="41">
        <v>49966903.740000002</v>
      </c>
      <c r="D14" s="41">
        <v>42613026.380000003</v>
      </c>
      <c r="E14" s="41">
        <v>39063717.75</v>
      </c>
      <c r="F14" s="39">
        <v>34973887.189999998</v>
      </c>
      <c r="G14" s="39">
        <v>31110483.579999998</v>
      </c>
      <c r="H14" s="39">
        <v>26937290.510000002</v>
      </c>
      <c r="I14" s="39">
        <v>22518588.629999999</v>
      </c>
      <c r="J14" s="39">
        <v>18153751.550000001</v>
      </c>
      <c r="K14" s="39">
        <v>12832631.470000001</v>
      </c>
      <c r="L14" s="39">
        <v>54028306.189999998</v>
      </c>
      <c r="M14" s="39">
        <v>48262599.560000002</v>
      </c>
      <c r="N14" s="39">
        <v>43201480.07</v>
      </c>
      <c r="O14" s="49"/>
      <c r="P14" s="49"/>
    </row>
    <row r="15" spans="1:16">
      <c r="A15" s="36" t="s">
        <v>75</v>
      </c>
      <c r="B15" s="37" t="s">
        <v>76</v>
      </c>
      <c r="C15" s="38">
        <v>865875.06</v>
      </c>
      <c r="D15" s="38">
        <v>1000688.97</v>
      </c>
      <c r="E15" s="38">
        <v>1683560.14</v>
      </c>
      <c r="F15" s="39">
        <v>3518255.87</v>
      </c>
      <c r="G15" s="39">
        <v>2715830.49</v>
      </c>
      <c r="H15" s="39">
        <v>1513867.17</v>
      </c>
      <c r="I15" s="39">
        <v>3086345.54</v>
      </c>
      <c r="J15" s="39">
        <v>2550229.63</v>
      </c>
      <c r="K15" s="39">
        <v>2620637.92</v>
      </c>
      <c r="L15" s="39">
        <v>2649859.12</v>
      </c>
      <c r="M15" s="39">
        <v>1591918.92</v>
      </c>
      <c r="N15" s="39">
        <v>3113244.29</v>
      </c>
      <c r="O15" s="49"/>
      <c r="P15" s="49"/>
    </row>
    <row r="16" spans="1:16">
      <c r="A16" s="36" t="s">
        <v>77</v>
      </c>
      <c r="B16" s="37" t="s">
        <v>78</v>
      </c>
      <c r="C16" s="38">
        <v>1937295.34</v>
      </c>
      <c r="D16" s="38">
        <v>1945253.25</v>
      </c>
      <c r="E16" s="38">
        <v>1916917.36</v>
      </c>
      <c r="F16" s="39">
        <v>1743284.77</v>
      </c>
      <c r="G16" s="39">
        <v>1253067.22</v>
      </c>
      <c r="H16" s="39">
        <v>1124727.1499999999</v>
      </c>
      <c r="I16" s="39">
        <v>1066179.03</v>
      </c>
      <c r="J16" s="39">
        <v>1198010.44</v>
      </c>
      <c r="K16" s="39">
        <v>1185359.52</v>
      </c>
      <c r="L16" s="39">
        <v>1149334</v>
      </c>
      <c r="M16" s="39">
        <v>1065492.18</v>
      </c>
      <c r="N16" s="39">
        <v>1133662.18</v>
      </c>
      <c r="O16" s="49"/>
      <c r="P16" s="49"/>
    </row>
    <row r="17" spans="1:16">
      <c r="A17" s="36" t="s">
        <v>79</v>
      </c>
      <c r="B17" s="37" t="s">
        <v>80</v>
      </c>
      <c r="C17" s="38">
        <v>11289082.84</v>
      </c>
      <c r="D17" s="38">
        <v>14591077.58</v>
      </c>
      <c r="E17" s="38">
        <v>14662660.140000001</v>
      </c>
      <c r="F17" s="39">
        <v>14161625.039999999</v>
      </c>
      <c r="G17" s="39">
        <v>14531329.75</v>
      </c>
      <c r="H17" s="39">
        <v>14893076.02</v>
      </c>
      <c r="I17" s="39">
        <v>13590698.529999999</v>
      </c>
      <c r="J17" s="39">
        <v>11589807.26</v>
      </c>
      <c r="K17" s="39">
        <v>10056362.449999999</v>
      </c>
      <c r="L17" s="39">
        <v>10430679.109999999</v>
      </c>
      <c r="M17" s="39">
        <v>8866300.5800000001</v>
      </c>
      <c r="N17" s="39">
        <v>8752900.5999999996</v>
      </c>
      <c r="O17" s="49"/>
      <c r="P17" s="49"/>
    </row>
    <row r="18" spans="1:16">
      <c r="A18" s="36" t="s">
        <v>81</v>
      </c>
      <c r="B18" s="37" t="s">
        <v>82</v>
      </c>
      <c r="C18" s="38">
        <v>-7507989.2599999998</v>
      </c>
      <c r="D18" s="38">
        <v>-7097119.4900000002</v>
      </c>
      <c r="E18" s="38">
        <v>-7661632.3799999999</v>
      </c>
      <c r="F18" s="39">
        <v>-7854587.2199999997</v>
      </c>
      <c r="G18" s="39">
        <v>-8426899.4499999993</v>
      </c>
      <c r="H18" s="39">
        <v>-8008287.3300000001</v>
      </c>
      <c r="I18" s="39">
        <v>-8804001.2200000007</v>
      </c>
      <c r="J18" s="39">
        <v>-8861194.1699999999</v>
      </c>
      <c r="K18" s="39">
        <v>-9127094.9499999993</v>
      </c>
      <c r="L18" s="39">
        <v>-11100525.02</v>
      </c>
      <c r="M18" s="39">
        <v>-14283420.32</v>
      </c>
      <c r="N18" s="39">
        <v>-17948252.210000001</v>
      </c>
      <c r="O18" s="49"/>
      <c r="P18" s="49"/>
    </row>
    <row r="19" spans="1:16">
      <c r="A19" s="36" t="s">
        <v>83</v>
      </c>
      <c r="B19" s="37" t="s">
        <v>84</v>
      </c>
      <c r="C19" s="38">
        <v>-629236.18000000005</v>
      </c>
      <c r="D19" s="38">
        <v>-1860659.83</v>
      </c>
      <c r="E19" s="38">
        <v>-1571561.2</v>
      </c>
      <c r="F19" s="39">
        <v>-2430047.77</v>
      </c>
      <c r="G19" s="39">
        <v>-3255775.35</v>
      </c>
      <c r="H19" s="39">
        <v>-3221466.19</v>
      </c>
      <c r="I19" s="39">
        <v>-5607679.96</v>
      </c>
      <c r="J19" s="39">
        <v>-6515275.3200000003</v>
      </c>
      <c r="K19" s="39">
        <v>-6403719.0599999996</v>
      </c>
      <c r="L19" s="39">
        <v>-4029871.58</v>
      </c>
      <c r="M19" s="39">
        <v>-3739796.93</v>
      </c>
      <c r="N19" s="39">
        <v>9354044.4900000002</v>
      </c>
      <c r="O19" s="49"/>
      <c r="P19" s="49"/>
    </row>
    <row r="20" spans="1:16">
      <c r="A20" s="36" t="s">
        <v>85</v>
      </c>
      <c r="B20" s="37" t="s">
        <v>86</v>
      </c>
      <c r="C20" s="38">
        <v>14344306.310000001</v>
      </c>
      <c r="D20" s="38">
        <v>14897533.9</v>
      </c>
      <c r="E20" s="38">
        <v>14821275.84</v>
      </c>
      <c r="F20" s="39">
        <v>14909400.24</v>
      </c>
      <c r="G20" s="39">
        <v>14681519.83</v>
      </c>
      <c r="H20" s="39">
        <v>14416382.74</v>
      </c>
      <c r="I20" s="39">
        <v>14196367.279999999</v>
      </c>
      <c r="J20" s="39">
        <v>14008859.289999999</v>
      </c>
      <c r="K20" s="39">
        <v>13903248.16</v>
      </c>
      <c r="L20" s="39">
        <v>13710763.93</v>
      </c>
      <c r="M20" s="39">
        <v>13542298.619999999</v>
      </c>
      <c r="N20" s="39">
        <v>12623976.59</v>
      </c>
      <c r="O20" s="49"/>
      <c r="P20" s="49"/>
    </row>
    <row r="21" spans="1:16">
      <c r="A21" s="36" t="s">
        <v>87</v>
      </c>
      <c r="B21" s="37" t="s">
        <v>88</v>
      </c>
      <c r="C21" s="38">
        <v>25949488.899999999</v>
      </c>
      <c r="D21" s="38">
        <v>26451187.550000001</v>
      </c>
      <c r="E21" s="38">
        <v>26838589.629999999</v>
      </c>
      <c r="F21" s="39">
        <v>26658315.82</v>
      </c>
      <c r="G21" s="39">
        <v>27004918.859999999</v>
      </c>
      <c r="H21" s="39">
        <v>26978579.010000002</v>
      </c>
      <c r="I21" s="39">
        <v>27339831.48</v>
      </c>
      <c r="J21" s="39">
        <v>27857444.460000001</v>
      </c>
      <c r="K21" s="39">
        <v>28064084.140000001</v>
      </c>
      <c r="L21" s="39">
        <v>28499361.620000001</v>
      </c>
      <c r="M21" s="39">
        <v>29062048.969999999</v>
      </c>
      <c r="N21" s="39">
        <v>29065829.18</v>
      </c>
      <c r="O21" s="49"/>
      <c r="P21" s="49"/>
    </row>
    <row r="22" spans="1:16">
      <c r="A22" s="36" t="s">
        <v>89</v>
      </c>
      <c r="B22" s="37" t="s">
        <v>90</v>
      </c>
      <c r="C22" s="38">
        <v>441108.34</v>
      </c>
      <c r="D22" s="38">
        <v>151212.56</v>
      </c>
      <c r="E22" s="38">
        <v>-190599</v>
      </c>
      <c r="F22" s="39">
        <v>217737.7</v>
      </c>
      <c r="G22" s="39">
        <v>-227323.81</v>
      </c>
      <c r="H22" s="39">
        <v>131514.66</v>
      </c>
      <c r="I22" s="39">
        <v>878825.08</v>
      </c>
      <c r="J22" s="39">
        <v>834213.2</v>
      </c>
      <c r="K22" s="39">
        <v>-915175.43</v>
      </c>
      <c r="L22" s="39">
        <v>-405545.11</v>
      </c>
      <c r="M22" s="39">
        <v>2291.2399999999998</v>
      </c>
      <c r="N22" s="39">
        <v>840351.31</v>
      </c>
      <c r="O22" s="49"/>
      <c r="P22" s="49"/>
    </row>
    <row r="23" spans="1:16">
      <c r="A23" s="36" t="s">
        <v>91</v>
      </c>
      <c r="B23" s="37" t="s">
        <v>92</v>
      </c>
      <c r="C23" s="38">
        <v>-112478.59</v>
      </c>
      <c r="D23" s="38">
        <v>726360.46</v>
      </c>
      <c r="E23" s="38">
        <v>2122310.58</v>
      </c>
      <c r="F23" s="39">
        <v>2221009.15</v>
      </c>
      <c r="G23" s="39">
        <v>1627933.99</v>
      </c>
      <c r="H23" s="39">
        <v>384922.45</v>
      </c>
      <c r="I23" s="39">
        <v>1814987.56</v>
      </c>
      <c r="J23" s="39">
        <v>911892.67</v>
      </c>
      <c r="K23" s="39">
        <v>310360.08</v>
      </c>
      <c r="L23" s="39">
        <v>566572.30000000005</v>
      </c>
      <c r="M23" s="39">
        <v>65309.16</v>
      </c>
      <c r="N23" s="39">
        <v>-11900.8</v>
      </c>
      <c r="O23" s="49"/>
      <c r="P23" s="49"/>
    </row>
    <row r="24" spans="1:16">
      <c r="A24" s="36" t="s">
        <v>93</v>
      </c>
      <c r="B24" s="37" t="s">
        <v>94</v>
      </c>
      <c r="C24" s="38">
        <v>333775.33</v>
      </c>
      <c r="D24" s="38">
        <v>334461.57</v>
      </c>
      <c r="E24" s="38">
        <v>189560.24</v>
      </c>
      <c r="F24" s="39">
        <v>183935.83</v>
      </c>
      <c r="G24" s="39">
        <v>184262.57</v>
      </c>
      <c r="H24" s="39">
        <v>184563.44</v>
      </c>
      <c r="I24" s="39">
        <v>185050.89</v>
      </c>
      <c r="J24" s="39">
        <v>192859.41</v>
      </c>
      <c r="K24" s="39">
        <v>195941.08</v>
      </c>
      <c r="L24" s="39">
        <v>8640.2199999999993</v>
      </c>
      <c r="M24" s="39">
        <v>9476.81</v>
      </c>
      <c r="N24" s="39">
        <v>9843.32</v>
      </c>
      <c r="O24" s="49"/>
      <c r="P24" s="49"/>
    </row>
    <row r="25" spans="1:16">
      <c r="A25" s="36" t="s">
        <v>95</v>
      </c>
      <c r="B25" s="37" t="s">
        <v>96</v>
      </c>
      <c r="C25" s="38">
        <v>153129871.72999999</v>
      </c>
      <c r="D25" s="38">
        <v>148243015.75999999</v>
      </c>
      <c r="E25" s="38">
        <v>158007303.61000001</v>
      </c>
      <c r="F25" s="39">
        <v>158186104.94</v>
      </c>
      <c r="G25" s="39">
        <v>152702072.21000001</v>
      </c>
      <c r="H25" s="39">
        <v>160766871.87</v>
      </c>
      <c r="I25" s="39">
        <v>160487534.65000001</v>
      </c>
      <c r="J25" s="39">
        <v>156451229.56999999</v>
      </c>
      <c r="K25" s="39">
        <v>165082794.19999999</v>
      </c>
      <c r="L25" s="39">
        <v>168257306.24000001</v>
      </c>
      <c r="M25" s="39">
        <v>166321100.28999999</v>
      </c>
      <c r="N25" s="39">
        <v>174166934.03</v>
      </c>
      <c r="O25" s="49"/>
      <c r="P25" s="49"/>
    </row>
    <row r="26" spans="1:16">
      <c r="A26" s="36" t="s">
        <v>97</v>
      </c>
      <c r="B26" s="37" t="s">
        <v>98</v>
      </c>
      <c r="C26" s="38">
        <v>103838648.15000001</v>
      </c>
      <c r="D26" s="38">
        <v>106136381.62</v>
      </c>
      <c r="E26" s="38">
        <v>113708252.17</v>
      </c>
      <c r="F26" s="39">
        <v>116473111.36</v>
      </c>
      <c r="G26" s="39">
        <v>117580544.18000001</v>
      </c>
      <c r="H26" s="39">
        <v>120885069.86</v>
      </c>
      <c r="I26" s="39">
        <v>122572805.51000001</v>
      </c>
      <c r="J26" s="39">
        <v>129970509.78</v>
      </c>
      <c r="K26" s="39">
        <v>126722029.41</v>
      </c>
      <c r="L26" s="39">
        <v>138984846.71000001</v>
      </c>
      <c r="M26" s="39">
        <v>151169669.27000001</v>
      </c>
      <c r="N26" s="39">
        <v>151365373.31</v>
      </c>
      <c r="O26" s="49"/>
      <c r="P26" s="49"/>
    </row>
    <row r="27" spans="1:16">
      <c r="A27" s="36" t="s">
        <v>99</v>
      </c>
      <c r="B27" s="37" t="s">
        <v>100</v>
      </c>
      <c r="C27" s="38">
        <v>421924.99</v>
      </c>
      <c r="D27" s="38">
        <v>421850.76</v>
      </c>
      <c r="E27" s="38">
        <v>421850.76</v>
      </c>
      <c r="F27" s="39">
        <v>421850.76</v>
      </c>
      <c r="G27" s="39">
        <v>421850.76</v>
      </c>
      <c r="H27" s="39">
        <v>421850.76</v>
      </c>
      <c r="I27" s="39">
        <v>421850.76</v>
      </c>
      <c r="J27" s="39">
        <v>421850.76</v>
      </c>
      <c r="K27" s="39">
        <v>421850.76</v>
      </c>
      <c r="L27" s="39">
        <v>421850.76</v>
      </c>
      <c r="M27" s="39">
        <v>421850.76</v>
      </c>
      <c r="N27" s="39">
        <v>421850.76</v>
      </c>
      <c r="O27" s="49"/>
      <c r="P27" s="49"/>
    </row>
    <row r="28" spans="1:16">
      <c r="A28" s="36" t="s">
        <v>143</v>
      </c>
      <c r="B28" s="37" t="s">
        <v>144</v>
      </c>
      <c r="C28" s="38">
        <v>489352.42</v>
      </c>
      <c r="D28" s="38">
        <v>512742.69</v>
      </c>
      <c r="E28" s="38">
        <v>517848.98</v>
      </c>
      <c r="F28" s="39">
        <v>577621.07999999996</v>
      </c>
      <c r="G28" s="39">
        <v>554608.68000000005</v>
      </c>
      <c r="H28" s="39">
        <v>526984.82999999996</v>
      </c>
      <c r="I28" s="39">
        <v>474804.19</v>
      </c>
      <c r="J28" s="39">
        <v>432956.53</v>
      </c>
      <c r="K28" s="39">
        <v>383081.02</v>
      </c>
      <c r="L28" s="39">
        <v>336357.1</v>
      </c>
      <c r="M28" s="39">
        <v>312733.78000000003</v>
      </c>
      <c r="N28" s="39">
        <v>300522.94</v>
      </c>
      <c r="O28" s="49"/>
      <c r="P28" s="49"/>
    </row>
    <row r="29" spans="1:16">
      <c r="A29" s="36" t="s">
        <v>101</v>
      </c>
      <c r="B29" s="37" t="s">
        <v>102</v>
      </c>
      <c r="C29" s="38">
        <v>968544.15</v>
      </c>
      <c r="D29" s="38">
        <v>531472.84</v>
      </c>
      <c r="E29" s="38">
        <v>545399.38</v>
      </c>
      <c r="F29" s="39">
        <v>1498886.03</v>
      </c>
      <c r="G29" s="39">
        <v>1064899.17</v>
      </c>
      <c r="H29" s="39">
        <v>948681.13</v>
      </c>
      <c r="I29" s="39">
        <v>460997.89</v>
      </c>
      <c r="J29" s="39">
        <v>1494149.64</v>
      </c>
      <c r="K29" s="39">
        <v>1069320</v>
      </c>
      <c r="L29" s="39">
        <v>522739.51</v>
      </c>
      <c r="M29" s="39">
        <v>97353.48</v>
      </c>
      <c r="N29" s="39">
        <v>2246387.36</v>
      </c>
      <c r="O29" s="49"/>
      <c r="P29" s="49"/>
    </row>
    <row r="30" spans="1:16">
      <c r="A30" s="36" t="s">
        <v>103</v>
      </c>
      <c r="B30" s="37" t="s">
        <v>104</v>
      </c>
      <c r="C30" s="38">
        <v>0</v>
      </c>
      <c r="D30" s="38">
        <v>0</v>
      </c>
      <c r="E30" s="38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49"/>
      <c r="P30" s="49"/>
    </row>
    <row r="31" spans="1:16">
      <c r="A31" s="36" t="s">
        <v>105</v>
      </c>
      <c r="B31" s="37" t="s">
        <v>106</v>
      </c>
      <c r="C31" s="38">
        <v>63536.160000000003</v>
      </c>
      <c r="D31" s="38">
        <v>63536.160000000003</v>
      </c>
      <c r="E31" s="38">
        <v>63536.160000000003</v>
      </c>
      <c r="F31" s="39">
        <v>63536.160000000003</v>
      </c>
      <c r="G31" s="39">
        <v>63536.160000000003</v>
      </c>
      <c r="H31" s="39">
        <v>63536.160000000003</v>
      </c>
      <c r="I31" s="39">
        <v>63536.160000000003</v>
      </c>
      <c r="J31" s="39">
        <v>63536.160000000003</v>
      </c>
      <c r="K31" s="39">
        <v>63536.160000000003</v>
      </c>
      <c r="L31" s="39">
        <v>63536.160000000003</v>
      </c>
      <c r="M31" s="39">
        <v>63536.160000000003</v>
      </c>
      <c r="N31" s="39">
        <v>63536.160000000003</v>
      </c>
      <c r="O31" s="49"/>
      <c r="P31" s="49"/>
    </row>
    <row r="32" spans="1:16">
      <c r="A32" s="36" t="s">
        <v>107</v>
      </c>
      <c r="B32" s="37" t="s">
        <v>108</v>
      </c>
      <c r="C32" s="38">
        <v>1173353.73</v>
      </c>
      <c r="D32" s="38">
        <v>477513.18</v>
      </c>
      <c r="E32" s="38">
        <v>394540.72</v>
      </c>
      <c r="F32" s="39">
        <v>1648043.14</v>
      </c>
      <c r="G32" s="39">
        <v>1081112.8</v>
      </c>
      <c r="H32" s="39">
        <v>355110.11</v>
      </c>
      <c r="I32" s="39">
        <v>998486.29</v>
      </c>
      <c r="J32" s="39">
        <v>423748.26</v>
      </c>
      <c r="K32" s="39">
        <v>2615.69</v>
      </c>
      <c r="L32" s="39">
        <v>362788.19</v>
      </c>
      <c r="M32" s="39">
        <v>1228313.6000000001</v>
      </c>
      <c r="N32" s="39">
        <v>927821.91</v>
      </c>
      <c r="O32" s="49"/>
      <c r="P32" s="49"/>
    </row>
    <row r="33" spans="1:16">
      <c r="A33" s="36" t="s">
        <v>109</v>
      </c>
      <c r="B33" s="37" t="s">
        <v>110</v>
      </c>
      <c r="C33" s="38">
        <v>11552849.17</v>
      </c>
      <c r="D33" s="38">
        <v>11068321.43</v>
      </c>
      <c r="E33" s="38">
        <v>8479880.4700000007</v>
      </c>
      <c r="F33" s="39">
        <v>11643105.25</v>
      </c>
      <c r="G33" s="39">
        <v>9189114.9199999999</v>
      </c>
      <c r="H33" s="39">
        <v>12446593.32</v>
      </c>
      <c r="I33" s="39">
        <v>10466926.619999999</v>
      </c>
      <c r="J33" s="39">
        <v>10201487.210000001</v>
      </c>
      <c r="K33" s="39">
        <v>11391635.01</v>
      </c>
      <c r="L33" s="39">
        <v>9469180.3499999996</v>
      </c>
      <c r="M33" s="39">
        <v>11470750.449999999</v>
      </c>
      <c r="N33" s="39">
        <v>11696648.65</v>
      </c>
      <c r="O33" s="49"/>
      <c r="P33" s="49"/>
    </row>
    <row r="34" spans="1:16" s="43" customFormat="1">
      <c r="A34" s="36" t="s">
        <v>111</v>
      </c>
      <c r="B34" s="37" t="s">
        <v>112</v>
      </c>
      <c r="C34" s="38">
        <v>757492.48</v>
      </c>
      <c r="D34" s="38">
        <v>801910.88</v>
      </c>
      <c r="E34" s="38">
        <v>812941.27</v>
      </c>
      <c r="F34" s="39">
        <v>904234.7</v>
      </c>
      <c r="G34" s="39">
        <v>780879.02</v>
      </c>
      <c r="H34" s="39">
        <v>780350.49</v>
      </c>
      <c r="I34" s="39">
        <v>743758.44</v>
      </c>
      <c r="J34" s="39">
        <v>656461.16</v>
      </c>
      <c r="K34" s="39">
        <v>532289.38</v>
      </c>
      <c r="L34" s="39">
        <v>606540.02</v>
      </c>
      <c r="M34" s="39">
        <v>532758.51</v>
      </c>
      <c r="N34" s="39">
        <v>595253.6</v>
      </c>
      <c r="O34" s="49"/>
      <c r="P34" s="49"/>
    </row>
    <row r="35" spans="1:16">
      <c r="A35" s="36" t="s">
        <v>113</v>
      </c>
      <c r="B35" s="37" t="s">
        <v>114</v>
      </c>
      <c r="C35" s="38">
        <v>11593684.210000001</v>
      </c>
      <c r="D35" s="38">
        <v>12254549.689999999</v>
      </c>
      <c r="E35" s="38">
        <v>12284292.1</v>
      </c>
      <c r="F35" s="39">
        <v>12458400.51</v>
      </c>
      <c r="G35" s="39">
        <v>12423113.640000001</v>
      </c>
      <c r="H35" s="39">
        <v>12244918.74</v>
      </c>
      <c r="I35" s="39">
        <v>12387253.77</v>
      </c>
      <c r="J35" s="39">
        <v>12396656.83</v>
      </c>
      <c r="K35" s="39">
        <v>12333265.85</v>
      </c>
      <c r="L35" s="39">
        <v>12396986.300000001</v>
      </c>
      <c r="M35" s="39">
        <v>12264667.23</v>
      </c>
      <c r="N35" s="39">
        <v>12280098.24</v>
      </c>
      <c r="O35" s="49"/>
      <c r="P35" s="49"/>
    </row>
    <row r="36" spans="1:16">
      <c r="A36" s="36" t="s">
        <v>115</v>
      </c>
      <c r="B36" s="37" t="s">
        <v>116</v>
      </c>
      <c r="C36" s="38">
        <v>-4569116.07</v>
      </c>
      <c r="D36" s="38">
        <v>-4587512.41</v>
      </c>
      <c r="E36" s="38">
        <v>-4563558.08</v>
      </c>
      <c r="F36" s="39">
        <v>-4465441.62</v>
      </c>
      <c r="G36" s="39">
        <v>-4561812.04</v>
      </c>
      <c r="H36" s="39">
        <v>-4576130.3899999997</v>
      </c>
      <c r="I36" s="39">
        <v>-4592089.74</v>
      </c>
      <c r="J36" s="39">
        <v>-4606001.22</v>
      </c>
      <c r="K36" s="39">
        <v>-4622918.7300000004</v>
      </c>
      <c r="L36" s="39">
        <v>-4635946.29</v>
      </c>
      <c r="M36" s="39">
        <v>-4647787.6399999997</v>
      </c>
      <c r="N36" s="39">
        <v>-4655216.54</v>
      </c>
      <c r="O36" s="49"/>
      <c r="P36" s="49"/>
    </row>
    <row r="37" spans="1:16">
      <c r="A37" s="36" t="s">
        <v>117</v>
      </c>
      <c r="B37" s="37" t="s">
        <v>118</v>
      </c>
      <c r="C37" s="38">
        <v>5826477.6900000004</v>
      </c>
      <c r="D37" s="38">
        <v>6613384.9500000002</v>
      </c>
      <c r="E37" s="38">
        <v>2493521.6800000002</v>
      </c>
      <c r="F37" s="39">
        <v>6682204.8700000001</v>
      </c>
      <c r="G37" s="39">
        <v>4462659.3099999996</v>
      </c>
      <c r="H37" s="39">
        <v>5821584.3899999997</v>
      </c>
      <c r="I37" s="39">
        <v>5441158.2199999997</v>
      </c>
      <c r="J37" s="39">
        <v>6311712.3899999997</v>
      </c>
      <c r="K37" s="39">
        <v>5845979.2199999997</v>
      </c>
      <c r="L37" s="39">
        <v>3580232.43</v>
      </c>
      <c r="M37" s="39">
        <v>3969472.14</v>
      </c>
      <c r="N37" s="39">
        <v>5043037.2699999996</v>
      </c>
      <c r="O37" s="49"/>
      <c r="P37" s="49"/>
    </row>
    <row r="38" spans="1:16">
      <c r="A38" s="36" t="s">
        <v>119</v>
      </c>
      <c r="B38" s="37" t="s">
        <v>120</v>
      </c>
      <c r="C38" s="38">
        <v>952032.86</v>
      </c>
      <c r="D38" s="38">
        <v>1713359.02</v>
      </c>
      <c r="E38" s="38">
        <v>1639404.91</v>
      </c>
      <c r="F38" s="42">
        <v>2931100.26</v>
      </c>
      <c r="G38" s="42">
        <v>1895774.43</v>
      </c>
      <c r="H38" s="42">
        <v>2050282.21</v>
      </c>
      <c r="I38" s="42">
        <v>2336273.23</v>
      </c>
      <c r="J38" s="42">
        <v>2361602.13</v>
      </c>
      <c r="K38" s="42">
        <v>6606632.7800000003</v>
      </c>
      <c r="L38" s="42">
        <v>5362904.8899999997</v>
      </c>
      <c r="M38" s="42">
        <v>38281466.140000001</v>
      </c>
      <c r="N38" s="42">
        <v>3538671.09</v>
      </c>
      <c r="O38" s="49"/>
      <c r="P38" s="49"/>
    </row>
    <row r="39" spans="1:16">
      <c r="A39" s="36" t="s">
        <v>121</v>
      </c>
      <c r="B39" s="37" t="s">
        <v>122</v>
      </c>
      <c r="C39" s="38">
        <v>-506634.44</v>
      </c>
      <c r="D39" s="38">
        <v>1582076.39</v>
      </c>
      <c r="E39" s="38">
        <v>362710.63</v>
      </c>
      <c r="F39" s="39">
        <v>8034964.7199999997</v>
      </c>
      <c r="G39" s="39">
        <v>13123998.65</v>
      </c>
      <c r="H39" s="39">
        <v>14301233.5</v>
      </c>
      <c r="I39" s="39">
        <v>13942962.5</v>
      </c>
      <c r="J39" s="39">
        <v>13041647.189999999</v>
      </c>
      <c r="K39" s="39">
        <v>10039905.68</v>
      </c>
      <c r="L39" s="39">
        <v>8413456.8399999999</v>
      </c>
      <c r="M39" s="39">
        <v>8655259.1500000004</v>
      </c>
      <c r="N39" s="39">
        <v>500030</v>
      </c>
      <c r="O39" s="49"/>
      <c r="P39" s="49"/>
    </row>
    <row r="40" spans="1:16">
      <c r="A40" s="36" t="s">
        <v>123</v>
      </c>
      <c r="B40" s="37" t="s">
        <v>124</v>
      </c>
      <c r="C40" s="38">
        <v>12653065.25</v>
      </c>
      <c r="D40" s="38">
        <v>12625902.439999999</v>
      </c>
      <c r="E40" s="38">
        <v>12644879.32</v>
      </c>
      <c r="F40" s="39">
        <v>12710892.08</v>
      </c>
      <c r="G40" s="39">
        <v>12668521.84</v>
      </c>
      <c r="H40" s="39">
        <v>12708592.140000001</v>
      </c>
      <c r="I40" s="39">
        <v>12683958.68</v>
      </c>
      <c r="J40" s="39">
        <v>12701281.42</v>
      </c>
      <c r="K40" s="39">
        <v>12715118.82</v>
      </c>
      <c r="L40" s="39">
        <v>12746015.859999999</v>
      </c>
      <c r="M40" s="39">
        <v>12763140.949999999</v>
      </c>
      <c r="N40" s="39">
        <v>13605150.640000001</v>
      </c>
      <c r="O40" s="49"/>
      <c r="P40" s="49"/>
    </row>
    <row r="41" spans="1:16">
      <c r="A41" s="36" t="s">
        <v>125</v>
      </c>
      <c r="B41" s="37" t="s">
        <v>126</v>
      </c>
      <c r="C41" s="38">
        <v>2432637.2400000002</v>
      </c>
      <c r="D41" s="38">
        <v>2739644.72</v>
      </c>
      <c r="E41" s="38">
        <v>2423649.5099999998</v>
      </c>
      <c r="F41" s="39">
        <v>1951344.63</v>
      </c>
      <c r="G41" s="39">
        <v>1657819.51</v>
      </c>
      <c r="H41" s="39">
        <v>1297736.3999999999</v>
      </c>
      <c r="I41" s="39">
        <v>990627.62</v>
      </c>
      <c r="J41" s="39">
        <v>767311.86</v>
      </c>
      <c r="K41" s="39">
        <v>405348.24</v>
      </c>
      <c r="L41" s="39">
        <v>475902.59</v>
      </c>
      <c r="M41" s="39">
        <v>2089615.56</v>
      </c>
      <c r="N41" s="39">
        <v>1970870.37</v>
      </c>
      <c r="O41" s="49"/>
      <c r="P41" s="29"/>
    </row>
    <row r="42" spans="1:16">
      <c r="A42" s="36" t="s">
        <v>127</v>
      </c>
      <c r="B42" s="37" t="s">
        <v>128</v>
      </c>
      <c r="C42" s="38">
        <v>-53978.23</v>
      </c>
      <c r="D42" s="38">
        <v>-4077671.74</v>
      </c>
      <c r="E42" s="38">
        <v>-4146108.11</v>
      </c>
      <c r="F42" s="39">
        <v>-49917.09</v>
      </c>
      <c r="G42" s="39">
        <v>-49122.14</v>
      </c>
      <c r="H42" s="39">
        <v>-4879762.57</v>
      </c>
      <c r="I42" s="39">
        <v>-32409.38</v>
      </c>
      <c r="J42" s="39">
        <v>-32925.980000000003</v>
      </c>
      <c r="K42" s="39">
        <v>-4179895.44</v>
      </c>
      <c r="L42" s="39">
        <v>-15228.17</v>
      </c>
      <c r="M42" s="39">
        <v>-16228.2</v>
      </c>
      <c r="N42" s="39">
        <v>-4911199.4000000004</v>
      </c>
      <c r="O42" s="49"/>
    </row>
    <row r="43" spans="1:16">
      <c r="A43" s="36" t="s">
        <v>129</v>
      </c>
      <c r="B43" s="37" t="s">
        <v>130</v>
      </c>
      <c r="C43" s="38">
        <v>643265.43999999994</v>
      </c>
      <c r="D43" s="38">
        <v>490042.29</v>
      </c>
      <c r="E43" s="38">
        <v>274690.07</v>
      </c>
      <c r="F43" s="39">
        <v>178013.78</v>
      </c>
      <c r="G43" s="39">
        <v>486463.05</v>
      </c>
      <c r="H43" s="39">
        <v>479192.5</v>
      </c>
      <c r="I43" s="39">
        <v>885128.52</v>
      </c>
      <c r="J43" s="39">
        <v>226560.78</v>
      </c>
      <c r="K43" s="39">
        <v>227154.41</v>
      </c>
      <c r="L43" s="39">
        <v>152299.22</v>
      </c>
      <c r="M43" s="39">
        <v>152683.54</v>
      </c>
      <c r="N43" s="39">
        <v>152544.62</v>
      </c>
      <c r="O43" s="49"/>
      <c r="P43" s="47"/>
    </row>
    <row r="44" spans="1:16" s="47" customFormat="1">
      <c r="A44" s="36" t="s">
        <v>131</v>
      </c>
      <c r="B44" s="37" t="s">
        <v>132</v>
      </c>
      <c r="C44" s="38">
        <v>8025050.2300000004</v>
      </c>
      <c r="D44" s="38">
        <v>7506231.7300000004</v>
      </c>
      <c r="E44" s="38">
        <v>7050636.0800000001</v>
      </c>
      <c r="F44" s="39">
        <v>6927944.8200000003</v>
      </c>
      <c r="G44" s="39">
        <v>7054704.9400000004</v>
      </c>
      <c r="H44" s="39">
        <v>6702574.5800000001</v>
      </c>
      <c r="I44" s="39">
        <v>411694.96</v>
      </c>
      <c r="J44" s="39">
        <v>12514468.99</v>
      </c>
      <c r="K44" s="39">
        <v>12651213.529999999</v>
      </c>
      <c r="L44" s="39">
        <v>12074021.76</v>
      </c>
      <c r="M44" s="39">
        <v>12172517.119999999</v>
      </c>
      <c r="N44" s="39">
        <v>12061871.24</v>
      </c>
      <c r="O44" s="49"/>
      <c r="P44" s="40"/>
    </row>
    <row r="45" spans="1:16">
      <c r="A45" s="36" t="s">
        <v>133</v>
      </c>
      <c r="B45" s="37" t="s">
        <v>134</v>
      </c>
      <c r="C45" s="38">
        <v>3058859.65</v>
      </c>
      <c r="D45" s="38">
        <v>3264680.07</v>
      </c>
      <c r="E45" s="38">
        <v>3275247.89</v>
      </c>
      <c r="F45" s="39">
        <v>3280689.45</v>
      </c>
      <c r="G45" s="39">
        <v>3528520.41</v>
      </c>
      <c r="H45" s="39">
        <v>3566266.87</v>
      </c>
      <c r="I45" s="39">
        <v>2779678.02</v>
      </c>
      <c r="J45" s="39">
        <v>2990481.96</v>
      </c>
      <c r="K45" s="39">
        <v>3139300</v>
      </c>
      <c r="L45" s="39">
        <v>3238132.8</v>
      </c>
      <c r="M45" s="39">
        <v>3195623.44</v>
      </c>
      <c r="N45" s="39">
        <v>3231503.73</v>
      </c>
      <c r="O45" s="49"/>
    </row>
    <row r="46" spans="1:16">
      <c r="A46" s="36" t="s">
        <v>135</v>
      </c>
      <c r="B46" s="37" t="s">
        <v>136</v>
      </c>
      <c r="C46" s="38">
        <v>0</v>
      </c>
      <c r="D46" s="38">
        <v>0</v>
      </c>
      <c r="E46" s="38">
        <v>0</v>
      </c>
      <c r="F46" s="39">
        <v>0</v>
      </c>
      <c r="G46" s="39">
        <v>0</v>
      </c>
      <c r="H46" s="39">
        <v>0</v>
      </c>
      <c r="I46" s="39">
        <v>0</v>
      </c>
      <c r="J46" s="39">
        <v>185991.78</v>
      </c>
      <c r="K46" s="39">
        <v>185991.78</v>
      </c>
      <c r="L46" s="39">
        <v>185991.78</v>
      </c>
      <c r="M46" s="39">
        <v>185991.78</v>
      </c>
      <c r="N46" s="39">
        <v>185991.78</v>
      </c>
      <c r="O46" s="49"/>
    </row>
    <row r="47" spans="1:16">
      <c r="A47" s="36" t="s">
        <v>137</v>
      </c>
      <c r="B47" s="37" t="s">
        <v>138</v>
      </c>
      <c r="C47" s="38">
        <v>118422398.90000001</v>
      </c>
      <c r="D47" s="38">
        <v>103642094.43000001</v>
      </c>
      <c r="E47" s="38">
        <v>137921912.38999999</v>
      </c>
      <c r="F47" s="39">
        <v>168069245.53999999</v>
      </c>
      <c r="G47" s="39">
        <v>124626851.19</v>
      </c>
      <c r="H47" s="39">
        <v>117459156.91</v>
      </c>
      <c r="I47" s="39">
        <v>196741392.43000001</v>
      </c>
      <c r="J47" s="39">
        <v>224616824.09</v>
      </c>
      <c r="K47" s="39">
        <v>181885043.16999999</v>
      </c>
      <c r="L47" s="39">
        <v>168348917.84999999</v>
      </c>
      <c r="M47" s="39">
        <v>170773858.22999999</v>
      </c>
      <c r="N47" s="39">
        <v>163134594.40000001</v>
      </c>
      <c r="O47" s="49"/>
    </row>
    <row r="48" spans="1:16">
      <c r="A48" s="44"/>
      <c r="B48" s="44" t="s">
        <v>139</v>
      </c>
      <c r="C48" s="50">
        <f t="shared" ref="C48:N48" si="0">SUM(C3:C47)</f>
        <v>1613144393.0000005</v>
      </c>
      <c r="D48" s="50">
        <f t="shared" si="0"/>
        <v>1549069111.7600007</v>
      </c>
      <c r="E48" s="50">
        <f t="shared" si="0"/>
        <v>1700393128.7000008</v>
      </c>
      <c r="F48" s="50">
        <f t="shared" si="0"/>
        <v>1645404068.4300001</v>
      </c>
      <c r="G48" s="50">
        <f t="shared" si="0"/>
        <v>1532331553.2400005</v>
      </c>
      <c r="H48" s="50">
        <f t="shared" si="0"/>
        <v>1604980089.1300006</v>
      </c>
      <c r="I48" s="50">
        <f t="shared" si="0"/>
        <v>1735431944.51</v>
      </c>
      <c r="J48" s="50">
        <f t="shared" si="0"/>
        <v>1631890049.6700003</v>
      </c>
      <c r="K48" s="50">
        <f t="shared" si="0"/>
        <v>1481275591.2400002</v>
      </c>
      <c r="L48" s="50">
        <f t="shared" si="0"/>
        <v>1466525205.2199996</v>
      </c>
      <c r="M48" s="50">
        <f t="shared" si="0"/>
        <v>2738168678.4700003</v>
      </c>
      <c r="N48" s="50">
        <f t="shared" si="0"/>
        <v>2898958677.5299993</v>
      </c>
      <c r="O48" s="29"/>
    </row>
    <row r="49" spans="1:15">
      <c r="A49" s="36"/>
      <c r="B49" s="45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</row>
    <row r="50" spans="1:15">
      <c r="B50" s="45"/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</row>
    <row r="51" spans="1:15">
      <c r="A51" s="47"/>
      <c r="B51" s="46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47"/>
    </row>
    <row r="54" spans="1:15">
      <c r="A54" s="36"/>
      <c r="B54" s="37"/>
      <c r="C54" s="38"/>
      <c r="D54" s="38"/>
      <c r="E54" s="38"/>
      <c r="F54" s="39"/>
      <c r="G54" s="39"/>
      <c r="H54" s="39"/>
      <c r="I54" s="39"/>
      <c r="J54" s="39"/>
      <c r="K54" s="39"/>
      <c r="L54" s="39"/>
      <c r="M54" s="39"/>
      <c r="N54" s="39"/>
      <c r="O54" s="49"/>
    </row>
  </sheetData>
  <pageMargins left="0.2" right="0.2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34664F72735846B47778A1EFB20895" ma:contentTypeVersion="12" ma:contentTypeDescription="Create a new document." ma:contentTypeScope="" ma:versionID="afce2eaa4a9e141df314915aa5a3f81d">
  <xsd:schema xmlns:xsd="http://www.w3.org/2001/XMLSchema" xmlns:xs="http://www.w3.org/2001/XMLSchema" xmlns:p="http://schemas.microsoft.com/office/2006/metadata/properties" xmlns:ns1="http://schemas.microsoft.com/sharepoint/v3" xmlns:ns3="52687dba-43c9-426c-8255-64cf259dd152" xmlns:ns4="96b0dc04-3904-4811-baa6-0db97f5dedb6" targetNamespace="http://schemas.microsoft.com/office/2006/metadata/properties" ma:root="true" ma:fieldsID="05e4d2ea1364229be4595ca7c4c7e721" ns1:_="" ns3:_="" ns4:_="">
    <xsd:import namespace="http://schemas.microsoft.com/sharepoint/v3"/>
    <xsd:import namespace="52687dba-43c9-426c-8255-64cf259dd152"/>
    <xsd:import namespace="96b0dc04-3904-4811-baa6-0db97f5dedb6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687dba-43c9-426c-8255-64cf259dd1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b0dc04-3904-4811-baa6-0db97f5dedb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2F2407B-468B-45A3-AF7B-E6F3852020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2687dba-43c9-426c-8255-64cf259dd152"/>
    <ds:schemaRef ds:uri="96b0dc04-3904-4811-baa6-0db97f5ded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AD251B-5B4C-4545-9A67-B49B5C151C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3C7DBC-9D2E-411E-9099-F9679FA779A3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2687dba-43c9-426c-8255-64cf259dd152"/>
    <ds:schemaRef ds:uri="http://schemas.microsoft.com/office/2006/documentManagement/types"/>
    <ds:schemaRef ds:uri="http://schemas.microsoft.com/office/2006/metadata/properties"/>
    <ds:schemaRef ds:uri="96b0dc04-3904-4811-baa6-0db97f5dedb6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FY20 Monthly Earnings fr CP</vt:lpstr>
      <vt:lpstr>FY03-14 CP Rates</vt:lpstr>
      <vt:lpstr>FY03 to Current Rates</vt:lpstr>
      <vt:lpstr>Maine Ending Balances 2020</vt:lpstr>
      <vt:lpstr>FY03-14 Graph</vt:lpstr>
      <vt:lpstr>'FY20 Monthly Earnings fr CP'!Print_Area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Maine</dc:creator>
  <cp:lastModifiedBy>Griffin, Amber</cp:lastModifiedBy>
  <cp:lastPrinted>2015-09-11T12:36:48Z</cp:lastPrinted>
  <dcterms:created xsi:type="dcterms:W3CDTF">2006-09-11T19:22:32Z</dcterms:created>
  <dcterms:modified xsi:type="dcterms:W3CDTF">2020-10-05T17:30:23Z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0x010100EC34664F72735846B47778A1EFB20895</vt:lpwstr>
  </property>
</Properties>
</file>