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tateofmaine-my.sharepoint.com/personal/rachael_stetson_maine_gov/Documents/Desktop/Legislative files/forms/"/>
    </mc:Choice>
  </mc:AlternateContent>
  <xr:revisionPtr revIDLastSave="0" documentId="8_{BF92EAC6-B8DB-470D-B875-DD25B4966DE4}" xr6:coauthVersionLast="47" xr6:coauthVersionMax="47" xr10:uidLastSave="{00000000-0000-0000-0000-000000000000}"/>
  <bookViews>
    <workbookView xWindow="-120" yWindow="-120" windowWidth="29040" windowHeight="15720" tabRatio="914" activeTab="1" xr2:uid="{00000000-000D-0000-FFFF-FFFF00000000}"/>
  </bookViews>
  <sheets>
    <sheet name="Sample Tax Rate Form" sheetId="11" r:id="rId1"/>
    <sheet name="Enhanced BETE Sheet" sheetId="12" r:id="rId2"/>
  </sheets>
  <externalReferences>
    <externalReference r:id="rId3"/>
  </externalReferences>
  <definedNames>
    <definedName name="_xlnm.Print_Area" localSheetId="1">'Enhanced BETE Sheet'!$A$1:$J$50</definedName>
    <definedName name="_xlnm.Print_Area" localSheetId="0">'Sample Tax Rate Form'!$A$1:$K$68</definedName>
    <definedName name="Z_E013CE77_DF72_43BB_9C85_14CA2AC28BF4_.wvu.PrintArea" localSheetId="1" hidden="1">'Enhanced BETE Sheet'!$A$1:$J$50</definedName>
    <definedName name="Z_E013CE77_DF72_43BB_9C85_14CA2AC28BF4_.wvu.PrintArea" localSheetId="0" hidden="1">'Sample Tax Rate Form'!$A$1:$K$68</definedName>
  </definedNames>
  <calcPr calcId="191029"/>
  <customWorkbookViews>
    <customWorkbookView name="Bill Brunelle - Personal View" guid="{E013CE77-DF72-43BB-9C85-14CA2AC28BF4}" mergeInterval="0" personalView="1" xWindow="28" yWindow="30" windowWidth="1382" windowHeight="992" tabRatio="914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0" i="11" l="1"/>
  <c r="A1" i="12"/>
  <c r="C10" i="12"/>
  <c r="C15" i="12"/>
  <c r="J28" i="12"/>
  <c r="J30" i="12" s="1"/>
  <c r="J32" i="12" s="1"/>
  <c r="J38" i="12"/>
  <c r="J44" i="12" l="1"/>
  <c r="J13" i="12" s="1"/>
  <c r="J17" i="12" s="1"/>
  <c r="J34" i="12" l="1"/>
  <c r="J48" i="12" s="1"/>
  <c r="J26" i="12" l="1"/>
  <c r="H16" i="11" l="1"/>
  <c r="E60" i="11" l="1"/>
  <c r="E58" i="11"/>
  <c r="J44" i="11"/>
  <c r="J34" i="11"/>
  <c r="J46" i="11" s="1"/>
  <c r="E62" i="11" l="1"/>
  <c r="C56" i="11"/>
  <c r="H56" i="11" s="1"/>
  <c r="C50" i="11"/>
  <c r="C48" i="11"/>
  <c r="H48" i="11" s="1"/>
  <c r="C52" i="11" s="1"/>
  <c r="C58" i="11" l="1"/>
  <c r="H58" i="11" s="1"/>
  <c r="J12" i="11" l="1"/>
  <c r="C54" i="11" l="1"/>
  <c r="H54" i="11" s="1"/>
  <c r="C60" i="11" l="1"/>
  <c r="H60" i="11" s="1"/>
  <c r="C62" i="11" s="1"/>
  <c r="H62" i="11" s="1"/>
  <c r="J22" i="11" l="1"/>
  <c r="E50" i="11" l="1"/>
  <c r="H50" i="11" s="1"/>
  <c r="E52" i="11"/>
  <c r="H52" i="11" s="1"/>
</calcChain>
</file>

<file path=xl/sharedStrings.xml><?xml version="1.0" encoding="utf-8"?>
<sst xmlns="http://schemas.openxmlformats.org/spreadsheetml/2006/main" count="158" uniqueCount="121">
  <si>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</si>
  <si>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</si>
  <si>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</si>
  <si>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</si>
  <si>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</si>
  <si>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</si>
  <si>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</si>
  <si>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</si>
  <si>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</si>
  <si>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</si>
  <si>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</si>
  <si>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</si>
  <si>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</si>
  <si>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</si>
  <si>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</si>
  <si>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 xml:space="preserve"> </t>
  </si>
  <si>
    <t>16.</t>
  </si>
  <si>
    <t>17.</t>
  </si>
  <si>
    <t>18.</t>
  </si>
  <si>
    <t>19.</t>
  </si>
  <si>
    <t>20.</t>
  </si>
  <si>
    <t>21.</t>
  </si>
  <si>
    <t>22.</t>
  </si>
  <si>
    <t>23.</t>
  </si>
  <si>
    <t>BE SURE TO COMPLETE THIS FORM BEFORE FILLING IN THE TAX ASSESSMENT WARRANT</t>
  </si>
  <si>
    <t>ALLOWABLE DEDUCTIONS</t>
  </si>
  <si>
    <t>Maximum Allowable Tax</t>
  </si>
  <si>
    <t>Minimum Tax Rate</t>
  </si>
  <si>
    <t>Maximum Tax Rate</t>
  </si>
  <si>
    <t>(Amount from line 16)</t>
  </si>
  <si>
    <t>Tax for Commitment</t>
  </si>
  <si>
    <t>(Amount from line 3)</t>
  </si>
  <si>
    <t>(Selected Rate)</t>
  </si>
  <si>
    <t>Maximum Overlay</t>
  </si>
  <si>
    <t>Homestead Reimbursement</t>
  </si>
  <si>
    <t>(Enter on line 8, Assessment Warrant)</t>
  </si>
  <si>
    <t>-</t>
  </si>
  <si>
    <t>Overlay</t>
  </si>
  <si>
    <t>(Enter on line 5, Assessment Warrant)</t>
  </si>
  <si>
    <t>Municipality:</t>
  </si>
  <si>
    <t>a.</t>
  </si>
  <si>
    <t>x</t>
  </si>
  <si>
    <t xml:space="preserve">Results from this completed form should be used to prepare the Municipal Tax Assessment Warrant, </t>
  </si>
  <si>
    <t>Certificate of Assessment to Municipal Treasurer and Municipal Valuation Return.</t>
  </si>
  <si>
    <t>b.</t>
  </si>
  <si>
    <t>÷</t>
  </si>
  <si>
    <t>BETE Reimbursement</t>
  </si>
  <si>
    <t>(Enter on line 9, Assessment Warrant)</t>
  </si>
  <si>
    <t>(Amount from line 6)</t>
  </si>
  <si>
    <t xml:space="preserve">   (If Line 23 exceeds Line 20 select a lower tax rate.)</t>
  </si>
  <si>
    <t>(Amount from line 15)</t>
  </si>
  <si>
    <t>ASSESSMENTS</t>
  </si>
  <si>
    <t xml:space="preserve"> =</t>
  </si>
  <si>
    <t>- 10 -</t>
  </si>
  <si>
    <t>(Line 19 plus lines 21 and 22 )</t>
  </si>
  <si>
    <t>County tax</t>
  </si>
  <si>
    <t>Municipal appropriation</t>
  </si>
  <si>
    <t>Net to be raised by local property tax rate (Line 11 minus line 14)</t>
  </si>
  <si>
    <t>Total deductions (Line 12 plus line 13)</t>
  </si>
  <si>
    <t>Anticipated state municipal revenue sharing</t>
  </si>
  <si>
    <t>Other revenues: (All other revenues that have been formally</t>
  </si>
  <si>
    <t>appropriated to reduce the commitment such as excise tax revenue, T.G. reimbursement, renewable energy reimbursement,</t>
  </si>
  <si>
    <t>trust fund or bank interest income, appropriated surplus revenue, etc. (Do not include any homestead or BETE reimbursement)</t>
  </si>
  <si>
    <t>Total appropriations (Add lines 7 through 10)</t>
  </si>
  <si>
    <t>(Amount from line 4b.)</t>
  </si>
  <si>
    <t>(Amount from line 5b.)</t>
  </si>
  <si>
    <t>(from Page 1, line 14f)</t>
  </si>
  <si>
    <t>(Enter on page 1, line 13)</t>
  </si>
  <si>
    <t>(must match page 2, line 16c + 16d)</t>
  </si>
  <si>
    <t>A</t>
  </si>
  <si>
    <t>B</t>
  </si>
  <si>
    <t>C</t>
  </si>
  <si>
    <t>Total taxable value of real estate</t>
  </si>
  <si>
    <t>(from page 1, line 6)</t>
  </si>
  <si>
    <t>(from page 1, line 10)</t>
  </si>
  <si>
    <t>Total taxable value of personal property</t>
  </si>
  <si>
    <t>(from page 1, line 11)</t>
  </si>
  <si>
    <t>(from page 2, line 15c)</t>
  </si>
  <si>
    <t>TIF financial plan amount</t>
  </si>
  <si>
    <t>Local education appropriation</t>
  </si>
  <si>
    <t>Total exempt value for all homestead exemptions granted</t>
  </si>
  <si>
    <t>4a.</t>
  </si>
  <si>
    <t>4b.</t>
  </si>
  <si>
    <t>Homestead exemption reimbursement value</t>
  </si>
  <si>
    <t>5a.</t>
  </si>
  <si>
    <t>5b.</t>
  </si>
  <si>
    <t>Total taxable value of real estate and personal property (Line 1 plus line 2)</t>
  </si>
  <si>
    <t>Total exempt value of all BETE qualified property</t>
  </si>
  <si>
    <t>BETE exemption reimbursement value</t>
  </si>
  <si>
    <t>Total valuation base (Line 3 + line 4b + line 5b)</t>
  </si>
  <si>
    <t>- 11 -</t>
  </si>
  <si>
    <r>
      <t xml:space="preserve">Total of all reimbursable BETE Exempt value   </t>
    </r>
    <r>
      <rPr>
        <b/>
        <sz val="10"/>
        <rFont val="Arial"/>
        <family val="2"/>
      </rPr>
      <t>1.(d) or 2.(g)+ 3.(c)</t>
    </r>
  </si>
  <si>
    <t>Total Reimbursable BETE Exempt Value</t>
  </si>
  <si>
    <t>(if zero results see below)</t>
  </si>
  <si>
    <t>Value of all TIF BETE qualified exempt property subject to reimbursement</t>
  </si>
  <si>
    <t>c.</t>
  </si>
  <si>
    <r>
      <t xml:space="preserve">Captured Assessed Value of </t>
    </r>
    <r>
      <rPr>
        <b/>
        <sz val="10"/>
        <rFont val="Arial"/>
        <family val="2"/>
      </rPr>
      <t>BETE</t>
    </r>
    <r>
      <rPr>
        <sz val="10"/>
        <rFont val="Arial"/>
        <family val="2"/>
      </rPr>
      <t xml:space="preserve"> qualified property located within TIF districts</t>
    </r>
  </si>
  <si>
    <t>(Defaults to Statutory Standard unless Municipal Retention % is greater than standard reimbursement)</t>
  </si>
  <si>
    <t xml:space="preserve">for the municipality's own authorized TIF project costs approved as of 4/1/2008. </t>
  </si>
  <si>
    <t xml:space="preserve">Percentage of captured assessed value retained by the municipality and allocated </t>
  </si>
  <si>
    <t>Municipal Retention Tax Increment Percentage</t>
  </si>
  <si>
    <r>
      <t xml:space="preserve">Value of all BETE qualified exempt property subject to </t>
    </r>
    <r>
      <rPr>
        <b/>
        <sz val="11"/>
        <rFont val="Arial"/>
        <family val="2"/>
      </rPr>
      <t>Enhanced</t>
    </r>
    <r>
      <rPr>
        <sz val="10"/>
        <rFont val="Arial"/>
        <family val="2"/>
      </rPr>
      <t xml:space="preserve"> reimbursement</t>
    </r>
  </si>
  <si>
    <t>g.</t>
  </si>
  <si>
    <r>
      <t xml:space="preserve">Line 2(e) plus 50%  </t>
    </r>
    <r>
      <rPr>
        <b/>
        <sz val="10"/>
        <rFont val="Arial"/>
        <family val="2"/>
      </rPr>
      <t>(if line 2(d) is greater than 5%)</t>
    </r>
  </si>
  <si>
    <t>f.</t>
  </si>
  <si>
    <t>Line 2d. / 2</t>
  </si>
  <si>
    <t>e.</t>
  </si>
  <si>
    <t>Personal property factor [(2a. + 1a.) / (2b. + 1a.)]</t>
  </si>
  <si>
    <t>d.</t>
  </si>
  <si>
    <t xml:space="preserve">located in a Municipal Retention TIF District  subject to a &gt; % of line 2.(f)            </t>
  </si>
  <si>
    <r>
      <t xml:space="preserve">Total value of all BETE qualified exempt property subject to </t>
    </r>
    <r>
      <rPr>
        <b/>
        <sz val="11"/>
        <rFont val="Arial"/>
        <family val="2"/>
      </rPr>
      <t xml:space="preserve">enhanced reimbursement </t>
    </r>
    <r>
      <rPr>
        <sz val="11"/>
        <rFont val="Arial"/>
        <family val="2"/>
      </rPr>
      <t>if not</t>
    </r>
  </si>
  <si>
    <t>Total taxable value of all real estate and personal property</t>
  </si>
  <si>
    <t>Total taxable value of all business personal property</t>
  </si>
  <si>
    <t>Enhanced Reimbursement if Personal Property Factor Exceeds 5% of Total Taxable Value</t>
  </si>
  <si>
    <t xml:space="preserve">Value of all BETE qualified exempt property subject to standard reimbursement </t>
  </si>
  <si>
    <t xml:space="preserve">Total exempt value of all BETE property located outside TIF Districts with captured assessed value (Line 1a. minus line 3b.) </t>
  </si>
  <si>
    <t>(from page 2, line 15c.)</t>
  </si>
  <si>
    <t>Standard BETE Reimbursement Computation</t>
  </si>
  <si>
    <t>BE SURE TO COMPLETE AND FILE THIS FORM IN CONJUNCTION WITH THE TAX RATE FORM</t>
  </si>
  <si>
    <t>ENHANCED BUSINESS EQUIPMENT TAX EXEMPTION CALCULATION SHEET</t>
  </si>
  <si>
    <r>
      <t xml:space="preserve">SAMPLE 2026 MUNICIPAL TAX RATE CALCULATION FORM - </t>
    </r>
    <r>
      <rPr>
        <b/>
        <sz val="12"/>
        <color rgb="FFFF0000"/>
        <rFont val="Arial"/>
        <family val="2"/>
      </rPr>
      <t>DO NOT FILE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</si>
</sst>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.00"/>
    <numFmt numFmtId="165" formatCode="&quot;$&quot;#,##0"/>
    <numFmt numFmtId="166" formatCode="#,##0.00000"/>
    <numFmt numFmtId="167" formatCode="0.0%"/>
  </numFmts>
  <fonts count="21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sz val="7"/>
      <name val="Arial"/>
      <family val="2"/>
    </font>
    <font>
      <sz val="10"/>
      <color theme="1"/>
      <name val="Arial"/>
      <family val="2"/>
    </font>
    <font>
      <b/>
      <sz val="14"/>
      <name val="Arial"/>
      <family val="2"/>
    </font>
    <font>
      <b/>
      <sz val="12"/>
      <color rgb="FFFF0000"/>
      <name val="Arial"/>
      <family val="2"/>
    </font>
    <font>
      <b/>
      <sz val="13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4"/>
      <name val="Arial"/>
      <family val="2"/>
    </font>
    <font>
      <b/>
      <sz val="9"/>
      <name val="Arial"/>
      <family val="2"/>
    </font>
    <font>
      <b/>
      <sz val="7"/>
      <name val="Arial"/>
      <family val="2"/>
    </font>
    <font>
      <b/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3">
    <xf numFmtId="0" fontId="0" fillId="0" borderId="0" xfId="0"/>
    <xf numFmtId="0" fontId="1" fillId="0" borderId="0" xfId="0" applyFont="1"/>
    <xf numFmtId="49" fontId="1" fillId="0" borderId="0" xfId="0" applyNumberFormat="1" applyFont="1" applyAlignment="1">
      <alignment horizontal="right"/>
    </xf>
    <xf numFmtId="0" fontId="10" fillId="0" borderId="0" xfId="0" applyFont="1"/>
    <xf numFmtId="0" fontId="1" fillId="2" borderId="0" xfId="0" applyFont="1" applyFill="1" applyProtection="1">
      <protection locked="0"/>
    </xf>
    <xf numFmtId="0" fontId="1" fillId="2" borderId="0" xfId="0" applyFont="1" applyFill="1" applyAlignment="1" applyProtection="1">
      <alignment horizontal="right"/>
      <protection locked="0"/>
    </xf>
    <xf numFmtId="0" fontId="3" fillId="2" borderId="0" xfId="0" applyFont="1" applyFill="1" applyAlignment="1" applyProtection="1">
      <alignment horizontal="center"/>
      <protection locked="0"/>
    </xf>
    <xf numFmtId="0" fontId="5" fillId="2" borderId="0" xfId="0" applyFont="1" applyFill="1" applyAlignment="1" applyProtection="1">
      <alignment horizontal="center"/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8" fillId="2" borderId="0" xfId="0" applyFont="1" applyFill="1" applyAlignment="1" applyProtection="1">
      <alignment horizontal="center"/>
      <protection locked="0"/>
    </xf>
    <xf numFmtId="49" fontId="1" fillId="2" borderId="0" xfId="0" applyNumberFormat="1" applyFont="1" applyFill="1" applyAlignment="1" applyProtection="1">
      <alignment horizontal="right"/>
      <protection locked="0"/>
    </xf>
    <xf numFmtId="0" fontId="4" fillId="2" borderId="0" xfId="0" applyFont="1" applyFill="1" applyAlignment="1" applyProtection="1">
      <alignment horizontal="center"/>
      <protection locked="0"/>
    </xf>
    <xf numFmtId="49" fontId="1" fillId="0" borderId="0" xfId="0" applyNumberFormat="1" applyFont="1" applyAlignment="1" applyProtection="1">
      <alignment horizontal="right"/>
      <protection locked="0"/>
    </xf>
    <xf numFmtId="164" fontId="1" fillId="2" borderId="0" xfId="0" applyNumberFormat="1" applyFont="1" applyFill="1" applyProtection="1">
      <protection locked="0"/>
    </xf>
    <xf numFmtId="0" fontId="9" fillId="2" borderId="0" xfId="0" applyFont="1" applyFill="1" applyAlignment="1" applyProtection="1">
      <alignment horizontal="center" vertical="top"/>
      <protection locked="0"/>
    </xf>
    <xf numFmtId="165" fontId="3" fillId="2" borderId="0" xfId="0" applyNumberFormat="1" applyFont="1" applyFill="1" applyAlignment="1" applyProtection="1">
      <alignment horizontal="right"/>
      <protection locked="0"/>
    </xf>
    <xf numFmtId="0" fontId="2" fillId="2" borderId="0" xfId="0" applyFont="1" applyFill="1" applyProtection="1">
      <protection locked="0"/>
    </xf>
    <xf numFmtId="0" fontId="2" fillId="2" borderId="0" xfId="0" quotePrefix="1" applyFont="1" applyFill="1" applyProtection="1">
      <protection locked="0"/>
    </xf>
    <xf numFmtId="0" fontId="7" fillId="2" borderId="0" xfId="0" applyFont="1" applyFill="1" applyProtection="1">
      <protection locked="0"/>
    </xf>
    <xf numFmtId="4" fontId="1" fillId="2" borderId="0" xfId="0" applyNumberFormat="1" applyFont="1" applyFill="1" applyProtection="1">
      <protection locked="0"/>
    </xf>
    <xf numFmtId="164" fontId="1" fillId="2" borderId="5" xfId="0" applyNumberFormat="1" applyFont="1" applyFill="1" applyBorder="1" applyProtection="1">
      <protection locked="0"/>
    </xf>
    <xf numFmtId="0" fontId="4" fillId="2" borderId="0" xfId="0" applyFont="1" applyFill="1" applyProtection="1">
      <protection locked="0"/>
    </xf>
    <xf numFmtId="0" fontId="1" fillId="2" borderId="5" xfId="0" applyFont="1" applyFill="1" applyBorder="1" applyProtection="1">
      <protection locked="0"/>
    </xf>
    <xf numFmtId="4" fontId="1" fillId="2" borderId="3" xfId="0" applyNumberFormat="1" applyFont="1" applyFill="1" applyBorder="1" applyProtection="1">
      <protection locked="0"/>
    </xf>
    <xf numFmtId="0" fontId="4" fillId="2" borderId="4" xfId="0" applyFont="1" applyFill="1" applyBorder="1" applyProtection="1">
      <protection locked="0"/>
    </xf>
    <xf numFmtId="0" fontId="4" fillId="2" borderId="0" xfId="0" applyFont="1" applyFill="1" applyAlignment="1" applyProtection="1">
      <alignment horizontal="left" vertical="justify"/>
      <protection locked="0"/>
    </xf>
    <xf numFmtId="44" fontId="1" fillId="2" borderId="0" xfId="0" applyNumberFormat="1" applyFont="1" applyFill="1" applyProtection="1">
      <protection locked="0"/>
    </xf>
    <xf numFmtId="0" fontId="1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/>
    <xf numFmtId="0" fontId="9" fillId="2" borderId="0" xfId="0" applyFont="1" applyFill="1" applyAlignment="1">
      <alignment horizontal="center" vertical="top"/>
    </xf>
    <xf numFmtId="164" fontId="1" fillId="2" borderId="0" xfId="0" applyNumberFormat="1" applyFont="1" applyFill="1" applyAlignment="1">
      <alignment horizontal="right"/>
    </xf>
    <xf numFmtId="0" fontId="9" fillId="2" borderId="3" xfId="0" applyFont="1" applyFill="1" applyBorder="1" applyAlignment="1">
      <alignment horizontal="right" vertical="top"/>
    </xf>
    <xf numFmtId="0" fontId="9" fillId="2" borderId="4" xfId="0" applyFont="1" applyFill="1" applyBorder="1" applyAlignment="1">
      <alignment horizontal="right" vertical="top"/>
    </xf>
    <xf numFmtId="0" fontId="9" fillId="2" borderId="0" xfId="0" applyFont="1" applyFill="1" applyAlignment="1" applyProtection="1">
      <alignment horizontal="right" vertical="top"/>
      <protection locked="0"/>
    </xf>
    <xf numFmtId="0" fontId="9" fillId="2" borderId="3" xfId="0" applyFont="1" applyFill="1" applyBorder="1" applyAlignment="1" applyProtection="1">
      <alignment horizontal="right" vertical="top"/>
      <protection locked="0"/>
    </xf>
    <xf numFmtId="0" fontId="9" fillId="2" borderId="0" xfId="0" applyFont="1" applyFill="1" applyAlignment="1" applyProtection="1">
      <alignment horizontal="left" vertical="top"/>
      <protection locked="0"/>
    </xf>
    <xf numFmtId="0" fontId="5" fillId="2" borderId="0" xfId="0" applyFont="1" applyFill="1" applyAlignment="1">
      <alignment horizontal="right"/>
    </xf>
    <xf numFmtId="0" fontId="1" fillId="2" borderId="0" xfId="0" applyFont="1" applyFill="1" applyAlignment="1">
      <alignment horizontal="right"/>
    </xf>
    <xf numFmtId="0" fontId="1" fillId="2" borderId="2" xfId="0" applyFont="1" applyFill="1" applyBorder="1" applyAlignment="1">
      <alignment horizontal="right"/>
    </xf>
    <xf numFmtId="0" fontId="5" fillId="2" borderId="0" xfId="0" applyFont="1" applyFill="1" applyProtection="1">
      <protection locked="0"/>
    </xf>
    <xf numFmtId="0" fontId="9" fillId="2" borderId="0" xfId="0" applyFont="1" applyFill="1" applyAlignment="1">
      <alignment horizontal="right" vertical="top"/>
    </xf>
    <xf numFmtId="165" fontId="3" fillId="0" borderId="0" xfId="0" applyNumberFormat="1" applyFont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166" fontId="3" fillId="0" borderId="6" xfId="1" applyNumberFormat="1" applyFont="1" applyFill="1" applyBorder="1" applyAlignment="1" applyProtection="1">
      <alignment horizontal="right"/>
      <protection locked="0"/>
    </xf>
    <xf numFmtId="165" fontId="3" fillId="2" borderId="0" xfId="0" applyNumberFormat="1" applyFont="1" applyFill="1" applyAlignment="1">
      <alignment horizontal="right"/>
    </xf>
    <xf numFmtId="7" fontId="3" fillId="2" borderId="0" xfId="0" applyNumberFormat="1" applyFont="1" applyFill="1" applyAlignment="1">
      <alignment horizontal="right"/>
    </xf>
    <xf numFmtId="164" fontId="3" fillId="2" borderId="5" xfId="0" applyNumberFormat="1" applyFont="1" applyFill="1" applyBorder="1" applyAlignment="1">
      <alignment horizontal="right"/>
    </xf>
    <xf numFmtId="166" fontId="3" fillId="2" borderId="5" xfId="1" applyNumberFormat="1" applyFont="1" applyFill="1" applyBorder="1" applyAlignment="1" applyProtection="1">
      <alignment horizontal="right"/>
    </xf>
    <xf numFmtId="7" fontId="3" fillId="2" borderId="5" xfId="0" applyNumberFormat="1" applyFont="1" applyFill="1" applyBorder="1" applyAlignment="1">
      <alignment horizontal="right"/>
    </xf>
    <xf numFmtId="164" fontId="5" fillId="2" borderId="0" xfId="0" applyNumberFormat="1" applyFont="1" applyFill="1" applyAlignment="1" applyProtection="1">
      <alignment horizontal="center"/>
      <protection locked="0"/>
    </xf>
    <xf numFmtId="165" fontId="3" fillId="0" borderId="0" xfId="0" applyNumberFormat="1" applyFont="1" applyAlignment="1">
      <alignment horizontal="right"/>
    </xf>
    <xf numFmtId="0" fontId="1" fillId="0" borderId="0" xfId="0" applyFont="1" applyProtection="1">
      <protection locked="0"/>
    </xf>
    <xf numFmtId="49" fontId="1" fillId="0" borderId="0" xfId="0" applyNumberFormat="1" applyFont="1" applyAlignment="1" applyProtection="1">
      <alignment horizontal="center"/>
      <protection locked="0"/>
    </xf>
    <xf numFmtId="165" fontId="3" fillId="3" borderId="6" xfId="0" applyNumberFormat="1" applyFont="1" applyFill="1" applyBorder="1" applyAlignment="1">
      <alignment horizontal="right"/>
    </xf>
    <xf numFmtId="0" fontId="13" fillId="2" borderId="0" xfId="0" applyFont="1" applyFill="1" applyAlignment="1" applyProtection="1">
      <alignment horizontal="left"/>
      <protection locked="0"/>
    </xf>
    <xf numFmtId="0" fontId="9" fillId="0" borderId="0" xfId="0" applyFont="1" applyAlignment="1" applyProtection="1">
      <alignment horizontal="center" vertical="top"/>
      <protection locked="0"/>
    </xf>
    <xf numFmtId="0" fontId="2" fillId="0" borderId="10" xfId="0" applyFont="1" applyBorder="1" applyAlignment="1" applyProtection="1">
      <alignment horizontal="center"/>
      <protection locked="0"/>
    </xf>
    <xf numFmtId="0" fontId="1" fillId="0" borderId="10" xfId="0" applyFont="1" applyBorder="1" applyProtection="1">
      <protection locked="0"/>
    </xf>
    <xf numFmtId="49" fontId="1" fillId="0" borderId="10" xfId="0" applyNumberFormat="1" applyFont="1" applyBorder="1" applyAlignment="1" applyProtection="1">
      <alignment horizontal="right"/>
      <protection locked="0"/>
    </xf>
    <xf numFmtId="0" fontId="14" fillId="0" borderId="0" xfId="0" applyFont="1" applyAlignment="1" applyProtection="1">
      <alignment horizontal="left" vertical="top"/>
      <protection locked="0"/>
    </xf>
    <xf numFmtId="165" fontId="3" fillId="0" borderId="0" xfId="0" applyNumberFormat="1" applyFont="1" applyAlignment="1" applyProtection="1">
      <alignment horizontal="right"/>
      <protection locked="0"/>
    </xf>
    <xf numFmtId="0" fontId="1" fillId="0" borderId="0" xfId="0" applyFont="1" applyAlignment="1" applyProtection="1">
      <alignment vertical="top"/>
      <protection locked="0"/>
    </xf>
    <xf numFmtId="165" fontId="3" fillId="0" borderId="6" xfId="0" applyNumberFormat="1" applyFont="1" applyBorder="1" applyAlignment="1" applyProtection="1">
      <alignment horizontal="right"/>
      <protection locked="0"/>
    </xf>
    <xf numFmtId="9" fontId="3" fillId="0" borderId="0" xfId="0" applyNumberFormat="1" applyFont="1" applyAlignment="1" applyProtection="1">
      <alignment horizontal="right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vertical="top"/>
      <protection locked="0"/>
    </xf>
    <xf numFmtId="49" fontId="1" fillId="0" borderId="0" xfId="0" applyNumberFormat="1" applyFont="1" applyAlignment="1" applyProtection="1">
      <alignment horizontal="right" vertical="center"/>
      <protection locked="0"/>
    </xf>
    <xf numFmtId="10" fontId="3" fillId="4" borderId="6" xfId="0" applyNumberFormat="1" applyFont="1" applyFill="1" applyBorder="1" applyAlignment="1">
      <alignment horizontal="right"/>
    </xf>
    <xf numFmtId="167" fontId="3" fillId="2" borderId="5" xfId="0" applyNumberFormat="1" applyFont="1" applyFill="1" applyBorder="1" applyProtection="1">
      <protection locked="0"/>
    </xf>
    <xf numFmtId="10" fontId="3" fillId="0" borderId="7" xfId="0" applyNumberFormat="1" applyFont="1" applyBorder="1" applyProtection="1">
      <protection locked="0"/>
    </xf>
    <xf numFmtId="49" fontId="3" fillId="0" borderId="0" xfId="0" applyNumberFormat="1" applyFont="1" applyAlignment="1" applyProtection="1">
      <alignment horizontal="right"/>
      <protection locked="0"/>
    </xf>
    <xf numFmtId="49" fontId="3" fillId="0" borderId="10" xfId="0" applyNumberFormat="1" applyFont="1" applyBorder="1" applyAlignment="1" applyProtection="1">
      <alignment horizontal="right"/>
      <protection locked="0"/>
    </xf>
    <xf numFmtId="10" fontId="3" fillId="3" borderId="6" xfId="0" applyNumberFormat="1" applyFont="1" applyFill="1" applyBorder="1" applyAlignment="1">
      <alignment horizontal="right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right"/>
      <protection locked="0"/>
    </xf>
    <xf numFmtId="164" fontId="1" fillId="0" borderId="0" xfId="0" applyNumberFormat="1" applyFont="1" applyProtection="1">
      <protection locked="0"/>
    </xf>
    <xf numFmtId="0" fontId="1" fillId="0" borderId="0" xfId="0" applyFont="1" applyAlignment="1" applyProtection="1">
      <alignment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left"/>
      <protection locked="0"/>
    </xf>
    <xf numFmtId="0" fontId="4" fillId="0" borderId="2" xfId="0" applyFont="1" applyBorder="1" applyAlignment="1" applyProtection="1">
      <alignment horizontal="center"/>
      <protection locked="0"/>
    </xf>
    <xf numFmtId="0" fontId="17" fillId="0" borderId="0" xfId="0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center"/>
      <protection locked="0"/>
    </xf>
    <xf numFmtId="0" fontId="11" fillId="2" borderId="0" xfId="0" applyFont="1" applyFill="1" applyAlignment="1" applyProtection="1">
      <alignment horizontal="left"/>
      <protection locked="0"/>
    </xf>
    <xf numFmtId="0" fontId="18" fillId="0" borderId="10" xfId="0" applyFont="1" applyBorder="1" applyProtection="1">
      <protection locked="0"/>
    </xf>
    <xf numFmtId="167" fontId="3" fillId="0" borderId="2" xfId="0" applyNumberFormat="1" applyFont="1" applyBorder="1" applyAlignment="1" applyProtection="1">
      <alignment horizontal="right"/>
      <protection locked="0"/>
    </xf>
    <xf numFmtId="9" fontId="3" fillId="0" borderId="0" xfId="0" applyNumberFormat="1" applyFont="1" applyProtection="1">
      <protection locked="0"/>
    </xf>
    <xf numFmtId="167" fontId="3" fillId="2" borderId="11" xfId="0" applyNumberFormat="1" applyFont="1" applyFill="1" applyBorder="1" applyProtection="1">
      <protection locked="0"/>
    </xf>
    <xf numFmtId="10" fontId="3" fillId="2" borderId="0" xfId="0" applyNumberFormat="1" applyFont="1" applyFill="1"/>
    <xf numFmtId="0" fontId="9" fillId="5" borderId="0" xfId="0" applyFont="1" applyFill="1" applyAlignment="1" applyProtection="1">
      <alignment horizontal="center" vertical="center"/>
      <protection locked="0"/>
    </xf>
    <xf numFmtId="0" fontId="19" fillId="5" borderId="0" xfId="0" applyFont="1" applyFill="1" applyAlignment="1" applyProtection="1">
      <alignment vertical="center"/>
      <protection locked="0"/>
    </xf>
    <xf numFmtId="0" fontId="2" fillId="5" borderId="0" xfId="0" quotePrefix="1" applyFont="1" applyFill="1" applyProtection="1">
      <protection locked="0"/>
    </xf>
    <xf numFmtId="49" fontId="1" fillId="5" borderId="0" xfId="0" applyNumberFormat="1" applyFont="1" applyFill="1" applyAlignment="1" applyProtection="1">
      <alignment horizontal="right"/>
      <protection locked="0"/>
    </xf>
    <xf numFmtId="165" fontId="3" fillId="3" borderId="6" xfId="0" applyNumberFormat="1" applyFont="1" applyFill="1" applyBorder="1" applyAlignment="1" applyProtection="1">
      <alignment horizontal="right"/>
      <protection locked="0"/>
    </xf>
    <xf numFmtId="0" fontId="1" fillId="0" borderId="11" xfId="0" applyFont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15" fillId="0" borderId="0" xfId="0" applyFont="1" applyAlignment="1" applyProtection="1">
      <alignment horizontal="center"/>
      <protection locked="0"/>
    </xf>
    <xf numFmtId="0" fontId="16" fillId="2" borderId="0" xfId="0" applyFont="1" applyFill="1" applyAlignment="1" applyProtection="1">
      <alignment horizontal="center"/>
      <protection locked="0"/>
    </xf>
    <xf numFmtId="164" fontId="3" fillId="3" borderId="6" xfId="0" applyNumberFormat="1" applyFont="1" applyFill="1" applyBorder="1" applyAlignment="1">
      <alignment horizontal="right"/>
    </xf>
    <xf numFmtId="165" fontId="3" fillId="3" borderId="6" xfId="0" applyNumberFormat="1" applyFont="1" applyFill="1" applyBorder="1"/>
    <xf numFmtId="166" fontId="3" fillId="3" borderId="8" xfId="1" applyNumberFormat="1" applyFont="1" applyFill="1" applyBorder="1" applyAlignment="1" applyProtection="1">
      <alignment horizontal="right"/>
    </xf>
    <xf numFmtId="166" fontId="3" fillId="3" borderId="6" xfId="1" applyNumberFormat="1" applyFont="1" applyFill="1" applyBorder="1" applyAlignment="1" applyProtection="1">
      <alignment horizontal="right"/>
    </xf>
    <xf numFmtId="7" fontId="3" fillId="3" borderId="6" xfId="0" applyNumberFormat="1" applyFont="1" applyFill="1" applyBorder="1" applyAlignment="1">
      <alignment horizontal="right"/>
    </xf>
    <xf numFmtId="164" fontId="3" fillId="3" borderId="7" xfId="0" applyNumberFormat="1" applyFont="1" applyFill="1" applyBorder="1" applyAlignment="1">
      <alignment horizontal="right"/>
    </xf>
    <xf numFmtId="166" fontId="3" fillId="3" borderId="7" xfId="1" applyNumberFormat="1" applyFont="1" applyFill="1" applyBorder="1" applyAlignment="1" applyProtection="1">
      <alignment horizontal="right"/>
    </xf>
    <xf numFmtId="7" fontId="3" fillId="3" borderId="7" xfId="0" applyNumberFormat="1" applyFont="1" applyFill="1" applyBorder="1" applyAlignment="1">
      <alignment horizontal="right"/>
    </xf>
    <xf numFmtId="0" fontId="1" fillId="0" borderId="0" xfId="0" quotePrefix="1" applyFont="1" applyAlignment="1">
      <alignment horizontal="center"/>
    </xf>
    <xf numFmtId="0" fontId="0" fillId="0" borderId="0" xfId="0" applyAlignment="1">
      <alignment horizontal="center"/>
    </xf>
    <xf numFmtId="0" fontId="3" fillId="2" borderId="0" xfId="0" applyFont="1" applyFill="1" applyAlignment="1" applyProtection="1">
      <alignment horizontal="center"/>
      <protection locked="0"/>
    </xf>
    <xf numFmtId="0" fontId="20" fillId="0" borderId="0" xfId="0" applyFont="1" applyAlignment="1" applyProtection="1">
      <alignment horizontal="center"/>
      <protection locked="0"/>
    </xf>
    <xf numFmtId="0" fontId="11" fillId="2" borderId="1" xfId="0" applyFont="1" applyFill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2" fillId="2" borderId="0" xfId="0" applyFont="1" applyFill="1" applyAlignment="1" applyProtection="1">
      <alignment horizontal="center"/>
      <protection locked="0"/>
    </xf>
    <xf numFmtId="0" fontId="1" fillId="2" borderId="0" xfId="0" applyFont="1" applyFill="1" applyAlignment="1" applyProtection="1">
      <alignment horizontal="center"/>
      <protection locked="0"/>
    </xf>
    <xf numFmtId="164" fontId="3" fillId="0" borderId="7" xfId="0" applyNumberFormat="1" applyFont="1" applyBorder="1" applyAlignment="1" applyProtection="1">
      <alignment horizontal="center"/>
      <protection locked="0"/>
    </xf>
    <xf numFmtId="164" fontId="3" fillId="0" borderId="9" xfId="0" applyNumberFormat="1" applyFont="1" applyBorder="1" applyAlignment="1" applyProtection="1">
      <alignment horizontal="center"/>
      <protection locked="0"/>
    </xf>
    <xf numFmtId="0" fontId="9" fillId="2" borderId="4" xfId="0" applyFont="1" applyFill="1" applyBorder="1" applyAlignment="1" applyProtection="1">
      <alignment horizontal="center" vertical="top"/>
      <protection locked="0"/>
    </xf>
    <xf numFmtId="0" fontId="9" fillId="2" borderId="0" xfId="0" applyFont="1" applyFill="1" applyAlignment="1" applyProtection="1">
      <alignment horizontal="center" vertical="top"/>
      <protection locked="0"/>
    </xf>
    <xf numFmtId="0" fontId="9" fillId="0" borderId="3" xfId="0" applyFont="1" applyBorder="1" applyAlignment="1">
      <alignment horizontal="center" vertical="top"/>
    </xf>
    <xf numFmtId="165" fontId="3" fillId="0" borderId="7" xfId="0" applyNumberFormat="1" applyFont="1" applyBorder="1" applyAlignment="1" applyProtection="1">
      <alignment horizontal="right"/>
      <protection locked="0"/>
    </xf>
    <xf numFmtId="165" fontId="3" fillId="0" borderId="9" xfId="0" applyNumberFormat="1" applyFont="1" applyBorder="1" applyAlignment="1" applyProtection="1">
      <alignment horizontal="right"/>
      <protection locked="0"/>
    </xf>
    <xf numFmtId="0" fontId="9" fillId="0" borderId="4" xfId="0" applyFont="1" applyBorder="1" applyAlignment="1">
      <alignment horizontal="center" vertical="top"/>
    </xf>
    <xf numFmtId="0" fontId="9" fillId="2" borderId="3" xfId="0" applyFont="1" applyFill="1" applyBorder="1" applyAlignment="1" applyProtection="1">
      <alignment horizontal="center" vertical="top"/>
      <protection locked="0"/>
    </xf>
    <xf numFmtId="165" fontId="3" fillId="3" borderId="7" xfId="0" applyNumberFormat="1" applyFont="1" applyFill="1" applyBorder="1" applyAlignment="1">
      <alignment horizontal="right"/>
    </xf>
    <xf numFmtId="165" fontId="3" fillId="3" borderId="9" xfId="0" applyNumberFormat="1" applyFont="1" applyFill="1" applyBorder="1" applyAlignment="1">
      <alignment horizontal="right"/>
    </xf>
    <xf numFmtId="165" fontId="3" fillId="0" borderId="7" xfId="0" applyNumberFormat="1" applyFont="1" applyBorder="1" applyAlignment="1" applyProtection="1">
      <alignment horizontal="center"/>
      <protection locked="0"/>
    </xf>
    <xf numFmtId="165" fontId="3" fillId="0" borderId="9" xfId="0" applyNumberFormat="1" applyFont="1" applyBorder="1" applyAlignment="1" applyProtection="1">
      <alignment horizontal="center"/>
      <protection locked="0"/>
    </xf>
    <xf numFmtId="0" fontId="6" fillId="2" borderId="0" xfId="0" applyFont="1" applyFill="1" applyAlignment="1" applyProtection="1">
      <alignment horizontal="center"/>
      <protection locked="0"/>
    </xf>
    <xf numFmtId="0" fontId="7" fillId="2" borderId="0" xfId="0" applyFont="1" applyFill="1" applyAlignment="1" applyProtection="1">
      <alignment horizontal="center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mruColors>
      <color rgb="FFB8CCE4"/>
      <color rgb="FFFFFF99"/>
      <color rgb="FF9EB0FA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tateofmaine-my.sharepoint.com/personal/rachael_stetson_maine_gov/Documents/Desktop/Legislative%20files/forms/2026_mvr_working%20copy%20for%20trcf.xlsx" TargetMode="External"/><Relationship Id="rId1" Type="http://schemas.openxmlformats.org/officeDocument/2006/relationships/externalLinkPath" Target="2026_mvr_working%20copy%20for%20trc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VER"/>
      <sheetName val="page 1"/>
      <sheetName val="page 2"/>
      <sheetName val="page 3"/>
      <sheetName val="page 4"/>
      <sheetName val="page 5"/>
      <sheetName val="page 6"/>
      <sheetName val="page 7"/>
      <sheetName val="page 8"/>
      <sheetName val="page 9"/>
      <sheetName val="Tax Rate Form"/>
      <sheetName val="Enhanced BETE Sheet"/>
    </sheetNames>
    <sheetDataSet>
      <sheetData sheetId="0">
        <row r="3">
          <cell r="A3">
            <v>2026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6917B-7AFA-4B7C-8E0C-865DBDF10C22}">
  <sheetPr>
    <pageSetUpPr fitToPage="1"/>
  </sheetPr>
  <dimension ref="A1:K68"/>
  <sheetViews>
    <sheetView workbookViewId="0">
      <selection activeCell="H44" sqref="H44"/>
    </sheetView>
  </sheetViews>
  <sheetFormatPr defaultRowHeight="15.95" customHeight="1" x14ac:dyDescent="0.2"/>
  <cols>
    <col min="1" max="1" width="3.140625" customWidth="1"/>
    <col min="2" max="2" width="2.140625" customWidth="1"/>
    <col min="3" max="3" width="21.42578125" customWidth="1"/>
    <col min="4" max="4" width="3.42578125" customWidth="1"/>
    <col min="5" max="5" width="23.42578125" customWidth="1"/>
    <col min="6" max="6" width="4.28515625" customWidth="1"/>
    <col min="7" max="7" width="3" customWidth="1"/>
    <col min="8" max="8" width="23" customWidth="1"/>
    <col min="9" max="9" width="3.28515625" customWidth="1"/>
    <col min="10" max="10" width="23.5703125" customWidth="1"/>
    <col min="11" max="11" width="2.7109375" customWidth="1"/>
  </cols>
  <sheetData>
    <row r="1" spans="1:11" ht="15.95" customHeight="1" x14ac:dyDescent="0.25">
      <c r="A1" s="110" t="s">
        <v>120</v>
      </c>
      <c r="B1" s="131"/>
      <c r="C1" s="131"/>
      <c r="D1" s="131"/>
      <c r="E1" s="131"/>
      <c r="F1" s="131"/>
      <c r="G1" s="131"/>
      <c r="H1" s="131"/>
      <c r="I1" s="131"/>
      <c r="J1" s="131"/>
      <c r="K1" s="4"/>
    </row>
    <row r="2" spans="1:11" ht="12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4"/>
    </row>
    <row r="3" spans="1:11" ht="15.95" customHeight="1" x14ac:dyDescent="0.25">
      <c r="A3" s="4"/>
      <c r="B3" s="4"/>
      <c r="C3" s="4"/>
      <c r="D3" s="5" t="s">
        <v>39</v>
      </c>
      <c r="E3" s="112"/>
      <c r="F3" s="112"/>
      <c r="G3" s="112"/>
      <c r="H3" s="112"/>
      <c r="I3" s="6"/>
      <c r="J3" s="43"/>
      <c r="K3" s="42"/>
    </row>
    <row r="4" spans="1:11" ht="12" customHeight="1" x14ac:dyDescent="0.25">
      <c r="A4" s="4"/>
      <c r="B4" s="4"/>
      <c r="C4" s="4"/>
      <c r="D4" s="5"/>
      <c r="E4" s="6"/>
      <c r="F4" s="6"/>
      <c r="G4" s="6"/>
      <c r="H4" s="6"/>
      <c r="I4" s="6"/>
      <c r="J4" s="4"/>
      <c r="K4" s="4"/>
    </row>
    <row r="5" spans="1:11" ht="15.95" customHeight="1" x14ac:dyDescent="0.2">
      <c r="A5" s="132" t="s">
        <v>24</v>
      </c>
      <c r="B5" s="132"/>
      <c r="C5" s="132"/>
      <c r="D5" s="132"/>
      <c r="E5" s="132"/>
      <c r="F5" s="132"/>
      <c r="G5" s="132"/>
      <c r="H5" s="132"/>
      <c r="I5" s="132"/>
      <c r="J5" s="132"/>
      <c r="K5" s="4"/>
    </row>
    <row r="6" spans="1:11" ht="12" customHeight="1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4"/>
    </row>
    <row r="7" spans="1:11" ht="15.95" customHeight="1" x14ac:dyDescent="0.25">
      <c r="A7" s="10" t="s">
        <v>0</v>
      </c>
      <c r="C7" s="1" t="s">
        <v>72</v>
      </c>
      <c r="D7" s="4"/>
      <c r="E7" s="4"/>
      <c r="F7" s="4"/>
      <c r="G7" s="8">
        <v>1</v>
      </c>
      <c r="H7" s="123"/>
      <c r="I7" s="124"/>
      <c r="J7" s="4"/>
      <c r="K7" s="4"/>
    </row>
    <row r="8" spans="1:11" ht="12" customHeight="1" x14ac:dyDescent="0.2">
      <c r="A8" s="10"/>
      <c r="B8" s="4"/>
      <c r="C8" s="4"/>
      <c r="D8" s="4"/>
      <c r="E8" s="4"/>
      <c r="F8" s="4"/>
      <c r="G8" s="4"/>
      <c r="H8" s="122" t="s">
        <v>73</v>
      </c>
      <c r="I8" s="122"/>
      <c r="J8" s="4"/>
      <c r="K8" s="4"/>
    </row>
    <row r="9" spans="1:11" ht="15.95" customHeight="1" x14ac:dyDescent="0.25">
      <c r="A9" s="10" t="s">
        <v>1</v>
      </c>
      <c r="C9" s="1" t="s">
        <v>75</v>
      </c>
      <c r="D9" s="4"/>
      <c r="E9" s="4"/>
      <c r="F9" s="4"/>
      <c r="G9" s="8">
        <v>2</v>
      </c>
      <c r="H9" s="123"/>
      <c r="I9" s="124"/>
      <c r="J9" s="4"/>
      <c r="K9" s="4"/>
    </row>
    <row r="10" spans="1:11" ht="12" customHeight="1" x14ac:dyDescent="0.2">
      <c r="A10" s="10"/>
      <c r="B10" s="4"/>
      <c r="C10" s="4"/>
      <c r="D10" s="4"/>
      <c r="E10" s="4"/>
      <c r="F10" s="4"/>
      <c r="G10" s="4"/>
      <c r="H10" s="125" t="s">
        <v>74</v>
      </c>
      <c r="I10" s="125"/>
      <c r="J10" s="4"/>
      <c r="K10" s="4"/>
    </row>
    <row r="11" spans="1:11" ht="6.75" customHeight="1" x14ac:dyDescent="0.2">
      <c r="A11" s="10"/>
      <c r="B11" s="4"/>
      <c r="C11" s="4"/>
      <c r="D11" s="4"/>
      <c r="E11" s="4"/>
      <c r="F11" s="4"/>
      <c r="G11" s="4"/>
      <c r="H11" s="11"/>
      <c r="I11" s="11"/>
      <c r="J11" s="4"/>
      <c r="K11" s="4"/>
    </row>
    <row r="12" spans="1:11" ht="15.95" customHeight="1" x14ac:dyDescent="0.25">
      <c r="A12" s="12" t="s">
        <v>2</v>
      </c>
      <c r="C12" s="1" t="s">
        <v>86</v>
      </c>
      <c r="D12" s="4"/>
      <c r="E12" s="4"/>
      <c r="F12" s="4"/>
      <c r="G12" s="4"/>
      <c r="H12" s="13"/>
      <c r="I12" s="4">
        <v>3</v>
      </c>
      <c r="J12" s="54">
        <f>H7+H9</f>
        <v>0</v>
      </c>
      <c r="K12" s="4"/>
    </row>
    <row r="13" spans="1:11" ht="12" customHeight="1" x14ac:dyDescent="0.2">
      <c r="A13" s="10"/>
      <c r="B13" s="4"/>
      <c r="C13" s="4"/>
      <c r="D13" s="4"/>
      <c r="E13" s="4"/>
      <c r="F13" s="4"/>
      <c r="G13" s="4"/>
      <c r="H13" s="13"/>
      <c r="I13" s="13"/>
      <c r="J13" s="14" t="s">
        <v>76</v>
      </c>
      <c r="K13" s="4"/>
    </row>
    <row r="14" spans="1:11" ht="15.95" customHeight="1" x14ac:dyDescent="0.25">
      <c r="A14" s="2" t="s">
        <v>3</v>
      </c>
      <c r="B14" s="1" t="s">
        <v>40</v>
      </c>
      <c r="C14" s="1" t="s">
        <v>80</v>
      </c>
      <c r="D14" s="4"/>
      <c r="E14" s="4"/>
      <c r="F14" s="4"/>
      <c r="G14" s="5" t="s">
        <v>81</v>
      </c>
      <c r="H14" s="123"/>
      <c r="I14" s="124"/>
      <c r="J14" s="13"/>
      <c r="K14" s="4"/>
    </row>
    <row r="15" spans="1:11" ht="12" customHeight="1" x14ac:dyDescent="0.2">
      <c r="A15" s="10"/>
      <c r="B15" s="4"/>
      <c r="C15" s="4"/>
      <c r="D15" s="4"/>
      <c r="E15" s="4"/>
      <c r="F15" s="4"/>
      <c r="G15" s="4"/>
      <c r="H15" s="126" t="s">
        <v>66</v>
      </c>
      <c r="I15" s="126"/>
      <c r="J15" s="4"/>
      <c r="K15" s="4"/>
    </row>
    <row r="16" spans="1:11" ht="15.95" customHeight="1" x14ac:dyDescent="0.25">
      <c r="A16" s="10"/>
      <c r="B16" s="1" t="s">
        <v>44</v>
      </c>
      <c r="C16" s="1" t="s">
        <v>83</v>
      </c>
      <c r="D16" s="1"/>
      <c r="E16" s="1"/>
      <c r="F16" s="4"/>
      <c r="G16" s="5" t="s">
        <v>82</v>
      </c>
      <c r="H16" s="127">
        <f>H14*0.76</f>
        <v>0</v>
      </c>
      <c r="I16" s="128"/>
      <c r="J16" s="4"/>
      <c r="K16" s="4"/>
    </row>
    <row r="17" spans="1:11" ht="12" customHeight="1" x14ac:dyDescent="0.25">
      <c r="A17" s="10"/>
      <c r="B17" s="4"/>
      <c r="C17" s="4"/>
      <c r="D17" s="4"/>
      <c r="E17" s="4"/>
      <c r="F17" s="4"/>
      <c r="G17" s="5"/>
      <c r="H17" s="15"/>
      <c r="I17" s="15"/>
      <c r="J17" s="4"/>
      <c r="K17" s="4"/>
    </row>
    <row r="18" spans="1:11" ht="15.95" customHeight="1" x14ac:dyDescent="0.25">
      <c r="A18" s="10" t="s">
        <v>4</v>
      </c>
      <c r="B18" s="1" t="s">
        <v>40</v>
      </c>
      <c r="C18" s="4" t="s">
        <v>87</v>
      </c>
      <c r="D18" s="4"/>
      <c r="E18" s="4"/>
      <c r="F18" s="4"/>
      <c r="G18" s="5" t="s">
        <v>84</v>
      </c>
      <c r="H18" s="123"/>
      <c r="I18" s="124"/>
      <c r="J18" s="4"/>
      <c r="K18" s="4"/>
    </row>
    <row r="19" spans="1:11" ht="12" customHeight="1" x14ac:dyDescent="0.2">
      <c r="A19" s="10"/>
      <c r="B19" s="4"/>
      <c r="C19" s="16"/>
      <c r="D19" s="4"/>
      <c r="E19" s="4"/>
      <c r="F19" s="4"/>
      <c r="G19" s="8"/>
      <c r="H19" s="122" t="s">
        <v>77</v>
      </c>
      <c r="I19" s="122"/>
      <c r="J19" s="4"/>
      <c r="K19" s="4"/>
    </row>
    <row r="20" spans="1:11" ht="15.95" customHeight="1" x14ac:dyDescent="0.25">
      <c r="B20" s="10" t="s">
        <v>44</v>
      </c>
      <c r="C20" s="4" t="s">
        <v>88</v>
      </c>
      <c r="D20" s="4"/>
      <c r="E20" s="4"/>
      <c r="F20" s="4"/>
      <c r="G20" s="5" t="s">
        <v>85</v>
      </c>
      <c r="H20" s="127" t="e">
        <f>'Enhanced BETE Sheet'!J48</f>
        <v>#DIV/0!</v>
      </c>
      <c r="I20" s="128"/>
      <c r="J20" s="4"/>
      <c r="K20" s="4"/>
    </row>
    <row r="21" spans="1:11" ht="12" customHeight="1" x14ac:dyDescent="0.2">
      <c r="A21" s="4"/>
      <c r="B21" s="4"/>
      <c r="C21" s="17"/>
      <c r="D21" s="4"/>
      <c r="E21" s="4"/>
      <c r="F21" s="4"/>
      <c r="G21" s="4"/>
      <c r="H21" s="4"/>
      <c r="I21" s="4"/>
      <c r="J21" s="4"/>
      <c r="K21" s="4"/>
    </row>
    <row r="22" spans="1:11" ht="15.95" customHeight="1" x14ac:dyDescent="0.25">
      <c r="A22" s="10" t="s">
        <v>5</v>
      </c>
      <c r="C22" s="1" t="s">
        <v>89</v>
      </c>
      <c r="D22" s="4"/>
      <c r="E22" s="4"/>
      <c r="F22" s="4"/>
      <c r="G22" s="4"/>
      <c r="H22" s="13"/>
      <c r="I22" s="5">
        <v>6</v>
      </c>
      <c r="J22" s="54" t="e">
        <f>J12+H16+H20</f>
        <v>#DIV/0!</v>
      </c>
      <c r="K22" s="4"/>
    </row>
    <row r="23" spans="1:11" ht="12" customHeight="1" x14ac:dyDescent="0.2">
      <c r="A23" s="10"/>
      <c r="B23" s="4"/>
      <c r="C23" s="4"/>
      <c r="D23" s="4"/>
      <c r="E23" s="4"/>
      <c r="F23" s="4"/>
      <c r="G23" s="4"/>
      <c r="H23" s="13"/>
      <c r="I23" s="13"/>
      <c r="J23" s="4"/>
      <c r="K23" s="4"/>
    </row>
    <row r="24" spans="1:11" ht="15.95" customHeight="1" x14ac:dyDescent="0.2">
      <c r="A24" s="10" t="s">
        <v>15</v>
      </c>
      <c r="B24" s="18" t="s">
        <v>51</v>
      </c>
      <c r="C24" s="18"/>
      <c r="D24" s="4"/>
      <c r="E24" s="4"/>
      <c r="F24" s="4"/>
      <c r="G24" s="4"/>
      <c r="H24" s="4"/>
      <c r="I24" s="4"/>
      <c r="J24" s="13"/>
      <c r="K24" s="4"/>
    </row>
    <row r="25" spans="1:11" ht="6.75" customHeight="1" x14ac:dyDescent="0.2">
      <c r="A25" s="10"/>
      <c r="B25" s="18"/>
      <c r="C25" s="18"/>
      <c r="D25" s="4"/>
      <c r="E25" s="4"/>
      <c r="F25" s="4"/>
      <c r="G25" s="4"/>
      <c r="H25" s="19"/>
      <c r="I25" s="19"/>
      <c r="J25" s="13"/>
      <c r="K25" s="4"/>
    </row>
    <row r="26" spans="1:11" ht="15.95" customHeight="1" x14ac:dyDescent="0.25">
      <c r="A26" s="10" t="s">
        <v>6</v>
      </c>
      <c r="C26" s="4" t="s">
        <v>55</v>
      </c>
      <c r="D26" s="4"/>
      <c r="E26" s="4"/>
      <c r="F26" s="4"/>
      <c r="G26" s="8">
        <v>7</v>
      </c>
      <c r="H26" s="118"/>
      <c r="I26" s="119"/>
      <c r="J26" s="13"/>
      <c r="K26" s="4"/>
    </row>
    <row r="27" spans="1:11" ht="12" customHeight="1" x14ac:dyDescent="0.2">
      <c r="A27" s="10"/>
      <c r="B27" s="4"/>
      <c r="C27" s="4"/>
      <c r="D27" s="4"/>
      <c r="E27" s="4"/>
      <c r="F27" s="4"/>
      <c r="G27" s="8"/>
      <c r="H27" s="19"/>
      <c r="I27" s="19"/>
      <c r="J27" s="13"/>
      <c r="K27" s="4"/>
    </row>
    <row r="28" spans="1:11" ht="15.95" customHeight="1" x14ac:dyDescent="0.25">
      <c r="A28" s="10" t="s">
        <v>7</v>
      </c>
      <c r="C28" s="4" t="s">
        <v>56</v>
      </c>
      <c r="D28" s="4"/>
      <c r="E28" s="4"/>
      <c r="F28" s="4"/>
      <c r="G28" s="8">
        <v>8</v>
      </c>
      <c r="H28" s="118"/>
      <c r="I28" s="119"/>
      <c r="J28" s="20"/>
      <c r="K28" s="4"/>
    </row>
    <row r="29" spans="1:11" ht="12" customHeight="1" x14ac:dyDescent="0.2">
      <c r="A29" s="10"/>
      <c r="B29" s="4"/>
      <c r="C29" s="4"/>
      <c r="D29" s="4"/>
      <c r="E29" s="4"/>
      <c r="F29" s="4"/>
      <c r="G29" s="8"/>
      <c r="H29" s="19"/>
      <c r="I29" s="19"/>
      <c r="J29" s="13"/>
      <c r="K29" s="4"/>
    </row>
    <row r="30" spans="1:11" ht="15.95" customHeight="1" x14ac:dyDescent="0.25">
      <c r="A30" s="10" t="s">
        <v>8</v>
      </c>
      <c r="C30" s="4" t="s">
        <v>78</v>
      </c>
      <c r="D30" s="4"/>
      <c r="E30" s="4"/>
      <c r="F30" s="4"/>
      <c r="G30" s="8">
        <v>9</v>
      </c>
      <c r="H30" s="129"/>
      <c r="I30" s="130"/>
      <c r="J30" s="13"/>
      <c r="K30" s="4"/>
    </row>
    <row r="31" spans="1:11" ht="12" customHeight="1" x14ac:dyDescent="0.2">
      <c r="A31" s="10"/>
      <c r="B31" s="4"/>
      <c r="C31" s="4"/>
      <c r="D31" s="4"/>
      <c r="E31" s="4"/>
      <c r="F31" s="4"/>
      <c r="G31" s="8"/>
      <c r="H31" s="122" t="s">
        <v>68</v>
      </c>
      <c r="I31" s="122"/>
      <c r="J31" s="13"/>
      <c r="K31" s="4"/>
    </row>
    <row r="32" spans="1:11" ht="15.95" customHeight="1" x14ac:dyDescent="0.25">
      <c r="A32" s="10" t="s">
        <v>9</v>
      </c>
      <c r="C32" s="4" t="s">
        <v>79</v>
      </c>
      <c r="D32" s="4"/>
      <c r="E32" s="4"/>
      <c r="F32" s="4"/>
      <c r="G32" s="8">
        <v>10</v>
      </c>
      <c r="H32" s="118"/>
      <c r="I32" s="119"/>
      <c r="J32" s="20"/>
      <c r="K32" s="4"/>
    </row>
    <row r="33" spans="1:11" ht="12" customHeight="1" x14ac:dyDescent="0.2">
      <c r="A33" s="10"/>
      <c r="B33" s="21"/>
      <c r="C33" s="4"/>
      <c r="D33" s="4"/>
      <c r="E33" s="4"/>
      <c r="F33" s="4"/>
      <c r="G33" s="4"/>
      <c r="H33" s="4"/>
      <c r="I33" s="4"/>
      <c r="J33" s="13"/>
      <c r="K33" s="4"/>
    </row>
    <row r="34" spans="1:11" ht="15.95" customHeight="1" x14ac:dyDescent="0.25">
      <c r="A34" s="10" t="s">
        <v>10</v>
      </c>
      <c r="C34" s="4" t="s">
        <v>63</v>
      </c>
      <c r="D34" s="4"/>
      <c r="E34" s="4"/>
      <c r="F34" s="4"/>
      <c r="G34" s="4"/>
      <c r="H34" s="4"/>
      <c r="I34" s="4">
        <v>11</v>
      </c>
      <c r="J34" s="100">
        <f>H26+H28+H30+H32</f>
        <v>0</v>
      </c>
      <c r="K34" s="4"/>
    </row>
    <row r="35" spans="1:11" ht="12" customHeight="1" x14ac:dyDescent="0.2">
      <c r="A35" s="10"/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1:11" ht="15.95" customHeight="1" x14ac:dyDescent="0.2">
      <c r="A36" s="10"/>
      <c r="B36" s="18" t="s">
        <v>25</v>
      </c>
      <c r="C36" s="18"/>
      <c r="D36" s="4"/>
      <c r="E36" s="4"/>
      <c r="F36" s="4"/>
      <c r="G36" s="4"/>
      <c r="H36" s="4"/>
      <c r="I36" s="4"/>
      <c r="J36" s="4"/>
      <c r="K36" s="4"/>
    </row>
    <row r="37" spans="1:11" ht="2.4500000000000002" customHeight="1" x14ac:dyDescent="0.2">
      <c r="A37" s="10"/>
      <c r="B37" s="4"/>
      <c r="C37" s="4"/>
      <c r="D37" s="4"/>
      <c r="E37" s="4"/>
      <c r="F37" s="4"/>
      <c r="G37" s="4"/>
      <c r="H37" s="4">
        <v>250000</v>
      </c>
      <c r="I37" s="4"/>
      <c r="J37" s="4"/>
      <c r="K37" s="4"/>
    </row>
    <row r="38" spans="1:11" ht="15.95" customHeight="1" x14ac:dyDescent="0.25">
      <c r="A38" s="10" t="s">
        <v>11</v>
      </c>
      <c r="C38" s="4" t="s">
        <v>59</v>
      </c>
      <c r="D38" s="4"/>
      <c r="E38" s="4"/>
      <c r="F38" s="4"/>
      <c r="G38" s="4">
        <v>12</v>
      </c>
      <c r="H38" s="118"/>
      <c r="I38" s="119"/>
      <c r="J38" s="22"/>
      <c r="K38" s="4"/>
    </row>
    <row r="39" spans="1:11" ht="12" customHeight="1" x14ac:dyDescent="0.2">
      <c r="A39" s="10"/>
      <c r="B39" s="4"/>
      <c r="C39" s="4"/>
      <c r="D39" s="4"/>
      <c r="E39" s="4"/>
      <c r="F39" s="4"/>
      <c r="G39" s="4"/>
      <c r="H39" s="19"/>
      <c r="I39" s="23"/>
      <c r="J39" s="4"/>
      <c r="K39" s="4"/>
    </row>
    <row r="40" spans="1:11" ht="15.95" customHeight="1" x14ac:dyDescent="0.25">
      <c r="A40" s="10" t="s">
        <v>12</v>
      </c>
      <c r="C40" s="1" t="s">
        <v>60</v>
      </c>
      <c r="D40" s="4"/>
      <c r="E40" s="4"/>
      <c r="F40" s="4"/>
      <c r="G40" s="4">
        <v>13</v>
      </c>
      <c r="H40" s="118"/>
      <c r="I40" s="119"/>
      <c r="J40" s="22"/>
      <c r="K40" s="4"/>
    </row>
    <row r="41" spans="1:11" ht="15.95" customHeight="1" x14ac:dyDescent="0.2">
      <c r="A41" s="4"/>
      <c r="C41" s="3" t="s">
        <v>61</v>
      </c>
      <c r="D41" s="21"/>
      <c r="E41" s="21"/>
      <c r="F41" s="21"/>
      <c r="G41" s="21"/>
      <c r="H41" s="21"/>
      <c r="I41" s="24"/>
      <c r="J41" s="21"/>
      <c r="K41" s="21"/>
    </row>
    <row r="42" spans="1:11" ht="12" customHeight="1" x14ac:dyDescent="0.2">
      <c r="A42" s="4"/>
      <c r="C42" s="3" t="s">
        <v>62</v>
      </c>
      <c r="D42" s="21"/>
      <c r="E42" s="21"/>
      <c r="F42" s="21"/>
      <c r="G42" s="21"/>
      <c r="H42" s="21"/>
      <c r="I42" s="21"/>
      <c r="J42" s="21"/>
      <c r="K42" s="21"/>
    </row>
    <row r="43" spans="1:11" ht="12" customHeight="1" x14ac:dyDescent="0.2">
      <c r="A43" s="10"/>
      <c r="B43" s="25"/>
      <c r="C43" s="25"/>
      <c r="D43" s="25"/>
      <c r="E43" s="25"/>
      <c r="F43" s="4"/>
      <c r="G43" s="4"/>
      <c r="H43" s="4"/>
      <c r="I43" s="4"/>
      <c r="J43" s="4"/>
      <c r="K43" s="4"/>
    </row>
    <row r="44" spans="1:11" ht="15.95" customHeight="1" x14ac:dyDescent="0.25">
      <c r="A44" s="10" t="s">
        <v>13</v>
      </c>
      <c r="C44" s="4" t="s">
        <v>58</v>
      </c>
      <c r="D44" s="4"/>
      <c r="E44" s="4"/>
      <c r="F44" s="4"/>
      <c r="G44" s="4"/>
      <c r="H44" s="4"/>
      <c r="I44" s="4">
        <v>14</v>
      </c>
      <c r="J44" s="100">
        <f>H38+H40</f>
        <v>0</v>
      </c>
      <c r="K44" s="4"/>
    </row>
    <row r="45" spans="1:11" ht="12" customHeight="1" x14ac:dyDescent="0.2">
      <c r="A45" s="10"/>
      <c r="B45" s="4"/>
      <c r="C45" s="4"/>
      <c r="D45" s="4"/>
      <c r="E45" s="4"/>
      <c r="F45" s="4"/>
      <c r="G45" s="4"/>
      <c r="H45" s="4"/>
      <c r="I45" s="4"/>
      <c r="J45" s="26"/>
      <c r="K45" s="4"/>
    </row>
    <row r="46" spans="1:11" ht="15.95" customHeight="1" x14ac:dyDescent="0.25">
      <c r="A46" s="10" t="s">
        <v>14</v>
      </c>
      <c r="C46" s="4" t="s">
        <v>57</v>
      </c>
      <c r="D46" s="4"/>
      <c r="E46" s="4"/>
      <c r="F46" s="4"/>
      <c r="G46" s="4"/>
      <c r="H46" s="4"/>
      <c r="I46" s="4">
        <v>15</v>
      </c>
      <c r="J46" s="100">
        <f>J34-J44</f>
        <v>0</v>
      </c>
      <c r="K46" s="4"/>
    </row>
    <row r="47" spans="1:11" ht="12" customHeight="1" x14ac:dyDescent="0.2">
      <c r="A47" s="10"/>
      <c r="B47" s="4"/>
      <c r="C47" s="7" t="s">
        <v>69</v>
      </c>
      <c r="D47" s="7"/>
      <c r="E47" s="7" t="s">
        <v>70</v>
      </c>
      <c r="F47" s="7"/>
      <c r="G47" s="7"/>
      <c r="H47" s="50" t="s">
        <v>71</v>
      </c>
      <c r="I47" s="13"/>
      <c r="J47" s="4"/>
      <c r="K47" s="4"/>
    </row>
    <row r="48" spans="1:11" ht="15.95" customHeight="1" x14ac:dyDescent="0.25">
      <c r="A48" s="10" t="s">
        <v>16</v>
      </c>
      <c r="B48" s="4"/>
      <c r="C48" s="100">
        <f>J46</f>
        <v>0</v>
      </c>
      <c r="D48" s="27" t="s">
        <v>41</v>
      </c>
      <c r="E48" s="28">
        <v>1.05</v>
      </c>
      <c r="F48" s="29" t="s">
        <v>15</v>
      </c>
      <c r="G48" s="29" t="s">
        <v>52</v>
      </c>
      <c r="H48" s="105">
        <f>C48*E48</f>
        <v>0</v>
      </c>
      <c r="I48" s="47"/>
      <c r="J48" s="4" t="s">
        <v>26</v>
      </c>
      <c r="K48" s="4"/>
    </row>
    <row r="49" spans="1:11" ht="12" customHeight="1" x14ac:dyDescent="0.2">
      <c r="A49" s="10"/>
      <c r="B49" s="4"/>
      <c r="C49" s="30" t="s">
        <v>50</v>
      </c>
      <c r="D49" s="29"/>
      <c r="E49" s="29"/>
      <c r="F49" s="29"/>
      <c r="G49" s="29"/>
      <c r="H49" s="31"/>
      <c r="I49" s="31"/>
      <c r="J49" s="4"/>
      <c r="K49" s="4"/>
    </row>
    <row r="50" spans="1:11" ht="15.95" customHeight="1" x14ac:dyDescent="0.25">
      <c r="A50" s="10" t="s">
        <v>17</v>
      </c>
      <c r="B50" s="4"/>
      <c r="C50" s="100">
        <f>J46</f>
        <v>0</v>
      </c>
      <c r="D50" s="27" t="s">
        <v>45</v>
      </c>
      <c r="E50" s="54" t="e">
        <f>J22</f>
        <v>#DIV/0!</v>
      </c>
      <c r="F50" s="45"/>
      <c r="G50" s="29" t="s">
        <v>52</v>
      </c>
      <c r="H50" s="106" t="e">
        <f>C50/E50</f>
        <v>#DIV/0!</v>
      </c>
      <c r="I50" s="48"/>
      <c r="J50" s="4" t="s">
        <v>27</v>
      </c>
      <c r="K50" s="4"/>
    </row>
    <row r="51" spans="1:11" ht="12" customHeight="1" x14ac:dyDescent="0.2">
      <c r="A51" s="10"/>
      <c r="B51" s="4"/>
      <c r="C51" s="30" t="s">
        <v>50</v>
      </c>
      <c r="D51" s="29"/>
      <c r="E51" s="32" t="s">
        <v>48</v>
      </c>
      <c r="F51" s="41"/>
      <c r="G51" s="29"/>
      <c r="H51" s="31"/>
      <c r="I51" s="31"/>
      <c r="J51" s="4"/>
      <c r="K51" s="4"/>
    </row>
    <row r="52" spans="1:11" ht="15.95" customHeight="1" x14ac:dyDescent="0.25">
      <c r="A52" s="10" t="s">
        <v>18</v>
      </c>
      <c r="B52" s="4"/>
      <c r="C52" s="100">
        <f>H48</f>
        <v>0</v>
      </c>
      <c r="D52" s="27" t="s">
        <v>45</v>
      </c>
      <c r="E52" s="54" t="e">
        <f>J22</f>
        <v>#DIV/0!</v>
      </c>
      <c r="F52" s="45"/>
      <c r="G52" s="29" t="s">
        <v>52</v>
      </c>
      <c r="H52" s="106" t="e">
        <f>C52/E52</f>
        <v>#DIV/0!</v>
      </c>
      <c r="I52" s="48"/>
      <c r="J52" s="4" t="s">
        <v>28</v>
      </c>
      <c r="K52" s="4"/>
    </row>
    <row r="53" spans="1:11" ht="12" customHeight="1" x14ac:dyDescent="0.2">
      <c r="A53" s="10"/>
      <c r="B53" s="4"/>
      <c r="C53" s="30" t="s">
        <v>29</v>
      </c>
      <c r="D53" s="29"/>
      <c r="E53" s="33" t="s">
        <v>48</v>
      </c>
      <c r="F53" s="41"/>
      <c r="G53" s="29"/>
      <c r="H53" s="31"/>
      <c r="I53" s="31"/>
      <c r="J53" s="4"/>
      <c r="K53" s="4"/>
    </row>
    <row r="54" spans="1:11" ht="15.95" customHeight="1" x14ac:dyDescent="0.25">
      <c r="A54" s="10" t="s">
        <v>19</v>
      </c>
      <c r="B54" s="4"/>
      <c r="C54" s="100">
        <f>J12</f>
        <v>0</v>
      </c>
      <c r="D54" s="8" t="s">
        <v>41</v>
      </c>
      <c r="E54" s="44"/>
      <c r="F54" s="5"/>
      <c r="G54" s="4" t="s">
        <v>52</v>
      </c>
      <c r="H54" s="105">
        <f>C54*E54</f>
        <v>0</v>
      </c>
      <c r="I54" s="47"/>
      <c r="J54" s="4" t="s">
        <v>30</v>
      </c>
      <c r="K54" s="4"/>
    </row>
    <row r="55" spans="1:11" ht="12" customHeight="1" x14ac:dyDescent="0.2">
      <c r="A55" s="10"/>
      <c r="B55" s="4"/>
      <c r="C55" s="14" t="s">
        <v>31</v>
      </c>
      <c r="D55" s="4"/>
      <c r="E55" s="34" t="s">
        <v>32</v>
      </c>
      <c r="F55" s="5"/>
      <c r="G55" s="4"/>
      <c r="H55" s="35" t="s">
        <v>67</v>
      </c>
      <c r="I55" s="34"/>
      <c r="J55" s="36"/>
      <c r="K55" s="4"/>
    </row>
    <row r="56" spans="1:11" ht="15.95" customHeight="1" x14ac:dyDescent="0.25">
      <c r="A56" s="10" t="s">
        <v>20</v>
      </c>
      <c r="B56" s="4"/>
      <c r="C56" s="100">
        <f>J46</f>
        <v>0</v>
      </c>
      <c r="D56" s="27" t="s">
        <v>41</v>
      </c>
      <c r="E56" s="37">
        <v>0.05</v>
      </c>
      <c r="F56" s="38"/>
      <c r="G56" s="29" t="s">
        <v>52</v>
      </c>
      <c r="H56" s="105">
        <f>C56*E56</f>
        <v>0</v>
      </c>
      <c r="I56" s="47"/>
      <c r="J56" s="4" t="s">
        <v>33</v>
      </c>
      <c r="K56" s="4"/>
    </row>
    <row r="57" spans="1:11" ht="12" customHeight="1" x14ac:dyDescent="0.2">
      <c r="A57" s="10"/>
      <c r="B57" s="4"/>
      <c r="C57" s="30" t="s">
        <v>50</v>
      </c>
      <c r="D57" s="29"/>
      <c r="E57" s="39" t="s">
        <v>15</v>
      </c>
      <c r="F57" s="38"/>
      <c r="G57" s="29"/>
      <c r="H57" s="38"/>
      <c r="I57" s="38"/>
      <c r="J57" s="4"/>
      <c r="K57" s="4"/>
    </row>
    <row r="58" spans="1:11" ht="15.95" customHeight="1" x14ac:dyDescent="0.25">
      <c r="A58" s="10" t="s">
        <v>21</v>
      </c>
      <c r="B58" s="4"/>
      <c r="C58" s="101">
        <f>H16</f>
        <v>0</v>
      </c>
      <c r="D58" s="27" t="s">
        <v>41</v>
      </c>
      <c r="E58" s="102">
        <f>E54</f>
        <v>0</v>
      </c>
      <c r="F58" s="38"/>
      <c r="G58" s="29" t="s">
        <v>52</v>
      </c>
      <c r="H58" s="105">
        <f>C58*E58</f>
        <v>0</v>
      </c>
      <c r="I58" s="47"/>
      <c r="J58" s="40" t="s">
        <v>34</v>
      </c>
      <c r="K58" s="4"/>
    </row>
    <row r="59" spans="1:11" ht="12" customHeight="1" x14ac:dyDescent="0.2">
      <c r="A59" s="10"/>
      <c r="B59" s="4"/>
      <c r="C59" s="30" t="s">
        <v>64</v>
      </c>
      <c r="D59" s="29"/>
      <c r="E59" s="41" t="s">
        <v>32</v>
      </c>
      <c r="F59" s="38"/>
      <c r="G59" s="29"/>
      <c r="H59" s="32" t="s">
        <v>35</v>
      </c>
      <c r="I59" s="41"/>
      <c r="J59" s="36"/>
      <c r="K59" s="4"/>
    </row>
    <row r="60" spans="1:11" ht="15.95" customHeight="1" x14ac:dyDescent="0.25">
      <c r="A60" s="10" t="s">
        <v>22</v>
      </c>
      <c r="B60" s="4"/>
      <c r="C60" s="54" t="e">
        <f>H20</f>
        <v>#DIV/0!</v>
      </c>
      <c r="D60" s="27" t="s">
        <v>41</v>
      </c>
      <c r="E60" s="103">
        <f>E54</f>
        <v>0</v>
      </c>
      <c r="F60" s="38"/>
      <c r="G60" s="29" t="s">
        <v>52</v>
      </c>
      <c r="H60" s="105" t="e">
        <f>C60*E60</f>
        <v>#DIV/0!</v>
      </c>
      <c r="I60" s="47"/>
      <c r="J60" s="40" t="s">
        <v>46</v>
      </c>
      <c r="K60" s="4"/>
    </row>
    <row r="61" spans="1:11" ht="12" customHeight="1" x14ac:dyDescent="0.2">
      <c r="A61" s="10"/>
      <c r="B61" s="4"/>
      <c r="C61" s="30" t="s">
        <v>65</v>
      </c>
      <c r="D61" s="29"/>
      <c r="E61" s="41" t="s">
        <v>32</v>
      </c>
      <c r="F61" s="38"/>
      <c r="G61" s="29"/>
      <c r="H61" s="32" t="s">
        <v>47</v>
      </c>
      <c r="I61" s="41"/>
      <c r="J61" s="36"/>
      <c r="K61" s="4"/>
    </row>
    <row r="62" spans="1:11" ht="15.95" customHeight="1" x14ac:dyDescent="0.25">
      <c r="A62" s="10" t="s">
        <v>23</v>
      </c>
      <c r="B62" s="4"/>
      <c r="C62" s="100" t="e">
        <f>H54+H58+H60</f>
        <v>#DIV/0!</v>
      </c>
      <c r="D62" s="27" t="s">
        <v>36</v>
      </c>
      <c r="E62" s="104">
        <f>J46</f>
        <v>0</v>
      </c>
      <c r="F62" s="46"/>
      <c r="G62" s="29" t="s">
        <v>52</v>
      </c>
      <c r="H62" s="107" t="e">
        <f>C62-E62</f>
        <v>#DIV/0!</v>
      </c>
      <c r="I62" s="49"/>
      <c r="J62" s="4" t="s">
        <v>37</v>
      </c>
      <c r="K62" s="4"/>
    </row>
    <row r="63" spans="1:11" ht="12" customHeight="1" x14ac:dyDescent="0.2">
      <c r="A63" s="10"/>
      <c r="B63" s="4"/>
      <c r="C63" s="14" t="s">
        <v>54</v>
      </c>
      <c r="D63" s="4"/>
      <c r="E63" s="120" t="s">
        <v>50</v>
      </c>
      <c r="F63" s="121"/>
      <c r="G63" s="4"/>
      <c r="H63" s="120" t="s">
        <v>38</v>
      </c>
      <c r="I63" s="121"/>
      <c r="J63" s="4"/>
      <c r="K63" s="4"/>
    </row>
    <row r="64" spans="1:11" ht="12" customHeight="1" x14ac:dyDescent="0.2">
      <c r="A64" s="116" t="s">
        <v>49</v>
      </c>
      <c r="B64" s="116"/>
      <c r="C64" s="116"/>
      <c r="D64" s="116"/>
      <c r="E64" s="116"/>
      <c r="F64" s="116"/>
      <c r="G64" s="116"/>
      <c r="H64" s="116"/>
      <c r="I64" s="116"/>
      <c r="J64" s="116"/>
      <c r="K64" s="4"/>
    </row>
    <row r="65" spans="1:11" ht="6.75" customHeight="1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</row>
    <row r="66" spans="1:11" ht="12" customHeight="1" x14ac:dyDescent="0.2">
      <c r="A66" s="117" t="s">
        <v>42</v>
      </c>
      <c r="B66" s="117"/>
      <c r="C66" s="117"/>
      <c r="D66" s="117"/>
      <c r="E66" s="117"/>
      <c r="F66" s="117"/>
      <c r="G66" s="117"/>
      <c r="H66" s="117"/>
      <c r="I66" s="117"/>
      <c r="J66" s="117"/>
      <c r="K66" s="4"/>
    </row>
    <row r="67" spans="1:11" ht="12" customHeight="1" x14ac:dyDescent="0.2">
      <c r="A67" s="117" t="s">
        <v>43</v>
      </c>
      <c r="B67" s="117"/>
      <c r="C67" s="117"/>
      <c r="D67" s="117"/>
      <c r="E67" s="117"/>
      <c r="F67" s="117"/>
      <c r="G67" s="117"/>
      <c r="H67" s="117"/>
      <c r="I67" s="117"/>
      <c r="J67" s="117"/>
      <c r="K67" s="4"/>
    </row>
    <row r="68" spans="1:11" ht="15.95" customHeight="1" x14ac:dyDescent="0.2">
      <c r="A68" s="108" t="s">
        <v>53</v>
      </c>
      <c r="B68" s="109"/>
      <c r="C68" s="109"/>
      <c r="D68" s="109"/>
      <c r="E68" s="109"/>
      <c r="F68" s="109"/>
      <c r="G68" s="109"/>
      <c r="H68" s="109"/>
      <c r="I68" s="109"/>
      <c r="J68" s="109"/>
      <c r="K68" s="109"/>
    </row>
  </sheetData>
  <sheetProtection algorithmName="SHA-512" hashValue="PpjWiGn1zXOhPB3fByJPzKggNK7gFBhKFe25YgEFQlbH0EpXkEu/3yNUvrTye6zXg2EICiO/jiL83jUC3U7Xew==" saltValue="eRYOGfSGc99BazQSmDetYA==" spinCount="100000" sheet="1" objects="1" scenarios="1" selectLockedCells="1"/>
  <customSheetViews>
    <customSheetView guid="{E013CE77-DF72-43BB-9C85-14CA2AC28BF4}" fitToPage="1">
      <selection sqref="A1:J1"/>
      <pageMargins left="0.7" right="0.7" top="0.75" bottom="0.75" header="0.3" footer="0.3"/>
      <pageSetup scale="79" orientation="portrait" r:id="rId1"/>
    </customSheetView>
  </customSheetViews>
  <mergeCells count="26">
    <mergeCell ref="A1:J1"/>
    <mergeCell ref="E3:H3"/>
    <mergeCell ref="A5:J5"/>
    <mergeCell ref="H7:I7"/>
    <mergeCell ref="H8:I8"/>
    <mergeCell ref="H31:I31"/>
    <mergeCell ref="H9:I9"/>
    <mergeCell ref="H10:I10"/>
    <mergeCell ref="H14:I14"/>
    <mergeCell ref="H15:I15"/>
    <mergeCell ref="H16:I16"/>
    <mergeCell ref="H18:I18"/>
    <mergeCell ref="H19:I19"/>
    <mergeCell ref="H20:I20"/>
    <mergeCell ref="H26:I26"/>
    <mergeCell ref="H28:I28"/>
    <mergeCell ref="H30:I30"/>
    <mergeCell ref="A68:K68"/>
    <mergeCell ref="A64:J64"/>
    <mergeCell ref="A66:J66"/>
    <mergeCell ref="A67:J67"/>
    <mergeCell ref="H32:I32"/>
    <mergeCell ref="H38:I38"/>
    <mergeCell ref="H40:I40"/>
    <mergeCell ref="E63:F63"/>
    <mergeCell ref="H63:I63"/>
  </mergeCells>
  <pageMargins left="0.7" right="0.7" top="0.75" bottom="0.75" header="0.3" footer="0.3"/>
  <pageSetup scale="76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8963B-A226-4E75-BB16-B9DFFE0F8A3E}">
  <sheetPr>
    <pageSetUpPr fitToPage="1"/>
  </sheetPr>
  <dimension ref="A1:J50"/>
  <sheetViews>
    <sheetView showGridLines="0" tabSelected="1" topLeftCell="A3" workbookViewId="0">
      <selection activeCell="J42" sqref="J42"/>
    </sheetView>
  </sheetViews>
  <sheetFormatPr defaultRowHeight="12.75" x14ac:dyDescent="0.2"/>
  <cols>
    <col min="1" max="1" width="3.140625" customWidth="1"/>
    <col min="2" max="2" width="2.140625" customWidth="1"/>
    <col min="3" max="4" width="9.28515625" customWidth="1"/>
    <col min="5" max="5" width="9" customWidth="1"/>
    <col min="6" max="6" width="9.28515625" customWidth="1"/>
    <col min="7" max="7" width="31.7109375" customWidth="1"/>
    <col min="8" max="8" width="12" customWidth="1"/>
    <col min="9" max="9" width="5.5703125" customWidth="1"/>
    <col min="10" max="10" width="27.42578125" customWidth="1"/>
  </cols>
  <sheetData>
    <row r="1" spans="1:10" ht="15.95" customHeight="1" x14ac:dyDescent="0.25">
      <c r="A1" s="110" t="str">
        <f>TEXT([1]COVER!A3," #### ")&amp;"MUNICIPAL TAX RATE CALCULATION FORM"</f>
        <v xml:space="preserve"> 2026 MUNICIPAL TAX RATE CALCULATION FORM</v>
      </c>
      <c r="B1" s="110"/>
      <c r="C1" s="110"/>
      <c r="D1" s="110"/>
      <c r="E1" s="110"/>
      <c r="F1" s="110"/>
      <c r="G1" s="110"/>
      <c r="H1" s="110"/>
      <c r="I1" s="110"/>
      <c r="J1" s="110"/>
    </row>
    <row r="2" spans="1:10" ht="9.6" customHeight="1" x14ac:dyDescent="0.2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ht="21" customHeight="1" x14ac:dyDescent="0.3">
      <c r="A3" s="111" t="s">
        <v>119</v>
      </c>
      <c r="B3" s="111"/>
      <c r="C3" s="111"/>
      <c r="D3" s="111"/>
      <c r="E3" s="111"/>
      <c r="F3" s="111"/>
      <c r="G3" s="111"/>
      <c r="H3" s="111"/>
      <c r="I3" s="111"/>
      <c r="J3" s="111"/>
    </row>
    <row r="4" spans="1:10" ht="12" customHeight="1" x14ac:dyDescent="0.25">
      <c r="A4" s="52"/>
      <c r="B4" s="98"/>
      <c r="C4" s="98"/>
      <c r="D4" s="97"/>
      <c r="E4" s="98"/>
      <c r="F4" s="98"/>
      <c r="G4" s="98"/>
      <c r="H4" s="98"/>
      <c r="I4" s="98"/>
      <c r="J4" s="42"/>
    </row>
    <row r="5" spans="1:10" ht="15.95" customHeight="1" x14ac:dyDescent="0.25">
      <c r="A5" s="52"/>
      <c r="B5" s="98"/>
      <c r="C5" s="4"/>
      <c r="D5" s="5" t="s">
        <v>39</v>
      </c>
      <c r="E5" s="112"/>
      <c r="F5" s="112"/>
      <c r="G5" s="112"/>
      <c r="H5" s="112"/>
      <c r="I5" s="6"/>
      <c r="J5" s="6"/>
    </row>
    <row r="6" spans="1:10" ht="12" customHeight="1" x14ac:dyDescent="0.25">
      <c r="A6" s="52"/>
      <c r="B6" s="52"/>
      <c r="C6" s="52"/>
      <c r="D6" s="52"/>
      <c r="E6" s="76"/>
      <c r="F6" s="97"/>
      <c r="G6" s="97"/>
      <c r="H6" s="97"/>
      <c r="I6" s="97"/>
      <c r="J6" s="97"/>
    </row>
    <row r="7" spans="1:10" ht="15.95" customHeight="1" x14ac:dyDescent="0.2">
      <c r="A7" s="113" t="s">
        <v>118</v>
      </c>
      <c r="B7" s="113"/>
      <c r="C7" s="113"/>
      <c r="D7" s="113"/>
      <c r="E7" s="113"/>
      <c r="F7" s="113"/>
      <c r="G7" s="113"/>
      <c r="H7" s="113"/>
      <c r="I7" s="113"/>
      <c r="J7" s="113"/>
    </row>
    <row r="8" spans="1:10" ht="12" customHeight="1" x14ac:dyDescent="0.2">
      <c r="A8" s="96"/>
      <c r="B8" s="96"/>
      <c r="C8" s="96"/>
      <c r="D8" s="96"/>
      <c r="E8" s="96"/>
      <c r="F8" s="96"/>
      <c r="G8" s="96"/>
      <c r="H8" s="96"/>
      <c r="I8" s="96"/>
      <c r="J8" s="96"/>
    </row>
    <row r="9" spans="1:10" ht="15.95" customHeight="1" x14ac:dyDescent="0.25">
      <c r="B9" s="75"/>
      <c r="C9" s="55" t="s">
        <v>117</v>
      </c>
      <c r="D9" s="7"/>
      <c r="E9" s="7"/>
      <c r="F9" s="7"/>
      <c r="G9" s="7"/>
      <c r="H9" s="75"/>
      <c r="I9" s="75"/>
      <c r="J9" s="75"/>
    </row>
    <row r="10" spans="1:10" ht="15.95" customHeight="1" x14ac:dyDescent="0.25">
      <c r="A10" s="12" t="s">
        <v>0</v>
      </c>
      <c r="B10" s="53" t="s">
        <v>40</v>
      </c>
      <c r="C10" s="52" t="str">
        <f>"Total exempt value of all BETE property as of April 1," &amp;TEXT([1]COVER!A3," #### ")</f>
        <v xml:space="preserve">Total exempt value of all BETE property as of April 1, 2026 </v>
      </c>
      <c r="D10" s="52"/>
      <c r="E10" s="52"/>
      <c r="F10" s="52"/>
      <c r="G10" s="52"/>
      <c r="H10" s="75"/>
      <c r="I10" s="95"/>
      <c r="J10" s="94"/>
    </row>
    <row r="11" spans="1:10" ht="12" customHeight="1" x14ac:dyDescent="0.2">
      <c r="A11" s="93"/>
      <c r="B11" s="93"/>
      <c r="C11" s="92"/>
      <c r="D11" s="92"/>
      <c r="E11" s="92"/>
      <c r="F11" s="92"/>
      <c r="G11" s="92"/>
      <c r="H11" s="91"/>
      <c r="I11" s="91"/>
      <c r="J11" s="90" t="s">
        <v>116</v>
      </c>
    </row>
    <row r="12" spans="1:10" ht="15.95" customHeight="1" x14ac:dyDescent="0.25">
      <c r="A12" s="12"/>
      <c r="B12" s="53" t="s">
        <v>44</v>
      </c>
      <c r="C12" s="114" t="s">
        <v>115</v>
      </c>
      <c r="D12" s="114"/>
      <c r="E12" s="114"/>
      <c r="F12" s="114"/>
      <c r="G12" s="114"/>
      <c r="H12" s="75"/>
      <c r="I12" s="75"/>
      <c r="J12" s="61"/>
    </row>
    <row r="13" spans="1:10" ht="15.95" customHeight="1" x14ac:dyDescent="0.25">
      <c r="A13" s="12"/>
      <c r="B13" s="12"/>
      <c r="C13" s="114"/>
      <c r="D13" s="114"/>
      <c r="E13" s="114"/>
      <c r="F13" s="114"/>
      <c r="G13" s="114"/>
      <c r="H13" s="75"/>
      <c r="I13" s="75"/>
      <c r="J13" s="54" t="e">
        <f>IF(J44&gt;0,(J10-J42),(J10-J44))</f>
        <v>#DIV/0!</v>
      </c>
    </row>
    <row r="14" spans="1:10" ht="12" customHeight="1" x14ac:dyDescent="0.25">
      <c r="A14" s="12"/>
      <c r="B14" s="12"/>
      <c r="C14" s="78"/>
      <c r="D14" s="78"/>
      <c r="E14" s="78"/>
      <c r="F14" s="78"/>
      <c r="G14" s="78"/>
      <c r="H14" s="75"/>
      <c r="I14" s="8"/>
      <c r="J14" s="61"/>
    </row>
    <row r="15" spans="1:10" ht="15.95" customHeight="1" x14ac:dyDescent="0.25">
      <c r="A15" s="12"/>
      <c r="B15" s="53" t="s">
        <v>95</v>
      </c>
      <c r="C15" s="52" t="str">
        <f>"Percent of reimbursement for BETE exempt property ("&amp;TEXT([1]COVER!A3,"# ") &amp;"statutory standard 50% reimbursement)"</f>
        <v>Percent of reimbursement for BETE exempt property (2026 statutory standard 50% reimbursement)</v>
      </c>
      <c r="D15" s="52"/>
      <c r="E15" s="52"/>
      <c r="F15" s="52"/>
      <c r="G15" s="52"/>
      <c r="H15" s="89"/>
      <c r="I15" s="88"/>
      <c r="J15" s="69">
        <v>0.5</v>
      </c>
    </row>
    <row r="16" spans="1:10" ht="12" customHeight="1" x14ac:dyDescent="0.25">
      <c r="A16" s="12"/>
      <c r="B16" s="12"/>
      <c r="C16" s="52"/>
      <c r="D16" s="52"/>
      <c r="E16" s="52"/>
      <c r="F16" s="52"/>
      <c r="G16" s="52"/>
      <c r="H16" s="87"/>
      <c r="I16" s="87"/>
      <c r="J16" s="86"/>
    </row>
    <row r="17" spans="1:10" ht="15.95" customHeight="1" x14ac:dyDescent="0.25">
      <c r="A17" s="12"/>
      <c r="B17" s="53" t="s">
        <v>108</v>
      </c>
      <c r="C17" s="52" t="s">
        <v>114</v>
      </c>
      <c r="D17" s="52"/>
      <c r="E17" s="52"/>
      <c r="F17" s="52"/>
      <c r="G17" s="52"/>
      <c r="H17" s="75"/>
      <c r="I17" s="75"/>
      <c r="J17" s="54" t="e">
        <f>IF(J15&gt;=J32,J15*J13,0)</f>
        <v>#DIV/0!</v>
      </c>
    </row>
    <row r="18" spans="1:10" ht="12" customHeight="1" thickBot="1" x14ac:dyDescent="0.3">
      <c r="A18" s="73"/>
      <c r="B18" s="73"/>
      <c r="C18" s="85"/>
      <c r="D18" s="85"/>
      <c r="E18" s="85"/>
      <c r="F18" s="58"/>
      <c r="G18" s="58"/>
      <c r="H18" s="58"/>
      <c r="I18" s="58"/>
      <c r="J18" s="57"/>
    </row>
    <row r="19" spans="1:10" ht="12" customHeight="1" x14ac:dyDescent="0.25">
      <c r="A19" s="72"/>
      <c r="B19" s="72"/>
      <c r="C19" s="52"/>
      <c r="D19" s="52"/>
      <c r="E19" s="52"/>
      <c r="F19" s="52"/>
      <c r="G19" s="52"/>
      <c r="H19" s="52"/>
      <c r="I19" s="52"/>
      <c r="J19" s="56"/>
    </row>
    <row r="20" spans="1:10" ht="15.95" customHeight="1" x14ac:dyDescent="0.25">
      <c r="B20" s="12"/>
      <c r="C20" s="55" t="s">
        <v>113</v>
      </c>
      <c r="D20" s="84"/>
      <c r="E20" s="84"/>
      <c r="F20" s="84"/>
      <c r="G20" s="84"/>
      <c r="H20" s="52"/>
      <c r="I20" s="52"/>
      <c r="J20" s="83"/>
    </row>
    <row r="21" spans="1:10" ht="12" customHeight="1" x14ac:dyDescent="0.25">
      <c r="A21" s="12"/>
      <c r="B21" s="12"/>
      <c r="C21" s="82"/>
      <c r="D21" s="52"/>
      <c r="E21" s="52"/>
      <c r="F21" s="52"/>
      <c r="G21" s="52"/>
      <c r="H21" s="52"/>
      <c r="I21" s="52"/>
      <c r="J21" s="81"/>
    </row>
    <row r="22" spans="1:10" ht="15.95" customHeight="1" x14ac:dyDescent="0.25">
      <c r="A22" s="12" t="s">
        <v>1</v>
      </c>
      <c r="B22" s="53" t="s">
        <v>40</v>
      </c>
      <c r="C22" s="80" t="s">
        <v>112</v>
      </c>
      <c r="D22" s="80"/>
      <c r="E22" s="80"/>
      <c r="F22" s="80"/>
      <c r="G22" s="80"/>
      <c r="H22" s="52"/>
      <c r="I22" s="52"/>
      <c r="J22" s="94"/>
    </row>
    <row r="23" spans="1:10" ht="12" customHeight="1" x14ac:dyDescent="0.2">
      <c r="A23" s="12"/>
      <c r="B23" s="12"/>
      <c r="C23" s="79"/>
      <c r="D23" s="78"/>
      <c r="E23" s="78"/>
      <c r="F23" s="78"/>
      <c r="G23" s="78"/>
      <c r="H23" s="52"/>
      <c r="I23" s="52"/>
      <c r="J23" s="77"/>
    </row>
    <row r="24" spans="1:10" ht="15.95" customHeight="1" x14ac:dyDescent="0.25">
      <c r="A24" s="12"/>
      <c r="B24" s="53" t="s">
        <v>44</v>
      </c>
      <c r="C24" s="52" t="s">
        <v>111</v>
      </c>
      <c r="D24" s="52"/>
      <c r="E24" s="52"/>
      <c r="F24" s="52"/>
      <c r="G24" s="52"/>
      <c r="H24" s="76"/>
      <c r="I24" s="76"/>
      <c r="J24" s="94"/>
    </row>
    <row r="25" spans="1:10" ht="12" customHeight="1" x14ac:dyDescent="0.25">
      <c r="A25" s="12"/>
      <c r="B25" s="12"/>
      <c r="C25" s="52"/>
      <c r="D25" s="52"/>
      <c r="E25" s="52"/>
      <c r="F25" s="52"/>
      <c r="G25" s="52"/>
      <c r="H25" s="76"/>
      <c r="I25" s="76"/>
      <c r="J25" s="61"/>
    </row>
    <row r="26" spans="1:10" ht="15.95" customHeight="1" x14ac:dyDescent="0.25">
      <c r="A26" s="12"/>
      <c r="B26" s="53" t="s">
        <v>95</v>
      </c>
      <c r="C26" s="52" t="s">
        <v>110</v>
      </c>
      <c r="D26" s="52"/>
      <c r="E26" s="52"/>
      <c r="F26" s="52"/>
      <c r="G26" s="52"/>
      <c r="H26" s="75"/>
      <c r="I26" s="75"/>
      <c r="J26" s="54" t="e">
        <f>IF(J44&lt;0,0,J13)</f>
        <v>#DIV/0!</v>
      </c>
    </row>
    <row r="27" spans="1:10" ht="12" customHeight="1" x14ac:dyDescent="0.25">
      <c r="A27" s="12"/>
      <c r="B27" s="12"/>
      <c r="C27" s="52" t="s">
        <v>109</v>
      </c>
      <c r="D27" s="1"/>
      <c r="E27" s="1"/>
      <c r="F27" s="1"/>
      <c r="G27" s="1"/>
      <c r="H27" s="75"/>
      <c r="I27" s="75"/>
      <c r="J27" s="61"/>
    </row>
    <row r="28" spans="1:10" ht="15.95" customHeight="1" x14ac:dyDescent="0.25">
      <c r="A28" s="12"/>
      <c r="B28" s="53" t="s">
        <v>108</v>
      </c>
      <c r="C28" s="52" t="s">
        <v>107</v>
      </c>
      <c r="D28" s="52"/>
      <c r="E28" s="52"/>
      <c r="F28" s="52"/>
      <c r="G28" s="52"/>
      <c r="H28" s="75"/>
      <c r="I28" s="75"/>
      <c r="J28" s="74" t="e">
        <f>ROUND((J22+J10)/(J24+J10),4)</f>
        <v>#DIV/0!</v>
      </c>
    </row>
    <row r="29" spans="1:10" ht="12" customHeight="1" x14ac:dyDescent="0.2">
      <c r="A29" s="12"/>
      <c r="B29" s="12"/>
      <c r="C29" s="52"/>
      <c r="D29" s="52"/>
      <c r="E29" s="52"/>
      <c r="F29" s="52"/>
      <c r="G29" s="52"/>
      <c r="H29" s="52"/>
      <c r="I29" s="52"/>
      <c r="J29" s="56"/>
    </row>
    <row r="30" spans="1:10" ht="15.95" customHeight="1" x14ac:dyDescent="0.25">
      <c r="A30" s="12"/>
      <c r="B30" s="53" t="s">
        <v>106</v>
      </c>
      <c r="C30" s="52" t="s">
        <v>105</v>
      </c>
      <c r="D30" s="52"/>
      <c r="E30" s="52"/>
      <c r="F30" s="52"/>
      <c r="G30" s="52"/>
      <c r="H30" s="52"/>
      <c r="I30" s="52"/>
      <c r="J30" s="74" t="e">
        <f>IF(J28&gt;0.05,(ROUND(J28/2,4)))</f>
        <v>#DIV/0!</v>
      </c>
    </row>
    <row r="31" spans="1:10" ht="12" customHeight="1" x14ac:dyDescent="0.2">
      <c r="A31" s="12"/>
      <c r="B31" s="12"/>
      <c r="C31" s="52"/>
      <c r="D31" s="52"/>
      <c r="E31" s="52"/>
      <c r="F31" s="52"/>
      <c r="G31" s="52"/>
      <c r="H31" s="52"/>
      <c r="I31" s="52"/>
      <c r="J31" s="56"/>
    </row>
    <row r="32" spans="1:10" ht="15.95" customHeight="1" x14ac:dyDescent="0.25">
      <c r="A32" s="12"/>
      <c r="B32" s="53" t="s">
        <v>104</v>
      </c>
      <c r="C32" s="52" t="s">
        <v>103</v>
      </c>
      <c r="D32" s="52"/>
      <c r="E32" s="52"/>
      <c r="F32" s="52"/>
      <c r="G32" s="52"/>
      <c r="H32" s="52"/>
      <c r="I32" s="52"/>
      <c r="J32" s="74" t="e">
        <f>ROUND(J30+0.5,4)</f>
        <v>#DIV/0!</v>
      </c>
    </row>
    <row r="33" spans="1:10" ht="12" customHeight="1" x14ac:dyDescent="0.2">
      <c r="A33" s="12"/>
      <c r="B33" s="12"/>
      <c r="C33" s="52"/>
      <c r="D33" s="52"/>
      <c r="E33" s="52"/>
      <c r="F33" s="52"/>
      <c r="G33" s="52"/>
      <c r="H33" s="52"/>
      <c r="I33" s="52"/>
      <c r="J33" s="56"/>
    </row>
    <row r="34" spans="1:10" ht="15.95" customHeight="1" x14ac:dyDescent="0.25">
      <c r="A34" s="12"/>
      <c r="B34" s="53" t="s">
        <v>102</v>
      </c>
      <c r="C34" s="52" t="s">
        <v>101</v>
      </c>
      <c r="D34" s="52"/>
      <c r="E34" s="52"/>
      <c r="F34" s="52"/>
      <c r="G34" s="52"/>
      <c r="H34" s="52"/>
      <c r="I34" s="52"/>
      <c r="J34" s="54" t="e">
        <f>IF(J32&lt;=J15,0,J32*J13)</f>
        <v>#DIV/0!</v>
      </c>
    </row>
    <row r="35" spans="1:10" ht="12" customHeight="1" thickBot="1" x14ac:dyDescent="0.3">
      <c r="A35" s="73"/>
      <c r="B35" s="73"/>
      <c r="C35" s="58"/>
      <c r="D35" s="58"/>
      <c r="E35" s="58"/>
      <c r="F35" s="58"/>
      <c r="G35" s="58"/>
      <c r="H35" s="58"/>
      <c r="I35" s="58"/>
      <c r="J35" s="57" t="s">
        <v>93</v>
      </c>
    </row>
    <row r="36" spans="1:10" ht="12" customHeight="1" x14ac:dyDescent="0.25">
      <c r="A36" s="72"/>
      <c r="B36" s="72"/>
      <c r="C36" s="52"/>
      <c r="D36" s="52"/>
      <c r="E36" s="52"/>
      <c r="F36" s="52"/>
      <c r="G36" s="52"/>
      <c r="H36" s="52"/>
      <c r="I36" s="52"/>
      <c r="J36" s="56"/>
    </row>
    <row r="37" spans="1:10" ht="15.95" customHeight="1" x14ac:dyDescent="0.25">
      <c r="B37" s="12"/>
      <c r="C37" s="55" t="s">
        <v>100</v>
      </c>
      <c r="D37" s="55"/>
      <c r="E37" s="55"/>
      <c r="F37" s="55"/>
      <c r="G37" s="55"/>
      <c r="H37" s="52"/>
      <c r="I37" s="52"/>
      <c r="J37" s="52"/>
    </row>
    <row r="38" spans="1:10" ht="15.95" customHeight="1" x14ac:dyDescent="0.25">
      <c r="A38" s="12" t="s">
        <v>2</v>
      </c>
      <c r="B38" s="53" t="s">
        <v>40</v>
      </c>
      <c r="C38" s="115" t="s">
        <v>99</v>
      </c>
      <c r="D38" s="115"/>
      <c r="E38" s="115"/>
      <c r="F38" s="115"/>
      <c r="G38" s="115"/>
      <c r="H38" s="71">
        <v>0</v>
      </c>
      <c r="I38" s="70"/>
      <c r="J38" s="69">
        <f>IF(J15&gt;H38,J15,H38)</f>
        <v>0.5</v>
      </c>
    </row>
    <row r="39" spans="1:10" ht="12" customHeight="1" x14ac:dyDescent="0.25">
      <c r="A39" s="12"/>
      <c r="B39" s="68"/>
      <c r="C39" s="67" t="s">
        <v>98</v>
      </c>
      <c r="D39" s="66"/>
      <c r="E39" s="66"/>
      <c r="F39" s="66"/>
      <c r="G39" s="66"/>
      <c r="H39" s="65"/>
      <c r="I39" s="65"/>
      <c r="J39" s="64"/>
    </row>
    <row r="40" spans="1:10" ht="12" customHeight="1" x14ac:dyDescent="0.25">
      <c r="A40" s="12"/>
      <c r="B40" s="68"/>
      <c r="C40" s="67" t="s">
        <v>97</v>
      </c>
      <c r="D40" s="66"/>
      <c r="E40" s="66"/>
      <c r="F40" s="66"/>
      <c r="G40" s="66"/>
      <c r="H40" s="65"/>
      <c r="I40" s="65"/>
      <c r="J40" s="64"/>
    </row>
    <row r="41" spans="1:10" ht="12" customHeight="1" x14ac:dyDescent="0.25">
      <c r="A41" s="12"/>
      <c r="B41" s="68"/>
      <c r="C41" s="67"/>
      <c r="D41" s="66"/>
      <c r="E41" s="66"/>
      <c r="F41" s="66"/>
      <c r="G41" s="66"/>
      <c r="H41" s="65"/>
      <c r="I41" s="65"/>
      <c r="J41" s="64"/>
    </row>
    <row r="42" spans="1:10" ht="15.95" customHeight="1" x14ac:dyDescent="0.25">
      <c r="A42" s="12"/>
      <c r="B42" s="53" t="s">
        <v>44</v>
      </c>
      <c r="C42" s="52" t="s">
        <v>96</v>
      </c>
      <c r="D42" s="60"/>
      <c r="E42" s="60"/>
      <c r="F42" s="60"/>
      <c r="G42" s="60"/>
      <c r="H42" s="52"/>
      <c r="I42" s="52"/>
      <c r="J42" s="63"/>
    </row>
    <row r="43" spans="1:10" ht="12" customHeight="1" x14ac:dyDescent="0.25">
      <c r="A43" s="12"/>
      <c r="B43" s="12"/>
      <c r="C43" s="62"/>
      <c r="D43" s="60"/>
      <c r="E43" s="60"/>
      <c r="F43" s="60"/>
      <c r="G43" s="60"/>
      <c r="H43" s="52"/>
      <c r="I43" s="52"/>
      <c r="J43" s="61"/>
    </row>
    <row r="44" spans="1:10" ht="15.95" customHeight="1" x14ac:dyDescent="0.25">
      <c r="A44" s="12"/>
      <c r="B44" s="53" t="s">
        <v>95</v>
      </c>
      <c r="C44" s="52" t="s">
        <v>94</v>
      </c>
      <c r="D44" s="60"/>
      <c r="E44" s="60"/>
      <c r="F44" s="60"/>
      <c r="G44" s="60"/>
      <c r="H44" s="52"/>
      <c r="I44" s="52"/>
      <c r="J44" s="54" t="e">
        <f>IF(J38&lt;J32,0,J38)*J42</f>
        <v>#DIV/0!</v>
      </c>
    </row>
    <row r="45" spans="1:10" ht="12" customHeight="1" thickBot="1" x14ac:dyDescent="0.25">
      <c r="A45" s="59"/>
      <c r="B45" s="59"/>
      <c r="C45" s="58"/>
      <c r="D45" s="58"/>
      <c r="E45" s="58"/>
      <c r="F45" s="58"/>
      <c r="G45" s="58"/>
      <c r="H45" s="58"/>
      <c r="I45" s="58"/>
      <c r="J45" s="57" t="s">
        <v>93</v>
      </c>
    </row>
    <row r="46" spans="1:10" ht="12" customHeight="1" x14ac:dyDescent="0.2">
      <c r="A46" s="12"/>
      <c r="B46" s="12"/>
      <c r="C46" s="52"/>
      <c r="D46" s="52"/>
      <c r="E46" s="52"/>
      <c r="F46" s="52"/>
      <c r="G46" s="52"/>
      <c r="H46" s="52"/>
      <c r="I46" s="52"/>
      <c r="J46" s="56"/>
    </row>
    <row r="47" spans="1:10" ht="15.95" customHeight="1" x14ac:dyDescent="0.25">
      <c r="B47" s="12"/>
      <c r="C47" s="55" t="s">
        <v>92</v>
      </c>
      <c r="D47" s="55"/>
      <c r="E47" s="55"/>
      <c r="F47" s="55"/>
      <c r="G47" s="55"/>
      <c r="H47" s="52"/>
      <c r="I47" s="52"/>
      <c r="J47" s="52"/>
    </row>
    <row r="48" spans="1:10" ht="15.95" customHeight="1" x14ac:dyDescent="0.25">
      <c r="A48" s="12" t="s">
        <v>3</v>
      </c>
      <c r="B48" s="53"/>
      <c r="C48" s="52" t="s">
        <v>91</v>
      </c>
      <c r="D48" s="52"/>
      <c r="E48" s="52"/>
      <c r="F48" s="52"/>
      <c r="G48" s="52"/>
      <c r="H48" s="52"/>
      <c r="I48" s="52"/>
      <c r="J48" s="54" t="e">
        <f>J44+J34+J17</f>
        <v>#DIV/0!</v>
      </c>
    </row>
    <row r="49" spans="1:10" ht="12" customHeight="1" x14ac:dyDescent="0.25">
      <c r="A49" s="12"/>
      <c r="B49" s="53"/>
      <c r="C49" s="52"/>
      <c r="D49" s="52"/>
      <c r="E49" s="52"/>
      <c r="F49" s="52"/>
      <c r="G49" s="52"/>
      <c r="H49" s="52"/>
      <c r="I49" s="52"/>
      <c r="J49" s="51"/>
    </row>
    <row r="50" spans="1:10" ht="15.95" customHeight="1" x14ac:dyDescent="0.2">
      <c r="A50" s="108" t="s">
        <v>90</v>
      </c>
      <c r="B50" s="109"/>
      <c r="C50" s="109"/>
      <c r="D50" s="109"/>
      <c r="E50" s="109"/>
      <c r="F50" s="109"/>
      <c r="G50" s="109"/>
      <c r="H50" s="109"/>
      <c r="I50" s="109"/>
      <c r="J50" s="109"/>
    </row>
  </sheetData>
  <sheetProtection algorithmName="SHA-512" hashValue="23aC82VhxeJ/JHLS6MJGRGigroyOwsX70t3l02i8mI5qpTsqkexnVTF60K6iQlMJj+wkBbNjkLUHunRB55cxXg==" saltValue="5UZIcU5R+pyS4poMHz8veQ==" spinCount="100000" sheet="1" objects="1" scenarios="1" selectLockedCells="1"/>
  <mergeCells count="7">
    <mergeCell ref="A50:J50"/>
    <mergeCell ref="A1:J1"/>
    <mergeCell ref="A3:J3"/>
    <mergeCell ref="E5:H5"/>
    <mergeCell ref="A7:J7"/>
    <mergeCell ref="C12:G13"/>
    <mergeCell ref="C38:G38"/>
  </mergeCells>
  <pageMargins left="0.7" right="0.7" top="0.75" bottom="0.75" header="0.3" footer="0.3"/>
  <pageSetup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Sample Tax Rate Form</vt:lpstr>
      <vt:lpstr>Enhanced BETE Sheet</vt:lpstr>
      <vt:lpstr>'Enhanced BETE Sheet'!Print_Area</vt:lpstr>
      <vt:lpstr>'Sample Tax Rate Form'!Print_Area</vt:lpstr>
    </vt:vector>
  </TitlesOfParts>
  <Company>CITY OF SOUTH PORTLAND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Stetson, Rachael</cp:lastModifiedBy>
  <cp:lastPrinted>2023-05-09T16:37:53Z</cp:lastPrinted>
  <dcterms:created xsi:type="dcterms:W3CDTF">1999-06-30T16:10:49Z</dcterms:created>
  <dcterms:modified xsi:type="dcterms:W3CDTF">2026-08-04T13:08:11Z</dcterms:modified>
</cp:coreProperties>
</file>