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519DE7F7-8C42-4413-8A2A-2F83A5AF2274}" xr6:coauthVersionLast="41" xr6:coauthVersionMax="41"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0610" yWindow="-120" windowWidth="20730" windowHeight="1116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 i="2" l="1"/>
  <c r="C17" i="2" l="1"/>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19" i="2" l="1"/>
  <c r="D21" i="2"/>
  <c r="G51" i="2"/>
  <c r="G53" i="2"/>
  <c r="G52" i="2"/>
  <c r="G27" i="2"/>
  <c r="G24" i="2"/>
  <c r="G25" i="2"/>
  <c r="G28" i="2"/>
  <c r="E21" i="2"/>
  <c r="G14" i="2"/>
  <c r="E12" i="2"/>
  <c r="G10" i="2"/>
  <c r="F12" i="2"/>
  <c r="F48" i="2"/>
  <c r="G47" i="2"/>
  <c r="G9" i="2"/>
  <c r="C12" i="2"/>
  <c r="G18" i="2"/>
  <c r="G23" i="2"/>
  <c r="C33" i="2"/>
  <c r="E33" i="2"/>
  <c r="G29" i="2"/>
  <c r="D33" i="2"/>
  <c r="G26" i="2"/>
  <c r="G50" i="2"/>
  <c r="D12" i="2"/>
  <c r="G11" i="2"/>
  <c r="G15" i="2"/>
  <c r="C21" i="2"/>
  <c r="G5" i="2"/>
  <c r="G6" i="2"/>
  <c r="D48" i="2" l="1"/>
  <c r="G21" i="2"/>
  <c r="E48" i="2"/>
  <c r="G12" i="2"/>
  <c r="G33" i="2"/>
  <c r="C48" i="2"/>
  <c r="G48" i="2" l="1"/>
</calcChain>
</file>

<file path=xl/sharedStrings.xml><?xml version="1.0" encoding="utf-8"?>
<sst xmlns="http://schemas.openxmlformats.org/spreadsheetml/2006/main" count="371" uniqueCount="111">
  <si>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</si>
  <si>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</si>
  <si>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</si>
  <si>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</si>
  <si>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</si>
  <si>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</si>
  <si>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</si>
  <si>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</si>
  <si>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</si>
  <si>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</si>
  <si>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</si>
  <si>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</si>
  <si>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</si>
  <si>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</si>
  <si>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</si>
  <si>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</si>
  <si>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</si>
  <si>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</si>
  <si>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</si>
  <si>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</si>
  <si>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</si>
  <si>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</si>
  <si>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</si>
  <si>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</si>
  <si>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</si>
  <si>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</si>
  <si>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</si>
  <si>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</si>
  <si>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</si>
  <si>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</si>
  <si>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</si>
  <si>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</si>
  <si>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</si>
  <si>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</si>
  <si>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</si>
  <si>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</si>
  <si>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</si>
  <si>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</si>
  <si>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</si>
  <si>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</si>
  <si>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</si>
  <si>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</si>
  <si>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</si>
  <si>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</si>
  <si>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</si>
  <si>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</si>
  <si>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</si>
  <si>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</si>
  <si>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</si>
  <si>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</si>
  <si>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</si>
  <si>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</si>
  <si>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</si>
  <si>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</si>
  <si>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</si>
  <si>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</si>
  <si>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</si>
  <si>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</si>
  <si>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</si>
  <si>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</si>
  <si>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</si>
  <si>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</si>
  <si>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</si>
  <si>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</si>
  <si>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</si>
  <si>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</si>
  <si>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</si>
  <si>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</si>
  <si>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</si>
  <si>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</si>
  <si>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</si>
  <si>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</si>
  <si>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</si>
  <si>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</si>
  <si>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</si>
  <si>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</si>
  <si>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</si>
  <si>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</si>
  <si>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</si>
  <si>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</si>
  <si>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</si>
  <si>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</si>
  <si>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</si>
  <si>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</si>
  <si>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</si>
  <si>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</si>
  <si>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</si>
  <si>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</si>
  <si>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</si>
  <si>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</si>
  <si>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</si>
  <si>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</si>
  <si>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</si>
  <si>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</si>
  <si>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</si>
  <si>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</si>
  <si>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</si>
  <si>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</si>
  <si>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</si>
  <si>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</si>
  <si>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Approximately 99% actual with allocations for accounting and other miscellaneous adjustments.</t>
  </si>
  <si>
    <t>Allocated based on group experience.</t>
  </si>
  <si>
    <t>Actual claims expense plus allocation of Incurred but not Reported claims and miscellaneous entries.</t>
  </si>
  <si>
    <t>Allocated based on proportionate share of Line of Business cost allocations.</t>
  </si>
  <si>
    <t>Premium taxes are actual; other charges are allocated based on proportionate share of Line of Business cost allocations.</t>
  </si>
  <si>
    <t>X</t>
  </si>
  <si>
    <t>Anthem Health Plans of Maine, Inc.</t>
  </si>
  <si>
    <t>Leigh</t>
  </si>
  <si>
    <t>Barrett</t>
  </si>
  <si>
    <t>Leigh.Barrett@anthem.com</t>
  </si>
  <si>
    <t>317-488-6816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</si>
</sst>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S51"/>
  <sheetViews>
    <sheetView showGridLines="0" showRowColHeaders="0" tabSelected="1" workbookViewId="0">
      <selection activeCell="J20" sqref="J20"/>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4" t="s">
        <v>99</v>
      </c>
      <c r="F1" s="104"/>
      <c r="G1" s="74"/>
      <c r="H1" s="74"/>
      <c r="I1" s="74"/>
      <c r="J1" s="74"/>
      <c r="K1" s="74"/>
      <c r="L1" s="74"/>
      <c r="M1" s="74"/>
      <c r="N1" s="74"/>
      <c r="O1" s="74"/>
      <c r="P1" s="74"/>
      <c r="Q1" s="74"/>
      <c r="R1" s="74"/>
      <c r="S1" s="74"/>
    </row>
    <row r="2" spans="2:19" s="73" customFormat="1" ht="18.75" x14ac:dyDescent="0.3">
      <c r="B2" s="75" t="s">
        <v>94</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5" t="s">
        <v>106</v>
      </c>
      <c r="F4" s="106"/>
      <c r="G4" s="106"/>
      <c r="H4" s="106"/>
      <c r="I4" s="106"/>
      <c r="J4" s="106"/>
      <c r="K4" s="107"/>
      <c r="L4" s="78"/>
      <c r="M4" s="78"/>
      <c r="N4" s="78"/>
      <c r="O4" s="78"/>
      <c r="P4" s="78"/>
      <c r="Q4" s="78"/>
      <c r="R4" s="78"/>
      <c r="S4" s="78"/>
    </row>
    <row r="5" spans="2:19" ht="19.5" thickBot="1" x14ac:dyDescent="0.35">
      <c r="B5" s="78" t="s">
        <v>2</v>
      </c>
      <c r="C5" s="78"/>
      <c r="D5" s="78"/>
      <c r="E5" s="105">
        <v>52618</v>
      </c>
      <c r="F5" s="106"/>
      <c r="G5" s="107"/>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5" t="s">
        <v>107</v>
      </c>
      <c r="E8" s="106"/>
      <c r="F8" s="106"/>
      <c r="G8" s="107"/>
      <c r="H8" s="78"/>
      <c r="I8" s="78"/>
      <c r="J8" s="99" t="s">
        <v>5</v>
      </c>
      <c r="K8" s="108" t="s">
        <v>108</v>
      </c>
      <c r="L8" s="109"/>
      <c r="M8" s="109"/>
      <c r="N8" s="110"/>
      <c r="P8" s="78"/>
      <c r="Q8" s="78"/>
      <c r="R8" s="78"/>
      <c r="S8" s="78"/>
    </row>
    <row r="9" spans="2:19" ht="19.5" thickBot="1" x14ac:dyDescent="0.35">
      <c r="B9" s="78" t="s">
        <v>91</v>
      </c>
      <c r="C9" s="78"/>
      <c r="D9" s="105" t="s">
        <v>109</v>
      </c>
      <c r="E9" s="106"/>
      <c r="F9" s="106"/>
      <c r="G9" s="106"/>
      <c r="H9" s="106"/>
      <c r="I9" s="107"/>
      <c r="J9" s="100" t="s">
        <v>6</v>
      </c>
      <c r="K9" s="111" t="s">
        <v>110</v>
      </c>
      <c r="L9" s="112"/>
      <c r="M9" s="112"/>
      <c r="N9" s="113"/>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2019</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96</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95</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14RDhxpsaJyHDSpNaiMyAWfC/wjoZpDPc5vZv96rqnQbNqCEvaDXqt1fCvGxjOpkXTsXrcz7aA4S/+OKRr7qFA==" saltValue="tJKVj69NDkDNYcVWiVRVj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53"/>
  <sheetViews>
    <sheetView showGridLines="0" showRowColHeaders="0" zoomScale="70" zoomScaleNormal="70" workbookViewId="0">
      <pane ySplit="4" topLeftCell="A5" activePane="bottomLeft" state="frozenSplit"/>
      <selection activeCell="E1" sqref="E1:F1"/>
      <selection pane="bottomLeft" activeCell="I48" sqref="I48"/>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4" t="s">
        <v>69</v>
      </c>
      <c r="D2" s="115"/>
      <c r="E2" s="115"/>
      <c r="F2" s="115"/>
      <c r="G2" s="116"/>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1587938</v>
      </c>
      <c r="D5" s="47">
        <f>'Area 1 Data'!D5+'Area 2 Data'!D5+'Area 3 Data'!D5+'Area 4 Data'!D5</f>
        <v>134312</v>
      </c>
      <c r="E5" s="47">
        <f>'Area 1 Data'!E5+'Area 2 Data'!E5+'Area 3 Data'!E5+'Area 4 Data'!E5</f>
        <v>285475</v>
      </c>
      <c r="F5" s="47">
        <f>'Area 1 Data'!F5+'Area 2 Data'!F5+'Area 3 Data'!F5+'Area 4 Data'!F5</f>
        <v>360932</v>
      </c>
      <c r="G5" s="47">
        <f t="shared" ref="G5:G12" si="0">SUM(C5:F5)</f>
        <v>2368657</v>
      </c>
    </row>
    <row r="6" spans="1:8" ht="16.5" thickBot="1" x14ac:dyDescent="0.3">
      <c r="A6" s="15">
        <v>2</v>
      </c>
      <c r="B6" s="25" t="s">
        <v>19</v>
      </c>
      <c r="C6" s="47">
        <f>'Area 1 Data'!C6+'Area 2 Data'!C6+'Area 3 Data'!C6+'Area 4 Data'!C6</f>
        <v>72899</v>
      </c>
      <c r="D6" s="47">
        <f>'Area 1 Data'!D6+'Area 2 Data'!D6+'Area 3 Data'!D6+'Area 4 Data'!D6</f>
        <v>6752</v>
      </c>
      <c r="E6" s="47">
        <f>'Area 1 Data'!E6+'Area 2 Data'!E6+'Area 3 Data'!E6+'Area 4 Data'!E6</f>
        <v>14767</v>
      </c>
      <c r="F6" s="47">
        <f>'Area 1 Data'!F6+'Area 2 Data'!F6+'Area 3 Data'!F6+'Area 4 Data'!F6</f>
        <v>0</v>
      </c>
      <c r="G6" s="48">
        <f t="shared" si="0"/>
        <v>94418</v>
      </c>
    </row>
    <row r="7" spans="1:8" ht="16.5" thickBot="1" x14ac:dyDescent="0.3">
      <c r="A7" s="15" t="s">
        <v>20</v>
      </c>
      <c r="B7" s="25" t="s">
        <v>21</v>
      </c>
      <c r="C7" s="4">
        <v>23</v>
      </c>
      <c r="D7" s="4">
        <v>258</v>
      </c>
      <c r="E7" s="4">
        <v>8574</v>
      </c>
      <c r="F7" s="4">
        <v>0</v>
      </c>
      <c r="G7" s="48">
        <f t="shared" si="0"/>
        <v>8855</v>
      </c>
    </row>
    <row r="8" spans="1:8" ht="16.5" thickBot="1" x14ac:dyDescent="0.3">
      <c r="A8" s="15" t="s">
        <v>22</v>
      </c>
      <c r="B8" s="25" t="s">
        <v>23</v>
      </c>
      <c r="C8" s="60">
        <v>0</v>
      </c>
      <c r="D8" s="4">
        <v>130</v>
      </c>
      <c r="E8" s="4"/>
      <c r="F8" s="60">
        <v>0</v>
      </c>
      <c r="G8" s="48">
        <f t="shared" si="0"/>
        <v>130</v>
      </c>
      <c r="H8" s="37"/>
    </row>
    <row r="9" spans="1:8" ht="16.5" thickBot="1" x14ac:dyDescent="0.3">
      <c r="A9" s="15">
        <v>3</v>
      </c>
      <c r="B9" s="25" t="s">
        <v>24</v>
      </c>
      <c r="C9" s="62">
        <f>'Area 1 Data'!C7+'Area 2 Data'!C7+'Area 3 Data'!C7+'Area 4 Data'!C7</f>
        <v>54091</v>
      </c>
      <c r="D9" s="62">
        <f>'Area 1 Data'!D7+'Area 2 Data'!D7+'Area 3 Data'!D7+'Area 4 Data'!D7</f>
        <v>4858</v>
      </c>
      <c r="E9" s="62">
        <f>'Area 1 Data'!E7+'Area 2 Data'!E7+'Area 3 Data'!E7+'Area 4 Data'!E7</f>
        <v>6248</v>
      </c>
      <c r="F9" s="62">
        <f>'Area 1 Data'!F7+'Area 2 Data'!F7+'Area 3 Data'!F7+'Area 4 Data'!F7</f>
        <v>7281</v>
      </c>
      <c r="G9" s="48">
        <f t="shared" si="0"/>
        <v>72478</v>
      </c>
    </row>
    <row r="10" spans="1:8" ht="16.5" thickBot="1" x14ac:dyDescent="0.3">
      <c r="A10" s="15">
        <v>4</v>
      </c>
      <c r="B10" s="25" t="s">
        <v>25</v>
      </c>
      <c r="C10" s="62">
        <f>'Area 1 Data'!C8+'Area 2 Data'!C8+'Area 3 Data'!C8+'Area 4 Data'!C8</f>
        <v>29072</v>
      </c>
      <c r="D10" s="62">
        <f>'Area 1 Data'!D8+'Area 2 Data'!D8+'Area 3 Data'!D8+'Area 4 Data'!D8</f>
        <v>3054</v>
      </c>
      <c r="E10" s="62">
        <f>'Area 1 Data'!E8+'Area 2 Data'!E8+'Area 3 Data'!E8+'Area 4 Data'!E8</f>
        <v>8377</v>
      </c>
      <c r="F10" s="62">
        <f>'Area 1 Data'!F8+'Area 2 Data'!F8+'Area 3 Data'!F8+'Area 4 Data'!F8</f>
        <v>8731</v>
      </c>
      <c r="G10" s="48">
        <f t="shared" si="0"/>
        <v>49234</v>
      </c>
    </row>
    <row r="11" spans="1:8" ht="16.5" thickBot="1" x14ac:dyDescent="0.3">
      <c r="A11" s="15">
        <v>5</v>
      </c>
      <c r="B11" s="25" t="s">
        <v>26</v>
      </c>
      <c r="C11" s="62">
        <f>'Area 1 Data'!C9+'Area 2 Data'!C9+'Area 3 Data'!C9+'Area 4 Data'!C9</f>
        <v>51264</v>
      </c>
      <c r="D11" s="62">
        <f>'Area 1 Data'!D9+'Area 2 Data'!D9+'Area 3 Data'!D9+'Area 4 Data'!D9</f>
        <v>3250</v>
      </c>
      <c r="E11" s="62">
        <f>'Area 1 Data'!E9+'Area 2 Data'!E9+'Area 3 Data'!E9+'Area 4 Data'!E9</f>
        <v>7599</v>
      </c>
      <c r="F11" s="62">
        <f>'Area 1 Data'!F9+'Area 2 Data'!F9+'Area 3 Data'!F9+'Area 4 Data'!F9</f>
        <v>17167</v>
      </c>
      <c r="G11" s="48">
        <f t="shared" si="0"/>
        <v>79280</v>
      </c>
    </row>
    <row r="12" spans="1:8" ht="16.5" thickBot="1" x14ac:dyDescent="0.3">
      <c r="A12" s="1" t="s">
        <v>27</v>
      </c>
      <c r="B12" s="25" t="s">
        <v>28</v>
      </c>
      <c r="C12" s="48">
        <f>SUM(C9:C11)</f>
        <v>134427</v>
      </c>
      <c r="D12" s="48">
        <f>SUM(D9:D11)</f>
        <v>11162</v>
      </c>
      <c r="E12" s="48">
        <f>SUM(E9:E11)</f>
        <v>22224</v>
      </c>
      <c r="F12" s="48">
        <f>SUM(F9:F11)</f>
        <v>33179</v>
      </c>
      <c r="G12" s="48">
        <f t="shared" si="0"/>
        <v>200992</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868270018</v>
      </c>
      <c r="D14" s="63">
        <f>'Area 1 Data'!D11+'Area 2 Data'!D11+'Area 3 Data'!D11+'Area 4 Data'!D11</f>
        <v>71428946</v>
      </c>
      <c r="E14" s="63">
        <f>'Area 1 Data'!E11+'Area 2 Data'!E11+'Area 3 Data'!E11+'Area 4 Data'!E11</f>
        <v>171575389</v>
      </c>
      <c r="F14" s="63">
        <f>'Area 1 Data'!F11+'Area 2 Data'!F11+'Area 3 Data'!F11+'Area 4 Data'!F11</f>
        <v>10156920</v>
      </c>
      <c r="G14" s="54">
        <f t="shared" ref="G14:G21" si="1">SUM(C14:F14)</f>
        <v>1121431273</v>
      </c>
    </row>
    <row r="15" spans="1:8" ht="16.5" thickBot="1" x14ac:dyDescent="0.3">
      <c r="A15" s="15">
        <v>7</v>
      </c>
      <c r="B15" s="25" t="s">
        <v>31</v>
      </c>
      <c r="C15" s="63">
        <f>'Area 1 Data'!C12+'Area 2 Data'!C12+'Area 3 Data'!C12+'Area 4 Data'!C12</f>
        <v>867116828</v>
      </c>
      <c r="D15" s="63">
        <f>'Area 1 Data'!D12+'Area 2 Data'!D12+'Area 3 Data'!D12+'Area 4 Data'!D12</f>
        <v>71432702</v>
      </c>
      <c r="E15" s="63">
        <f>'Area 1 Data'!E12+'Area 2 Data'!E12+'Area 3 Data'!E12+'Area 4 Data'!E12</f>
        <v>165945609</v>
      </c>
      <c r="F15" s="63">
        <f>'Area 1 Data'!F12+'Area 2 Data'!F12+'Area 3 Data'!F12+'Area 4 Data'!F12</f>
        <v>10156920</v>
      </c>
      <c r="G15" s="54">
        <f t="shared" si="1"/>
        <v>1114652059</v>
      </c>
    </row>
    <row r="16" spans="1:8" ht="16.5" thickBot="1" x14ac:dyDescent="0.3">
      <c r="A16" s="15">
        <v>8</v>
      </c>
      <c r="B16" s="25" t="s">
        <v>32</v>
      </c>
      <c r="C16" s="51">
        <v>868270018</v>
      </c>
      <c r="D16" s="51">
        <v>71428946</v>
      </c>
      <c r="E16" s="51">
        <v>157357621</v>
      </c>
      <c r="F16" s="51">
        <v>10156920</v>
      </c>
      <c r="G16" s="54">
        <f t="shared" si="1"/>
        <v>1107213505</v>
      </c>
    </row>
    <row r="17" spans="1:7" ht="16.5" thickBot="1" x14ac:dyDescent="0.3">
      <c r="A17" s="15">
        <v>9</v>
      </c>
      <c r="B17" s="25" t="s">
        <v>33</v>
      </c>
      <c r="C17" s="51">
        <f>2398096-3551287</f>
        <v>-1153191</v>
      </c>
      <c r="D17" s="51">
        <v>3756</v>
      </c>
      <c r="E17" s="51">
        <v>-5629780</v>
      </c>
      <c r="F17" s="51">
        <v>0</v>
      </c>
      <c r="G17" s="54">
        <f t="shared" si="1"/>
        <v>-6779215</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0</v>
      </c>
      <c r="D20" s="51">
        <v>0</v>
      </c>
      <c r="E20" s="51">
        <v>0</v>
      </c>
      <c r="F20" s="51">
        <v>0</v>
      </c>
      <c r="G20" s="54">
        <f t="shared" si="1"/>
        <v>0</v>
      </c>
    </row>
    <row r="21" spans="1:7" ht="16.5" thickBot="1" x14ac:dyDescent="0.3">
      <c r="A21" s="1">
        <v>14</v>
      </c>
      <c r="B21" s="25" t="s">
        <v>37</v>
      </c>
      <c r="C21" s="54">
        <f>SUM(C16:C20)</f>
        <v>867116827</v>
      </c>
      <c r="D21" s="54">
        <f>SUM(D16:D20)</f>
        <v>71432702</v>
      </c>
      <c r="E21" s="54">
        <f>SUM(E16:E20)</f>
        <v>151727841</v>
      </c>
      <c r="F21" s="54">
        <f>SUM(F16:F20)</f>
        <v>10156920</v>
      </c>
      <c r="G21" s="54">
        <f t="shared" si="1"/>
        <v>1100434290</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185350377</v>
      </c>
      <c r="D23" s="68">
        <f>'Area 1 Data'!D16+'Area 2 Data'!D16+'Area 3 Data'!D16+'Area 4 Data'!D16</f>
        <v>13395536</v>
      </c>
      <c r="E23" s="68">
        <f>'Area 1 Data'!E16+'Area 2 Data'!E16+'Area 3 Data'!E16+'Area 4 Data'!E16</f>
        <v>19215798</v>
      </c>
      <c r="F23" s="69">
        <v>0</v>
      </c>
      <c r="G23" s="54">
        <f>'Area 1 Data'!G16+'Area 2 Data'!G16+'Area 3 Data'!G16+'Area 4 Data'!G16</f>
        <v>217961711</v>
      </c>
    </row>
    <row r="24" spans="1:7" ht="16.5" thickBot="1" x14ac:dyDescent="0.3">
      <c r="A24" s="15">
        <v>16</v>
      </c>
      <c r="B24" s="25" t="s">
        <v>40</v>
      </c>
      <c r="C24" s="68">
        <f>'Area 1 Data'!C17+'Area 2 Data'!C17+'Area 3 Data'!C17+'Area 4 Data'!C17</f>
        <v>168207992</v>
      </c>
      <c r="D24" s="68">
        <f>'Area 1 Data'!D17+'Area 2 Data'!D17+'Area 3 Data'!D17+'Area 4 Data'!D17</f>
        <v>13964730</v>
      </c>
      <c r="E24" s="68">
        <f>'Area 1 Data'!E17+'Area 2 Data'!E17+'Area 3 Data'!E17+'Area 4 Data'!E17</f>
        <v>23518381</v>
      </c>
      <c r="F24" s="65">
        <v>0</v>
      </c>
      <c r="G24" s="54">
        <f>'Area 1 Data'!G17+'Area 2 Data'!G17+'Area 3 Data'!G17+'Area 4 Data'!G17</f>
        <v>205691103</v>
      </c>
    </row>
    <row r="25" spans="1:7" ht="16.5" thickBot="1" x14ac:dyDescent="0.3">
      <c r="A25" s="15">
        <v>17</v>
      </c>
      <c r="B25" s="25" t="s">
        <v>41</v>
      </c>
      <c r="C25" s="68">
        <f>'Area 1 Data'!C18+'Area 2 Data'!C18+'Area 3 Data'!C18+'Area 4 Data'!C18</f>
        <v>218608378</v>
      </c>
      <c r="D25" s="68">
        <f>'Area 1 Data'!D18+'Area 2 Data'!D18+'Area 3 Data'!D18+'Area 4 Data'!D18</f>
        <v>9830083</v>
      </c>
      <c r="E25" s="68">
        <f>'Area 1 Data'!E18+'Area 2 Data'!E18+'Area 3 Data'!E18+'Area 4 Data'!E18</f>
        <v>46539287</v>
      </c>
      <c r="F25" s="65">
        <v>0</v>
      </c>
      <c r="G25" s="54">
        <f>'Area 1 Data'!G18+'Area 2 Data'!G18+'Area 3 Data'!G18+'Area 4 Data'!G18</f>
        <v>274977748</v>
      </c>
    </row>
    <row r="26" spans="1:7" ht="16.5" thickBot="1" x14ac:dyDescent="0.3">
      <c r="A26" s="15">
        <v>18</v>
      </c>
      <c r="B26" s="25" t="s">
        <v>42</v>
      </c>
      <c r="C26" s="68">
        <f>'Area 1 Data'!C19+'Area 2 Data'!C19+'Area 3 Data'!C19+'Area 4 Data'!C19</f>
        <v>11546441</v>
      </c>
      <c r="D26" s="68">
        <f>'Area 1 Data'!D19+'Area 2 Data'!D19+'Area 3 Data'!D19+'Area 4 Data'!D19</f>
        <v>0</v>
      </c>
      <c r="E26" s="68">
        <f>'Area 1 Data'!E19+'Area 2 Data'!E19+'Area 3 Data'!E19+'Area 4 Data'!E19</f>
        <v>0</v>
      </c>
      <c r="F26" s="65">
        <v>0</v>
      </c>
      <c r="G26" s="54">
        <f>'Area 1 Data'!G19+'Area 2 Data'!G19+'Area 3 Data'!G19+'Area 4 Data'!G19</f>
        <v>11546441</v>
      </c>
    </row>
    <row r="27" spans="1:7" ht="16.5" thickBot="1" x14ac:dyDescent="0.3">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5" thickBot="1" x14ac:dyDescent="0.3">
      <c r="A28" s="15">
        <v>20</v>
      </c>
      <c r="B28" s="25" t="s">
        <v>44</v>
      </c>
      <c r="C28" s="68">
        <f>'Area 1 Data'!C21+'Area 2 Data'!C21+'Area 3 Data'!C21+'Area 4 Data'!C21</f>
        <v>28013663</v>
      </c>
      <c r="D28" s="68">
        <f>'Area 1 Data'!D21+'Area 2 Data'!D21+'Area 3 Data'!D21+'Area 4 Data'!D21</f>
        <v>2246008</v>
      </c>
      <c r="E28" s="68">
        <f>'Area 1 Data'!E21+'Area 2 Data'!E21+'Area 3 Data'!E21+'Area 4 Data'!E21</f>
        <v>0</v>
      </c>
      <c r="F28" s="65">
        <v>0</v>
      </c>
      <c r="G28" s="54">
        <f>'Area 1 Data'!G21+'Area 2 Data'!G21+'Area 3 Data'!G21+'Area 4 Data'!G21</f>
        <v>30259671</v>
      </c>
    </row>
    <row r="29" spans="1:7" ht="16.5" thickBot="1" x14ac:dyDescent="0.3">
      <c r="A29" s="15">
        <v>21</v>
      </c>
      <c r="B29" s="25" t="s">
        <v>45</v>
      </c>
      <c r="C29" s="68">
        <f>'Area 1 Data'!C22+'Area 2 Data'!C22+'Area 3 Data'!C22+'Area 4 Data'!C22</f>
        <v>166966653</v>
      </c>
      <c r="D29" s="68">
        <f>'Area 1 Data'!D22+'Area 2 Data'!D22+'Area 3 Data'!D22+'Area 4 Data'!D22</f>
        <v>12634782</v>
      </c>
      <c r="E29" s="68">
        <f>'Area 1 Data'!E22+'Area 2 Data'!E22+'Area 3 Data'!E22+'Area 4 Data'!E22</f>
        <v>18403797</v>
      </c>
      <c r="F29" s="65">
        <v>0</v>
      </c>
      <c r="G29" s="54">
        <f>'Area 1 Data'!G22+'Area 2 Data'!G22+'Area 3 Data'!G22+'Area 4 Data'!G22</f>
        <v>198005232</v>
      </c>
    </row>
    <row r="30" spans="1:7" ht="16.5" thickBot="1" x14ac:dyDescent="0.3">
      <c r="A30" s="15">
        <v>22</v>
      </c>
      <c r="B30" s="25" t="s">
        <v>46</v>
      </c>
      <c r="C30" s="51">
        <v>0</v>
      </c>
      <c r="D30" s="51">
        <v>0</v>
      </c>
      <c r="E30" s="51">
        <v>0</v>
      </c>
      <c r="F30" s="65">
        <v>0</v>
      </c>
      <c r="G30" s="54">
        <f t="shared" ref="G30:G48" si="2">SUM(C30:F30)</f>
        <v>0</v>
      </c>
    </row>
    <row r="31" spans="1:7" ht="16.5" thickBot="1" x14ac:dyDescent="0.3">
      <c r="A31" s="15">
        <v>23</v>
      </c>
      <c r="B31" s="25" t="s">
        <v>47</v>
      </c>
      <c r="C31" s="51">
        <f>4671741+1454780+1</f>
        <v>6126522</v>
      </c>
      <c r="D31" s="51">
        <v>479736</v>
      </c>
      <c r="E31" s="51">
        <v>1305939</v>
      </c>
      <c r="F31" s="65">
        <v>0</v>
      </c>
      <c r="G31" s="54">
        <f t="shared" si="2"/>
        <v>7912197</v>
      </c>
    </row>
    <row r="32" spans="1:7" ht="16.5" thickBot="1" x14ac:dyDescent="0.3">
      <c r="A32" s="15">
        <v>24</v>
      </c>
      <c r="B32" s="25" t="s">
        <v>48</v>
      </c>
      <c r="C32" s="51">
        <v>0</v>
      </c>
      <c r="D32" s="51">
        <v>0</v>
      </c>
      <c r="E32" s="51">
        <v>22472515</v>
      </c>
      <c r="F32" s="51">
        <v>0</v>
      </c>
      <c r="G32" s="54">
        <f t="shared" si="2"/>
        <v>22472515</v>
      </c>
    </row>
    <row r="33" spans="1:7" ht="16.5" thickBot="1" x14ac:dyDescent="0.3">
      <c r="A33" s="15">
        <v>25</v>
      </c>
      <c r="B33" s="25" t="s">
        <v>77</v>
      </c>
      <c r="C33" s="54">
        <f>SUM(C23:C31)-C32</f>
        <v>784820026</v>
      </c>
      <c r="D33" s="54">
        <f>SUM(D23:D31)-D32</f>
        <v>52550875</v>
      </c>
      <c r="E33" s="54">
        <f>SUM(E23:E31)-E32</f>
        <v>86510687</v>
      </c>
      <c r="F33" s="51">
        <v>7300787</v>
      </c>
      <c r="G33" s="54">
        <f t="shared" si="2"/>
        <v>931182375</v>
      </c>
    </row>
    <row r="34" spans="1:7" ht="16.5" thickBot="1" x14ac:dyDescent="0.3">
      <c r="A34" s="15">
        <v>26</v>
      </c>
      <c r="B34" s="25" t="s">
        <v>49</v>
      </c>
      <c r="C34" s="51">
        <v>0</v>
      </c>
      <c r="D34" s="51">
        <v>0</v>
      </c>
      <c r="E34" s="51">
        <v>0</v>
      </c>
      <c r="F34" s="51">
        <v>0</v>
      </c>
      <c r="G34" s="54">
        <f t="shared" si="2"/>
        <v>0</v>
      </c>
    </row>
    <row r="35" spans="1:7" ht="16.5" thickBot="1" x14ac:dyDescent="0.3">
      <c r="A35" s="15">
        <v>27</v>
      </c>
      <c r="B35" s="25" t="s">
        <v>50</v>
      </c>
      <c r="C35" s="51">
        <v>11685998</v>
      </c>
      <c r="D35" s="51">
        <v>2190539</v>
      </c>
      <c r="E35" s="51">
        <v>4395720</v>
      </c>
      <c r="F35" s="51">
        <v>336668</v>
      </c>
      <c r="G35" s="54">
        <f t="shared" si="2"/>
        <v>18608925</v>
      </c>
    </row>
    <row r="36" spans="1:7" ht="16.5" thickBot="1" x14ac:dyDescent="0.3">
      <c r="A36" s="15">
        <v>28</v>
      </c>
      <c r="B36" s="25" t="s">
        <v>51</v>
      </c>
      <c r="C36" s="51">
        <v>8430147</v>
      </c>
      <c r="D36" s="51">
        <v>1580230</v>
      </c>
      <c r="E36" s="51">
        <v>3171022</v>
      </c>
      <c r="F36" s="51">
        <v>242868</v>
      </c>
      <c r="G36" s="54">
        <f t="shared" si="2"/>
        <v>13424267</v>
      </c>
    </row>
    <row r="37" spans="1:7" ht="16.5" thickBot="1" x14ac:dyDescent="0.3">
      <c r="A37" s="15">
        <v>29</v>
      </c>
      <c r="B37" s="25" t="s">
        <v>52</v>
      </c>
      <c r="C37" s="51">
        <v>17902351</v>
      </c>
      <c r="D37" s="51">
        <v>2164669</v>
      </c>
      <c r="E37" s="51">
        <v>4028469</v>
      </c>
      <c r="F37" s="51">
        <v>-201244</v>
      </c>
      <c r="G37" s="54">
        <f t="shared" si="2"/>
        <v>23894245</v>
      </c>
    </row>
    <row r="38" spans="1:7" ht="16.5" thickBot="1" x14ac:dyDescent="0.3">
      <c r="A38" s="15">
        <v>30</v>
      </c>
      <c r="B38" s="25" t="s">
        <v>53</v>
      </c>
      <c r="C38" s="51">
        <v>2644743</v>
      </c>
      <c r="D38" s="51">
        <v>2747130</v>
      </c>
      <c r="E38" s="51">
        <v>923609</v>
      </c>
      <c r="F38" s="51">
        <v>0</v>
      </c>
      <c r="G38" s="54">
        <f t="shared" si="2"/>
        <v>6315482</v>
      </c>
    </row>
    <row r="39" spans="1:7" ht="16.5" thickBot="1" x14ac:dyDescent="0.3">
      <c r="A39" s="15">
        <v>31</v>
      </c>
      <c r="B39" s="25" t="s">
        <v>54</v>
      </c>
      <c r="C39" s="51">
        <v>1487952</v>
      </c>
      <c r="D39" s="51">
        <v>179916</v>
      </c>
      <c r="E39" s="51">
        <v>334826</v>
      </c>
      <c r="F39" s="51">
        <v>-16726</v>
      </c>
      <c r="G39" s="54">
        <f t="shared" si="2"/>
        <v>1985968</v>
      </c>
    </row>
    <row r="40" spans="1:7" ht="16.5" thickBot="1" x14ac:dyDescent="0.3">
      <c r="A40" s="15">
        <v>32</v>
      </c>
      <c r="B40" s="25" t="s">
        <v>55</v>
      </c>
      <c r="C40" s="51">
        <v>9671291</v>
      </c>
      <c r="D40" s="51">
        <v>1169408</v>
      </c>
      <c r="E40" s="51">
        <v>2176278</v>
      </c>
      <c r="F40" s="51">
        <v>-108717</v>
      </c>
      <c r="G40" s="54">
        <f t="shared" si="2"/>
        <v>12908260</v>
      </c>
    </row>
    <row r="41" spans="1:7" ht="16.5" thickBot="1" x14ac:dyDescent="0.3">
      <c r="A41" s="14">
        <v>33</v>
      </c>
      <c r="B41" s="25" t="s">
        <v>56</v>
      </c>
      <c r="C41" s="51">
        <v>0</v>
      </c>
      <c r="D41" s="51">
        <v>0</v>
      </c>
      <c r="E41" s="51">
        <v>0</v>
      </c>
      <c r="F41" s="51">
        <v>0</v>
      </c>
      <c r="G41" s="54">
        <f t="shared" si="2"/>
        <v>0</v>
      </c>
    </row>
    <row r="42" spans="1:7" ht="16.5" thickBot="1" x14ac:dyDescent="0.3">
      <c r="A42" s="15" t="s">
        <v>57</v>
      </c>
      <c r="B42" s="25" t="s">
        <v>58</v>
      </c>
      <c r="C42" s="51">
        <v>0</v>
      </c>
      <c r="D42" s="51">
        <v>0</v>
      </c>
      <c r="E42" s="51">
        <v>5490593</v>
      </c>
      <c r="F42" s="51">
        <v>0</v>
      </c>
      <c r="G42" s="54">
        <f t="shared" si="2"/>
        <v>5490593</v>
      </c>
    </row>
    <row r="43" spans="1:7" ht="16.5" thickBot="1" x14ac:dyDescent="0.3">
      <c r="A43" s="15" t="s">
        <v>97</v>
      </c>
      <c r="B43" s="25" t="s">
        <v>98</v>
      </c>
      <c r="C43" s="51">
        <v>1733380</v>
      </c>
      <c r="D43" s="51">
        <v>196504</v>
      </c>
      <c r="E43" s="51">
        <v>55416</v>
      </c>
      <c r="F43" s="51">
        <v>0</v>
      </c>
      <c r="G43" s="54">
        <f t="shared" si="2"/>
        <v>1985300</v>
      </c>
    </row>
    <row r="44" spans="1:7" ht="16.5" thickBot="1" x14ac:dyDescent="0.3">
      <c r="A44" s="15">
        <v>34</v>
      </c>
      <c r="B44" s="25" t="s">
        <v>59</v>
      </c>
      <c r="C44" s="51">
        <v>59490</v>
      </c>
      <c r="D44" s="51">
        <v>7193</v>
      </c>
      <c r="E44" s="51">
        <v>13387</v>
      </c>
      <c r="F44" s="51">
        <v>-669</v>
      </c>
      <c r="G44" s="54">
        <f t="shared" si="2"/>
        <v>79401</v>
      </c>
    </row>
    <row r="45" spans="1:7" ht="16.5" thickBot="1" x14ac:dyDescent="0.3">
      <c r="A45" s="15">
        <v>35</v>
      </c>
      <c r="B45" s="25" t="s">
        <v>60</v>
      </c>
      <c r="C45" s="51">
        <v>40559</v>
      </c>
      <c r="D45" s="51">
        <v>9976</v>
      </c>
      <c r="E45" s="51">
        <v>20019</v>
      </c>
      <c r="F45" s="51">
        <v>0</v>
      </c>
      <c r="G45" s="54">
        <f t="shared" si="2"/>
        <v>70554</v>
      </c>
    </row>
    <row r="46" spans="1:7" ht="16.5" thickBot="1" x14ac:dyDescent="0.3">
      <c r="A46" s="15">
        <v>36</v>
      </c>
      <c r="B46" s="25" t="s">
        <v>61</v>
      </c>
      <c r="C46" s="51">
        <v>2822265</v>
      </c>
      <c r="D46" s="51">
        <v>341256</v>
      </c>
      <c r="E46" s="51">
        <v>635080</v>
      </c>
      <c r="F46" s="51">
        <v>-31726</v>
      </c>
      <c r="G46" s="54">
        <f t="shared" si="2"/>
        <v>3766875</v>
      </c>
    </row>
    <row r="47" spans="1:7" ht="16.5" thickBot="1" x14ac:dyDescent="0.3">
      <c r="A47" s="15">
        <v>37</v>
      </c>
      <c r="B47" s="25" t="s">
        <v>62</v>
      </c>
      <c r="C47" s="54">
        <f>SUM(C35:C46)</f>
        <v>56478176</v>
      </c>
      <c r="D47" s="54">
        <f>SUM(D35:D46)</f>
        <v>10586821</v>
      </c>
      <c r="E47" s="54">
        <f>SUM(E35:E46)</f>
        <v>21244419</v>
      </c>
      <c r="F47" s="54">
        <f>SUM(F35:F46)</f>
        <v>220454</v>
      </c>
      <c r="G47" s="54">
        <f t="shared" si="2"/>
        <v>88529870</v>
      </c>
    </row>
    <row r="48" spans="1:7" ht="16.5" thickBot="1" x14ac:dyDescent="0.3">
      <c r="A48" s="1">
        <v>38</v>
      </c>
      <c r="B48" s="25" t="s">
        <v>63</v>
      </c>
      <c r="C48" s="54">
        <f>C21-C33-C34-C47</f>
        <v>25818625</v>
      </c>
      <c r="D48" s="54">
        <f>D21-D33-D34-D47</f>
        <v>8295006</v>
      </c>
      <c r="E48" s="54">
        <f>E21-E33-E34-E47</f>
        <v>43972735</v>
      </c>
      <c r="F48" s="54">
        <f>F21-F33-F34-F47</f>
        <v>2635679</v>
      </c>
      <c r="G48" s="54">
        <f t="shared" si="2"/>
        <v>80722045</v>
      </c>
    </row>
    <row r="49" spans="1:7" ht="16.5" thickBot="1" x14ac:dyDescent="0.3">
      <c r="A49" s="19"/>
      <c r="B49" s="19" t="s">
        <v>64</v>
      </c>
      <c r="C49" s="23"/>
      <c r="D49" s="23"/>
      <c r="E49" s="23"/>
      <c r="F49" s="23"/>
      <c r="G49" s="50"/>
    </row>
    <row r="50" spans="1:7" ht="16.5" thickBot="1" x14ac:dyDescent="0.3">
      <c r="A50" s="14">
        <v>39</v>
      </c>
      <c r="B50" s="25" t="s">
        <v>65</v>
      </c>
      <c r="C50" s="57">
        <f>'Area 1 Data'!C24+'Area 2 Data'!C24+'Area 3 Data'!C24+'Area 4 Data'!C24</f>
        <v>38630</v>
      </c>
      <c r="D50" s="57">
        <f>'Area 1 Data'!D24+'Area 2 Data'!D24+'Area 3 Data'!D24+'Area 4 Data'!D24</f>
        <v>1864</v>
      </c>
      <c r="E50" s="57">
        <f>'Area 1 Data'!E24+'Area 2 Data'!E24+'Area 3 Data'!E24+'Area 4 Data'!E24</f>
        <v>4781</v>
      </c>
      <c r="F50" s="70">
        <v>0</v>
      </c>
      <c r="G50" s="47">
        <f>'Area 1 Data'!G24+'Area 2 Data'!G24+'Area 3 Data'!G24+'Area 4 Data'!G24</f>
        <v>45275</v>
      </c>
    </row>
    <row r="51" spans="1:7" ht="16.5" thickBot="1" x14ac:dyDescent="0.3">
      <c r="A51" s="14">
        <v>40</v>
      </c>
      <c r="B51" s="25" t="s">
        <v>66</v>
      </c>
      <c r="C51" s="58">
        <f>'Area 1 Data'!C25+'Area 2 Data'!C25+'Area 3 Data'!C25+'Area 4 Data'!C25</f>
        <v>1027411</v>
      </c>
      <c r="D51" s="58">
        <f>'Area 1 Data'!D25+'Area 2 Data'!D25+'Area 3 Data'!D25+'Area 4 Data'!D25</f>
        <v>73608</v>
      </c>
      <c r="E51" s="58">
        <f>'Area 1 Data'!E25+'Area 2 Data'!E25+'Area 3 Data'!E25+'Area 4 Data'!E25</f>
        <v>108449</v>
      </c>
      <c r="F51" s="71">
        <v>0</v>
      </c>
      <c r="G51" s="47">
        <f>'Area 1 Data'!G25+'Area 2 Data'!G25+'Area 3 Data'!G25+'Area 4 Data'!G25</f>
        <v>1209468</v>
      </c>
    </row>
    <row r="52" spans="1:7" ht="16.5" thickBot="1" x14ac:dyDescent="0.3">
      <c r="A52" s="14">
        <v>41</v>
      </c>
      <c r="B52" s="25" t="s">
        <v>67</v>
      </c>
      <c r="C52" s="58">
        <f>'Area 1 Data'!C26+'Area 2 Data'!C26+'Area 3 Data'!C26+'Area 4 Data'!C26</f>
        <v>490471</v>
      </c>
      <c r="D52" s="58">
        <f>'Area 1 Data'!D26+'Area 2 Data'!D26+'Area 3 Data'!D26+'Area 4 Data'!D26</f>
        <v>60702</v>
      </c>
      <c r="E52" s="58">
        <f>'Area 1 Data'!E26+'Area 2 Data'!E26+'Area 3 Data'!E26+'Area 4 Data'!E26</f>
        <v>70684</v>
      </c>
      <c r="F52" s="71">
        <v>0</v>
      </c>
      <c r="G52" s="47">
        <f>'Area 1 Data'!G26+'Area 2 Data'!G26+'Area 3 Data'!G26+'Area 4 Data'!G26</f>
        <v>621857.00000000012</v>
      </c>
    </row>
    <row r="53" spans="1:7" ht="16.5" thickBot="1" x14ac:dyDescent="0.3">
      <c r="A53" s="14">
        <v>42</v>
      </c>
      <c r="B53" s="25" t="s">
        <v>68</v>
      </c>
      <c r="C53" s="58">
        <f>'Area 1 Data'!C27+'Area 2 Data'!C27+'Area 3 Data'!C27+'Area 4 Data'!C27</f>
        <v>30491</v>
      </c>
      <c r="D53" s="58">
        <f>'Area 1 Data'!D27+'Area 2 Data'!D27+'Area 3 Data'!D27+'Area 4 Data'!D27</f>
        <v>2587</v>
      </c>
      <c r="E53" s="58">
        <f>'Area 1 Data'!E27+'Area 2 Data'!E27+'Area 3 Data'!E27+'Area 4 Data'!E27</f>
        <v>6520</v>
      </c>
      <c r="F53" s="71">
        <v>0</v>
      </c>
      <c r="G53" s="47">
        <f>'Area 1 Data'!G27+'Area 2 Data'!G27+'Area 3 Data'!G27+'Area 4 Data'!G27</f>
        <v>39598</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scale="57"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27"/>
  <sheetViews>
    <sheetView showGridLines="0" showRowColHeaders="0" zoomScale="90" zoomScaleNormal="90" workbookViewId="0">
      <pane xSplit="2" ySplit="4" topLeftCell="C5" activePane="bottomRight" state="frozen"/>
      <selection activeCell="E1" sqref="E1:F1"/>
      <selection pane="topRight" activeCell="E1" sqref="E1:F1"/>
      <selection pane="bottomLeft" activeCell="E1" sqref="E1:F1"/>
      <selection pane="bottomRight" activeCell="D18" sqref="D18"/>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628764</v>
      </c>
      <c r="D5" s="3">
        <v>80573</v>
      </c>
      <c r="E5" s="3">
        <v>113290</v>
      </c>
      <c r="F5" s="3">
        <v>70931</v>
      </c>
      <c r="G5" s="47">
        <f>SUM(C5:F5)</f>
        <v>893558</v>
      </c>
    </row>
    <row r="6" spans="1:7" ht="16.5" thickBot="1" x14ac:dyDescent="0.3">
      <c r="A6" s="15">
        <v>2</v>
      </c>
      <c r="B6" s="25" t="s">
        <v>19</v>
      </c>
      <c r="C6" s="4">
        <v>11517</v>
      </c>
      <c r="D6" s="4">
        <v>3665</v>
      </c>
      <c r="E6" s="4">
        <v>5959</v>
      </c>
      <c r="F6" s="4">
        <v>0</v>
      </c>
      <c r="G6" s="48">
        <f>SUM(C6:F6)</f>
        <v>21141</v>
      </c>
    </row>
    <row r="7" spans="1:7" ht="16.5" thickBot="1" x14ac:dyDescent="0.3">
      <c r="A7" s="15">
        <v>3</v>
      </c>
      <c r="B7" s="25" t="s">
        <v>24</v>
      </c>
      <c r="C7" s="4">
        <v>9743</v>
      </c>
      <c r="D7" s="4">
        <v>2595</v>
      </c>
      <c r="E7" s="4">
        <v>2584</v>
      </c>
      <c r="F7" s="4">
        <v>1260</v>
      </c>
      <c r="G7" s="48">
        <f>SUM(C7:F7)</f>
        <v>16182</v>
      </c>
    </row>
    <row r="8" spans="1:7" ht="16.5" thickBot="1" x14ac:dyDescent="0.3">
      <c r="A8" s="15">
        <v>4</v>
      </c>
      <c r="B8" s="25" t="s">
        <v>25</v>
      </c>
      <c r="C8" s="4">
        <v>18568</v>
      </c>
      <c r="D8" s="4">
        <v>1693</v>
      </c>
      <c r="E8" s="4">
        <v>3318</v>
      </c>
      <c r="F8" s="4">
        <v>1085</v>
      </c>
      <c r="G8" s="48">
        <f>SUM(C8:F8)</f>
        <v>24664</v>
      </c>
    </row>
    <row r="9" spans="1:7" ht="16.5" thickBot="1" x14ac:dyDescent="0.3">
      <c r="A9" s="15">
        <v>5</v>
      </c>
      <c r="B9" s="25" t="s">
        <v>26</v>
      </c>
      <c r="C9" s="4">
        <v>24166</v>
      </c>
      <c r="D9" s="4">
        <v>1900</v>
      </c>
      <c r="E9" s="5">
        <v>2930</v>
      </c>
      <c r="F9" s="4">
        <v>2118</v>
      </c>
      <c r="G9" s="48">
        <f>SUM(C9:F9)</f>
        <v>31114</v>
      </c>
    </row>
    <row r="10" spans="1:7" ht="16.5" thickBot="1" x14ac:dyDescent="0.3">
      <c r="A10" s="19"/>
      <c r="B10" s="19" t="s">
        <v>29</v>
      </c>
      <c r="C10" s="23"/>
      <c r="D10" s="23"/>
      <c r="E10" s="23"/>
      <c r="F10" s="23"/>
      <c r="G10" s="49"/>
    </row>
    <row r="11" spans="1:7" ht="16.5" thickBot="1" x14ac:dyDescent="0.3">
      <c r="A11" s="14">
        <v>6</v>
      </c>
      <c r="B11" s="25" t="s">
        <v>30</v>
      </c>
      <c r="C11" s="52">
        <v>324620313</v>
      </c>
      <c r="D11" s="53">
        <v>42849862</v>
      </c>
      <c r="E11" s="53">
        <v>47130589</v>
      </c>
      <c r="F11" s="53">
        <v>1365971</v>
      </c>
      <c r="G11" s="54">
        <f>SUM(C11:F11)</f>
        <v>415966735</v>
      </c>
    </row>
    <row r="12" spans="1:7" ht="16.5" thickBot="1" x14ac:dyDescent="0.3">
      <c r="A12" s="15">
        <v>7</v>
      </c>
      <c r="B12" s="25" t="s">
        <v>31</v>
      </c>
      <c r="C12" s="51">
        <v>321423428</v>
      </c>
      <c r="D12" s="51">
        <v>42852115</v>
      </c>
      <c r="E12" s="51">
        <v>45584127</v>
      </c>
      <c r="F12" s="51">
        <v>1365971</v>
      </c>
      <c r="G12" s="54">
        <f>SUM(C12:F12)</f>
        <v>411225641</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106036638</v>
      </c>
      <c r="D16" s="53">
        <v>9446265</v>
      </c>
      <c r="E16" s="53">
        <v>7189918</v>
      </c>
      <c r="F16" s="59">
        <v>0</v>
      </c>
      <c r="G16" s="54">
        <f t="shared" ref="G16:G22" si="0">SUM(C16:F16)</f>
        <v>122672821</v>
      </c>
    </row>
    <row r="17" spans="1:7" ht="16.5" thickBot="1" x14ac:dyDescent="0.3">
      <c r="A17" s="15">
        <v>16</v>
      </c>
      <c r="B17" s="25" t="s">
        <v>40</v>
      </c>
      <c r="C17" s="51">
        <v>42950051</v>
      </c>
      <c r="D17" s="51">
        <v>8072020</v>
      </c>
      <c r="E17" s="51">
        <v>6864852</v>
      </c>
      <c r="F17" s="59">
        <v>0</v>
      </c>
      <c r="G17" s="54">
        <f t="shared" si="0"/>
        <v>57886923</v>
      </c>
    </row>
    <row r="18" spans="1:7" ht="16.5" thickBot="1" x14ac:dyDescent="0.3">
      <c r="A18" s="15">
        <v>17</v>
      </c>
      <c r="B18" s="25" t="s">
        <v>41</v>
      </c>
      <c r="C18" s="51">
        <v>68226412</v>
      </c>
      <c r="D18" s="51">
        <v>6900827</v>
      </c>
      <c r="E18" s="51">
        <v>19659960</v>
      </c>
      <c r="F18" s="59">
        <v>0</v>
      </c>
      <c r="G18" s="54">
        <f t="shared" si="0"/>
        <v>94787199</v>
      </c>
    </row>
    <row r="19" spans="1:7" ht="16.5" thickBot="1" x14ac:dyDescent="0.3">
      <c r="A19" s="15">
        <v>18</v>
      </c>
      <c r="B19" s="25" t="s">
        <v>42</v>
      </c>
      <c r="C19" s="51">
        <v>11546441</v>
      </c>
      <c r="D19" s="51">
        <v>0</v>
      </c>
      <c r="E19" s="51">
        <v>0</v>
      </c>
      <c r="F19" s="59">
        <v>0</v>
      </c>
      <c r="G19" s="54">
        <f t="shared" si="0"/>
        <v>11546441</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4467588</v>
      </c>
      <c r="D21" s="51">
        <v>1422415</v>
      </c>
      <c r="E21" s="51">
        <v>0</v>
      </c>
      <c r="F21" s="59">
        <v>0</v>
      </c>
      <c r="G21" s="54">
        <f t="shared" si="0"/>
        <v>5890003</v>
      </c>
    </row>
    <row r="22" spans="1:7" ht="16.5" thickBot="1" x14ac:dyDescent="0.3">
      <c r="A22" s="15">
        <v>21</v>
      </c>
      <c r="B22" s="25" t="s">
        <v>45</v>
      </c>
      <c r="C22" s="51">
        <v>68091120</v>
      </c>
      <c r="D22" s="51">
        <v>7526077</v>
      </c>
      <c r="E22" s="51">
        <v>7560410</v>
      </c>
      <c r="F22" s="59">
        <v>0</v>
      </c>
      <c r="G22" s="54">
        <f t="shared" si="0"/>
        <v>83177607</v>
      </c>
    </row>
    <row r="23" spans="1:7" ht="16.5" thickBot="1" x14ac:dyDescent="0.3">
      <c r="A23" s="19"/>
      <c r="B23" s="19" t="s">
        <v>64</v>
      </c>
      <c r="C23" s="23"/>
      <c r="D23" s="23"/>
      <c r="E23" s="23"/>
      <c r="F23" s="23"/>
      <c r="G23" s="50"/>
    </row>
    <row r="24" spans="1:7" ht="16.5" thickBot="1" x14ac:dyDescent="0.3">
      <c r="A24" s="14">
        <v>39</v>
      </c>
      <c r="B24" s="25" t="s">
        <v>65</v>
      </c>
      <c r="C24" s="6">
        <v>16557</v>
      </c>
      <c r="D24" s="6">
        <v>1124</v>
      </c>
      <c r="E24" s="6">
        <v>1891.8088829071332</v>
      </c>
      <c r="F24" s="60">
        <v>0</v>
      </c>
      <c r="G24" s="47">
        <f>SUM(C24:F24)</f>
        <v>19572.808882907135</v>
      </c>
    </row>
    <row r="25" spans="1:7" ht="16.5" thickBot="1" x14ac:dyDescent="0.3">
      <c r="A25" s="14">
        <v>40</v>
      </c>
      <c r="B25" s="25" t="s">
        <v>66</v>
      </c>
      <c r="C25" s="4">
        <v>310895</v>
      </c>
      <c r="D25" s="4">
        <v>47404</v>
      </c>
      <c r="E25" s="4">
        <v>42193.088658681561</v>
      </c>
      <c r="F25" s="60">
        <v>0</v>
      </c>
      <c r="G25" s="47">
        <f>SUM(C25:F25)</f>
        <v>400492.08865868155</v>
      </c>
    </row>
    <row r="26" spans="1:7" ht="16.5" thickBot="1" x14ac:dyDescent="0.3">
      <c r="A26" s="14">
        <v>41</v>
      </c>
      <c r="B26" s="25" t="s">
        <v>67</v>
      </c>
      <c r="C26" s="4">
        <v>281389</v>
      </c>
      <c r="D26" s="4">
        <v>37882</v>
      </c>
      <c r="E26" s="4">
        <v>26494.987590742694</v>
      </c>
      <c r="F26" s="60">
        <v>0</v>
      </c>
      <c r="G26" s="47">
        <f>SUM(C26:F26)</f>
        <v>345765.9875907427</v>
      </c>
    </row>
    <row r="27" spans="1:7" ht="16.5" thickBot="1" x14ac:dyDescent="0.3">
      <c r="A27" s="14">
        <v>42</v>
      </c>
      <c r="B27" s="25" t="s">
        <v>68</v>
      </c>
      <c r="C27" s="4">
        <v>9083</v>
      </c>
      <c r="D27" s="4">
        <v>1124</v>
      </c>
      <c r="E27" s="4">
        <v>1659</v>
      </c>
      <c r="F27" s="60">
        <v>0</v>
      </c>
      <c r="G27" s="47">
        <f>SUM(C27:F27)</f>
        <v>11866</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27"/>
  <sheetViews>
    <sheetView showGridLines="0" showRowColHeaders="0" topLeftCell="A2" zoomScale="80" zoomScaleNormal="80" workbookViewId="0">
      <pane xSplit="2" ySplit="3" topLeftCell="C5" activePane="bottomRight" state="frozen"/>
      <selection activeCell="E1" sqref="E1:F1"/>
      <selection pane="topRight" activeCell="E1" sqref="E1:F1"/>
      <selection pane="bottomLeft" activeCell="E1" sqref="E1:F1"/>
      <selection pane="bottomRight" activeCell="D22" sqref="D2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890933</v>
      </c>
      <c r="D5" s="3">
        <v>24800</v>
      </c>
      <c r="E5" s="3">
        <v>67005</v>
      </c>
      <c r="F5" s="3">
        <v>241961</v>
      </c>
      <c r="G5" s="47">
        <f>SUM(C5:F5)</f>
        <v>1224699</v>
      </c>
    </row>
    <row r="6" spans="1:7" ht="16.5" thickBot="1" x14ac:dyDescent="0.3">
      <c r="A6" s="15">
        <v>2</v>
      </c>
      <c r="B6" s="25" t="s">
        <v>19</v>
      </c>
      <c r="C6" s="4">
        <v>56824</v>
      </c>
      <c r="D6" s="4">
        <v>1343</v>
      </c>
      <c r="E6" s="4">
        <v>3402</v>
      </c>
      <c r="F6" s="4">
        <v>0</v>
      </c>
      <c r="G6" s="48">
        <f>SUM(C6:F6)</f>
        <v>61569</v>
      </c>
    </row>
    <row r="7" spans="1:7" ht="16.5" thickBot="1" x14ac:dyDescent="0.3">
      <c r="A7" s="15">
        <v>3</v>
      </c>
      <c r="B7" s="25" t="s">
        <v>24</v>
      </c>
      <c r="C7" s="4">
        <v>40813</v>
      </c>
      <c r="D7" s="4">
        <v>962</v>
      </c>
      <c r="E7" s="4">
        <v>1410</v>
      </c>
      <c r="F7" s="4">
        <v>4762</v>
      </c>
      <c r="G7" s="48">
        <f>SUM(C7:F7)</f>
        <v>47947</v>
      </c>
    </row>
    <row r="8" spans="1:7" ht="16.5" thickBot="1" x14ac:dyDescent="0.3">
      <c r="A8" s="15">
        <v>4</v>
      </c>
      <c r="B8" s="25" t="s">
        <v>25</v>
      </c>
      <c r="C8" s="4">
        <v>9917</v>
      </c>
      <c r="D8" s="4">
        <v>611</v>
      </c>
      <c r="E8" s="4">
        <v>1959</v>
      </c>
      <c r="F8" s="4">
        <v>5803</v>
      </c>
      <c r="G8" s="48">
        <f>SUM(C8:F8)</f>
        <v>18290</v>
      </c>
    </row>
    <row r="9" spans="1:7" ht="16.5" thickBot="1" x14ac:dyDescent="0.3">
      <c r="A9" s="15">
        <v>5</v>
      </c>
      <c r="B9" s="25" t="s">
        <v>26</v>
      </c>
      <c r="C9" s="4">
        <v>25722</v>
      </c>
      <c r="D9" s="4">
        <v>580</v>
      </c>
      <c r="E9" s="5">
        <v>1880</v>
      </c>
      <c r="F9" s="4">
        <v>11533</v>
      </c>
      <c r="G9" s="48">
        <f>SUM(C9:F9)</f>
        <v>39715</v>
      </c>
    </row>
    <row r="10" spans="1:7" ht="16.5" thickBot="1" x14ac:dyDescent="0.3">
      <c r="A10" s="19"/>
      <c r="B10" s="19" t="s">
        <v>29</v>
      </c>
      <c r="C10" s="23"/>
      <c r="D10" s="23"/>
      <c r="E10" s="23"/>
      <c r="F10" s="23"/>
      <c r="G10" s="49"/>
    </row>
    <row r="11" spans="1:7" ht="16.5" thickBot="1" x14ac:dyDescent="0.3">
      <c r="A11" s="14">
        <v>6</v>
      </c>
      <c r="B11" s="25" t="s">
        <v>30</v>
      </c>
      <c r="C11" s="52">
        <v>517698549</v>
      </c>
      <c r="D11" s="53">
        <v>13188718</v>
      </c>
      <c r="E11" s="53">
        <v>38599688</v>
      </c>
      <c r="F11" s="53">
        <v>6764953</v>
      </c>
      <c r="G11" s="54">
        <f>SUM(C11:F11)</f>
        <v>576251908</v>
      </c>
    </row>
    <row r="12" spans="1:7" ht="16.5" thickBot="1" x14ac:dyDescent="0.3">
      <c r="A12" s="15">
        <v>7</v>
      </c>
      <c r="B12" s="25" t="s">
        <v>31</v>
      </c>
      <c r="C12" s="51">
        <v>519644688</v>
      </c>
      <c r="D12" s="51">
        <v>13189412</v>
      </c>
      <c r="E12" s="51">
        <v>37333144</v>
      </c>
      <c r="F12" s="51">
        <v>6764953</v>
      </c>
      <c r="G12" s="54">
        <f>SUM(C12:F12)</f>
        <v>576932197</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74409570</v>
      </c>
      <c r="D16" s="53">
        <v>1768509</v>
      </c>
      <c r="E16" s="53">
        <v>3792881</v>
      </c>
      <c r="F16" s="59">
        <v>0</v>
      </c>
      <c r="G16" s="54">
        <f t="shared" ref="G16:G22" si="0">SUM(C16:F16)</f>
        <v>79970960</v>
      </c>
    </row>
    <row r="17" spans="1:7" ht="16.5" thickBot="1" x14ac:dyDescent="0.3">
      <c r="A17" s="15">
        <v>16</v>
      </c>
      <c r="B17" s="25" t="s">
        <v>40</v>
      </c>
      <c r="C17" s="51">
        <v>118531824</v>
      </c>
      <c r="D17" s="51">
        <v>2849515</v>
      </c>
      <c r="E17" s="51">
        <v>3556682</v>
      </c>
      <c r="F17" s="59">
        <v>0</v>
      </c>
      <c r="G17" s="54">
        <f t="shared" si="0"/>
        <v>124938021</v>
      </c>
    </row>
    <row r="18" spans="1:7" ht="16.5" thickBot="1" x14ac:dyDescent="0.3">
      <c r="A18" s="15">
        <v>17</v>
      </c>
      <c r="B18" s="25" t="s">
        <v>41</v>
      </c>
      <c r="C18" s="51">
        <v>145099307</v>
      </c>
      <c r="D18" s="51">
        <v>1592702</v>
      </c>
      <c r="E18" s="51">
        <v>8887352</v>
      </c>
      <c r="F18" s="59">
        <v>0</v>
      </c>
      <c r="G18" s="54">
        <f t="shared" si="0"/>
        <v>155579361</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21966366</v>
      </c>
      <c r="D21" s="51">
        <v>474903</v>
      </c>
      <c r="E21" s="51">
        <v>0</v>
      </c>
      <c r="F21" s="59">
        <v>0</v>
      </c>
      <c r="G21" s="54">
        <f t="shared" si="0"/>
        <v>22441269</v>
      </c>
    </row>
    <row r="22" spans="1:7" ht="16.5" thickBot="1" x14ac:dyDescent="0.3">
      <c r="A22" s="15">
        <v>21</v>
      </c>
      <c r="B22" s="25" t="s">
        <v>45</v>
      </c>
      <c r="C22" s="51">
        <v>94088857</v>
      </c>
      <c r="D22" s="51">
        <v>2149743</v>
      </c>
      <c r="E22" s="51">
        <v>3590815</v>
      </c>
      <c r="F22" s="59">
        <v>0</v>
      </c>
      <c r="G22" s="54">
        <f t="shared" si="0"/>
        <v>99829415</v>
      </c>
    </row>
    <row r="23" spans="1:7" ht="16.5" thickBot="1" x14ac:dyDescent="0.3">
      <c r="A23" s="19"/>
      <c r="B23" s="19" t="s">
        <v>64</v>
      </c>
      <c r="C23" s="23"/>
      <c r="D23" s="23"/>
      <c r="E23" s="23"/>
      <c r="F23" s="23"/>
      <c r="G23" s="50"/>
    </row>
    <row r="24" spans="1:7" ht="16.5" thickBot="1" x14ac:dyDescent="0.3">
      <c r="A24" s="14">
        <v>39</v>
      </c>
      <c r="B24" s="25" t="s">
        <v>65</v>
      </c>
      <c r="C24" s="6">
        <v>21147</v>
      </c>
      <c r="D24" s="6">
        <v>304</v>
      </c>
      <c r="E24" s="6">
        <v>863.53997308209955</v>
      </c>
      <c r="F24" s="60">
        <v>0</v>
      </c>
      <c r="G24" s="47">
        <f>SUM(C24:F24)</f>
        <v>22314.539973082101</v>
      </c>
    </row>
    <row r="25" spans="1:7" ht="16.5" thickBot="1" x14ac:dyDescent="0.3">
      <c r="A25" s="14">
        <v>40</v>
      </c>
      <c r="B25" s="25" t="s">
        <v>66</v>
      </c>
      <c r="C25" s="4">
        <v>695987</v>
      </c>
      <c r="D25" s="4">
        <v>12341</v>
      </c>
      <c r="E25" s="4">
        <v>22805.025323916365</v>
      </c>
      <c r="F25" s="60">
        <v>0</v>
      </c>
      <c r="G25" s="47">
        <f>SUM(C25:F25)</f>
        <v>731133.02532391634</v>
      </c>
    </row>
    <row r="26" spans="1:7" ht="16.5" thickBot="1" x14ac:dyDescent="0.3">
      <c r="A26" s="14">
        <v>41</v>
      </c>
      <c r="B26" s="25" t="s">
        <v>67</v>
      </c>
      <c r="C26" s="4">
        <v>198542</v>
      </c>
      <c r="D26" s="4">
        <v>11609</v>
      </c>
      <c r="E26" s="4">
        <v>17028.497921449401</v>
      </c>
      <c r="F26" s="60">
        <v>0</v>
      </c>
      <c r="G26" s="47">
        <f>SUM(C26:F26)</f>
        <v>227179.49792144939</v>
      </c>
    </row>
    <row r="27" spans="1:7" ht="16.5" thickBot="1" x14ac:dyDescent="0.3">
      <c r="A27" s="14">
        <v>42</v>
      </c>
      <c r="B27" s="25" t="s">
        <v>68</v>
      </c>
      <c r="C27" s="4">
        <v>6075</v>
      </c>
      <c r="D27" s="4">
        <v>599</v>
      </c>
      <c r="E27" s="4">
        <v>1447</v>
      </c>
      <c r="F27" s="60">
        <v>0</v>
      </c>
      <c r="G27" s="47">
        <f>SUM(C27:F27)</f>
        <v>8121</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27"/>
  <sheetViews>
    <sheetView showGridLines="0" showRowColHeaders="0" topLeftCell="A2" zoomScale="80" zoomScaleNormal="80" workbookViewId="0">
      <pane xSplit="2" ySplit="3" topLeftCell="C5" activePane="bottomRight" state="frozen"/>
      <selection activeCell="E1" sqref="E1:F1"/>
      <selection pane="topRight" activeCell="E1" sqref="E1:F1"/>
      <selection pane="bottomLeft" activeCell="E1" sqref="E1:F1"/>
      <selection pane="bottomRight" activeCell="D22" sqref="D22"/>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51177</v>
      </c>
      <c r="D5" s="3">
        <v>21127</v>
      </c>
      <c r="E5" s="3">
        <v>57025</v>
      </c>
      <c r="F5" s="3">
        <v>44699</v>
      </c>
      <c r="G5" s="47">
        <f>SUM(C5:F5)</f>
        <v>174028</v>
      </c>
    </row>
    <row r="6" spans="1:7" ht="16.5" thickBot="1" x14ac:dyDescent="0.3">
      <c r="A6" s="15">
        <v>2</v>
      </c>
      <c r="B6" s="25" t="s">
        <v>19</v>
      </c>
      <c r="C6" s="4">
        <v>3373</v>
      </c>
      <c r="D6" s="4">
        <v>1284</v>
      </c>
      <c r="E6" s="4">
        <v>2932</v>
      </c>
      <c r="F6" s="4">
        <v>0</v>
      </c>
      <c r="G6" s="48">
        <f>SUM(C6:F6)</f>
        <v>7589</v>
      </c>
    </row>
    <row r="7" spans="1:7" ht="16.5" thickBot="1" x14ac:dyDescent="0.3">
      <c r="A7" s="15">
        <v>3</v>
      </c>
      <c r="B7" s="25" t="s">
        <v>24</v>
      </c>
      <c r="C7" s="4">
        <v>2610</v>
      </c>
      <c r="D7" s="4">
        <v>997</v>
      </c>
      <c r="E7" s="4">
        <v>1239</v>
      </c>
      <c r="F7" s="4">
        <v>1259</v>
      </c>
      <c r="G7" s="48">
        <f>SUM(C7:F7)</f>
        <v>6105</v>
      </c>
    </row>
    <row r="8" spans="1:7" ht="16.5" thickBot="1" x14ac:dyDescent="0.3">
      <c r="A8" s="15">
        <v>4</v>
      </c>
      <c r="B8" s="25" t="s">
        <v>25</v>
      </c>
      <c r="C8" s="4">
        <v>460</v>
      </c>
      <c r="D8" s="4">
        <v>519</v>
      </c>
      <c r="E8" s="4">
        <v>1665</v>
      </c>
      <c r="F8" s="4">
        <v>1843</v>
      </c>
      <c r="G8" s="48">
        <f>SUM(C8:F8)</f>
        <v>4487</v>
      </c>
    </row>
    <row r="9" spans="1:7" ht="16.5" thickBot="1" x14ac:dyDescent="0.3">
      <c r="A9" s="15">
        <v>5</v>
      </c>
      <c r="B9" s="25" t="s">
        <v>26</v>
      </c>
      <c r="C9" s="4">
        <v>1048</v>
      </c>
      <c r="D9" s="4">
        <v>569</v>
      </c>
      <c r="E9" s="5">
        <v>1525</v>
      </c>
      <c r="F9" s="4">
        <v>3516</v>
      </c>
      <c r="G9" s="48">
        <f>SUM(C9:F9)</f>
        <v>6658</v>
      </c>
    </row>
    <row r="10" spans="1:7" ht="16.5" thickBot="1" x14ac:dyDescent="0.3">
      <c r="A10" s="19"/>
      <c r="B10" s="19" t="s">
        <v>29</v>
      </c>
      <c r="C10" s="23"/>
      <c r="D10" s="23"/>
      <c r="E10" s="23"/>
      <c r="F10" s="23"/>
      <c r="G10" s="49"/>
    </row>
    <row r="11" spans="1:7" ht="16.5" thickBot="1" x14ac:dyDescent="0.3">
      <c r="A11" s="14">
        <v>6</v>
      </c>
      <c r="B11" s="25" t="s">
        <v>30</v>
      </c>
      <c r="C11" s="52">
        <v>16712828</v>
      </c>
      <c r="D11" s="53">
        <v>11235814</v>
      </c>
      <c r="E11" s="53">
        <v>39009841</v>
      </c>
      <c r="F11" s="53">
        <v>2025996</v>
      </c>
      <c r="G11" s="54">
        <f>SUM(C11:F11)</f>
        <v>68984479</v>
      </c>
    </row>
    <row r="12" spans="1:7" ht="16.5" thickBot="1" x14ac:dyDescent="0.3">
      <c r="A12" s="15">
        <v>7</v>
      </c>
      <c r="B12" s="25" t="s">
        <v>31</v>
      </c>
      <c r="C12" s="51">
        <v>16775655</v>
      </c>
      <c r="D12" s="51">
        <v>11236405</v>
      </c>
      <c r="E12" s="51">
        <v>37729839</v>
      </c>
      <c r="F12" s="51">
        <v>2025996</v>
      </c>
      <c r="G12" s="54">
        <f>SUM(C12:F12)</f>
        <v>67767895</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3435001</v>
      </c>
      <c r="D16" s="53">
        <v>1335245</v>
      </c>
      <c r="E16" s="53">
        <v>3871065</v>
      </c>
      <c r="F16" s="59">
        <v>0</v>
      </c>
      <c r="G16" s="54">
        <f t="shared" ref="G16:G22" si="0">SUM(C16:F16)</f>
        <v>8641311</v>
      </c>
    </row>
    <row r="17" spans="1:7" ht="16.5" thickBot="1" x14ac:dyDescent="0.3">
      <c r="A17" s="15">
        <v>16</v>
      </c>
      <c r="B17" s="25" t="s">
        <v>40</v>
      </c>
      <c r="C17" s="51">
        <v>4363482</v>
      </c>
      <c r="D17" s="51">
        <v>2101836</v>
      </c>
      <c r="E17" s="51">
        <v>5951401</v>
      </c>
      <c r="F17" s="59">
        <v>0</v>
      </c>
      <c r="G17" s="54">
        <f t="shared" si="0"/>
        <v>12416719</v>
      </c>
    </row>
    <row r="18" spans="1:7" ht="16.5" thickBot="1" x14ac:dyDescent="0.3">
      <c r="A18" s="15">
        <v>17</v>
      </c>
      <c r="B18" s="25" t="s">
        <v>41</v>
      </c>
      <c r="C18" s="51">
        <v>3778812</v>
      </c>
      <c r="D18" s="51">
        <v>924325</v>
      </c>
      <c r="E18" s="51">
        <v>10127201</v>
      </c>
      <c r="F18" s="59">
        <v>0</v>
      </c>
      <c r="G18" s="54">
        <f t="shared" si="0"/>
        <v>14830338</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1094511</v>
      </c>
      <c r="D21" s="51">
        <v>226603</v>
      </c>
      <c r="E21" s="51">
        <v>0</v>
      </c>
      <c r="F21" s="59">
        <v>0</v>
      </c>
      <c r="G21" s="54">
        <f t="shared" si="0"/>
        <v>1321114</v>
      </c>
    </row>
    <row r="22" spans="1:7" ht="16.5" thickBot="1" x14ac:dyDescent="0.3">
      <c r="A22" s="15">
        <v>21</v>
      </c>
      <c r="B22" s="25" t="s">
        <v>45</v>
      </c>
      <c r="C22" s="51">
        <v>3089753</v>
      </c>
      <c r="D22" s="51">
        <v>1882691</v>
      </c>
      <c r="E22" s="51">
        <v>3754954</v>
      </c>
      <c r="F22" s="59">
        <v>0</v>
      </c>
      <c r="G22" s="54">
        <f t="shared" si="0"/>
        <v>8727398</v>
      </c>
    </row>
    <row r="23" spans="1:7" ht="16.5" thickBot="1" x14ac:dyDescent="0.3">
      <c r="A23" s="19"/>
      <c r="B23" s="19" t="s">
        <v>64</v>
      </c>
      <c r="C23" s="23"/>
      <c r="D23" s="23"/>
      <c r="E23" s="23"/>
      <c r="F23" s="23"/>
      <c r="G23" s="50"/>
    </row>
    <row r="24" spans="1:7" ht="16.5" thickBot="1" x14ac:dyDescent="0.3">
      <c r="A24" s="14">
        <v>39</v>
      </c>
      <c r="B24" s="25" t="s">
        <v>65</v>
      </c>
      <c r="C24" s="6">
        <v>646</v>
      </c>
      <c r="D24" s="6">
        <v>297</v>
      </c>
      <c r="E24" s="6">
        <v>1038.564468371467</v>
      </c>
      <c r="F24" s="60">
        <v>0</v>
      </c>
      <c r="G24" s="47">
        <f>SUM(C24:F24)</f>
        <v>1981.564468371467</v>
      </c>
    </row>
    <row r="25" spans="1:7" ht="16.5" thickBot="1" x14ac:dyDescent="0.3">
      <c r="A25" s="14">
        <v>40</v>
      </c>
      <c r="B25" s="25" t="s">
        <v>66</v>
      </c>
      <c r="C25" s="4">
        <v>13061</v>
      </c>
      <c r="D25" s="4">
        <v>9404</v>
      </c>
      <c r="E25" s="4">
        <v>21862.489835469467</v>
      </c>
      <c r="F25" s="60">
        <v>0</v>
      </c>
      <c r="G25" s="47">
        <f>SUM(C25:F25)</f>
        <v>44327.489835469467</v>
      </c>
    </row>
    <row r="26" spans="1:7" ht="16.5" thickBot="1" x14ac:dyDescent="0.3">
      <c r="A26" s="14">
        <v>41</v>
      </c>
      <c r="B26" s="25" t="s">
        <v>67</v>
      </c>
      <c r="C26" s="4">
        <v>6329</v>
      </c>
      <c r="D26" s="4">
        <v>7847</v>
      </c>
      <c r="E26" s="4">
        <v>14031.982254762053</v>
      </c>
      <c r="F26" s="60">
        <v>0</v>
      </c>
      <c r="G26" s="47">
        <f>SUM(C26:F26)</f>
        <v>28207.982254762053</v>
      </c>
    </row>
    <row r="27" spans="1:7" ht="16.5" thickBot="1" x14ac:dyDescent="0.3">
      <c r="A27" s="14">
        <v>42</v>
      </c>
      <c r="B27" s="25" t="s">
        <v>68</v>
      </c>
      <c r="C27" s="4">
        <v>9877</v>
      </c>
      <c r="D27" s="4">
        <v>600</v>
      </c>
      <c r="E27" s="4">
        <v>1707</v>
      </c>
      <c r="F27" s="60">
        <v>0</v>
      </c>
      <c r="G27" s="47">
        <f>SUM(C27:F27)</f>
        <v>12184</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27"/>
  <sheetViews>
    <sheetView showGridLines="0" showRowColHeaders="0" topLeftCell="A2" zoomScale="90" zoomScaleNormal="90" workbookViewId="0">
      <pane xSplit="2" ySplit="3" topLeftCell="C5" activePane="bottomRight" state="frozen"/>
      <selection activeCell="E1" sqref="E1:F1"/>
      <selection pane="topRight" activeCell="E1" sqref="E1:F1"/>
      <selection pane="bottomLeft" activeCell="E1" sqref="E1:F1"/>
      <selection pane="bottomRight" activeCell="D22" sqref="D2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17064</v>
      </c>
      <c r="D5" s="3">
        <v>7812</v>
      </c>
      <c r="E5" s="3">
        <v>48155</v>
      </c>
      <c r="F5" s="3">
        <v>3341</v>
      </c>
      <c r="G5" s="47">
        <f>SUM(C5:F5)</f>
        <v>76372</v>
      </c>
    </row>
    <row r="6" spans="1:7" ht="16.5" thickBot="1" x14ac:dyDescent="0.3">
      <c r="A6" s="15">
        <v>2</v>
      </c>
      <c r="B6" s="25" t="s">
        <v>19</v>
      </c>
      <c r="C6" s="4">
        <v>1185</v>
      </c>
      <c r="D6" s="4">
        <v>460</v>
      </c>
      <c r="E6" s="4">
        <v>2474</v>
      </c>
      <c r="F6" s="4">
        <v>0</v>
      </c>
      <c r="G6" s="48">
        <f>SUM(C6:F6)</f>
        <v>4119</v>
      </c>
    </row>
    <row r="7" spans="1:7" ht="16.5" thickBot="1" x14ac:dyDescent="0.3">
      <c r="A7" s="15">
        <v>3</v>
      </c>
      <c r="B7" s="25" t="s">
        <v>24</v>
      </c>
      <c r="C7" s="4">
        <v>925</v>
      </c>
      <c r="D7" s="4">
        <v>304</v>
      </c>
      <c r="E7" s="4">
        <v>1015</v>
      </c>
      <c r="F7" s="4">
        <v>0</v>
      </c>
      <c r="G7" s="48">
        <f>SUM(C7:F7)</f>
        <v>2244</v>
      </c>
    </row>
    <row r="8" spans="1:7" ht="16.5" thickBot="1" x14ac:dyDescent="0.3">
      <c r="A8" s="15">
        <v>4</v>
      </c>
      <c r="B8" s="25" t="s">
        <v>25</v>
      </c>
      <c r="C8" s="4">
        <v>127</v>
      </c>
      <c r="D8" s="4">
        <v>231</v>
      </c>
      <c r="E8" s="4">
        <v>1435</v>
      </c>
      <c r="F8" s="4">
        <v>0</v>
      </c>
      <c r="G8" s="48">
        <f>SUM(C8:F8)</f>
        <v>1793</v>
      </c>
    </row>
    <row r="9" spans="1:7" ht="16.5" thickBot="1" x14ac:dyDescent="0.3">
      <c r="A9" s="15">
        <v>5</v>
      </c>
      <c r="B9" s="25" t="s">
        <v>26</v>
      </c>
      <c r="C9" s="4">
        <v>328</v>
      </c>
      <c r="D9" s="4">
        <v>201</v>
      </c>
      <c r="E9" s="5">
        <v>1264</v>
      </c>
      <c r="F9" s="4">
        <v>0</v>
      </c>
      <c r="G9" s="48">
        <f>SUM(C9:F9)</f>
        <v>1793</v>
      </c>
    </row>
    <row r="10" spans="1:7" ht="16.5" thickBot="1" x14ac:dyDescent="0.3">
      <c r="A10" s="19"/>
      <c r="B10" s="19" t="s">
        <v>29</v>
      </c>
      <c r="C10" s="23"/>
      <c r="D10" s="23"/>
      <c r="E10" s="23"/>
      <c r="F10" s="23"/>
      <c r="G10" s="49"/>
    </row>
    <row r="11" spans="1:7" ht="16.5" thickBot="1" x14ac:dyDescent="0.3">
      <c r="A11" s="14">
        <v>6</v>
      </c>
      <c r="B11" s="25" t="s">
        <v>30</v>
      </c>
      <c r="C11" s="52">
        <v>9238328</v>
      </c>
      <c r="D11" s="53">
        <v>4154552</v>
      </c>
      <c r="E11" s="53">
        <v>46835271</v>
      </c>
      <c r="F11" s="53">
        <v>0</v>
      </c>
      <c r="G11" s="54">
        <f>SUM(C11:F11)</f>
        <v>60228151</v>
      </c>
    </row>
    <row r="12" spans="1:7" ht="16.5" thickBot="1" x14ac:dyDescent="0.3">
      <c r="A12" s="15">
        <v>7</v>
      </c>
      <c r="B12" s="25" t="s">
        <v>31</v>
      </c>
      <c r="C12" s="51">
        <v>9273057</v>
      </c>
      <c r="D12" s="51">
        <v>4154770</v>
      </c>
      <c r="E12" s="51">
        <v>45298499</v>
      </c>
      <c r="F12" s="51">
        <v>0</v>
      </c>
      <c r="G12" s="54">
        <f>SUM(C12:F12)</f>
        <v>58726326</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1469168</v>
      </c>
      <c r="D16" s="53">
        <v>845517</v>
      </c>
      <c r="E16" s="53">
        <v>4361934</v>
      </c>
      <c r="F16" s="59">
        <v>0</v>
      </c>
      <c r="G16" s="54">
        <f t="shared" ref="G16:G22" si="0">SUM(C16:F16)</f>
        <v>6676619</v>
      </c>
    </row>
    <row r="17" spans="1:7" ht="16.5" thickBot="1" x14ac:dyDescent="0.3">
      <c r="A17" s="15">
        <v>16</v>
      </c>
      <c r="B17" s="25" t="s">
        <v>40</v>
      </c>
      <c r="C17" s="51">
        <v>2362635</v>
      </c>
      <c r="D17" s="51">
        <v>941359</v>
      </c>
      <c r="E17" s="51">
        <v>7145446</v>
      </c>
      <c r="F17" s="59">
        <v>0</v>
      </c>
      <c r="G17" s="54">
        <f t="shared" si="0"/>
        <v>10449440</v>
      </c>
    </row>
    <row r="18" spans="1:7" ht="16.5" thickBot="1" x14ac:dyDescent="0.3">
      <c r="A18" s="15">
        <v>17</v>
      </c>
      <c r="B18" s="25" t="s">
        <v>41</v>
      </c>
      <c r="C18" s="51">
        <v>1503847</v>
      </c>
      <c r="D18" s="51">
        <v>412229</v>
      </c>
      <c r="E18" s="51">
        <v>7864774</v>
      </c>
      <c r="F18" s="59">
        <v>0</v>
      </c>
      <c r="G18" s="54">
        <f t="shared" si="0"/>
        <v>9780850</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485198</v>
      </c>
      <c r="D21" s="51">
        <v>122087</v>
      </c>
      <c r="E21" s="51">
        <v>0</v>
      </c>
      <c r="F21" s="59">
        <v>0</v>
      </c>
      <c r="G21" s="54">
        <f t="shared" si="0"/>
        <v>607285</v>
      </c>
    </row>
    <row r="22" spans="1:7" ht="16.5" thickBot="1" x14ac:dyDescent="0.3">
      <c r="A22" s="15">
        <v>21</v>
      </c>
      <c r="B22" s="25" t="s">
        <v>45</v>
      </c>
      <c r="C22" s="51">
        <v>1696923</v>
      </c>
      <c r="D22" s="51">
        <v>1076271</v>
      </c>
      <c r="E22" s="51">
        <v>3497618</v>
      </c>
      <c r="F22" s="59">
        <v>0</v>
      </c>
      <c r="G22" s="54">
        <f t="shared" si="0"/>
        <v>6270812</v>
      </c>
    </row>
    <row r="23" spans="1:7" ht="16.5" thickBot="1" x14ac:dyDescent="0.3">
      <c r="A23" s="19"/>
      <c r="B23" s="19" t="s">
        <v>64</v>
      </c>
      <c r="C23" s="23"/>
      <c r="D23" s="23"/>
      <c r="E23" s="23"/>
      <c r="F23" s="23"/>
      <c r="G23" s="50"/>
    </row>
    <row r="24" spans="1:7" ht="16.5" thickBot="1" x14ac:dyDescent="0.3">
      <c r="A24" s="14">
        <v>39</v>
      </c>
      <c r="B24" s="25" t="s">
        <v>65</v>
      </c>
      <c r="C24" s="6">
        <v>280</v>
      </c>
      <c r="D24" s="6">
        <v>139</v>
      </c>
      <c r="E24" s="6">
        <v>987.0866756393001</v>
      </c>
      <c r="F24" s="60">
        <v>0</v>
      </c>
      <c r="G24" s="47">
        <f>SUM(C24:F24)</f>
        <v>1406.0866756393002</v>
      </c>
    </row>
    <row r="25" spans="1:7" ht="16.5" thickBot="1" x14ac:dyDescent="0.3">
      <c r="A25" s="14">
        <v>40</v>
      </c>
      <c r="B25" s="25" t="s">
        <v>66</v>
      </c>
      <c r="C25" s="4">
        <v>7468</v>
      </c>
      <c r="D25" s="4">
        <v>4459</v>
      </c>
      <c r="E25" s="4">
        <v>21588.39618193261</v>
      </c>
      <c r="F25" s="60">
        <v>0</v>
      </c>
      <c r="G25" s="47">
        <f>SUM(C25:F25)</f>
        <v>33515.396181932607</v>
      </c>
    </row>
    <row r="26" spans="1:7" ht="16.5" thickBot="1" x14ac:dyDescent="0.3">
      <c r="A26" s="14">
        <v>41</v>
      </c>
      <c r="B26" s="25" t="s">
        <v>67</v>
      </c>
      <c r="C26" s="4">
        <v>4211</v>
      </c>
      <c r="D26" s="4">
        <v>3364</v>
      </c>
      <c r="E26" s="4">
        <v>13128.532233045851</v>
      </c>
      <c r="F26" s="60">
        <v>0</v>
      </c>
      <c r="G26" s="47">
        <f>SUM(C26:F26)</f>
        <v>20703.532233045851</v>
      </c>
    </row>
    <row r="27" spans="1:7" ht="16.5" thickBot="1" x14ac:dyDescent="0.3">
      <c r="A27" s="14">
        <v>42</v>
      </c>
      <c r="B27" s="25" t="s">
        <v>68</v>
      </c>
      <c r="C27" s="4">
        <v>5456</v>
      </c>
      <c r="D27" s="4">
        <v>264</v>
      </c>
      <c r="E27" s="4">
        <v>1707</v>
      </c>
      <c r="F27" s="60"/>
      <c r="G27" s="47">
        <f>SUM(C27:F27)</f>
        <v>7427</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6"/>
  <sheetViews>
    <sheetView showGridLines="0" showRowColHeaders="0" zoomScaleNormal="100" workbookViewId="0">
      <pane xSplit="2" ySplit="6" topLeftCell="C7" activePane="bottomRight" state="frozen"/>
      <selection activeCell="E1" sqref="E1:F1"/>
      <selection pane="topRight" activeCell="E1" sqref="E1:F1"/>
      <selection pane="bottomLeft" activeCell="E1" sqref="E1:F1"/>
      <selection pane="bottomRight" activeCell="C39" sqref="C39"/>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8" t="s">
        <v>9</v>
      </c>
      <c r="B1" s="118"/>
      <c r="C1" s="118"/>
      <c r="D1" s="118"/>
      <c r="E1" s="118"/>
      <c r="F1" s="118"/>
      <c r="G1" s="118"/>
      <c r="H1" s="118"/>
      <c r="I1" s="118"/>
    </row>
    <row r="2" spans="1:9" ht="18.75" x14ac:dyDescent="0.3">
      <c r="A2" s="117" t="s">
        <v>78</v>
      </c>
      <c r="B2" s="117"/>
      <c r="C2" s="117"/>
      <c r="D2" s="117"/>
      <c r="E2" s="117"/>
      <c r="F2" s="117"/>
      <c r="G2" s="117"/>
      <c r="H2" s="117"/>
      <c r="I2" s="117"/>
    </row>
    <row r="3" spans="1:9" ht="19.5" thickBot="1" x14ac:dyDescent="0.35">
      <c r="A3" s="102" t="s">
        <v>79</v>
      </c>
      <c r="B3" s="102"/>
      <c r="C3" s="102"/>
      <c r="D3" s="102"/>
      <c r="E3" s="102"/>
      <c r="F3" s="102"/>
      <c r="G3" s="102"/>
      <c r="H3" s="102"/>
      <c r="I3" s="102"/>
    </row>
    <row r="4" spans="1:9" ht="26.25" customHeight="1" x14ac:dyDescent="0.25">
      <c r="A4" s="121" t="s">
        <v>80</v>
      </c>
      <c r="B4" s="119" t="s">
        <v>81</v>
      </c>
      <c r="C4" s="123" t="s">
        <v>82</v>
      </c>
      <c r="D4" s="123"/>
      <c r="E4" s="124"/>
      <c r="F4" s="125" t="s">
        <v>83</v>
      </c>
      <c r="G4" s="123"/>
      <c r="H4" s="126"/>
    </row>
    <row r="5" spans="1:9" ht="15.75" thickBot="1" x14ac:dyDescent="0.3">
      <c r="A5" s="122"/>
      <c r="B5" s="120"/>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c r="E7" s="39" t="s">
        <v>105</v>
      </c>
      <c r="F7" s="40"/>
      <c r="G7" s="38"/>
      <c r="H7" s="38" t="s">
        <v>105</v>
      </c>
      <c r="I7" s="12"/>
    </row>
    <row r="8" spans="1:9" ht="15.75" x14ac:dyDescent="0.25">
      <c r="A8" s="28">
        <v>7</v>
      </c>
      <c r="B8" s="44" t="s">
        <v>31</v>
      </c>
      <c r="C8" s="38"/>
      <c r="D8" s="38"/>
      <c r="E8" s="39" t="s">
        <v>105</v>
      </c>
      <c r="F8" s="40"/>
      <c r="G8" s="38"/>
      <c r="H8" s="38" t="s">
        <v>105</v>
      </c>
      <c r="I8" s="12"/>
    </row>
    <row r="9" spans="1:9" ht="15.75" x14ac:dyDescent="0.25">
      <c r="A9" s="28">
        <v>8</v>
      </c>
      <c r="B9" s="44" t="s">
        <v>32</v>
      </c>
      <c r="C9" s="32"/>
      <c r="D9" s="32"/>
      <c r="E9" s="33"/>
      <c r="F9" s="40"/>
      <c r="G9" s="38"/>
      <c r="H9" s="38" t="s">
        <v>105</v>
      </c>
      <c r="I9" s="12"/>
    </row>
    <row r="10" spans="1:9" ht="15.75" x14ac:dyDescent="0.25">
      <c r="A10" s="28">
        <v>9</v>
      </c>
      <c r="B10" s="44" t="s">
        <v>33</v>
      </c>
      <c r="C10" s="32"/>
      <c r="D10" s="32"/>
      <c r="E10" s="33"/>
      <c r="F10" s="40"/>
      <c r="G10" s="38"/>
      <c r="H10" s="38" t="s">
        <v>105</v>
      </c>
      <c r="I10" s="12"/>
    </row>
    <row r="11" spans="1:9" ht="15.75" x14ac:dyDescent="0.25">
      <c r="A11" s="28">
        <v>10</v>
      </c>
      <c r="B11" s="44" t="s">
        <v>34</v>
      </c>
      <c r="C11" s="38"/>
      <c r="D11" s="38"/>
      <c r="E11" s="39"/>
      <c r="F11" s="40"/>
      <c r="G11" s="38"/>
      <c r="H11" s="38" t="s">
        <v>105</v>
      </c>
      <c r="I11" s="12"/>
    </row>
    <row r="12" spans="1:9" ht="15.75" x14ac:dyDescent="0.25">
      <c r="A12" s="28">
        <v>11</v>
      </c>
      <c r="B12" s="44" t="s">
        <v>35</v>
      </c>
      <c r="C12" s="38"/>
      <c r="D12" s="38"/>
      <c r="E12" s="39"/>
      <c r="F12" s="40"/>
      <c r="G12" s="38"/>
      <c r="H12" s="38" t="s">
        <v>105</v>
      </c>
      <c r="I12" s="12"/>
    </row>
    <row r="13" spans="1:9" ht="16.5" thickBot="1" x14ac:dyDescent="0.3">
      <c r="A13" s="29">
        <v>13</v>
      </c>
      <c r="B13" s="45" t="s">
        <v>36</v>
      </c>
      <c r="C13" s="34"/>
      <c r="D13" s="34"/>
      <c r="E13" s="35"/>
      <c r="F13" s="41"/>
      <c r="G13" s="42"/>
      <c r="H13" s="43" t="s">
        <v>105</v>
      </c>
      <c r="I13" s="12"/>
    </row>
    <row r="14" spans="1:9" ht="15.75" x14ac:dyDescent="0.25">
      <c r="A14" s="26"/>
      <c r="B14" s="46" t="s">
        <v>38</v>
      </c>
      <c r="C14" s="36"/>
      <c r="D14" s="36"/>
      <c r="E14" s="36"/>
      <c r="F14" s="36"/>
      <c r="G14" s="36"/>
      <c r="H14" s="36"/>
      <c r="I14" s="12"/>
    </row>
    <row r="15" spans="1:9" ht="15.75" x14ac:dyDescent="0.25">
      <c r="A15" s="28">
        <v>15</v>
      </c>
      <c r="B15" s="44" t="s">
        <v>39</v>
      </c>
      <c r="C15" s="38"/>
      <c r="D15" s="38"/>
      <c r="E15" s="39" t="s">
        <v>105</v>
      </c>
      <c r="F15" s="40"/>
      <c r="G15" s="38"/>
      <c r="H15" s="38" t="s">
        <v>105</v>
      </c>
      <c r="I15" s="37"/>
    </row>
    <row r="16" spans="1:9" ht="15.75" x14ac:dyDescent="0.25">
      <c r="A16" s="28">
        <v>16</v>
      </c>
      <c r="B16" s="44" t="s">
        <v>40</v>
      </c>
      <c r="C16" s="38"/>
      <c r="D16" s="38"/>
      <c r="E16" s="39" t="s">
        <v>105</v>
      </c>
      <c r="F16" s="40"/>
      <c r="G16" s="38"/>
      <c r="H16" s="38" t="s">
        <v>105</v>
      </c>
      <c r="I16" s="12"/>
    </row>
    <row r="17" spans="1:9" ht="15.75" x14ac:dyDescent="0.25">
      <c r="A17" s="28">
        <v>17</v>
      </c>
      <c r="B17" s="44" t="s">
        <v>41</v>
      </c>
      <c r="C17" s="38"/>
      <c r="D17" s="38"/>
      <c r="E17" s="39" t="s">
        <v>105</v>
      </c>
      <c r="F17" s="40"/>
      <c r="G17" s="38"/>
      <c r="H17" s="38" t="s">
        <v>105</v>
      </c>
      <c r="I17" s="12"/>
    </row>
    <row r="18" spans="1:9" ht="15.75" x14ac:dyDescent="0.25">
      <c r="A18" s="28">
        <v>18</v>
      </c>
      <c r="B18" s="44" t="s">
        <v>42</v>
      </c>
      <c r="C18" s="38"/>
      <c r="D18" s="38"/>
      <c r="E18" s="39" t="s">
        <v>105</v>
      </c>
      <c r="F18" s="40"/>
      <c r="G18" s="38"/>
      <c r="H18" s="38" t="s">
        <v>105</v>
      </c>
      <c r="I18" s="12"/>
    </row>
    <row r="19" spans="1:9" ht="15.75" x14ac:dyDescent="0.25">
      <c r="A19" s="28">
        <v>19</v>
      </c>
      <c r="B19" s="44" t="s">
        <v>43</v>
      </c>
      <c r="C19" s="38"/>
      <c r="D19" s="38"/>
      <c r="E19" s="39" t="s">
        <v>105</v>
      </c>
      <c r="F19" s="40"/>
      <c r="G19" s="38"/>
      <c r="H19" s="38" t="s">
        <v>105</v>
      </c>
      <c r="I19" s="12"/>
    </row>
    <row r="20" spans="1:9" ht="15.75" x14ac:dyDescent="0.25">
      <c r="A20" s="28">
        <v>20</v>
      </c>
      <c r="B20" s="44" t="s">
        <v>44</v>
      </c>
      <c r="C20" s="38"/>
      <c r="D20" s="38"/>
      <c r="E20" s="39" t="s">
        <v>105</v>
      </c>
      <c r="F20" s="40"/>
      <c r="G20" s="38"/>
      <c r="H20" s="38" t="s">
        <v>105</v>
      </c>
      <c r="I20" s="12"/>
    </row>
    <row r="21" spans="1:9" ht="15.75" x14ac:dyDescent="0.25">
      <c r="A21" s="28">
        <v>21</v>
      </c>
      <c r="B21" s="44" t="s">
        <v>45</v>
      </c>
      <c r="C21" s="38"/>
      <c r="D21" s="38"/>
      <c r="E21" s="39" t="s">
        <v>105</v>
      </c>
      <c r="F21" s="40"/>
      <c r="G21" s="38"/>
      <c r="H21" s="38" t="s">
        <v>105</v>
      </c>
      <c r="I21" s="12"/>
    </row>
    <row r="22" spans="1:9" ht="15.75" x14ac:dyDescent="0.25">
      <c r="A22" s="28">
        <v>22</v>
      </c>
      <c r="B22" s="44" t="s">
        <v>46</v>
      </c>
      <c r="C22" s="32"/>
      <c r="D22" s="32"/>
      <c r="E22" s="33"/>
      <c r="F22" s="40" t="s">
        <v>105</v>
      </c>
      <c r="G22" s="38"/>
      <c r="H22" s="38"/>
      <c r="I22" s="12"/>
    </row>
    <row r="23" spans="1:9" ht="15.75" x14ac:dyDescent="0.25">
      <c r="A23" s="28">
        <v>23</v>
      </c>
      <c r="B23" s="44" t="s">
        <v>47</v>
      </c>
      <c r="C23" s="32"/>
      <c r="D23" s="32"/>
      <c r="E23" s="33"/>
      <c r="F23" s="40" t="s">
        <v>105</v>
      </c>
      <c r="G23" s="38"/>
      <c r="H23" s="38"/>
      <c r="I23" s="12"/>
    </row>
    <row r="24" spans="1:9" ht="15.75" x14ac:dyDescent="0.25">
      <c r="A24" s="28">
        <v>24</v>
      </c>
      <c r="B24" s="44" t="s">
        <v>48</v>
      </c>
      <c r="C24" s="32"/>
      <c r="D24" s="32"/>
      <c r="E24" s="33"/>
      <c r="F24" s="40" t="s">
        <v>105</v>
      </c>
      <c r="G24" s="38"/>
      <c r="H24" s="38"/>
      <c r="I24" s="12"/>
    </row>
    <row r="25" spans="1:9" ht="15.75" x14ac:dyDescent="0.25">
      <c r="A25" s="28">
        <v>26</v>
      </c>
      <c r="B25" s="44" t="s">
        <v>49</v>
      </c>
      <c r="C25" s="32"/>
      <c r="D25" s="32"/>
      <c r="E25" s="33"/>
      <c r="F25" s="40" t="s">
        <v>105</v>
      </c>
      <c r="G25" s="38"/>
      <c r="H25" s="38"/>
      <c r="I25" s="12"/>
    </row>
    <row r="26" spans="1:9" ht="15.75" x14ac:dyDescent="0.25">
      <c r="A26" s="28">
        <v>27</v>
      </c>
      <c r="B26" s="44" t="s">
        <v>50</v>
      </c>
      <c r="C26" s="32"/>
      <c r="D26" s="32"/>
      <c r="E26" s="33"/>
      <c r="F26" s="40"/>
      <c r="G26" s="38"/>
      <c r="H26" s="38" t="s">
        <v>105</v>
      </c>
      <c r="I26" s="12"/>
    </row>
    <row r="27" spans="1:9" ht="15.75" x14ac:dyDescent="0.25">
      <c r="A27" s="28">
        <v>28</v>
      </c>
      <c r="B27" s="44" t="s">
        <v>51</v>
      </c>
      <c r="C27" s="32"/>
      <c r="D27" s="32"/>
      <c r="E27" s="33"/>
      <c r="F27" s="40"/>
      <c r="G27" s="38"/>
      <c r="H27" s="38" t="s">
        <v>105</v>
      </c>
      <c r="I27" s="12"/>
    </row>
    <row r="28" spans="1:9" ht="15.75" x14ac:dyDescent="0.25">
      <c r="A28" s="28">
        <v>29</v>
      </c>
      <c r="B28" s="44" t="s">
        <v>87</v>
      </c>
      <c r="C28" s="32"/>
      <c r="D28" s="32"/>
      <c r="E28" s="33"/>
      <c r="F28" s="40"/>
      <c r="G28" s="38"/>
      <c r="H28" s="38" t="s">
        <v>105</v>
      </c>
      <c r="I28" s="12"/>
    </row>
    <row r="29" spans="1:9" ht="15.75" x14ac:dyDescent="0.25">
      <c r="A29" s="28">
        <v>30</v>
      </c>
      <c r="B29" s="44" t="s">
        <v>53</v>
      </c>
      <c r="C29" s="32"/>
      <c r="D29" s="32"/>
      <c r="E29" s="33"/>
      <c r="F29" s="40" t="s">
        <v>105</v>
      </c>
      <c r="G29" s="38"/>
      <c r="H29" s="38"/>
      <c r="I29" s="12"/>
    </row>
    <row r="30" spans="1:9" ht="15.75" x14ac:dyDescent="0.25">
      <c r="A30" s="28">
        <v>31</v>
      </c>
      <c r="B30" s="44" t="s">
        <v>54</v>
      </c>
      <c r="C30" s="32"/>
      <c r="D30" s="32"/>
      <c r="E30" s="33"/>
      <c r="F30" s="40"/>
      <c r="G30" s="38"/>
      <c r="H30" s="38" t="s">
        <v>105</v>
      </c>
      <c r="I30" s="12"/>
    </row>
    <row r="31" spans="1:9" ht="15.75" x14ac:dyDescent="0.25">
      <c r="A31" s="28">
        <v>32</v>
      </c>
      <c r="B31" s="44" t="s">
        <v>55</v>
      </c>
      <c r="C31" s="32"/>
      <c r="D31" s="32"/>
      <c r="E31" s="33"/>
      <c r="F31" s="40"/>
      <c r="G31" s="38"/>
      <c r="H31" s="38" t="s">
        <v>105</v>
      </c>
      <c r="I31" s="12"/>
    </row>
    <row r="32" spans="1:9" ht="15.75" x14ac:dyDescent="0.25">
      <c r="A32" s="28">
        <v>33</v>
      </c>
      <c r="B32" s="44" t="s">
        <v>56</v>
      </c>
      <c r="C32" s="32"/>
      <c r="D32" s="32"/>
      <c r="E32" s="33"/>
      <c r="F32" s="40" t="s">
        <v>105</v>
      </c>
      <c r="G32" s="38"/>
      <c r="H32" s="38"/>
      <c r="I32" s="12"/>
    </row>
    <row r="33" spans="1:9" ht="15.75" x14ac:dyDescent="0.25">
      <c r="A33" s="28" t="s">
        <v>57</v>
      </c>
      <c r="B33" s="44" t="s">
        <v>58</v>
      </c>
      <c r="C33" s="32"/>
      <c r="D33" s="32"/>
      <c r="E33" s="33"/>
      <c r="F33" s="40" t="s">
        <v>105</v>
      </c>
      <c r="G33" s="38"/>
      <c r="H33" s="38"/>
      <c r="I33" s="12"/>
    </row>
    <row r="34" spans="1:9" ht="15.75" x14ac:dyDescent="0.25">
      <c r="A34" s="28">
        <v>34</v>
      </c>
      <c r="B34" s="44" t="s">
        <v>59</v>
      </c>
      <c r="C34" s="32"/>
      <c r="D34" s="32"/>
      <c r="E34" s="33"/>
      <c r="F34" s="40"/>
      <c r="G34" s="38"/>
      <c r="H34" s="38" t="s">
        <v>105</v>
      </c>
      <c r="I34" s="12"/>
    </row>
    <row r="35" spans="1:9" ht="15.75" x14ac:dyDescent="0.25">
      <c r="A35" s="28">
        <v>35</v>
      </c>
      <c r="B35" s="44" t="s">
        <v>60</v>
      </c>
      <c r="C35" s="32"/>
      <c r="D35" s="32"/>
      <c r="E35" s="33"/>
      <c r="F35" s="40" t="s">
        <v>105</v>
      </c>
      <c r="G35" s="38"/>
      <c r="H35" s="38"/>
      <c r="I35" s="12"/>
    </row>
    <row r="36" spans="1:9" ht="16.5" thickBot="1" x14ac:dyDescent="0.3">
      <c r="A36" s="29">
        <v>36</v>
      </c>
      <c r="B36" s="45" t="s">
        <v>61</v>
      </c>
      <c r="C36" s="34"/>
      <c r="D36" s="34"/>
      <c r="E36" s="35"/>
      <c r="F36" s="41"/>
      <c r="G36" s="42"/>
      <c r="H36" s="43" t="s">
        <v>105</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5"/>
  <sheetViews>
    <sheetView showGridLines="0" showRowColHeaders="0" topLeftCell="B1" zoomScale="90" zoomScaleNormal="90" workbookViewId="0">
      <pane xSplit="1" ySplit="1" topLeftCell="C2" activePane="bottomRight" state="frozen"/>
      <selection activeCell="E1" sqref="E1:F1"/>
      <selection pane="topRight" activeCell="E1" sqref="E1:F1"/>
      <selection pane="bottomLeft" activeCell="E1" sqref="E1:F1"/>
      <selection pane="bottomRight" activeCell="G15" sqref="G15"/>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15.75" x14ac:dyDescent="0.25">
      <c r="B6" s="94">
        <v>6</v>
      </c>
      <c r="C6" s="95" t="s">
        <v>30</v>
      </c>
      <c r="D6" s="38" t="s">
        <v>100</v>
      </c>
      <c r="E6" s="38" t="s">
        <v>100</v>
      </c>
    </row>
    <row r="7" spans="1:9" ht="15.75" x14ac:dyDescent="0.25">
      <c r="B7" s="94">
        <v>7</v>
      </c>
      <c r="C7" s="95" t="s">
        <v>31</v>
      </c>
      <c r="D7" s="38" t="s">
        <v>100</v>
      </c>
      <c r="E7" s="38" t="s">
        <v>100</v>
      </c>
    </row>
    <row r="8" spans="1:9" ht="15.75" x14ac:dyDescent="0.25">
      <c r="B8" s="94">
        <v>8</v>
      </c>
      <c r="C8" s="95" t="s">
        <v>32</v>
      </c>
      <c r="D8" s="38"/>
      <c r="E8" s="38" t="s">
        <v>100</v>
      </c>
    </row>
    <row r="9" spans="1:9" ht="31.5" x14ac:dyDescent="0.25">
      <c r="B9" s="94">
        <v>9</v>
      </c>
      <c r="C9" s="95" t="s">
        <v>33</v>
      </c>
      <c r="D9" s="38"/>
      <c r="E9" s="38" t="s">
        <v>101</v>
      </c>
    </row>
    <row r="10" spans="1:9" ht="15.75" x14ac:dyDescent="0.25">
      <c r="B10" s="94">
        <v>10</v>
      </c>
      <c r="C10" s="95" t="s">
        <v>34</v>
      </c>
      <c r="D10" s="38"/>
      <c r="E10" s="38"/>
    </row>
    <row r="11" spans="1:9" ht="15.75" x14ac:dyDescent="0.25">
      <c r="B11" s="94">
        <v>11</v>
      </c>
      <c r="C11" s="95" t="s">
        <v>35</v>
      </c>
      <c r="D11" s="38"/>
      <c r="E11" s="38"/>
    </row>
    <row r="12" spans="1:9" ht="32.25" thickBot="1" x14ac:dyDescent="0.3">
      <c r="B12" s="96">
        <v>13</v>
      </c>
      <c r="C12" s="97" t="s">
        <v>36</v>
      </c>
      <c r="D12" s="38"/>
      <c r="E12" s="38"/>
    </row>
    <row r="13" spans="1:9" ht="15.75" x14ac:dyDescent="0.25">
      <c r="B13" s="90"/>
      <c r="C13" s="98" t="s">
        <v>38</v>
      </c>
      <c r="D13" s="38"/>
      <c r="E13" s="38"/>
    </row>
    <row r="14" spans="1:9" ht="31.5" x14ac:dyDescent="0.25">
      <c r="B14" s="94">
        <v>15</v>
      </c>
      <c r="C14" s="95" t="s">
        <v>39</v>
      </c>
      <c r="D14" s="38" t="s">
        <v>102</v>
      </c>
      <c r="E14" s="38" t="s">
        <v>102</v>
      </c>
    </row>
    <row r="15" spans="1:9" ht="31.5" x14ac:dyDescent="0.25">
      <c r="B15" s="94">
        <v>16</v>
      </c>
      <c r="C15" s="95" t="s">
        <v>40</v>
      </c>
      <c r="D15" s="38" t="s">
        <v>102</v>
      </c>
      <c r="E15" s="38" t="s">
        <v>102</v>
      </c>
    </row>
    <row r="16" spans="1:9" ht="31.5" x14ac:dyDescent="0.25">
      <c r="B16" s="94">
        <v>17</v>
      </c>
      <c r="C16" s="95" t="s">
        <v>41</v>
      </c>
      <c r="D16" s="38" t="s">
        <v>102</v>
      </c>
      <c r="E16" s="38" t="s">
        <v>102</v>
      </c>
    </row>
    <row r="17" spans="2:5" ht="15.75" x14ac:dyDescent="0.25">
      <c r="B17" s="94">
        <v>18</v>
      </c>
      <c r="C17" s="95" t="s">
        <v>42</v>
      </c>
      <c r="D17" s="38" t="s">
        <v>102</v>
      </c>
      <c r="E17" s="38" t="s">
        <v>102</v>
      </c>
    </row>
    <row r="18" spans="2:5" ht="15.75" x14ac:dyDescent="0.25">
      <c r="B18" s="94">
        <v>19</v>
      </c>
      <c r="C18" s="95" t="s">
        <v>43</v>
      </c>
      <c r="D18" s="38"/>
      <c r="E18" s="38"/>
    </row>
    <row r="19" spans="2:5" ht="15.75" x14ac:dyDescent="0.25">
      <c r="B19" s="94">
        <v>20</v>
      </c>
      <c r="C19" s="95" t="s">
        <v>44</v>
      </c>
      <c r="D19" s="38" t="s">
        <v>102</v>
      </c>
      <c r="E19" s="38" t="s">
        <v>102</v>
      </c>
    </row>
    <row r="20" spans="2:5" ht="15.75" x14ac:dyDescent="0.25">
      <c r="B20" s="94">
        <v>21</v>
      </c>
      <c r="C20" s="95" t="s">
        <v>45</v>
      </c>
      <c r="D20" s="38" t="s">
        <v>102</v>
      </c>
      <c r="E20" s="38" t="s">
        <v>102</v>
      </c>
    </row>
    <row r="21" spans="2:5" ht="15.75" x14ac:dyDescent="0.25">
      <c r="B21" s="94">
        <v>22</v>
      </c>
      <c r="C21" s="95" t="s">
        <v>46</v>
      </c>
      <c r="D21" s="38"/>
      <c r="E21" s="38"/>
    </row>
    <row r="22" spans="2:5" ht="31.5" x14ac:dyDescent="0.25">
      <c r="B22" s="94">
        <v>23</v>
      </c>
      <c r="C22" s="95" t="s">
        <v>47</v>
      </c>
      <c r="D22" s="38"/>
      <c r="E22" s="38"/>
    </row>
    <row r="23" spans="2:5" ht="15.75" x14ac:dyDescent="0.25">
      <c r="B23" s="94">
        <v>24</v>
      </c>
      <c r="C23" s="95" t="s">
        <v>48</v>
      </c>
      <c r="D23" s="38"/>
      <c r="E23" s="38"/>
    </row>
    <row r="24" spans="2:5" ht="15.75" x14ac:dyDescent="0.25">
      <c r="B24" s="94">
        <v>26</v>
      </c>
      <c r="C24" s="95" t="s">
        <v>49</v>
      </c>
      <c r="D24" s="38"/>
      <c r="E24" s="38"/>
    </row>
    <row r="25" spans="2:5" ht="15.75" x14ac:dyDescent="0.25">
      <c r="B25" s="94">
        <v>27</v>
      </c>
      <c r="C25" s="95" t="s">
        <v>50</v>
      </c>
      <c r="D25" s="38"/>
      <c r="E25" s="38" t="s">
        <v>103</v>
      </c>
    </row>
    <row r="26" spans="2:5" ht="15.75" x14ac:dyDescent="0.25">
      <c r="B26" s="94">
        <v>28</v>
      </c>
      <c r="C26" s="95" t="s">
        <v>51</v>
      </c>
      <c r="D26" s="38"/>
      <c r="E26" s="38" t="s">
        <v>103</v>
      </c>
    </row>
    <row r="27" spans="2:5" ht="15.75" x14ac:dyDescent="0.25">
      <c r="B27" s="94">
        <v>29</v>
      </c>
      <c r="C27" s="95" t="s">
        <v>87</v>
      </c>
      <c r="D27" s="38"/>
      <c r="E27" s="38" t="s">
        <v>103</v>
      </c>
    </row>
    <row r="28" spans="2:5" ht="15.75" x14ac:dyDescent="0.25">
      <c r="B28" s="94">
        <v>30</v>
      </c>
      <c r="C28" s="95" t="s">
        <v>53</v>
      </c>
      <c r="D28" s="38"/>
      <c r="E28" s="38"/>
    </row>
    <row r="29" spans="2:5" ht="15.75" x14ac:dyDescent="0.25">
      <c r="B29" s="94">
        <v>31</v>
      </c>
      <c r="C29" s="95" t="s">
        <v>54</v>
      </c>
      <c r="D29" s="38"/>
      <c r="E29" s="38" t="s">
        <v>103</v>
      </c>
    </row>
    <row r="30" spans="2:5" ht="47.25" x14ac:dyDescent="0.25">
      <c r="B30" s="94">
        <v>32</v>
      </c>
      <c r="C30" s="95" t="s">
        <v>55</v>
      </c>
      <c r="D30" s="38"/>
      <c r="E30" s="38" t="s">
        <v>104</v>
      </c>
    </row>
    <row r="31" spans="2:5" ht="15.75" x14ac:dyDescent="0.25">
      <c r="B31" s="94">
        <v>33</v>
      </c>
      <c r="C31" s="95" t="s">
        <v>56</v>
      </c>
      <c r="D31" s="38"/>
      <c r="E31" s="38"/>
    </row>
    <row r="32" spans="2:5" ht="15.75" x14ac:dyDescent="0.25">
      <c r="B32" s="94" t="s">
        <v>57</v>
      </c>
      <c r="C32" s="95" t="s">
        <v>58</v>
      </c>
      <c r="D32" s="38"/>
      <c r="E32" s="38"/>
    </row>
    <row r="33" spans="2:5" ht="15.75" x14ac:dyDescent="0.25">
      <c r="B33" s="94">
        <v>34</v>
      </c>
      <c r="C33" s="95" t="s">
        <v>59</v>
      </c>
      <c r="D33" s="38"/>
      <c r="E33" s="38" t="s">
        <v>103</v>
      </c>
    </row>
    <row r="34" spans="2:5" ht="15.75" x14ac:dyDescent="0.25">
      <c r="B34" s="94">
        <v>35</v>
      </c>
      <c r="C34" s="95" t="s">
        <v>60</v>
      </c>
      <c r="D34" s="38"/>
      <c r="E34" s="38"/>
    </row>
    <row r="35" spans="2:5" ht="16.5" thickBot="1" x14ac:dyDescent="0.3">
      <c r="B35" s="96">
        <v>36</v>
      </c>
      <c r="C35" s="97" t="s">
        <v>61</v>
      </c>
      <c r="D35" s="38"/>
      <c r="E35" s="38" t="s">
        <v>103</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2020-03-12T19:49:35Z</cp:lastPrinted>
  <dcterms:created xsi:type="dcterms:W3CDTF">2013-10-30T14:59:00Z</dcterms:created>
  <dcterms:modified xsi:type="dcterms:W3CDTF">2020-04-21T17:29:30Z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