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FA1" lockStructure="1"/>
  <bookViews>
    <workbookView xWindow="120" yWindow="90" windowWidth="19065" windowHeight="10830" tabRatio="801"/>
  </bookViews>
  <sheets>
    <sheet name="Sections I-III. Company Data" sheetId="1" r:id="rId1"/>
    <sheet name="Statewide Data" sheetId="2" r:id="rId2"/>
    <sheet name="Area 1 Data" sheetId="3" r:id="rId3"/>
    <sheet name="Area 2 Data" sheetId="4" r:id="rId4"/>
    <sheet name="Area 3 Data" sheetId="5" r:id="rId5"/>
    <sheet name="Area 4 Data" sheetId="6" r:id="rId6"/>
    <sheet name="Allocation Method" sheetId="7" r:id="rId7"/>
    <sheet name="Comments" sheetId="8" r:id="rId8"/>
  </sheets>
  <calcPr calcId="152511"/>
</workbook>
</file>

<file path=xl/calcChain.xml><?xml version="1.0" encoding="utf-8"?>
<calcChain xmlns="http://schemas.openxmlformats.org/spreadsheetml/2006/main">
  <c r="C31" i="2" l="1"/>
  <c r="C17" i="2"/>
  <c r="C16" i="2"/>
  <c r="D50" i="2"/>
  <c r="G7" i="2"/>
  <c r="G8" i="2"/>
  <c r="E52" i="2"/>
  <c r="D52" i="2"/>
  <c r="C52" i="2"/>
  <c r="E51" i="2"/>
  <c r="D51" i="2"/>
  <c r="C51" i="2"/>
  <c r="E50" i="2"/>
  <c r="C50" i="2"/>
  <c r="E49" i="2"/>
  <c r="D49" i="2"/>
  <c r="C49" i="2"/>
  <c r="E29" i="2"/>
  <c r="D29" i="2"/>
  <c r="C29" i="2"/>
  <c r="E28" i="2"/>
  <c r="D28" i="2"/>
  <c r="C28" i="2"/>
  <c r="E27" i="2"/>
  <c r="D27" i="2"/>
  <c r="C27" i="2"/>
  <c r="E26" i="2"/>
  <c r="D26" i="2"/>
  <c r="C26" i="2"/>
  <c r="E25" i="2"/>
  <c r="D25" i="2"/>
  <c r="C25" i="2"/>
  <c r="E24" i="2"/>
  <c r="D24" i="2"/>
  <c r="C24" i="2"/>
  <c r="E23" i="2"/>
  <c r="D23" i="2"/>
  <c r="C23" i="2"/>
  <c r="E19" i="2"/>
  <c r="E21" i="2"/>
  <c r="D19" i="2"/>
  <c r="C19" i="2"/>
  <c r="E18" i="2"/>
  <c r="D18" i="2"/>
  <c r="C18" i="2"/>
  <c r="F15" i="2"/>
  <c r="E15" i="2"/>
  <c r="D15" i="2"/>
  <c r="C15" i="2"/>
  <c r="F14" i="2"/>
  <c r="E14" i="2"/>
  <c r="D14" i="2"/>
  <c r="C14" i="2"/>
  <c r="F11" i="2"/>
  <c r="E11" i="2"/>
  <c r="E12" i="2"/>
  <c r="D11" i="2"/>
  <c r="C11" i="2"/>
  <c r="E10" i="2"/>
  <c r="D10" i="2"/>
  <c r="C10" i="2"/>
  <c r="F9" i="2"/>
  <c r="E9" i="2"/>
  <c r="D9" i="2"/>
  <c r="C9" i="2"/>
  <c r="F6" i="2"/>
  <c r="E6" i="2"/>
  <c r="D6" i="2"/>
  <c r="C6" i="2"/>
  <c r="F5" i="2"/>
  <c r="E5" i="2"/>
  <c r="D5" i="2"/>
  <c r="C5" i="2"/>
  <c r="D46" i="2"/>
  <c r="E46" i="2"/>
  <c r="F46" i="2"/>
  <c r="C46" i="2"/>
  <c r="G46" i="2"/>
  <c r="F21" i="2"/>
  <c r="G27" i="6"/>
  <c r="G26" i="6"/>
  <c r="G25" i="6"/>
  <c r="G24" i="6"/>
  <c r="G22" i="6"/>
  <c r="G21" i="6"/>
  <c r="G20" i="6"/>
  <c r="G19" i="6"/>
  <c r="G18" i="6"/>
  <c r="G17" i="6"/>
  <c r="G16" i="6"/>
  <c r="G14" i="6"/>
  <c r="G13" i="6"/>
  <c r="G12" i="6"/>
  <c r="G11" i="6"/>
  <c r="G9" i="6"/>
  <c r="G8" i="6"/>
  <c r="G7" i="6"/>
  <c r="G6" i="6"/>
  <c r="G5" i="6"/>
  <c r="G27" i="5"/>
  <c r="G26" i="5"/>
  <c r="G25" i="5"/>
  <c r="G50" i="2"/>
  <c r="G24" i="5"/>
  <c r="G22" i="5"/>
  <c r="G21" i="5"/>
  <c r="G20" i="5"/>
  <c r="G27" i="2"/>
  <c r="G19" i="5"/>
  <c r="G18" i="5"/>
  <c r="G17" i="5"/>
  <c r="G16" i="5"/>
  <c r="G14" i="5"/>
  <c r="G13" i="5"/>
  <c r="G12" i="5"/>
  <c r="G11" i="5"/>
  <c r="G9" i="5"/>
  <c r="G8" i="5"/>
  <c r="G7" i="5"/>
  <c r="G6" i="5"/>
  <c r="G5" i="5"/>
  <c r="G27" i="4"/>
  <c r="G26" i="4"/>
  <c r="G25" i="4"/>
  <c r="G24" i="4"/>
  <c r="G22" i="4"/>
  <c r="G21" i="4"/>
  <c r="G20" i="4"/>
  <c r="G19" i="4"/>
  <c r="G18" i="4"/>
  <c r="G17" i="4"/>
  <c r="G16" i="4"/>
  <c r="G14" i="4"/>
  <c r="G13" i="4"/>
  <c r="G12" i="4"/>
  <c r="G11" i="4"/>
  <c r="G9" i="4"/>
  <c r="G7" i="4"/>
  <c r="G6" i="4"/>
  <c r="G5" i="4"/>
  <c r="G27" i="3"/>
  <c r="G26" i="3"/>
  <c r="G51" i="2"/>
  <c r="G25" i="3"/>
  <c r="G24" i="3"/>
  <c r="G22" i="3"/>
  <c r="G29" i="2"/>
  <c r="G21" i="3"/>
  <c r="G20" i="3"/>
  <c r="G19" i="3"/>
  <c r="G26" i="2"/>
  <c r="G18" i="3"/>
  <c r="G17" i="3"/>
  <c r="G16" i="3"/>
  <c r="G14" i="3"/>
  <c r="G19" i="2"/>
  <c r="G13" i="3"/>
  <c r="G18" i="2"/>
  <c r="G12" i="3"/>
  <c r="G11" i="3"/>
  <c r="G9" i="3"/>
  <c r="G8" i="3"/>
  <c r="G7" i="3"/>
  <c r="G6" i="3"/>
  <c r="G5" i="3"/>
  <c r="G45" i="2"/>
  <c r="G44" i="2"/>
  <c r="G43" i="2"/>
  <c r="G42" i="2"/>
  <c r="G41" i="2"/>
  <c r="G40" i="2"/>
  <c r="G39" i="2"/>
  <c r="G38" i="2"/>
  <c r="G37" i="2"/>
  <c r="G36" i="2"/>
  <c r="G35" i="2"/>
  <c r="G34" i="2"/>
  <c r="G32" i="2"/>
  <c r="G31" i="2"/>
  <c r="G30" i="2"/>
  <c r="G20" i="2"/>
  <c r="G17" i="2"/>
  <c r="G16" i="2"/>
  <c r="F47" i="2"/>
  <c r="F10" i="2"/>
  <c r="G8" i="4"/>
  <c r="F12" i="2"/>
  <c r="C21" i="2"/>
  <c r="D21" i="2"/>
  <c r="G21" i="2"/>
  <c r="E33" i="2"/>
  <c r="E47" i="2"/>
  <c r="G52" i="2"/>
  <c r="G49" i="2"/>
  <c r="G6" i="2"/>
  <c r="G9" i="2"/>
  <c r="G10" i="2"/>
  <c r="D12" i="2"/>
  <c r="C12" i="2"/>
  <c r="G11" i="2"/>
  <c r="G12" i="2"/>
  <c r="G15" i="2"/>
  <c r="G14" i="2"/>
  <c r="G5" i="2"/>
  <c r="G28" i="2"/>
  <c r="G25" i="2"/>
  <c r="G24" i="2"/>
  <c r="G23" i="2"/>
  <c r="C33" i="2"/>
  <c r="C47" i="2"/>
  <c r="D33" i="2"/>
  <c r="D47" i="2"/>
  <c r="G47" i="2"/>
  <c r="G33" i="2"/>
</calcChain>
</file>

<file path=xl/sharedStrings.xml><?xml version="1.0" encoding="utf-8"?>
<sst xmlns="http://schemas.openxmlformats.org/spreadsheetml/2006/main" count="367" uniqueCount="113">
  <si>
    <t>Section I. Company Information</t>
  </si>
  <si>
    <t>Company Name:</t>
  </si>
  <si>
    <t>NAIC Code:</t>
  </si>
  <si>
    <t>Section II. Contact Information</t>
  </si>
  <si>
    <t>First Name:</t>
  </si>
  <si>
    <t>Last Name:</t>
  </si>
  <si>
    <t>Suffix:</t>
  </si>
  <si>
    <t>Middle Initial:</t>
  </si>
  <si>
    <t>Phone Number:</t>
  </si>
  <si>
    <t>Year</t>
  </si>
  <si>
    <t>Yes</t>
  </si>
  <si>
    <t>No</t>
  </si>
  <si>
    <t>Maine License Number:</t>
  </si>
  <si>
    <t>All companies must complete Sections I, II, and III below.</t>
  </si>
  <si>
    <t>Total</t>
  </si>
  <si>
    <t>Maine 945 Report</t>
  </si>
  <si>
    <t>Did this Company Have at Least $5 million of direct written health insurance premium in Maine (Check One)?</t>
  </si>
  <si>
    <t>Section III. Direct Written Health Insurance Premium</t>
  </si>
  <si>
    <t>Maine Rule 945 Report</t>
  </si>
  <si>
    <t>Large Groups</t>
  </si>
  <si>
    <t>Small Groups</t>
  </si>
  <si>
    <t>Individuals</t>
  </si>
  <si>
    <t>Stop Loss</t>
  </si>
  <si>
    <t>Member and Contract Information</t>
  </si>
  <si>
    <t>Line Number</t>
  </si>
  <si>
    <t>Member Months during year</t>
  </si>
  <si>
    <t>Number of contracts 12/31</t>
  </si>
  <si>
    <t>2a</t>
  </si>
  <si>
    <t>Number of contracts included in line 2 that were issued during the year</t>
  </si>
  <si>
    <t>2b</t>
  </si>
  <si>
    <t>Number of contracts in line 2a covering policyholders that were uninsured for the prior 90 days</t>
  </si>
  <si>
    <t>Number of subscribers covered as individuals (non-family) under group or individual contracts 12/31</t>
  </si>
  <si>
    <t>Number of families covered (individual + spouse, individual + dependent, individual + family) 12/31</t>
  </si>
  <si>
    <t>Number of dependents 12/31</t>
  </si>
  <si>
    <t>5a</t>
  </si>
  <si>
    <t>Covered lives 12/31 (lines 3-5)</t>
  </si>
  <si>
    <t>Revenue Information</t>
  </si>
  <si>
    <t>Direct premiums written</t>
  </si>
  <si>
    <t>Direct premiums earned</t>
  </si>
  <si>
    <t>Net premium income</t>
  </si>
  <si>
    <t>Change in unearned premium reserves and reserve for rate credits</t>
  </si>
  <si>
    <t>Fee-for-service</t>
  </si>
  <si>
    <t>Risk revenue</t>
  </si>
  <si>
    <t>Aggregate write-ins for other health care related revenues</t>
  </si>
  <si>
    <t>Total revenues (lines 8-13)</t>
  </si>
  <si>
    <t>Expense Information</t>
  </si>
  <si>
    <t>Hospital benefits (not including emergency room) - inpatient only</t>
  </si>
  <si>
    <t>Hospital benefits (not including emergency room) - outpatient only</t>
  </si>
  <si>
    <t>Medical benefits (excluding hospital inpatient and outpatient above)</t>
  </si>
  <si>
    <t>Other professional services</t>
  </si>
  <si>
    <t>Outside referrals</t>
  </si>
  <si>
    <t>Emergency room and out-of-area</t>
  </si>
  <si>
    <t>Prescription drugs</t>
  </si>
  <si>
    <t>Aggregate write-ins for other medical and hospital</t>
  </si>
  <si>
    <t>Incentive pool and withhold adjustments and bonus amounts</t>
  </si>
  <si>
    <t>Net reinsurance recoveries</t>
  </si>
  <si>
    <t>Increase in reserves</t>
  </si>
  <si>
    <t>Cost containment expenses</t>
  </si>
  <si>
    <t>Other claims adjustment expenses</t>
  </si>
  <si>
    <t>Salaries, wages and other benefits excluding cost containment expenses and other claims adjustment expenses</t>
  </si>
  <si>
    <t>Commissions</t>
  </si>
  <si>
    <t>Marketing and advertising</t>
  </si>
  <si>
    <t>Taxes, licenses and fees, excluding ACA Annual Health Insurance Industry Fee and ACA Exchange Fee</t>
  </si>
  <si>
    <t>ACA Annual Health Insurance Industry Fee</t>
  </si>
  <si>
    <t>33a</t>
  </si>
  <si>
    <t>ACA Exchange Fee</t>
  </si>
  <si>
    <t>Charitable contributions</t>
  </si>
  <si>
    <t>Lobbying expenses</t>
  </si>
  <si>
    <t>All other expenses</t>
  </si>
  <si>
    <t>Total claims adjustment and administrative expenses (lines 27-36)</t>
  </si>
  <si>
    <t>Net Underwriting gain or loss (line 14 less lines 25 less line 26 less line 37)</t>
  </si>
  <si>
    <t>Utilization Statistics</t>
  </si>
  <si>
    <t>Hospital days (not including emergency room) - inpatient only</t>
  </si>
  <si>
    <t>Physician encounters</t>
  </si>
  <si>
    <t>Other professional encounters</t>
  </si>
  <si>
    <t>Number of emergency room visits</t>
  </si>
  <si>
    <t>Policyholder Category</t>
  </si>
  <si>
    <t>Line Description</t>
  </si>
  <si>
    <t>Statewide Data</t>
  </si>
  <si>
    <t>Area 1: Cumberland, Sagadahoc and York Counties</t>
  </si>
  <si>
    <t>Area 2: Knox, Kennebec, Lincoln and Oxford Counties</t>
  </si>
  <si>
    <t>Area 3: Androscoggin, Waldo, Franklin, Penobscot, Somerset and Piscataquis Counties</t>
  </si>
  <si>
    <t>Area 4: Hancock, Aroostook and Washington Counties</t>
  </si>
  <si>
    <t>**If you answered NO to the question above, you must complete the 945 Short Form instead of this form.</t>
  </si>
  <si>
    <r>
      <t xml:space="preserve">Total medical and hospital expenses (lines 15-23 less line 24) </t>
    </r>
    <r>
      <rPr>
        <b/>
        <sz val="12"/>
        <color indexed="10"/>
        <rFont val="Calibri"/>
        <family val="2"/>
      </rPr>
      <t>Manually enter the total for Stop Loss</t>
    </r>
  </si>
  <si>
    <t>Use the Tab key to go forward and hold down the Shift key and Tab Key to go backward.</t>
  </si>
  <si>
    <r>
      <t>1. Place an X in</t>
    </r>
    <r>
      <rPr>
        <b/>
        <u/>
        <sz val="14"/>
        <color indexed="10"/>
        <rFont val="Calibri"/>
        <family val="2"/>
      </rPr>
      <t xml:space="preserve"> either</t>
    </r>
    <r>
      <rPr>
        <sz val="14"/>
        <color indexed="10"/>
        <rFont val="Calibri"/>
        <family val="2"/>
      </rPr>
      <t xml:space="preserve"> the Actual, or the Allocated or the Combination column below to indicate how your data in the Statewide and Area tabs were determined. </t>
    </r>
  </si>
  <si>
    <t>2. For each line item marked as either Allocated or as Combination, provide an explanation in the Comments tab.</t>
  </si>
  <si>
    <t>Line #</t>
  </si>
  <si>
    <t>ALLOCATION METHOD</t>
  </si>
  <si>
    <t>Allocation By Region (Select One)</t>
  </si>
  <si>
    <t>Allocation by Category of Policyholder (Select One)</t>
  </si>
  <si>
    <t>Actual</t>
  </si>
  <si>
    <t>Allocated</t>
  </si>
  <si>
    <t>Combination</t>
  </si>
  <si>
    <t xml:space="preserve">Salaries, wages and other benefits </t>
  </si>
  <si>
    <r>
      <t>**If you answered YES to t</t>
    </r>
    <r>
      <rPr>
        <b/>
        <sz val="12"/>
        <color indexed="56"/>
        <rFont val="Calibri"/>
        <family val="2"/>
      </rPr>
      <t>he question directly above, you must complete the Statewide Data tab and any applicable Area tabs below as well as the Allocation and Comments tabs.</t>
    </r>
  </si>
  <si>
    <t>Enter Comments Below</t>
  </si>
  <si>
    <t>Allocation by Region Comments</t>
  </si>
  <si>
    <t>Allocation by Policyholder Category Comments</t>
  </si>
  <si>
    <t>E-Mail:</t>
  </si>
  <si>
    <t>Anthem Health Plans of Maine, Inc.</t>
  </si>
  <si>
    <t>31-1705652</t>
  </si>
  <si>
    <t>Dan</t>
  </si>
  <si>
    <t>Wolke</t>
  </si>
  <si>
    <t>dan.wolke@anthem.com</t>
  </si>
  <si>
    <t>317-488-6245</t>
  </si>
  <si>
    <t>X</t>
  </si>
  <si>
    <t>Approximately 99% actual with allocations for accounting and other miscellaneous adjustments.</t>
  </si>
  <si>
    <t>Allocated based on group experience.</t>
  </si>
  <si>
    <t>Actual claims expense plus allocation of Incurred but not Reported claims and miscellaneous entries.</t>
  </si>
  <si>
    <t>Allocated based on proportionate share of Line of Business cost allocations.</t>
  </si>
  <si>
    <t>Premium taxes are actual; other charges are allocated based on proportionate share of Line of Business cost allocations.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</si>
</sst>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&quot;$&quot;#,##0"/>
    <numFmt numFmtId="169" formatCode="[&lt;=9999999]###\-####;\(###\)\ ###\-####"/>
  </numFmts>
  <fonts count="23" x14ac:knownFonts="1">
    <font>
      <sz val="11"/>
      <color theme="1"/>
      <name val="Calibri"/>
      <family val="2"/>
      <scheme val="minor"/>
    </font>
    <font>
      <b/>
      <sz val="12"/>
      <color indexed="10"/>
      <name val="Calibri"/>
      <family val="2"/>
    </font>
    <font>
      <b/>
      <u/>
      <sz val="14"/>
      <color indexed="10"/>
      <name val="Calibri"/>
      <family val="2"/>
    </font>
    <font>
      <sz val="14"/>
      <color indexed="1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color indexed="56"/>
      <name val="Calibri"/>
      <family val="2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3"/>
      <name val="Calibri"/>
      <family val="2"/>
      <scheme val="minor"/>
    </font>
    <font>
      <sz val="12"/>
      <color rgb="FF000000"/>
      <name val="Calibri"/>
      <family val="2"/>
    </font>
    <font>
      <b/>
      <sz val="14"/>
      <color rgb="FFFF0000"/>
      <name val="Calibri"/>
      <family val="2"/>
    </font>
    <font>
      <b/>
      <sz val="12"/>
      <color rgb="FF000000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E4DFEC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4" fillId="0" borderId="0"/>
  </cellStyleXfs>
  <cellXfs count="137">
    <xf numFmtId="0" fontId="0" fillId="0" borderId="0" xfId="0"/>
    <xf numFmtId="0" fontId="9" fillId="0" borderId="0" xfId="0" applyFont="1" applyProtection="1"/>
    <xf numFmtId="0" fontId="10" fillId="0" borderId="0" xfId="0" applyFont="1" applyProtection="1"/>
    <xf numFmtId="0" fontId="11" fillId="0" borderId="0" xfId="0" applyFont="1" applyProtection="1"/>
    <xf numFmtId="0" fontId="12" fillId="0" borderId="1" xfId="0" applyFont="1" applyBorder="1" applyAlignment="1">
      <alignment vertical="center"/>
    </xf>
    <xf numFmtId="0" fontId="10" fillId="0" borderId="2" xfId="0" applyFont="1" applyBorder="1" applyAlignment="1" applyProtection="1">
      <alignment horizontal="center"/>
    </xf>
    <xf numFmtId="0" fontId="10" fillId="0" borderId="3" xfId="0" applyFont="1" applyBorder="1" applyAlignment="1" applyProtection="1">
      <alignment horizontal="center"/>
    </xf>
    <xf numFmtId="0" fontId="10" fillId="0" borderId="4" xfId="0" applyFont="1" applyBorder="1" applyAlignment="1" applyProtection="1">
      <alignment horizontal="center"/>
    </xf>
    <xf numFmtId="0" fontId="10" fillId="0" borderId="5" xfId="0" applyFont="1" applyBorder="1" applyProtection="1"/>
    <xf numFmtId="0" fontId="13" fillId="4" borderId="6" xfId="0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 wrapText="1"/>
    </xf>
    <xf numFmtId="0" fontId="14" fillId="5" borderId="9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/>
    </xf>
    <xf numFmtId="0" fontId="14" fillId="5" borderId="10" xfId="0" applyFont="1" applyFill="1" applyBorder="1" applyAlignment="1">
      <alignment horizontal="center" vertical="center" wrapText="1"/>
    </xf>
    <xf numFmtId="0" fontId="12" fillId="5" borderId="0" xfId="0" applyFont="1" applyFill="1" applyBorder="1" applyAlignment="1">
      <alignment horizontal="center" vertical="center" wrapText="1"/>
    </xf>
    <xf numFmtId="0" fontId="12" fillId="5" borderId="11" xfId="0" applyFont="1" applyFill="1" applyBorder="1" applyAlignment="1">
      <alignment horizontal="center" vertical="center"/>
    </xf>
    <xf numFmtId="0" fontId="12" fillId="5" borderId="12" xfId="0" applyFont="1" applyFill="1" applyBorder="1" applyAlignment="1">
      <alignment horizontal="center" vertical="center"/>
    </xf>
    <xf numFmtId="0" fontId="12" fillId="5" borderId="13" xfId="0" applyFont="1" applyFill="1" applyBorder="1" applyAlignment="1">
      <alignment horizontal="center" vertical="center"/>
    </xf>
    <xf numFmtId="3" fontId="12" fillId="6" borderId="14" xfId="0" applyNumberFormat="1" applyFont="1" applyFill="1" applyBorder="1" applyAlignment="1" applyProtection="1">
      <alignment vertical="center"/>
      <protection locked="0"/>
    </xf>
    <xf numFmtId="3" fontId="12" fillId="6" borderId="5" xfId="0" applyNumberFormat="1" applyFont="1" applyFill="1" applyBorder="1" applyAlignment="1" applyProtection="1">
      <alignment vertical="center"/>
      <protection locked="0"/>
    </xf>
    <xf numFmtId="3" fontId="12" fillId="6" borderId="15" xfId="0" applyNumberFormat="1" applyFont="1" applyFill="1" applyBorder="1" applyAlignment="1" applyProtection="1">
      <alignment vertical="center"/>
      <protection locked="0"/>
    </xf>
    <xf numFmtId="3" fontId="12" fillId="6" borderId="9" xfId="0" applyNumberFormat="1" applyFont="1" applyFill="1" applyBorder="1" applyAlignment="1" applyProtection="1">
      <alignment vertical="center"/>
      <protection locked="0"/>
    </xf>
    <xf numFmtId="3" fontId="12" fillId="6" borderId="16" xfId="0" applyNumberFormat="1" applyFont="1" applyFill="1" applyBorder="1" applyAlignment="1" applyProtection="1">
      <alignment vertical="center"/>
      <protection locked="0"/>
    </xf>
    <xf numFmtId="3" fontId="12" fillId="5" borderId="5" xfId="0" applyNumberFormat="1" applyFont="1" applyFill="1" applyBorder="1" applyAlignment="1">
      <alignment horizontal="center" vertical="center"/>
    </xf>
    <xf numFmtId="3" fontId="12" fillId="5" borderId="15" xfId="0" applyNumberFormat="1" applyFont="1" applyFill="1" applyBorder="1" applyAlignment="1">
      <alignment horizontal="center" vertical="center"/>
    </xf>
    <xf numFmtId="0" fontId="5" fillId="3" borderId="17" xfId="2" applyFont="1" applyFill="1" applyBorder="1" applyAlignment="1" applyProtection="1">
      <alignment horizontal="center" vertical="center" wrapText="1"/>
      <protection hidden="1"/>
    </xf>
    <xf numFmtId="0" fontId="5" fillId="3" borderId="18" xfId="2" applyFont="1" applyFill="1" applyBorder="1" applyAlignment="1" applyProtection="1">
      <alignment horizontal="center" vertical="center" wrapText="1"/>
      <protection hidden="1"/>
    </xf>
    <xf numFmtId="0" fontId="5" fillId="3" borderId="19" xfId="2" applyFont="1" applyFill="1" applyBorder="1" applyAlignment="1" applyProtection="1">
      <alignment horizontal="center" vertical="center" wrapText="1"/>
      <protection hidden="1"/>
    </xf>
    <xf numFmtId="0" fontId="5" fillId="3" borderId="20" xfId="2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Protection="1"/>
    <xf numFmtId="0" fontId="10" fillId="0" borderId="0" xfId="0" applyFont="1" applyProtection="1"/>
    <xf numFmtId="0" fontId="11" fillId="0" borderId="0" xfId="0" applyFont="1" applyProtection="1"/>
    <xf numFmtId="0" fontId="10" fillId="0" borderId="2" xfId="0" applyFont="1" applyBorder="1" applyAlignment="1" applyProtection="1">
      <alignment horizontal="center"/>
    </xf>
    <xf numFmtId="0" fontId="10" fillId="0" borderId="3" xfId="0" applyFont="1" applyBorder="1" applyAlignment="1" applyProtection="1">
      <alignment horizontal="center"/>
    </xf>
    <xf numFmtId="0" fontId="10" fillId="0" borderId="5" xfId="0" applyFont="1" applyBorder="1" applyProtection="1"/>
    <xf numFmtId="0" fontId="13" fillId="4" borderId="6" xfId="0" applyFont="1" applyFill="1" applyBorder="1" applyAlignment="1" applyProtection="1">
      <alignment horizontal="center" vertical="center"/>
    </xf>
    <xf numFmtId="0" fontId="14" fillId="5" borderId="8" xfId="0" applyFont="1" applyFill="1" applyBorder="1" applyAlignment="1" applyProtection="1">
      <alignment horizontal="center" vertical="center" wrapText="1"/>
    </xf>
    <xf numFmtId="0" fontId="14" fillId="5" borderId="9" xfId="0" applyFont="1" applyFill="1" applyBorder="1" applyAlignment="1" applyProtection="1">
      <alignment horizontal="center" vertical="center" wrapText="1"/>
    </xf>
    <xf numFmtId="0" fontId="14" fillId="5" borderId="7" xfId="0" applyFont="1" applyFill="1" applyBorder="1" applyAlignment="1" applyProtection="1">
      <alignment horizontal="center" vertical="center" wrapText="1"/>
    </xf>
    <xf numFmtId="0" fontId="14" fillId="5" borderId="7" xfId="0" applyFont="1" applyFill="1" applyBorder="1" applyAlignment="1" applyProtection="1">
      <alignment horizontal="center" vertical="center"/>
    </xf>
    <xf numFmtId="0" fontId="14" fillId="5" borderId="10" xfId="0" applyFont="1" applyFill="1" applyBorder="1" applyAlignment="1" applyProtection="1">
      <alignment horizontal="center" vertical="center" wrapText="1"/>
    </xf>
    <xf numFmtId="0" fontId="12" fillId="5" borderId="0" xfId="0" applyFont="1" applyFill="1" applyBorder="1" applyAlignment="1" applyProtection="1">
      <alignment horizontal="center" vertical="center" wrapText="1"/>
    </xf>
    <xf numFmtId="0" fontId="12" fillId="5" borderId="13" xfId="0" applyFont="1" applyFill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vertical="center"/>
    </xf>
    <xf numFmtId="0" fontId="15" fillId="2" borderId="21" xfId="2" applyFont="1" applyFill="1" applyBorder="1" applyProtection="1">
      <protection hidden="1"/>
    </xf>
    <xf numFmtId="0" fontId="16" fillId="2" borderId="22" xfId="2" applyFont="1" applyFill="1" applyBorder="1" applyProtection="1">
      <protection hidden="1"/>
    </xf>
    <xf numFmtId="0" fontId="15" fillId="2" borderId="23" xfId="2" applyFont="1" applyFill="1" applyBorder="1" applyAlignment="1" applyProtection="1">
      <alignment horizontal="center" vertical="center"/>
      <protection hidden="1"/>
    </xf>
    <xf numFmtId="0" fontId="15" fillId="2" borderId="24" xfId="2" applyFont="1" applyFill="1" applyBorder="1" applyAlignment="1" applyProtection="1">
      <alignment horizontal="center" vertical="center"/>
      <protection hidden="1"/>
    </xf>
    <xf numFmtId="0" fontId="0" fillId="0" borderId="0" xfId="0" applyProtection="1"/>
    <xf numFmtId="0" fontId="17" fillId="0" borderId="0" xfId="0" applyFont="1" applyAlignment="1" applyProtection="1">
      <alignment horizontal="left"/>
    </xf>
    <xf numFmtId="0" fontId="15" fillId="2" borderId="22" xfId="2" applyFont="1" applyFill="1" applyBorder="1" applyProtection="1">
      <protection hidden="1"/>
    </xf>
    <xf numFmtId="3" fontId="15" fillId="3" borderId="25" xfId="2" applyNumberFormat="1" applyFont="1" applyFill="1" applyBorder="1" applyAlignment="1" applyProtection="1">
      <alignment horizontal="center"/>
    </xf>
    <xf numFmtId="3" fontId="15" fillId="3" borderId="26" xfId="2" applyNumberFormat="1" applyFont="1" applyFill="1" applyBorder="1" applyAlignment="1" applyProtection="1">
      <alignment horizontal="center"/>
    </xf>
    <xf numFmtId="3" fontId="15" fillId="3" borderId="17" xfId="2" applyNumberFormat="1" applyFont="1" applyFill="1" applyBorder="1" applyAlignment="1" applyProtection="1">
      <alignment horizontal="center"/>
    </xf>
    <xf numFmtId="3" fontId="15" fillId="3" borderId="18" xfId="2" applyNumberFormat="1" applyFont="1" applyFill="1" applyBorder="1" applyAlignment="1" applyProtection="1">
      <alignment horizontal="center"/>
    </xf>
    <xf numFmtId="3" fontId="15" fillId="2" borderId="22" xfId="2" applyNumberFormat="1" applyFont="1" applyFill="1" applyBorder="1" applyAlignment="1" applyProtection="1">
      <alignment horizontal="center"/>
      <protection hidden="1"/>
    </xf>
    <xf numFmtId="0" fontId="10" fillId="0" borderId="0" xfId="0" applyFont="1" applyFill="1" applyProtection="1"/>
    <xf numFmtId="3" fontId="15" fillId="6" borderId="25" xfId="2" applyNumberFormat="1" applyFont="1" applyFill="1" applyBorder="1" applyAlignment="1" applyProtection="1">
      <alignment horizontal="center"/>
      <protection locked="0"/>
    </xf>
    <xf numFmtId="3" fontId="15" fillId="6" borderId="26" xfId="2" applyNumberFormat="1" applyFont="1" applyFill="1" applyBorder="1" applyAlignment="1" applyProtection="1">
      <alignment horizontal="center"/>
      <protection locked="0"/>
    </xf>
    <xf numFmtId="3" fontId="15" fillId="6" borderId="27" xfId="2" applyNumberFormat="1" applyFont="1" applyFill="1" applyBorder="1" applyAlignment="1" applyProtection="1">
      <alignment horizontal="center"/>
      <protection locked="0"/>
    </xf>
    <xf numFmtId="3" fontId="15" fillId="6" borderId="19" xfId="2" applyNumberFormat="1" applyFont="1" applyFill="1" applyBorder="1" applyAlignment="1" applyProtection="1">
      <alignment horizontal="center"/>
      <protection locked="0"/>
    </xf>
    <xf numFmtId="3" fontId="15" fillId="6" borderId="17" xfId="2" applyNumberFormat="1" applyFont="1" applyFill="1" applyBorder="1" applyAlignment="1" applyProtection="1">
      <alignment horizontal="center"/>
      <protection locked="0"/>
    </xf>
    <xf numFmtId="3" fontId="15" fillId="6" borderId="20" xfId="2" applyNumberFormat="1" applyFont="1" applyFill="1" applyBorder="1" applyAlignment="1" applyProtection="1">
      <alignment horizontal="center"/>
      <protection locked="0"/>
    </xf>
    <xf numFmtId="0" fontId="15" fillId="2" borderId="25" xfId="2" applyFont="1" applyFill="1" applyBorder="1" applyAlignment="1" applyProtection="1">
      <alignment horizontal="left" vertical="top" wrapText="1"/>
    </xf>
    <xf numFmtId="0" fontId="15" fillId="2" borderId="17" xfId="2" applyFont="1" applyFill="1" applyBorder="1" applyAlignment="1" applyProtection="1">
      <alignment horizontal="left" vertical="top" wrapText="1"/>
    </xf>
    <xf numFmtId="0" fontId="16" fillId="2" borderId="22" xfId="2" applyFont="1" applyFill="1" applyBorder="1" applyProtection="1"/>
    <xf numFmtId="3" fontId="12" fillId="5" borderId="5" xfId="0" applyNumberFormat="1" applyFont="1" applyFill="1" applyBorder="1" applyAlignment="1" applyProtection="1">
      <alignment horizontal="center" vertical="center"/>
    </xf>
    <xf numFmtId="3" fontId="12" fillId="5" borderId="15" xfId="0" applyNumberFormat="1" applyFont="1" applyFill="1" applyBorder="1" applyAlignment="1" applyProtection="1">
      <alignment horizontal="center" vertical="center"/>
    </xf>
    <xf numFmtId="0" fontId="12" fillId="5" borderId="11" xfId="0" applyFont="1" applyFill="1" applyBorder="1" applyAlignment="1" applyProtection="1">
      <alignment horizontal="center" vertical="center"/>
    </xf>
    <xf numFmtId="0" fontId="12" fillId="5" borderId="12" xfId="0" applyFont="1" applyFill="1" applyBorder="1" applyAlignment="1" applyProtection="1">
      <alignment horizontal="center" vertical="center"/>
    </xf>
    <xf numFmtId="164" fontId="12" fillId="5" borderId="5" xfId="0" applyNumberFormat="1" applyFont="1" applyFill="1" applyBorder="1" applyAlignment="1">
      <alignment horizontal="center" vertical="center"/>
    </xf>
    <xf numFmtId="164" fontId="12" fillId="6" borderId="15" xfId="0" applyNumberFormat="1" applyFont="1" applyFill="1" applyBorder="1" applyAlignment="1" applyProtection="1">
      <alignment vertical="center"/>
      <protection locked="0"/>
    </xf>
    <xf numFmtId="164" fontId="12" fillId="6" borderId="16" xfId="0" applyNumberFormat="1" applyFont="1" applyFill="1" applyBorder="1" applyAlignment="1" applyProtection="1">
      <alignment vertical="center"/>
      <protection locked="0"/>
    </xf>
    <xf numFmtId="164" fontId="12" fillId="6" borderId="5" xfId="0" applyNumberFormat="1" applyFont="1" applyFill="1" applyBorder="1" applyAlignment="1" applyProtection="1">
      <alignment vertical="center"/>
      <protection locked="0"/>
    </xf>
    <xf numFmtId="164" fontId="12" fillId="5" borderId="5" xfId="0" applyNumberFormat="1" applyFont="1" applyFill="1" applyBorder="1" applyAlignment="1" applyProtection="1">
      <alignment horizontal="center" vertical="center"/>
    </xf>
    <xf numFmtId="0" fontId="12" fillId="5" borderId="0" xfId="0" applyNumberFormat="1" applyFont="1" applyFill="1" applyBorder="1" applyAlignment="1" applyProtection="1">
      <alignment horizontal="center" vertical="center" wrapText="1"/>
    </xf>
    <xf numFmtId="0" fontId="12" fillId="5" borderId="11" xfId="0" applyNumberFormat="1" applyFont="1" applyFill="1" applyBorder="1" applyAlignment="1" applyProtection="1">
      <alignment horizontal="center" vertical="center"/>
    </xf>
    <xf numFmtId="3" fontId="12" fillId="5" borderId="16" xfId="0" applyNumberFormat="1" applyFont="1" applyFill="1" applyBorder="1" applyAlignment="1" applyProtection="1">
      <alignment vertical="center"/>
    </xf>
    <xf numFmtId="3" fontId="12" fillId="5" borderId="15" xfId="0" applyNumberFormat="1" applyFont="1" applyFill="1" applyBorder="1" applyAlignment="1" applyProtection="1">
      <alignment vertical="center"/>
    </xf>
    <xf numFmtId="164" fontId="12" fillId="7" borderId="7" xfId="0" applyNumberFormat="1" applyFont="1" applyFill="1" applyBorder="1" applyAlignment="1" applyProtection="1">
      <alignment horizontal="center" vertical="center"/>
    </xf>
    <xf numFmtId="3" fontId="12" fillId="7" borderId="7" xfId="0" applyNumberFormat="1" applyFont="1" applyFill="1" applyBorder="1" applyAlignment="1" applyProtection="1">
      <alignment horizontal="center" vertical="center"/>
    </xf>
    <xf numFmtId="164" fontId="12" fillId="7" borderId="7" xfId="0" applyNumberFormat="1" applyFont="1" applyFill="1" applyBorder="1" applyAlignment="1">
      <alignment horizontal="center" vertical="center"/>
    </xf>
    <xf numFmtId="3" fontId="12" fillId="7" borderId="7" xfId="0" applyNumberFormat="1" applyFont="1" applyFill="1" applyBorder="1" applyAlignment="1">
      <alignment horizontal="center" vertical="center"/>
    </xf>
    <xf numFmtId="0" fontId="5" fillId="3" borderId="28" xfId="2" applyFont="1" applyFill="1" applyBorder="1" applyAlignment="1" applyProtection="1">
      <alignment horizontal="center" vertical="center" wrapText="1"/>
      <protection hidden="1"/>
    </xf>
    <xf numFmtId="0" fontId="12" fillId="8" borderId="13" xfId="0" applyFont="1" applyFill="1" applyBorder="1" applyAlignment="1" applyProtection="1">
      <alignment horizontal="center" vertical="center"/>
    </xf>
    <xf numFmtId="3" fontId="12" fillId="5" borderId="7" xfId="0" applyNumberFormat="1" applyFont="1" applyFill="1" applyBorder="1" applyAlignment="1" applyProtection="1">
      <alignment horizontal="center" vertical="center"/>
    </xf>
    <xf numFmtId="164" fontId="12" fillId="5" borderId="7" xfId="0" applyNumberFormat="1" applyFont="1" applyFill="1" applyBorder="1" applyAlignment="1" applyProtection="1">
      <alignment horizontal="center" vertical="center"/>
    </xf>
    <xf numFmtId="164" fontId="12" fillId="5" borderId="15" xfId="0" applyNumberFormat="1" applyFont="1" applyFill="1" applyBorder="1" applyAlignment="1" applyProtection="1">
      <alignment horizontal="center" vertical="center"/>
    </xf>
    <xf numFmtId="164" fontId="12" fillId="7" borderId="15" xfId="0" applyNumberFormat="1" applyFont="1" applyFill="1" applyBorder="1" applyAlignment="1" applyProtection="1">
      <alignment horizontal="center" vertical="center"/>
    </xf>
    <xf numFmtId="164" fontId="12" fillId="5" borderId="0" xfId="0" applyNumberFormat="1" applyFont="1" applyFill="1" applyBorder="1" applyAlignment="1" applyProtection="1">
      <alignment horizontal="center" vertical="center" wrapText="1"/>
    </xf>
    <xf numFmtId="164" fontId="12" fillId="5" borderId="11" xfId="0" applyNumberFormat="1" applyFont="1" applyFill="1" applyBorder="1" applyAlignment="1" applyProtection="1">
      <alignment horizontal="center" vertical="center"/>
    </xf>
    <xf numFmtId="164" fontId="12" fillId="5" borderId="16" xfId="0" applyNumberFormat="1" applyFont="1" applyFill="1" applyBorder="1" applyAlignment="1" applyProtection="1">
      <alignment horizontal="center" vertical="center"/>
    </xf>
    <xf numFmtId="164" fontId="12" fillId="7" borderId="16" xfId="0" applyNumberFormat="1" applyFont="1" applyFill="1" applyBorder="1" applyAlignment="1" applyProtection="1">
      <alignment horizontal="center" vertical="center"/>
    </xf>
    <xf numFmtId="3" fontId="12" fillId="7" borderId="16" xfId="0" applyNumberFormat="1" applyFont="1" applyFill="1" applyBorder="1" applyAlignment="1" applyProtection="1">
      <alignment horizontal="center" vertical="center"/>
    </xf>
    <xf numFmtId="3" fontId="12" fillId="7" borderId="15" xfId="0" applyNumberFormat="1" applyFont="1" applyFill="1" applyBorder="1" applyAlignment="1" applyProtection="1">
      <alignment horizontal="center" vertical="center"/>
    </xf>
    <xf numFmtId="0" fontId="18" fillId="0" borderId="0" xfId="0" applyFont="1" applyProtection="1"/>
    <xf numFmtId="0" fontId="16" fillId="0" borderId="0" xfId="0" applyFont="1" applyProtection="1"/>
    <xf numFmtId="0" fontId="19" fillId="0" borderId="0" xfId="0" applyFont="1" applyProtection="1"/>
    <xf numFmtId="0" fontId="20" fillId="0" borderId="0" xfId="0" applyFont="1" applyProtection="1"/>
    <xf numFmtId="0" fontId="10" fillId="6" borderId="8" xfId="0" applyFont="1" applyFill="1" applyBorder="1" applyProtection="1">
      <protection locked="0"/>
    </xf>
    <xf numFmtId="0" fontId="10" fillId="0" borderId="0" xfId="0" applyFont="1" applyAlignment="1" applyProtection="1">
      <alignment horizontal="right"/>
    </xf>
    <xf numFmtId="0" fontId="10" fillId="6" borderId="9" xfId="0" applyFont="1" applyFill="1" applyBorder="1" applyProtection="1">
      <protection locked="0"/>
    </xf>
    <xf numFmtId="0" fontId="11" fillId="0" borderId="0" xfId="0" applyFont="1" applyAlignment="1" applyProtection="1">
      <alignment horizontal="left"/>
    </xf>
    <xf numFmtId="0" fontId="5" fillId="3" borderId="24" xfId="2" applyFont="1" applyFill="1" applyBorder="1" applyAlignment="1" applyProtection="1">
      <alignment horizontal="center" vertical="center" wrapText="1"/>
      <protection hidden="1"/>
    </xf>
    <xf numFmtId="0" fontId="21" fillId="0" borderId="0" xfId="0" applyFont="1"/>
    <xf numFmtId="0" fontId="6" fillId="3" borderId="29" xfId="2" applyFont="1" applyFill="1" applyBorder="1" applyAlignment="1" applyProtection="1">
      <alignment vertical="center"/>
      <protection hidden="1"/>
    </xf>
    <xf numFmtId="0" fontId="6" fillId="3" borderId="30" xfId="2" applyFont="1" applyFill="1" applyBorder="1" applyAlignment="1" applyProtection="1">
      <alignment vertical="center"/>
      <protection hidden="1"/>
    </xf>
    <xf numFmtId="0" fontId="8" fillId="0" borderId="0" xfId="0" applyFont="1"/>
    <xf numFmtId="0" fontId="6" fillId="3" borderId="31" xfId="2" applyFont="1" applyFill="1" applyBorder="1" applyAlignment="1" applyProtection="1">
      <alignment vertical="center"/>
      <protection hidden="1"/>
    </xf>
    <xf numFmtId="0" fontId="8" fillId="0" borderId="25" xfId="0" applyFont="1" applyBorder="1"/>
    <xf numFmtId="0" fontId="10" fillId="4" borderId="0" xfId="0" applyFont="1" applyFill="1" applyBorder="1" applyProtection="1">
      <protection locked="0"/>
    </xf>
    <xf numFmtId="0" fontId="10" fillId="6" borderId="32" xfId="0" applyFont="1" applyFill="1" applyBorder="1" applyProtection="1">
      <protection locked="0"/>
    </xf>
    <xf numFmtId="0" fontId="10" fillId="6" borderId="33" xfId="0" applyFont="1" applyFill="1" applyBorder="1" applyProtection="1">
      <protection locked="0"/>
    </xf>
    <xf numFmtId="0" fontId="10" fillId="6" borderId="7" xfId="0" applyFont="1" applyFill="1" applyBorder="1" applyProtection="1">
      <protection locked="0"/>
    </xf>
    <xf numFmtId="0" fontId="10" fillId="6" borderId="32" xfId="0" applyFont="1" applyFill="1" applyBorder="1" applyAlignment="1" applyProtection="1">
      <protection locked="0"/>
    </xf>
    <xf numFmtId="0" fontId="10" fillId="6" borderId="33" xfId="0" applyFont="1" applyFill="1" applyBorder="1" applyAlignment="1" applyProtection="1">
      <protection locked="0"/>
    </xf>
    <xf numFmtId="0" fontId="10" fillId="6" borderId="7" xfId="0" applyFont="1" applyFill="1" applyBorder="1" applyAlignment="1" applyProtection="1">
      <protection locked="0"/>
    </xf>
    <xf numFmtId="169" fontId="10" fillId="6" borderId="32" xfId="0" applyNumberFormat="1" applyFont="1" applyFill="1" applyBorder="1" applyProtection="1">
      <protection locked="0"/>
    </xf>
    <xf numFmtId="169" fontId="10" fillId="6" borderId="33" xfId="0" applyNumberFormat="1" applyFont="1" applyFill="1" applyBorder="1" applyProtection="1">
      <protection locked="0"/>
    </xf>
    <xf numFmtId="169" fontId="10" fillId="6" borderId="7" xfId="0" applyNumberFormat="1" applyFont="1" applyFill="1" applyBorder="1" applyProtection="1">
      <protection locked="0"/>
    </xf>
    <xf numFmtId="0" fontId="22" fillId="0" borderId="32" xfId="0" applyFont="1" applyBorder="1" applyAlignment="1" applyProtection="1">
      <alignment horizontal="center" vertical="center"/>
    </xf>
    <xf numFmtId="0" fontId="22" fillId="0" borderId="33" xfId="0" applyFont="1" applyBorder="1" applyAlignment="1" applyProtection="1">
      <alignment horizontal="center" vertical="center"/>
    </xf>
    <xf numFmtId="0" fontId="22" fillId="0" borderId="7" xfId="0" applyFont="1" applyBorder="1" applyAlignment="1" applyProtection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17" fillId="0" borderId="0" xfId="0" applyFont="1" applyAlignment="1" applyProtection="1">
      <alignment horizontal="left"/>
    </xf>
    <xf numFmtId="0" fontId="11" fillId="0" borderId="0" xfId="0" applyFont="1" applyAlignment="1" applyProtection="1">
      <alignment horizontal="left"/>
    </xf>
    <xf numFmtId="0" fontId="6" fillId="3" borderId="34" xfId="2" applyFont="1" applyFill="1" applyBorder="1" applyAlignment="1" applyProtection="1">
      <alignment horizontal="left" vertical="center"/>
      <protection hidden="1"/>
    </xf>
    <xf numFmtId="0" fontId="6" fillId="3" borderId="17" xfId="2" applyFont="1" applyFill="1" applyBorder="1" applyAlignment="1" applyProtection="1">
      <alignment horizontal="left" vertical="center"/>
      <protection hidden="1"/>
    </xf>
    <xf numFmtId="0" fontId="5" fillId="3" borderId="28" xfId="2" applyFont="1" applyFill="1" applyBorder="1" applyAlignment="1" applyProtection="1">
      <alignment horizontal="center" vertical="center" wrapText="1"/>
      <protection hidden="1"/>
    </xf>
    <xf numFmtId="0" fontId="5" fillId="3" borderId="24" xfId="2" applyFont="1" applyFill="1" applyBorder="1" applyAlignment="1" applyProtection="1">
      <alignment horizontal="center" vertical="center" wrapText="1"/>
      <protection hidden="1"/>
    </xf>
    <xf numFmtId="0" fontId="5" fillId="3" borderId="34" xfId="2" applyFont="1" applyFill="1" applyBorder="1" applyAlignment="1" applyProtection="1">
      <alignment horizontal="center" vertical="center" wrapText="1"/>
      <protection hidden="1"/>
    </xf>
    <xf numFmtId="0" fontId="5" fillId="3" borderId="35" xfId="2" applyFont="1" applyFill="1" applyBorder="1" applyAlignment="1" applyProtection="1">
      <alignment horizontal="center" vertical="center" wrapText="1"/>
      <protection hidden="1"/>
    </xf>
    <xf numFmtId="0" fontId="5" fillId="3" borderId="36" xfId="2" applyFont="1" applyFill="1" applyBorder="1" applyAlignment="1" applyProtection="1">
      <alignment horizontal="center" vertical="center" wrapText="1"/>
      <protection hidden="1"/>
    </xf>
    <xf numFmtId="0" fontId="5" fillId="3" borderId="37" xfId="2" applyFont="1" applyFill="1" applyBorder="1" applyAlignment="1" applyProtection="1">
      <alignment horizontal="center" vertical="center" wrapText="1"/>
      <protection hidden="1"/>
    </xf>
  </cellXfs>
  <cellStyles count="3">
    <cellStyle name="Comma 2" xfId="1"/>
    <cellStyle name="Normal" xfId="0" builtinId="0"/>
    <cellStyle name="Normal 2" xfId="2"/>
  </cellStyles>
  <dxfs count="42"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Q19"/>
  <sheetViews>
    <sheetView tabSelected="1" zoomScaleNormal="100" workbookViewId="0">
      <selection activeCell="E18" sqref="E18"/>
    </sheetView>
  </sheetViews>
  <sheetFormatPr defaultRowHeight="15.75" x14ac:dyDescent="0.25"/>
  <cols>
    <col min="1" max="4" width="9.140625" style="31"/>
    <col min="5" max="5" width="20.42578125" style="31" customWidth="1"/>
    <col min="6" max="9" width="9.140625" style="31"/>
    <col min="10" max="10" width="15.28515625" style="31" bestFit="1" customWidth="1"/>
    <col min="11" max="16384" width="9.140625" style="31"/>
  </cols>
  <sheetData>
    <row r="1" spans="1:17" s="96" customFormat="1" x14ac:dyDescent="0.25">
      <c r="A1" s="96" t="s">
        <v>15</v>
      </c>
    </row>
    <row r="2" spans="1:17" s="98" customFormat="1" x14ac:dyDescent="0.25">
      <c r="A2" s="97" t="s">
        <v>13</v>
      </c>
      <c r="B2" s="97"/>
      <c r="C2" s="97"/>
      <c r="D2" s="97"/>
      <c r="E2" s="97"/>
      <c r="F2" s="97"/>
      <c r="G2" s="97" t="s">
        <v>85</v>
      </c>
      <c r="H2" s="97"/>
      <c r="I2" s="97"/>
      <c r="J2" s="97"/>
      <c r="K2" s="97"/>
      <c r="L2" s="97"/>
      <c r="M2" s="97"/>
      <c r="N2" s="97"/>
      <c r="O2" s="97"/>
    </row>
    <row r="3" spans="1:17" ht="16.5" thickBot="1" x14ac:dyDescent="0.3">
      <c r="A3" s="99" t="s">
        <v>0</v>
      </c>
      <c r="B3" s="99"/>
      <c r="C3" s="99"/>
      <c r="D3" s="99"/>
      <c r="E3" s="99"/>
    </row>
    <row r="4" spans="1:17" ht="16.5" thickBot="1" x14ac:dyDescent="0.3">
      <c r="A4" s="31" t="s">
        <v>1</v>
      </c>
      <c r="D4" s="112" t="s">
        <v>101</v>
      </c>
      <c r="E4" s="113"/>
      <c r="F4" s="113"/>
      <c r="G4" s="113"/>
      <c r="H4" s="113"/>
      <c r="I4" s="113"/>
      <c r="J4" s="113"/>
      <c r="K4" s="113"/>
      <c r="L4" s="114"/>
    </row>
    <row r="5" spans="1:17" ht="16.5" thickBot="1" x14ac:dyDescent="0.3">
      <c r="A5" s="31" t="s">
        <v>12</v>
      </c>
      <c r="D5" s="112" t="s">
        <v>102</v>
      </c>
      <c r="E5" s="113"/>
      <c r="F5" s="114"/>
    </row>
    <row r="6" spans="1:17" ht="16.5" thickBot="1" x14ac:dyDescent="0.3">
      <c r="A6" s="31" t="s">
        <v>2</v>
      </c>
      <c r="D6" s="112">
        <v>52618</v>
      </c>
      <c r="E6" s="113"/>
      <c r="F6" s="114"/>
    </row>
    <row r="8" spans="1:17" ht="16.5" thickBot="1" x14ac:dyDescent="0.3">
      <c r="A8" s="99" t="s">
        <v>3</v>
      </c>
      <c r="B8" s="99"/>
      <c r="C8" s="99"/>
      <c r="D8" s="99"/>
      <c r="E8" s="99"/>
    </row>
    <row r="9" spans="1:17" ht="16.5" thickBot="1" x14ac:dyDescent="0.3">
      <c r="A9" s="31" t="s">
        <v>4</v>
      </c>
      <c r="C9" s="112" t="s">
        <v>103</v>
      </c>
      <c r="D9" s="113"/>
      <c r="E9" s="113"/>
      <c r="F9" s="114"/>
      <c r="G9" s="31" t="s">
        <v>7</v>
      </c>
      <c r="I9" s="100"/>
      <c r="J9" s="101" t="s">
        <v>5</v>
      </c>
      <c r="K9" s="115" t="s">
        <v>104</v>
      </c>
      <c r="L9" s="116"/>
      <c r="M9" s="116"/>
      <c r="N9" s="117"/>
      <c r="P9" s="31" t="s">
        <v>6</v>
      </c>
      <c r="Q9" s="102"/>
    </row>
    <row r="10" spans="1:17" ht="16.5" thickBot="1" x14ac:dyDescent="0.3">
      <c r="A10" s="31" t="s">
        <v>100</v>
      </c>
      <c r="C10" s="112" t="s">
        <v>105</v>
      </c>
      <c r="D10" s="113"/>
      <c r="E10" s="113"/>
      <c r="F10" s="113"/>
      <c r="G10" s="113"/>
      <c r="H10" s="113"/>
      <c r="I10" s="114"/>
      <c r="J10" s="101" t="s">
        <v>8</v>
      </c>
      <c r="K10" s="118" t="s">
        <v>106</v>
      </c>
      <c r="L10" s="119"/>
      <c r="M10" s="119"/>
      <c r="N10" s="119"/>
      <c r="O10" s="120"/>
    </row>
    <row r="12" spans="1:17" ht="16.5" thickBot="1" x14ac:dyDescent="0.3">
      <c r="A12" s="99" t="s">
        <v>17</v>
      </c>
      <c r="B12" s="99"/>
      <c r="C12" s="99"/>
      <c r="D12" s="99"/>
      <c r="E12" s="99"/>
    </row>
    <row r="13" spans="1:17" ht="16.5" thickBot="1" x14ac:dyDescent="0.3">
      <c r="A13" s="31" t="s">
        <v>9</v>
      </c>
      <c r="B13" s="102">
        <v>2016</v>
      </c>
    </row>
    <row r="14" spans="1:17" ht="16.5" thickBot="1" x14ac:dyDescent="0.3">
      <c r="A14" s="31" t="s">
        <v>16</v>
      </c>
      <c r="K14" s="101" t="s">
        <v>10</v>
      </c>
      <c r="L14" s="102" t="s">
        <v>107</v>
      </c>
    </row>
    <row r="15" spans="1:17" ht="16.5" thickBot="1" x14ac:dyDescent="0.3">
      <c r="K15" s="101" t="s">
        <v>11</v>
      </c>
      <c r="L15" s="102"/>
      <c r="N15" s="111"/>
    </row>
    <row r="16" spans="1:17" x14ac:dyDescent="0.25">
      <c r="A16" s="96" t="s">
        <v>96</v>
      </c>
      <c r="B16" s="96"/>
      <c r="C16" s="96"/>
      <c r="D16" s="96"/>
      <c r="E16" s="96"/>
      <c r="F16" s="96"/>
      <c r="G16" s="96"/>
      <c r="H16" s="96"/>
      <c r="I16" s="96"/>
      <c r="J16" s="96"/>
    </row>
    <row r="17" spans="1:10" x14ac:dyDescent="0.25">
      <c r="A17" s="96" t="s">
        <v>83</v>
      </c>
      <c r="B17" s="96"/>
      <c r="C17" s="96"/>
      <c r="D17" s="96"/>
      <c r="E17" s="96"/>
      <c r="F17" s="96"/>
      <c r="G17" s="96"/>
      <c r="H17" s="96"/>
      <c r="I17" s="96"/>
      <c r="J17" s="96"/>
    </row>
    <row r="19" spans="1:10" x14ac:dyDescent="0.25">
      <c r="A19" s="99"/>
      <c r="B19" s="99"/>
      <c r="C19" s="99"/>
      <c r="D19" s="99"/>
      <c r="E19" s="99"/>
    </row>
  </sheetData>
  <sheetProtection password="8FA1" sheet="1"/>
  <mergeCells count="7">
    <mergeCell ref="C10:I10"/>
    <mergeCell ref="D4:L4"/>
    <mergeCell ref="D5:F5"/>
    <mergeCell ref="D6:F6"/>
    <mergeCell ref="C9:F9"/>
    <mergeCell ref="K9:N9"/>
    <mergeCell ref="K10:O10"/>
  </mergeCells>
  <pageMargins left="0.7" right="0.7" top="0.75" bottom="0.75" header="0.3" footer="0.3"/>
  <pageSetup scale="71" orientation="landscape" r:id="rId1"/>
  <customProperties>
    <customPr name="WingsLinkVersion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H52"/>
  <sheetViews>
    <sheetView zoomScale="90" zoomScaleNormal="90" workbookViewId="0">
      <pane ySplit="4" topLeftCell="A30" activePane="bottomLeft" state="frozenSplit"/>
      <selection activeCell="D20" sqref="D20"/>
      <selection pane="bottomLeft" activeCell="A20" sqref="A20:IV20"/>
    </sheetView>
  </sheetViews>
  <sheetFormatPr defaultRowHeight="15.75" x14ac:dyDescent="0.25"/>
  <cols>
    <col min="1" max="1" width="10.7109375" style="31" customWidth="1"/>
    <col min="2" max="2" width="104.28515625" style="31" customWidth="1"/>
    <col min="3" max="7" width="16.7109375" style="31" customWidth="1"/>
    <col min="8" max="8" width="35.140625" style="31" customWidth="1"/>
    <col min="9" max="10" width="9.140625" style="31"/>
    <col min="11" max="11" width="10.7109375" style="31" bestFit="1" customWidth="1"/>
    <col min="12" max="12" width="9.140625" style="31"/>
    <col min="13" max="13" width="9.7109375" style="31" bestFit="1" customWidth="1"/>
    <col min="14" max="14" width="13.42578125" style="31" bestFit="1" customWidth="1"/>
    <col min="15" max="15" width="30.7109375" style="31" bestFit="1" customWidth="1"/>
    <col min="16" max="16384" width="9.140625" style="31"/>
  </cols>
  <sheetData>
    <row r="1" spans="1:8" s="30" customFormat="1" ht="21.75" thickBot="1" x14ac:dyDescent="0.4">
      <c r="B1" s="32" t="s">
        <v>18</v>
      </c>
      <c r="C1" s="32"/>
      <c r="D1" s="32"/>
      <c r="E1" s="32"/>
      <c r="F1" s="32"/>
    </row>
    <row r="2" spans="1:8" ht="19.5" thickBot="1" x14ac:dyDescent="0.3">
      <c r="A2" s="35"/>
      <c r="B2" s="36" t="s">
        <v>78</v>
      </c>
      <c r="C2" s="121" t="s">
        <v>76</v>
      </c>
      <c r="D2" s="122"/>
      <c r="E2" s="122"/>
      <c r="F2" s="122"/>
      <c r="G2" s="123"/>
    </row>
    <row r="3" spans="1:8" ht="32.25" thickBot="1" x14ac:dyDescent="0.3">
      <c r="A3" s="37" t="s">
        <v>24</v>
      </c>
      <c r="B3" s="38" t="s">
        <v>77</v>
      </c>
      <c r="C3" s="38" t="s">
        <v>19</v>
      </c>
      <c r="D3" s="38" t="s">
        <v>20</v>
      </c>
      <c r="E3" s="39" t="s">
        <v>21</v>
      </c>
      <c r="F3" s="39" t="s">
        <v>22</v>
      </c>
      <c r="G3" s="40" t="s">
        <v>14</v>
      </c>
    </row>
    <row r="4" spans="1:8" ht="16.5" thickBot="1" x14ac:dyDescent="0.3">
      <c r="A4" s="41"/>
      <c r="B4" s="38" t="s">
        <v>23</v>
      </c>
      <c r="C4" s="42"/>
      <c r="D4" s="42"/>
      <c r="E4" s="42"/>
      <c r="F4" s="42"/>
      <c r="G4" s="85"/>
    </row>
    <row r="5" spans="1:8" ht="16.5" thickBot="1" x14ac:dyDescent="0.3">
      <c r="A5" s="33">
        <v>1</v>
      </c>
      <c r="B5" s="44" t="s">
        <v>25</v>
      </c>
      <c r="C5" s="67">
        <f>'Area 1 Data'!C5+'Area 2 Data'!C5+'Area 3 Data'!C5+'Area 4 Data'!C5</f>
        <v>1553042</v>
      </c>
      <c r="D5" s="67">
        <f>'Area 1 Data'!D5+'Area 2 Data'!D5+'Area 3 Data'!D5+'Area 4 Data'!D5</f>
        <v>230003</v>
      </c>
      <c r="E5" s="67">
        <f>'Area 1 Data'!E5+'Area 2 Data'!E5+'Area 3 Data'!E5+'Area 4 Data'!E5</f>
        <v>254456</v>
      </c>
      <c r="F5" s="67">
        <f>'Area 1 Data'!F5+'Area 2 Data'!F5+'Area 3 Data'!F5+'Area 4 Data'!F5</f>
        <v>364214</v>
      </c>
      <c r="G5" s="67">
        <f t="shared" ref="G5:G12" si="0">SUM(C5:F5)</f>
        <v>2401715</v>
      </c>
    </row>
    <row r="6" spans="1:8" ht="16.5" thickBot="1" x14ac:dyDescent="0.3">
      <c r="A6" s="34">
        <v>2</v>
      </c>
      <c r="B6" s="44" t="s">
        <v>26</v>
      </c>
      <c r="C6" s="67">
        <f>'Area 1 Data'!C6+'Area 2 Data'!C6+'Area 3 Data'!C6+'Area 4 Data'!C6</f>
        <v>169</v>
      </c>
      <c r="D6" s="67">
        <f>'Area 1 Data'!D6+'Area 2 Data'!D6+'Area 3 Data'!D6+'Area 4 Data'!D6</f>
        <v>11160</v>
      </c>
      <c r="E6" s="67">
        <f>'Area 1 Data'!E6+'Area 2 Data'!E6+'Area 3 Data'!E6+'Area 4 Data'!E6</f>
        <v>13232</v>
      </c>
      <c r="F6" s="67">
        <f>'Area 1 Data'!F6+'Area 2 Data'!F6+'Area 3 Data'!F6+'Area 4 Data'!F6</f>
        <v>0</v>
      </c>
      <c r="G6" s="68">
        <f t="shared" si="0"/>
        <v>24561</v>
      </c>
    </row>
    <row r="7" spans="1:8" ht="16.5" thickBot="1" x14ac:dyDescent="0.3">
      <c r="A7" s="34" t="s">
        <v>27</v>
      </c>
      <c r="B7" s="44" t="s">
        <v>28</v>
      </c>
      <c r="C7" s="21">
        <v>30</v>
      </c>
      <c r="D7" s="21">
        <v>216</v>
      </c>
      <c r="E7" s="21">
        <v>5386</v>
      </c>
      <c r="F7" s="21"/>
      <c r="G7" s="68">
        <f t="shared" si="0"/>
        <v>5632</v>
      </c>
    </row>
    <row r="8" spans="1:8" ht="16.5" thickBot="1" x14ac:dyDescent="0.3">
      <c r="A8" s="34" t="s">
        <v>29</v>
      </c>
      <c r="B8" s="44" t="s">
        <v>30</v>
      </c>
      <c r="C8" s="81">
        <v>0</v>
      </c>
      <c r="D8" s="21">
        <v>98</v>
      </c>
      <c r="E8" s="21"/>
      <c r="F8" s="81">
        <v>0</v>
      </c>
      <c r="G8" s="68">
        <f t="shared" si="0"/>
        <v>98</v>
      </c>
      <c r="H8" s="57"/>
    </row>
    <row r="9" spans="1:8" ht="16.5" thickBot="1" x14ac:dyDescent="0.3">
      <c r="A9" s="34">
        <v>3</v>
      </c>
      <c r="B9" s="44" t="s">
        <v>31</v>
      </c>
      <c r="C9" s="86">
        <f>'Area 1 Data'!C7+'Area 2 Data'!C7+'Area 3 Data'!C7+'Area 4 Data'!C7</f>
        <v>39324</v>
      </c>
      <c r="D9" s="86">
        <f>'Area 1 Data'!D7+'Area 2 Data'!D7+'Area 3 Data'!D7+'Area 4 Data'!D7</f>
        <v>3893</v>
      </c>
      <c r="E9" s="86">
        <f>'Area 1 Data'!E7+'Area 2 Data'!E7+'Area 3 Data'!E7+'Area 4 Data'!E7</f>
        <v>2561</v>
      </c>
      <c r="F9" s="86">
        <f>'Area 1 Data'!F7+'Area 2 Data'!F7+'Area 3 Data'!F7+'Area 4 Data'!F7</f>
        <v>5873</v>
      </c>
      <c r="G9" s="68">
        <f t="shared" si="0"/>
        <v>51651</v>
      </c>
    </row>
    <row r="10" spans="1:8" ht="16.5" thickBot="1" x14ac:dyDescent="0.3">
      <c r="A10" s="34">
        <v>4</v>
      </c>
      <c r="B10" s="44" t="s">
        <v>32</v>
      </c>
      <c r="C10" s="86">
        <f>'Area 1 Data'!C8+'Area 2 Data'!C8+'Area 3 Data'!C8+'Area 4 Data'!C8</f>
        <v>30729</v>
      </c>
      <c r="D10" s="86">
        <f>'Area 1 Data'!D8+'Area 2 Data'!D8+'Area 3 Data'!D8+'Area 4 Data'!D8</f>
        <v>7267</v>
      </c>
      <c r="E10" s="86">
        <f>'Area 1 Data'!E8+'Area 2 Data'!E8+'Area 3 Data'!E8+'Area 4 Data'!E8</f>
        <v>10671</v>
      </c>
      <c r="F10" s="86">
        <f>'Area 1 Data'!F8+'Area 2 Data'!F8+'Area 3 Data'!F8+'Area 4 Data'!F8</f>
        <v>8399</v>
      </c>
      <c r="G10" s="68">
        <f t="shared" si="0"/>
        <v>57066</v>
      </c>
    </row>
    <row r="11" spans="1:8" ht="16.5" thickBot="1" x14ac:dyDescent="0.3">
      <c r="A11" s="34">
        <v>5</v>
      </c>
      <c r="B11" s="44" t="s">
        <v>33</v>
      </c>
      <c r="C11" s="86">
        <f>'Area 1 Data'!C9+'Area 2 Data'!C9+'Area 3 Data'!C9+'Area 4 Data'!C9</f>
        <v>62373</v>
      </c>
      <c r="D11" s="86">
        <f>'Area 1 Data'!D9+'Area 2 Data'!D9+'Area 3 Data'!D9+'Area 4 Data'!D9</f>
        <v>6089</v>
      </c>
      <c r="E11" s="86">
        <f>'Area 1 Data'!E9+'Area 2 Data'!E9+'Area 3 Data'!E9+'Area 4 Data'!E9</f>
        <v>7111</v>
      </c>
      <c r="F11" s="86">
        <f>'Area 1 Data'!F9+'Area 2 Data'!F9+'Area 3 Data'!F9+'Area 4 Data'!F9</f>
        <v>15971</v>
      </c>
      <c r="G11" s="68">
        <f t="shared" si="0"/>
        <v>91544</v>
      </c>
    </row>
    <row r="12" spans="1:8" ht="16.5" thickBot="1" x14ac:dyDescent="0.3">
      <c r="A12" s="7" t="s">
        <v>34</v>
      </c>
      <c r="B12" s="44" t="s">
        <v>35</v>
      </c>
      <c r="C12" s="68">
        <f>SUM(C9:C11)</f>
        <v>132426</v>
      </c>
      <c r="D12" s="68">
        <f>SUM(D9:D11)</f>
        <v>17249</v>
      </c>
      <c r="E12" s="68">
        <f>SUM(E9:E11)</f>
        <v>20343</v>
      </c>
      <c r="F12" s="68">
        <f>SUM(F9:F11)</f>
        <v>30243</v>
      </c>
      <c r="G12" s="68">
        <f t="shared" si="0"/>
        <v>200261</v>
      </c>
    </row>
    <row r="13" spans="1:8" ht="16.5" thickBot="1" x14ac:dyDescent="0.3">
      <c r="A13" s="38"/>
      <c r="B13" s="38" t="s">
        <v>36</v>
      </c>
      <c r="C13" s="42"/>
      <c r="D13" s="42"/>
      <c r="E13" s="42"/>
      <c r="F13" s="42"/>
      <c r="G13" s="69"/>
    </row>
    <row r="14" spans="1:8" ht="16.5" thickBot="1" x14ac:dyDescent="0.3">
      <c r="A14" s="33">
        <v>6</v>
      </c>
      <c r="B14" s="44" t="s">
        <v>37</v>
      </c>
      <c r="C14" s="87">
        <f>'Area 1 Data'!C11+'Area 2 Data'!C11+'Area 3 Data'!C11+'Area 4 Data'!C11</f>
        <v>785835051</v>
      </c>
      <c r="D14" s="87">
        <f>'Area 1 Data'!D11+'Area 2 Data'!D11+'Area 3 Data'!D11+'Area 4 Data'!D11</f>
        <v>100393675</v>
      </c>
      <c r="E14" s="87">
        <f>'Area 1 Data'!E11+'Area 2 Data'!E11+'Area 3 Data'!E11+'Area 4 Data'!E11</f>
        <v>90857600</v>
      </c>
      <c r="F14" s="87">
        <f>'Area 1 Data'!F11+'Area 2 Data'!F11+'Area 3 Data'!F11+'Area 4 Data'!F11</f>
        <v>6243877</v>
      </c>
      <c r="G14" s="75">
        <f t="shared" ref="G14:G21" si="1">SUM(C14:F14)</f>
        <v>983330203</v>
      </c>
    </row>
    <row r="15" spans="1:8" ht="16.5" thickBot="1" x14ac:dyDescent="0.3">
      <c r="A15" s="34">
        <v>7</v>
      </c>
      <c r="B15" s="44" t="s">
        <v>38</v>
      </c>
      <c r="C15" s="87">
        <f>'Area 1 Data'!C12+'Area 2 Data'!C12+'Area 3 Data'!C12+'Area 4 Data'!C12</f>
        <v>782419837</v>
      </c>
      <c r="D15" s="87">
        <f>'Area 1 Data'!D12+'Area 2 Data'!D12+'Area 3 Data'!D12+'Area 4 Data'!D12</f>
        <v>100393675</v>
      </c>
      <c r="E15" s="87">
        <f>'Area 1 Data'!E12+'Area 2 Data'!E12+'Area 3 Data'!E12+'Area 4 Data'!E12</f>
        <v>90857600</v>
      </c>
      <c r="F15" s="87">
        <f>'Area 1 Data'!F12+'Area 2 Data'!F12+'Area 3 Data'!F12+'Area 4 Data'!F12</f>
        <v>6243877</v>
      </c>
      <c r="G15" s="75">
        <f t="shared" si="1"/>
        <v>979914989</v>
      </c>
    </row>
    <row r="16" spans="1:8" ht="16.5" thickBot="1" x14ac:dyDescent="0.3">
      <c r="A16" s="34">
        <v>8</v>
      </c>
      <c r="B16" s="44" t="s">
        <v>39</v>
      </c>
      <c r="C16" s="72">
        <f>600901050+200545997</f>
        <v>801447047</v>
      </c>
      <c r="D16" s="72">
        <v>84723768</v>
      </c>
      <c r="E16" s="72">
        <v>90523274</v>
      </c>
      <c r="F16" s="72">
        <v>6243877</v>
      </c>
      <c r="G16" s="75">
        <f t="shared" si="1"/>
        <v>982937966</v>
      </c>
    </row>
    <row r="17" spans="1:7" ht="16.5" thickBot="1" x14ac:dyDescent="0.3">
      <c r="A17" s="34">
        <v>9</v>
      </c>
      <c r="B17" s="44" t="s">
        <v>40</v>
      </c>
      <c r="C17" s="72">
        <f>4377269-7792482</f>
        <v>-3415213</v>
      </c>
      <c r="D17" s="72">
        <v>0</v>
      </c>
      <c r="E17" s="72">
        <v>0</v>
      </c>
      <c r="F17" s="72">
        <v>0</v>
      </c>
      <c r="G17" s="75">
        <f t="shared" si="1"/>
        <v>-3415213</v>
      </c>
    </row>
    <row r="18" spans="1:7" ht="16.5" thickBot="1" x14ac:dyDescent="0.3">
      <c r="A18" s="34">
        <v>10</v>
      </c>
      <c r="B18" s="44" t="s">
        <v>41</v>
      </c>
      <c r="C18" s="88">
        <f>'Area 1 Data'!C13+'Area 2 Data'!C13+'Area 3 Data'!C13+'Area 4 Data'!C13</f>
        <v>0</v>
      </c>
      <c r="D18" s="88">
        <f>'Area 1 Data'!D13+'Area 2 Data'!D13+'Area 3 Data'!D13+'Area 4 Data'!D13</f>
        <v>0</v>
      </c>
      <c r="E18" s="88">
        <f>'Area 1 Data'!E13+'Area 2 Data'!E13+'Area 3 Data'!E13+'Area 4 Data'!E13</f>
        <v>0</v>
      </c>
      <c r="F18" s="89">
        <v>0</v>
      </c>
      <c r="G18" s="75">
        <f>'Area 1 Data'!G13+'Area 2 Data'!G13+'Area 3 Data'!G13+'Area 4 Data'!G13</f>
        <v>0</v>
      </c>
    </row>
    <row r="19" spans="1:7" ht="16.5" thickBot="1" x14ac:dyDescent="0.3">
      <c r="A19" s="34">
        <v>11</v>
      </c>
      <c r="B19" s="44" t="s">
        <v>42</v>
      </c>
      <c r="C19" s="88">
        <f>'Area 1 Data'!C14+'Area 2 Data'!C14+'Area 3 Data'!C14+'Area 4 Data'!C14</f>
        <v>0</v>
      </c>
      <c r="D19" s="88">
        <f>'Area 1 Data'!D14+'Area 2 Data'!D14+'Area 3 Data'!D14+'Area 4 Data'!D14</f>
        <v>0</v>
      </c>
      <c r="E19" s="88">
        <f>'Area 1 Data'!E14+'Area 2 Data'!E14+'Area 3 Data'!E14+'Area 4 Data'!E14</f>
        <v>0</v>
      </c>
      <c r="F19" s="89">
        <v>0</v>
      </c>
      <c r="G19" s="75">
        <f>'Area 1 Data'!G14+'Area 2 Data'!G14+'Area 3 Data'!G14+'Area 4 Data'!G14</f>
        <v>0</v>
      </c>
    </row>
    <row r="20" spans="1:7" ht="16.5" thickBot="1" x14ac:dyDescent="0.3">
      <c r="A20" s="34">
        <v>13</v>
      </c>
      <c r="B20" s="44" t="s">
        <v>43</v>
      </c>
      <c r="C20" s="72">
        <v>0</v>
      </c>
      <c r="D20" s="72">
        <v>0</v>
      </c>
      <c r="E20" s="72">
        <v>0</v>
      </c>
      <c r="F20" s="72">
        <v>0</v>
      </c>
      <c r="G20" s="75">
        <f t="shared" si="1"/>
        <v>0</v>
      </c>
    </row>
    <row r="21" spans="1:7" ht="16.5" thickBot="1" x14ac:dyDescent="0.3">
      <c r="A21" s="7">
        <v>14</v>
      </c>
      <c r="B21" s="44" t="s">
        <v>44</v>
      </c>
      <c r="C21" s="75">
        <f>SUM(C16:C20)</f>
        <v>798031834</v>
      </c>
      <c r="D21" s="75">
        <f>SUM(D16:D20)</f>
        <v>84723768</v>
      </c>
      <c r="E21" s="75">
        <f>SUM(E16:E20)</f>
        <v>90523274</v>
      </c>
      <c r="F21" s="75">
        <f>SUM(F16:F20)</f>
        <v>6243877</v>
      </c>
      <c r="G21" s="75">
        <f t="shared" si="1"/>
        <v>979522753</v>
      </c>
    </row>
    <row r="22" spans="1:7" ht="16.5" thickBot="1" x14ac:dyDescent="0.3">
      <c r="A22" s="38"/>
      <c r="B22" s="38" t="s">
        <v>45</v>
      </c>
      <c r="C22" s="90"/>
      <c r="D22" s="90"/>
      <c r="E22" s="90"/>
      <c r="F22" s="90"/>
      <c r="G22" s="91"/>
    </row>
    <row r="23" spans="1:7" ht="16.5" thickBot="1" x14ac:dyDescent="0.3">
      <c r="A23" s="33">
        <v>15</v>
      </c>
      <c r="B23" s="44" t="s">
        <v>46</v>
      </c>
      <c r="C23" s="92">
        <f>'Area 1 Data'!C16+'Area 2 Data'!C16+'Area 3 Data'!C16+'Area 4 Data'!C16</f>
        <v>168488519</v>
      </c>
      <c r="D23" s="92">
        <f>'Area 1 Data'!D16+'Area 2 Data'!D16+'Area 3 Data'!D16+'Area 4 Data'!D16</f>
        <v>21306921</v>
      </c>
      <c r="E23" s="92">
        <f>'Area 1 Data'!E16+'Area 2 Data'!E16+'Area 3 Data'!E16+'Area 4 Data'!E16</f>
        <v>6769899</v>
      </c>
      <c r="F23" s="93">
        <v>0</v>
      </c>
      <c r="G23" s="75">
        <f>'Area 1 Data'!G16+'Area 2 Data'!G16+'Area 3 Data'!G16+'Area 4 Data'!G16</f>
        <v>196565339</v>
      </c>
    </row>
    <row r="24" spans="1:7" ht="16.5" thickBot="1" x14ac:dyDescent="0.3">
      <c r="A24" s="34">
        <v>16</v>
      </c>
      <c r="B24" s="44" t="s">
        <v>47</v>
      </c>
      <c r="C24" s="92">
        <f>'Area 1 Data'!C17+'Area 2 Data'!C17+'Area 3 Data'!C17+'Area 4 Data'!C17</f>
        <v>151157156</v>
      </c>
      <c r="D24" s="92">
        <f>'Area 1 Data'!D17+'Area 2 Data'!D17+'Area 3 Data'!D17+'Area 4 Data'!D17</f>
        <v>19603578</v>
      </c>
      <c r="E24" s="92">
        <f>'Area 1 Data'!E17+'Area 2 Data'!E17+'Area 3 Data'!E17+'Area 4 Data'!E17</f>
        <v>9372765</v>
      </c>
      <c r="F24" s="89">
        <v>0</v>
      </c>
      <c r="G24" s="75">
        <f>'Area 1 Data'!G17+'Area 2 Data'!G17+'Area 3 Data'!G17+'Area 4 Data'!G17</f>
        <v>180133499</v>
      </c>
    </row>
    <row r="25" spans="1:7" ht="16.5" thickBot="1" x14ac:dyDescent="0.3">
      <c r="A25" s="34">
        <v>17</v>
      </c>
      <c r="B25" s="44" t="s">
        <v>48</v>
      </c>
      <c r="C25" s="92">
        <f>'Area 1 Data'!C18+'Area 2 Data'!C18+'Area 3 Data'!C18+'Area 4 Data'!C18</f>
        <v>186572329</v>
      </c>
      <c r="D25" s="92">
        <f>'Area 1 Data'!D18+'Area 2 Data'!D18+'Area 3 Data'!D18+'Area 4 Data'!D18</f>
        <v>18640637</v>
      </c>
      <c r="E25" s="92">
        <f>'Area 1 Data'!E18+'Area 2 Data'!E18+'Area 3 Data'!E18+'Area 4 Data'!E18</f>
        <v>57943336</v>
      </c>
      <c r="F25" s="89">
        <v>0</v>
      </c>
      <c r="G25" s="75">
        <f>'Area 1 Data'!G18+'Area 2 Data'!G18+'Area 3 Data'!G18+'Area 4 Data'!G18</f>
        <v>263156302</v>
      </c>
    </row>
    <row r="26" spans="1:7" ht="16.5" thickBot="1" x14ac:dyDescent="0.3">
      <c r="A26" s="34">
        <v>18</v>
      </c>
      <c r="B26" s="44" t="s">
        <v>49</v>
      </c>
      <c r="C26" s="92">
        <f>'Area 1 Data'!C19+'Area 2 Data'!C19+'Area 3 Data'!C19+'Area 4 Data'!C19</f>
        <v>9844176</v>
      </c>
      <c r="D26" s="92">
        <f>'Area 1 Data'!D19+'Area 2 Data'!D19+'Area 3 Data'!D19+'Area 4 Data'!D19</f>
        <v>0</v>
      </c>
      <c r="E26" s="92">
        <f>'Area 1 Data'!E19+'Area 2 Data'!E19+'Area 3 Data'!E19+'Area 4 Data'!E19</f>
        <v>0</v>
      </c>
      <c r="F26" s="89">
        <v>0</v>
      </c>
      <c r="G26" s="75">
        <f>'Area 1 Data'!G19+'Area 2 Data'!G19+'Area 3 Data'!G19+'Area 4 Data'!G19</f>
        <v>9844176</v>
      </c>
    </row>
    <row r="27" spans="1:7" ht="16.5" thickBot="1" x14ac:dyDescent="0.3">
      <c r="A27" s="34">
        <v>19</v>
      </c>
      <c r="B27" s="44" t="s">
        <v>50</v>
      </c>
      <c r="C27" s="92">
        <f>'Area 1 Data'!C20+'Area 2 Data'!C20+'Area 3 Data'!C20+'Area 4 Data'!C20</f>
        <v>0</v>
      </c>
      <c r="D27" s="92">
        <f>'Area 1 Data'!D20+'Area 2 Data'!D20+'Area 3 Data'!D20+'Area 4 Data'!D20</f>
        <v>0</v>
      </c>
      <c r="E27" s="92">
        <f>'Area 1 Data'!E20+'Area 2 Data'!E20+'Area 3 Data'!E20+'Area 4 Data'!E20</f>
        <v>0</v>
      </c>
      <c r="F27" s="89">
        <v>0</v>
      </c>
      <c r="G27" s="75">
        <f>'Area 1 Data'!G20+'Area 2 Data'!G20+'Area 3 Data'!G20+'Area 4 Data'!G20</f>
        <v>0</v>
      </c>
    </row>
    <row r="28" spans="1:7" ht="16.5" thickBot="1" x14ac:dyDescent="0.3">
      <c r="A28" s="34">
        <v>20</v>
      </c>
      <c r="B28" s="44" t="s">
        <v>51</v>
      </c>
      <c r="C28" s="92">
        <f>'Area 1 Data'!C21+'Area 2 Data'!C21+'Area 3 Data'!C21+'Area 4 Data'!C21</f>
        <v>24905197</v>
      </c>
      <c r="D28" s="92">
        <f>'Area 1 Data'!D21+'Area 2 Data'!D21+'Area 3 Data'!D21+'Area 4 Data'!D21</f>
        <v>1526210</v>
      </c>
      <c r="E28" s="92">
        <f>'Area 1 Data'!E21+'Area 2 Data'!E21+'Area 3 Data'!E21+'Area 4 Data'!E21</f>
        <v>906060</v>
      </c>
      <c r="F28" s="89">
        <v>0</v>
      </c>
      <c r="G28" s="75">
        <f>'Area 1 Data'!G21+'Area 2 Data'!G21+'Area 3 Data'!G21+'Area 4 Data'!G21</f>
        <v>27337467</v>
      </c>
    </row>
    <row r="29" spans="1:7" ht="16.5" thickBot="1" x14ac:dyDescent="0.3">
      <c r="A29" s="34">
        <v>21</v>
      </c>
      <c r="B29" s="44" t="s">
        <v>52</v>
      </c>
      <c r="C29" s="92">
        <f>'Area 1 Data'!C22+'Area 2 Data'!C22+'Area 3 Data'!C22+'Area 4 Data'!C22</f>
        <v>133819562</v>
      </c>
      <c r="D29" s="92">
        <f>'Area 1 Data'!D22+'Area 2 Data'!D22+'Area 3 Data'!D22+'Area 4 Data'!D22</f>
        <v>30961279</v>
      </c>
      <c r="E29" s="92">
        <f>'Area 1 Data'!E22+'Area 2 Data'!E22+'Area 3 Data'!E22+'Area 4 Data'!E22</f>
        <v>14314269</v>
      </c>
      <c r="F29" s="89">
        <v>0</v>
      </c>
      <c r="G29" s="75">
        <f>'Area 1 Data'!G22+'Area 2 Data'!G22+'Area 3 Data'!G22+'Area 4 Data'!G22</f>
        <v>179095110</v>
      </c>
    </row>
    <row r="30" spans="1:7" ht="16.5" thickBot="1" x14ac:dyDescent="0.3">
      <c r="A30" s="34">
        <v>22</v>
      </c>
      <c r="B30" s="44" t="s">
        <v>53</v>
      </c>
      <c r="C30" s="72">
        <v>0</v>
      </c>
      <c r="D30" s="72">
        <v>0</v>
      </c>
      <c r="E30" s="72">
        <v>0</v>
      </c>
      <c r="F30" s="89">
        <v>0</v>
      </c>
      <c r="G30" s="75">
        <f t="shared" ref="G30:G47" si="2">SUM(C30:F30)</f>
        <v>0</v>
      </c>
    </row>
    <row r="31" spans="1:7" ht="16.5" thickBot="1" x14ac:dyDescent="0.3">
      <c r="A31" s="34">
        <v>23</v>
      </c>
      <c r="B31" s="44" t="s">
        <v>54</v>
      </c>
      <c r="C31" s="72">
        <f>2672056+796164+1</f>
        <v>3468221</v>
      </c>
      <c r="D31" s="72">
        <v>388353</v>
      </c>
      <c r="E31" s="72">
        <v>800056</v>
      </c>
      <c r="F31" s="89">
        <v>0</v>
      </c>
      <c r="G31" s="75">
        <f t="shared" si="2"/>
        <v>4656630</v>
      </c>
    </row>
    <row r="32" spans="1:7" ht="16.5" thickBot="1" x14ac:dyDescent="0.3">
      <c r="A32" s="34">
        <v>24</v>
      </c>
      <c r="B32" s="44" t="s">
        <v>55</v>
      </c>
      <c r="C32" s="72">
        <v>0</v>
      </c>
      <c r="D32" s="72">
        <v>0</v>
      </c>
      <c r="E32" s="72">
        <v>3526833</v>
      </c>
      <c r="F32" s="72">
        <v>0</v>
      </c>
      <c r="G32" s="75">
        <f t="shared" si="2"/>
        <v>3526833</v>
      </c>
    </row>
    <row r="33" spans="1:7" ht="16.5" thickBot="1" x14ac:dyDescent="0.3">
      <c r="A33" s="34">
        <v>25</v>
      </c>
      <c r="B33" s="44" t="s">
        <v>84</v>
      </c>
      <c r="C33" s="75">
        <f>SUM(C23:C31)-C32</f>
        <v>678255160</v>
      </c>
      <c r="D33" s="75">
        <f>SUM(D23:D31)-D32</f>
        <v>92426978</v>
      </c>
      <c r="E33" s="75">
        <f>SUM(E23:E31)-E32</f>
        <v>86579552</v>
      </c>
      <c r="F33" s="72">
        <v>4372381</v>
      </c>
      <c r="G33" s="75">
        <f t="shared" si="2"/>
        <v>861634071</v>
      </c>
    </row>
    <row r="34" spans="1:7" ht="16.5" thickBot="1" x14ac:dyDescent="0.3">
      <c r="A34" s="34">
        <v>26</v>
      </c>
      <c r="B34" s="44" t="s">
        <v>56</v>
      </c>
      <c r="C34" s="72">
        <v>0</v>
      </c>
      <c r="D34" s="72">
        <v>0</v>
      </c>
      <c r="E34" s="72">
        <v>0</v>
      </c>
      <c r="F34" s="72">
        <v>0</v>
      </c>
      <c r="G34" s="75">
        <f t="shared" si="2"/>
        <v>0</v>
      </c>
    </row>
    <row r="35" spans="1:7" ht="16.5" thickBot="1" x14ac:dyDescent="0.3">
      <c r="A35" s="34">
        <v>27</v>
      </c>
      <c r="B35" s="44" t="s">
        <v>57</v>
      </c>
      <c r="C35" s="72">
        <v>9649637</v>
      </c>
      <c r="D35" s="72">
        <v>2749514</v>
      </c>
      <c r="E35" s="72">
        <v>2260953</v>
      </c>
      <c r="F35" s="72">
        <v>10893</v>
      </c>
      <c r="G35" s="75">
        <f t="shared" si="2"/>
        <v>14670997</v>
      </c>
    </row>
    <row r="36" spans="1:7" ht="16.5" thickBot="1" x14ac:dyDescent="0.3">
      <c r="A36" s="34">
        <v>28</v>
      </c>
      <c r="B36" s="44" t="s">
        <v>58</v>
      </c>
      <c r="C36" s="72">
        <v>8109254</v>
      </c>
      <c r="D36" s="72">
        <v>2310606</v>
      </c>
      <c r="E36" s="72">
        <v>1900034</v>
      </c>
      <c r="F36" s="72">
        <v>9154</v>
      </c>
      <c r="G36" s="75">
        <f t="shared" si="2"/>
        <v>12329048</v>
      </c>
    </row>
    <row r="37" spans="1:7" ht="16.5" thickBot="1" x14ac:dyDescent="0.3">
      <c r="A37" s="34">
        <v>29</v>
      </c>
      <c r="B37" s="44" t="s">
        <v>59</v>
      </c>
      <c r="C37" s="72">
        <v>13240620</v>
      </c>
      <c r="D37" s="72">
        <v>3919787</v>
      </c>
      <c r="E37" s="72">
        <v>2956535</v>
      </c>
      <c r="F37" s="72">
        <v>23454</v>
      </c>
      <c r="G37" s="75">
        <f t="shared" si="2"/>
        <v>20140396</v>
      </c>
    </row>
    <row r="38" spans="1:7" ht="16.5" thickBot="1" x14ac:dyDescent="0.3">
      <c r="A38" s="34">
        <v>30</v>
      </c>
      <c r="B38" s="44" t="s">
        <v>60</v>
      </c>
      <c r="C38" s="72">
        <v>4041176</v>
      </c>
      <c r="D38" s="72">
        <v>2953433</v>
      </c>
      <c r="E38" s="72">
        <v>529766</v>
      </c>
      <c r="F38" s="72">
        <v>0</v>
      </c>
      <c r="G38" s="75">
        <f t="shared" si="2"/>
        <v>7524375</v>
      </c>
    </row>
    <row r="39" spans="1:7" ht="16.5" thickBot="1" x14ac:dyDescent="0.3">
      <c r="A39" s="34">
        <v>31</v>
      </c>
      <c r="B39" s="44" t="s">
        <v>61</v>
      </c>
      <c r="C39" s="72">
        <v>1332925</v>
      </c>
      <c r="D39" s="72">
        <v>394603</v>
      </c>
      <c r="E39" s="72">
        <v>297633</v>
      </c>
      <c r="F39" s="72">
        <v>2361</v>
      </c>
      <c r="G39" s="75">
        <f t="shared" si="2"/>
        <v>2027522</v>
      </c>
    </row>
    <row r="40" spans="1:7" ht="16.5" thickBot="1" x14ac:dyDescent="0.3">
      <c r="A40" s="34">
        <v>32</v>
      </c>
      <c r="B40" s="44" t="s">
        <v>62</v>
      </c>
      <c r="C40" s="72">
        <v>8829691</v>
      </c>
      <c r="D40" s="72">
        <v>2613965</v>
      </c>
      <c r="E40" s="72">
        <v>1971607</v>
      </c>
      <c r="F40" s="72">
        <v>15640</v>
      </c>
      <c r="G40" s="75">
        <f t="shared" si="2"/>
        <v>13430903</v>
      </c>
    </row>
    <row r="41" spans="1:7" ht="16.5" thickBot="1" x14ac:dyDescent="0.3">
      <c r="A41" s="33">
        <v>33</v>
      </c>
      <c r="B41" s="44" t="s">
        <v>63</v>
      </c>
      <c r="C41" s="72">
        <v>12594840</v>
      </c>
      <c r="D41" s="72">
        <v>1451614</v>
      </c>
      <c r="E41" s="72">
        <v>1485815</v>
      </c>
      <c r="F41" s="72">
        <v>0</v>
      </c>
      <c r="G41" s="75">
        <f t="shared" si="2"/>
        <v>15532269</v>
      </c>
    </row>
    <row r="42" spans="1:7" ht="16.5" thickBot="1" x14ac:dyDescent="0.3">
      <c r="A42" s="34" t="s">
        <v>64</v>
      </c>
      <c r="B42" s="44" t="s">
        <v>65</v>
      </c>
      <c r="C42" s="72">
        <v>0</v>
      </c>
      <c r="D42" s="72">
        <v>6033</v>
      </c>
      <c r="E42" s="72">
        <v>2201987</v>
      </c>
      <c r="F42" s="72">
        <v>0</v>
      </c>
      <c r="G42" s="75">
        <f t="shared" si="2"/>
        <v>2208020</v>
      </c>
    </row>
    <row r="43" spans="1:7" ht="16.5" thickBot="1" x14ac:dyDescent="0.3">
      <c r="A43" s="34">
        <v>34</v>
      </c>
      <c r="B43" s="44" t="s">
        <v>66</v>
      </c>
      <c r="C43" s="72">
        <v>37260</v>
      </c>
      <c r="D43" s="72">
        <v>11031</v>
      </c>
      <c r="E43" s="72">
        <v>8320</v>
      </c>
      <c r="F43" s="72">
        <v>66</v>
      </c>
      <c r="G43" s="75">
        <f t="shared" si="2"/>
        <v>56677</v>
      </c>
    </row>
    <row r="44" spans="1:7" ht="16.5" thickBot="1" x14ac:dyDescent="0.3">
      <c r="A44" s="34">
        <v>35</v>
      </c>
      <c r="B44" s="44" t="s">
        <v>67</v>
      </c>
      <c r="C44" s="72">
        <v>39838</v>
      </c>
      <c r="D44" s="72">
        <v>14968</v>
      </c>
      <c r="E44" s="72">
        <v>12308</v>
      </c>
      <c r="F44" s="72">
        <v>0</v>
      </c>
      <c r="G44" s="75">
        <f t="shared" si="2"/>
        <v>67114</v>
      </c>
    </row>
    <row r="45" spans="1:7" ht="16.5" thickBot="1" x14ac:dyDescent="0.3">
      <c r="A45" s="34">
        <v>36</v>
      </c>
      <c r="B45" s="44" t="s">
        <v>68</v>
      </c>
      <c r="C45" s="72">
        <v>5860457</v>
      </c>
      <c r="D45" s="72">
        <v>1734945</v>
      </c>
      <c r="E45" s="72">
        <v>1308598</v>
      </c>
      <c r="F45" s="72">
        <v>10382</v>
      </c>
      <c r="G45" s="75">
        <f t="shared" si="2"/>
        <v>8914382</v>
      </c>
    </row>
    <row r="46" spans="1:7" ht="16.5" thickBot="1" x14ac:dyDescent="0.3">
      <c r="A46" s="34">
        <v>37</v>
      </c>
      <c r="B46" s="44" t="s">
        <v>69</v>
      </c>
      <c r="C46" s="75">
        <f>SUM(C35:C45)</f>
        <v>63735698</v>
      </c>
      <c r="D46" s="75">
        <f>SUM(D35:D45)</f>
        <v>18160499</v>
      </c>
      <c r="E46" s="75">
        <f>SUM(E35:E45)</f>
        <v>14933556</v>
      </c>
      <c r="F46" s="75">
        <f>SUM(F35:F45)</f>
        <v>71950</v>
      </c>
      <c r="G46" s="75">
        <f t="shared" si="2"/>
        <v>96901703</v>
      </c>
    </row>
    <row r="47" spans="1:7" ht="16.5" thickBot="1" x14ac:dyDescent="0.3">
      <c r="A47" s="7">
        <v>38</v>
      </c>
      <c r="B47" s="44" t="s">
        <v>70</v>
      </c>
      <c r="C47" s="75">
        <f>C21-C33-C34-C46</f>
        <v>56040976</v>
      </c>
      <c r="D47" s="75">
        <f>D21-D33-D34-D46</f>
        <v>-25863709</v>
      </c>
      <c r="E47" s="75">
        <f>E21-E33-E34-E46</f>
        <v>-10989834</v>
      </c>
      <c r="F47" s="75">
        <f>F21-F33-F34-F46</f>
        <v>1799546</v>
      </c>
      <c r="G47" s="75">
        <f t="shared" si="2"/>
        <v>20986979</v>
      </c>
    </row>
    <row r="48" spans="1:7" ht="16.5" thickBot="1" x14ac:dyDescent="0.3">
      <c r="A48" s="38"/>
      <c r="B48" s="38" t="s">
        <v>71</v>
      </c>
      <c r="C48" s="42"/>
      <c r="D48" s="42"/>
      <c r="E48" s="42"/>
      <c r="F48" s="42"/>
      <c r="G48" s="70"/>
    </row>
    <row r="49" spans="1:7" ht="16.5" thickBot="1" x14ac:dyDescent="0.3">
      <c r="A49" s="33">
        <v>39</v>
      </c>
      <c r="B49" s="44" t="s">
        <v>72</v>
      </c>
      <c r="C49" s="78">
        <f>'Area 1 Data'!C24+'Area 2 Data'!C24+'Area 3 Data'!C24+'Area 4 Data'!C24</f>
        <v>27278</v>
      </c>
      <c r="D49" s="78">
        <f>'Area 1 Data'!D24+'Area 2 Data'!D24+'Area 3 Data'!D24+'Area 4 Data'!D24</f>
        <v>1607</v>
      </c>
      <c r="E49" s="78">
        <f>'Area 1 Data'!E24+'Area 2 Data'!E24+'Area 3 Data'!E24+'Area 4 Data'!E24</f>
        <v>5414</v>
      </c>
      <c r="F49" s="94">
        <v>0</v>
      </c>
      <c r="G49" s="67">
        <f>'Area 1 Data'!G24+'Area 2 Data'!G24+'Area 3 Data'!G24+'Area 4 Data'!G24</f>
        <v>34299</v>
      </c>
    </row>
    <row r="50" spans="1:7" ht="16.5" thickBot="1" x14ac:dyDescent="0.3">
      <c r="A50" s="33">
        <v>40</v>
      </c>
      <c r="B50" s="44" t="s">
        <v>73</v>
      </c>
      <c r="C50" s="79">
        <f>'Area 1 Data'!C25+'Area 2 Data'!C25+'Area 3 Data'!C25+'Area 4 Data'!C25</f>
        <v>746804</v>
      </c>
      <c r="D50" s="79">
        <f>'Area 1 Data'!D25+'Area 2 Data'!D25+'Area 3 Data'!D25+'Area 4 Data'!D25</f>
        <v>105242</v>
      </c>
      <c r="E50" s="79">
        <f>'Area 1 Data'!E25+'Area 2 Data'!E25+'Area 3 Data'!E25+'Area 4 Data'!E25</f>
        <v>108228</v>
      </c>
      <c r="F50" s="95">
        <v>0</v>
      </c>
      <c r="G50" s="67">
        <f>'Area 1 Data'!G25+'Area 2 Data'!G25+'Area 3 Data'!G25+'Area 4 Data'!G25</f>
        <v>960274</v>
      </c>
    </row>
    <row r="51" spans="1:7" ht="16.5" thickBot="1" x14ac:dyDescent="0.3">
      <c r="A51" s="33">
        <v>41</v>
      </c>
      <c r="B51" s="44" t="s">
        <v>74</v>
      </c>
      <c r="C51" s="79">
        <f>'Area 1 Data'!C26+'Area 2 Data'!C26+'Area 3 Data'!C26+'Area 4 Data'!C26</f>
        <v>274954</v>
      </c>
      <c r="D51" s="79">
        <f>'Area 1 Data'!D26+'Area 2 Data'!D26+'Area 3 Data'!D26+'Area 4 Data'!D26</f>
        <v>33295</v>
      </c>
      <c r="E51" s="79">
        <f>'Area 1 Data'!E26+'Area 2 Data'!E26+'Area 3 Data'!E26+'Area 4 Data'!E26</f>
        <v>38730</v>
      </c>
      <c r="F51" s="95">
        <v>0</v>
      </c>
      <c r="G51" s="67">
        <f>'Area 1 Data'!G26+'Area 2 Data'!G26+'Area 3 Data'!G26+'Area 4 Data'!G26</f>
        <v>346979</v>
      </c>
    </row>
    <row r="52" spans="1:7" ht="16.5" thickBot="1" x14ac:dyDescent="0.3">
      <c r="A52" s="33">
        <v>42</v>
      </c>
      <c r="B52" s="44" t="s">
        <v>75</v>
      </c>
      <c r="C52" s="79">
        <f>'Area 1 Data'!C27+'Area 2 Data'!C27+'Area 3 Data'!C27+'Area 4 Data'!C27</f>
        <v>31700</v>
      </c>
      <c r="D52" s="79">
        <f>'Area 1 Data'!D27+'Area 2 Data'!D27+'Area 3 Data'!D27+'Area 4 Data'!D27</f>
        <v>5016</v>
      </c>
      <c r="E52" s="79">
        <f>'Area 1 Data'!E27+'Area 2 Data'!E27+'Area 3 Data'!E27+'Area 4 Data'!E27</f>
        <v>6099</v>
      </c>
      <c r="F52" s="95">
        <v>0</v>
      </c>
      <c r="G52" s="67">
        <f>'Area 1 Data'!G27+'Area 2 Data'!G27+'Area 3 Data'!G27+'Area 4 Data'!G27</f>
        <v>42815</v>
      </c>
    </row>
  </sheetData>
  <sheetProtection password="8FA1" sheet="1"/>
  <mergeCells count="1">
    <mergeCell ref="C2:G2"/>
  </mergeCells>
  <conditionalFormatting sqref="C5:G12">
    <cfRule type="cellIs" dxfId="41" priority="4" stopIfTrue="1" operator="lessThan">
      <formula>0</formula>
    </cfRule>
    <cfRule type="cellIs" dxfId="40" priority="8" stopIfTrue="1" operator="lessThan">
      <formula>0</formula>
    </cfRule>
    <cfRule type="cellIs" dxfId="39" priority="10" stopIfTrue="1" operator="lessThan">
      <formula>0</formula>
    </cfRule>
  </conditionalFormatting>
  <conditionalFormatting sqref="C14:G21">
    <cfRule type="cellIs" dxfId="38" priority="3" stopIfTrue="1" operator="lessThan">
      <formula>0</formula>
    </cfRule>
    <cfRule type="cellIs" dxfId="37" priority="7" stopIfTrue="1" operator="lessThan">
      <formula>0</formula>
    </cfRule>
    <cfRule type="cellIs" dxfId="36" priority="9" stopIfTrue="1" operator="lessThan">
      <formula>0</formula>
    </cfRule>
  </conditionalFormatting>
  <conditionalFormatting sqref="C23:G47">
    <cfRule type="cellIs" dxfId="35" priority="2" stopIfTrue="1" operator="lessThan">
      <formula>0</formula>
    </cfRule>
    <cfRule type="cellIs" dxfId="34" priority="6" stopIfTrue="1" operator="lessThan">
      <formula>0</formula>
    </cfRule>
  </conditionalFormatting>
  <conditionalFormatting sqref="C49:G52">
    <cfRule type="cellIs" dxfId="33" priority="1" stopIfTrue="1" operator="lessThan">
      <formula>0</formula>
    </cfRule>
    <cfRule type="cellIs" dxfId="32" priority="5" stopIfTrue="1" operator="lessThan">
      <formula>0</formula>
    </cfRule>
  </conditionalFormatting>
  <pageMargins left="0.7" right="0.7" top="0.75" bottom="0.75" header="0.3" footer="0.3"/>
  <pageSetup scale="58" orientation="landscape" r:id="rId1"/>
  <ignoredErrors>
    <ignoredError sqref="C12:F12 C21:F21 C33:E33 C46:F46 C47:F47 C49:E49 C51:E52 C50 E5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G27"/>
  <sheetViews>
    <sheetView zoomScale="90" zoomScaleNormal="90" workbookViewId="0">
      <pane xSplit="2" ySplit="4" topLeftCell="C6" activePane="bottomRight" state="frozen"/>
      <selection activeCell="D20" sqref="D20"/>
      <selection pane="topRight" activeCell="D20" sqref="D20"/>
      <selection pane="bottomLeft" activeCell="D20" sqref="D20"/>
      <selection pane="bottomRight" activeCell="F6" sqref="F6"/>
    </sheetView>
  </sheetViews>
  <sheetFormatPr defaultRowHeight="15.75" x14ac:dyDescent="0.25"/>
  <cols>
    <col min="1" max="1" width="12.7109375" style="31" bestFit="1" customWidth="1"/>
    <col min="2" max="2" width="96.7109375" style="31" bestFit="1" customWidth="1"/>
    <col min="3" max="7" width="16.7109375" style="31" customWidth="1"/>
    <col min="8" max="8" width="35.140625" style="31" customWidth="1"/>
    <col min="9" max="10" width="9.140625" style="31"/>
    <col min="11" max="11" width="10.7109375" style="31" bestFit="1" customWidth="1"/>
    <col min="12" max="12" width="9.140625" style="31"/>
    <col min="13" max="13" width="9.7109375" style="31" bestFit="1" customWidth="1"/>
    <col min="14" max="14" width="13.42578125" style="31" bestFit="1" customWidth="1"/>
    <col min="15" max="15" width="30.7109375" style="31" bestFit="1" customWidth="1"/>
    <col min="16" max="16384" width="9.140625" style="31"/>
  </cols>
  <sheetData>
    <row r="1" spans="1:7" s="30" customFormat="1" ht="21.75" thickBot="1" x14ac:dyDescent="0.4">
      <c r="B1" s="32" t="s">
        <v>18</v>
      </c>
      <c r="C1" s="32"/>
      <c r="D1" s="32"/>
      <c r="E1" s="32"/>
      <c r="F1" s="32"/>
    </row>
    <row r="2" spans="1:7" ht="19.5" thickBot="1" x14ac:dyDescent="0.3">
      <c r="A2" s="35"/>
      <c r="B2" s="36" t="s">
        <v>79</v>
      </c>
      <c r="C2" s="121" t="s">
        <v>76</v>
      </c>
      <c r="D2" s="122"/>
      <c r="E2" s="122"/>
      <c r="F2" s="122"/>
      <c r="G2" s="123"/>
    </row>
    <row r="3" spans="1:7" ht="32.25" thickBot="1" x14ac:dyDescent="0.3">
      <c r="A3" s="37" t="s">
        <v>24</v>
      </c>
      <c r="B3" s="38" t="s">
        <v>77</v>
      </c>
      <c r="C3" s="38" t="s">
        <v>19</v>
      </c>
      <c r="D3" s="38" t="s">
        <v>20</v>
      </c>
      <c r="E3" s="39" t="s">
        <v>21</v>
      </c>
      <c r="F3" s="39" t="s">
        <v>22</v>
      </c>
      <c r="G3" s="40" t="s">
        <v>14</v>
      </c>
    </row>
    <row r="4" spans="1:7" ht="16.5" thickBot="1" x14ac:dyDescent="0.3">
      <c r="A4" s="41"/>
      <c r="B4" s="38" t="s">
        <v>23</v>
      </c>
      <c r="C4" s="42"/>
      <c r="D4" s="42"/>
      <c r="E4" s="42"/>
      <c r="F4" s="42"/>
      <c r="G4" s="43"/>
    </row>
    <row r="5" spans="1:7" ht="16.5" thickBot="1" x14ac:dyDescent="0.3">
      <c r="A5" s="33">
        <v>1</v>
      </c>
      <c r="B5" s="44" t="s">
        <v>25</v>
      </c>
      <c r="C5" s="19">
        <v>618722</v>
      </c>
      <c r="D5" s="20">
        <v>156726</v>
      </c>
      <c r="E5" s="20">
        <v>134022</v>
      </c>
      <c r="F5" s="20">
        <v>48301</v>
      </c>
      <c r="G5" s="67">
        <f>SUM(C5:F5)</f>
        <v>957771</v>
      </c>
    </row>
    <row r="6" spans="1:7" ht="16.5" thickBot="1" x14ac:dyDescent="0.3">
      <c r="A6" s="34">
        <v>2</v>
      </c>
      <c r="B6" s="44" t="s">
        <v>26</v>
      </c>
      <c r="C6" s="21">
        <v>86</v>
      </c>
      <c r="D6" s="21">
        <v>6446</v>
      </c>
      <c r="E6" s="21">
        <v>6775</v>
      </c>
      <c r="F6" s="21">
        <v>0</v>
      </c>
      <c r="G6" s="68">
        <f>SUM(C6:F6)</f>
        <v>13307</v>
      </c>
    </row>
    <row r="7" spans="1:7" ht="16.5" thickBot="1" x14ac:dyDescent="0.3">
      <c r="A7" s="34">
        <v>3</v>
      </c>
      <c r="B7" s="44" t="s">
        <v>31</v>
      </c>
      <c r="C7" s="21">
        <v>12518</v>
      </c>
      <c r="D7" s="21">
        <v>1995</v>
      </c>
      <c r="E7" s="21">
        <v>1037</v>
      </c>
      <c r="F7" s="21">
        <v>518</v>
      </c>
      <c r="G7" s="68">
        <f>SUM(C7:F7)</f>
        <v>16068</v>
      </c>
    </row>
    <row r="8" spans="1:7" ht="16.5" thickBot="1" x14ac:dyDescent="0.3">
      <c r="A8" s="34">
        <v>4</v>
      </c>
      <c r="B8" s="44" t="s">
        <v>32</v>
      </c>
      <c r="C8" s="21">
        <v>13169</v>
      </c>
      <c r="D8" s="21">
        <v>4451</v>
      </c>
      <c r="E8" s="21">
        <v>5738</v>
      </c>
      <c r="F8" s="21">
        <v>299</v>
      </c>
      <c r="G8" s="68">
        <f>SUM(C8:F8)</f>
        <v>23657</v>
      </c>
    </row>
    <row r="9" spans="1:7" ht="16.5" thickBot="1" x14ac:dyDescent="0.3">
      <c r="A9" s="34">
        <v>5</v>
      </c>
      <c r="B9" s="44" t="s">
        <v>33</v>
      </c>
      <c r="C9" s="21">
        <v>25874</v>
      </c>
      <c r="D9" s="21">
        <v>3910</v>
      </c>
      <c r="E9" s="22">
        <v>3626</v>
      </c>
      <c r="F9" s="21">
        <v>396</v>
      </c>
      <c r="G9" s="68">
        <f>SUM(C9:F9)</f>
        <v>33806</v>
      </c>
    </row>
    <row r="10" spans="1:7" ht="16.5" thickBot="1" x14ac:dyDescent="0.3">
      <c r="A10" s="38"/>
      <c r="B10" s="38" t="s">
        <v>36</v>
      </c>
      <c r="C10" s="42"/>
      <c r="D10" s="42"/>
      <c r="E10" s="42"/>
      <c r="F10" s="42"/>
      <c r="G10" s="69"/>
    </row>
    <row r="11" spans="1:7" ht="16.5" thickBot="1" x14ac:dyDescent="0.3">
      <c r="A11" s="33">
        <v>6</v>
      </c>
      <c r="B11" s="44" t="s">
        <v>37</v>
      </c>
      <c r="C11" s="73">
        <v>278462736</v>
      </c>
      <c r="D11" s="74">
        <v>67459795</v>
      </c>
      <c r="E11" s="74">
        <v>38073271</v>
      </c>
      <c r="F11" s="74">
        <v>837390</v>
      </c>
      <c r="G11" s="75">
        <f>SUM(C11:F11)</f>
        <v>384833192</v>
      </c>
    </row>
    <row r="12" spans="1:7" ht="16.5" thickBot="1" x14ac:dyDescent="0.3">
      <c r="A12" s="34">
        <v>7</v>
      </c>
      <c r="B12" s="44" t="s">
        <v>38</v>
      </c>
      <c r="C12" s="72">
        <v>271252979</v>
      </c>
      <c r="D12" s="72">
        <v>67459795</v>
      </c>
      <c r="E12" s="72">
        <v>38073271</v>
      </c>
      <c r="F12" s="72">
        <v>837390</v>
      </c>
      <c r="G12" s="75">
        <f>SUM(C12:F12)</f>
        <v>377623435</v>
      </c>
    </row>
    <row r="13" spans="1:7" ht="16.5" thickBot="1" x14ac:dyDescent="0.3">
      <c r="A13" s="34">
        <v>10</v>
      </c>
      <c r="B13" s="44" t="s">
        <v>41</v>
      </c>
      <c r="C13" s="72">
        <v>0</v>
      </c>
      <c r="D13" s="72">
        <v>0</v>
      </c>
      <c r="E13" s="72">
        <v>0</v>
      </c>
      <c r="F13" s="80">
        <v>0</v>
      </c>
      <c r="G13" s="75">
        <f>SUM(C13:F13)</f>
        <v>0</v>
      </c>
    </row>
    <row r="14" spans="1:7" ht="16.5" thickBot="1" x14ac:dyDescent="0.3">
      <c r="A14" s="34">
        <v>11</v>
      </c>
      <c r="B14" s="44" t="s">
        <v>42</v>
      </c>
      <c r="C14" s="72">
        <v>0</v>
      </c>
      <c r="D14" s="72">
        <v>0</v>
      </c>
      <c r="E14" s="72">
        <v>0</v>
      </c>
      <c r="F14" s="80">
        <v>0</v>
      </c>
      <c r="G14" s="75">
        <f>SUM(C14:F14)</f>
        <v>0</v>
      </c>
    </row>
    <row r="15" spans="1:7" ht="16.5" thickBot="1" x14ac:dyDescent="0.3">
      <c r="A15" s="38"/>
      <c r="B15" s="38" t="s">
        <v>45</v>
      </c>
      <c r="C15" s="76"/>
      <c r="D15" s="76"/>
      <c r="E15" s="76"/>
      <c r="F15" s="76"/>
      <c r="G15" s="77"/>
    </row>
    <row r="16" spans="1:7" ht="16.5" thickBot="1" x14ac:dyDescent="0.3">
      <c r="A16" s="33">
        <v>15</v>
      </c>
      <c r="B16" s="44" t="s">
        <v>46</v>
      </c>
      <c r="C16" s="74">
        <v>76639027</v>
      </c>
      <c r="D16" s="74">
        <v>12123215</v>
      </c>
      <c r="E16" s="74">
        <v>3081748</v>
      </c>
      <c r="F16" s="80">
        <v>0</v>
      </c>
      <c r="G16" s="75">
        <f t="shared" ref="G16:G22" si="0">SUM(C16:F16)</f>
        <v>91843990</v>
      </c>
    </row>
    <row r="17" spans="1:7" ht="16.5" thickBot="1" x14ac:dyDescent="0.3">
      <c r="A17" s="34">
        <v>16</v>
      </c>
      <c r="B17" s="44" t="s">
        <v>47</v>
      </c>
      <c r="C17" s="72">
        <v>33596079</v>
      </c>
      <c r="D17" s="72">
        <v>11267078</v>
      </c>
      <c r="E17" s="72">
        <v>3601530</v>
      </c>
      <c r="F17" s="80">
        <v>0</v>
      </c>
      <c r="G17" s="75">
        <f t="shared" si="0"/>
        <v>48464687</v>
      </c>
    </row>
    <row r="18" spans="1:7" ht="16.5" thickBot="1" x14ac:dyDescent="0.3">
      <c r="A18" s="34">
        <v>17</v>
      </c>
      <c r="B18" s="44" t="s">
        <v>48</v>
      </c>
      <c r="C18" s="72">
        <v>54339199</v>
      </c>
      <c r="D18" s="72">
        <v>13382830</v>
      </c>
      <c r="E18" s="72">
        <v>32321860</v>
      </c>
      <c r="F18" s="80">
        <v>0</v>
      </c>
      <c r="G18" s="75">
        <f t="shared" si="0"/>
        <v>100043889</v>
      </c>
    </row>
    <row r="19" spans="1:7" ht="16.5" thickBot="1" x14ac:dyDescent="0.3">
      <c r="A19" s="34">
        <v>18</v>
      </c>
      <c r="B19" s="44" t="s">
        <v>49</v>
      </c>
      <c r="C19" s="72">
        <v>9844176</v>
      </c>
      <c r="D19" s="72">
        <v>0</v>
      </c>
      <c r="E19" s="72">
        <v>0</v>
      </c>
      <c r="F19" s="80">
        <v>0</v>
      </c>
      <c r="G19" s="75">
        <f t="shared" si="0"/>
        <v>9844176</v>
      </c>
    </row>
    <row r="20" spans="1:7" ht="16.5" thickBot="1" x14ac:dyDescent="0.3">
      <c r="A20" s="34">
        <v>19</v>
      </c>
      <c r="B20" s="44" t="s">
        <v>50</v>
      </c>
      <c r="C20" s="72">
        <v>0</v>
      </c>
      <c r="D20" s="72">
        <v>0</v>
      </c>
      <c r="E20" s="72">
        <v>0</v>
      </c>
      <c r="F20" s="80">
        <v>0</v>
      </c>
      <c r="G20" s="75">
        <f t="shared" si="0"/>
        <v>0</v>
      </c>
    </row>
    <row r="21" spans="1:7" ht="16.5" thickBot="1" x14ac:dyDescent="0.3">
      <c r="A21" s="34">
        <v>20</v>
      </c>
      <c r="B21" s="44" t="s">
        <v>51</v>
      </c>
      <c r="C21" s="72">
        <v>3656782</v>
      </c>
      <c r="D21" s="72">
        <v>1009339</v>
      </c>
      <c r="E21" s="72">
        <v>356497</v>
      </c>
      <c r="F21" s="80">
        <v>0</v>
      </c>
      <c r="G21" s="75">
        <f t="shared" si="0"/>
        <v>5022618</v>
      </c>
    </row>
    <row r="22" spans="1:7" ht="16.5" thickBot="1" x14ac:dyDescent="0.3">
      <c r="A22" s="34">
        <v>21</v>
      </c>
      <c r="B22" s="44" t="s">
        <v>52</v>
      </c>
      <c r="C22" s="72">
        <v>51109316</v>
      </c>
      <c r="D22" s="72">
        <v>21494341</v>
      </c>
      <c r="E22" s="72">
        <v>7333205</v>
      </c>
      <c r="F22" s="80">
        <v>0</v>
      </c>
      <c r="G22" s="75">
        <f t="shared" si="0"/>
        <v>79936862</v>
      </c>
    </row>
    <row r="23" spans="1:7" ht="16.5" thickBot="1" x14ac:dyDescent="0.3">
      <c r="A23" s="38"/>
      <c r="B23" s="38" t="s">
        <v>71</v>
      </c>
      <c r="C23" s="42"/>
      <c r="D23" s="42"/>
      <c r="E23" s="42"/>
      <c r="F23" s="42"/>
      <c r="G23" s="70"/>
    </row>
    <row r="24" spans="1:7" ht="16.5" thickBot="1" x14ac:dyDescent="0.3">
      <c r="A24" s="33">
        <v>39</v>
      </c>
      <c r="B24" s="44" t="s">
        <v>72</v>
      </c>
      <c r="C24" s="23">
        <v>3368</v>
      </c>
      <c r="D24" s="23">
        <v>497</v>
      </c>
      <c r="E24" s="23">
        <v>2694</v>
      </c>
      <c r="F24" s="81">
        <v>0</v>
      </c>
      <c r="G24" s="67">
        <f>SUM(C24:F24)</f>
        <v>6559</v>
      </c>
    </row>
    <row r="25" spans="1:7" ht="16.5" thickBot="1" x14ac:dyDescent="0.3">
      <c r="A25" s="33">
        <v>40</v>
      </c>
      <c r="B25" s="44" t="s">
        <v>73</v>
      </c>
      <c r="C25" s="21">
        <v>97279</v>
      </c>
      <c r="D25" s="21">
        <v>71780</v>
      </c>
      <c r="E25" s="21">
        <v>58632</v>
      </c>
      <c r="F25" s="81">
        <v>0</v>
      </c>
      <c r="G25" s="67">
        <f>SUM(C25:F25)</f>
        <v>227691</v>
      </c>
    </row>
    <row r="26" spans="1:7" ht="16.5" thickBot="1" x14ac:dyDescent="0.3">
      <c r="A26" s="33">
        <v>41</v>
      </c>
      <c r="B26" s="44" t="s">
        <v>74</v>
      </c>
      <c r="C26" s="21">
        <v>24239</v>
      </c>
      <c r="D26" s="21">
        <v>21033</v>
      </c>
      <c r="E26" s="21">
        <v>21629</v>
      </c>
      <c r="F26" s="81">
        <v>0</v>
      </c>
      <c r="G26" s="67">
        <f>SUM(C26:F26)</f>
        <v>66901</v>
      </c>
    </row>
    <row r="27" spans="1:7" ht="16.5" thickBot="1" x14ac:dyDescent="0.3">
      <c r="A27" s="33">
        <v>42</v>
      </c>
      <c r="B27" s="44" t="s">
        <v>75</v>
      </c>
      <c r="C27" s="21">
        <v>4008</v>
      </c>
      <c r="D27" s="21">
        <v>2827</v>
      </c>
      <c r="E27" s="21">
        <v>2277</v>
      </c>
      <c r="F27" s="81">
        <v>0</v>
      </c>
      <c r="G27" s="67">
        <f>SUM(C27:F27)</f>
        <v>9112</v>
      </c>
    </row>
  </sheetData>
  <sheetProtection password="8FA1" sheet="1" objects="1" scenarios="1"/>
  <mergeCells count="1">
    <mergeCell ref="C2:G2"/>
  </mergeCells>
  <conditionalFormatting sqref="C5:G9">
    <cfRule type="cellIs" dxfId="31" priority="4" stopIfTrue="1" operator="lessThan">
      <formula>0</formula>
    </cfRule>
    <cfRule type="cellIs" dxfId="30" priority="8" stopIfTrue="1" operator="lessThan">
      <formula>0</formula>
    </cfRule>
  </conditionalFormatting>
  <conditionalFormatting sqref="C11:G14">
    <cfRule type="cellIs" dxfId="29" priority="3" stopIfTrue="1" operator="lessThan">
      <formula>0</formula>
    </cfRule>
    <cfRule type="cellIs" dxfId="28" priority="7" stopIfTrue="1" operator="lessThan">
      <formula>0</formula>
    </cfRule>
  </conditionalFormatting>
  <conditionalFormatting sqref="C16:G22">
    <cfRule type="cellIs" dxfId="27" priority="2" stopIfTrue="1" operator="lessThan">
      <formula>0</formula>
    </cfRule>
    <cfRule type="cellIs" dxfId="26" priority="6" stopIfTrue="1" operator="lessThan">
      <formula>0</formula>
    </cfRule>
  </conditionalFormatting>
  <conditionalFormatting sqref="C24:G27">
    <cfRule type="cellIs" dxfId="25" priority="1" stopIfTrue="1" operator="lessThan">
      <formula>0</formula>
    </cfRule>
    <cfRule type="cellIs" dxfId="24" priority="5" stopIfTrue="1" operator="lessThan">
      <formula>0</formula>
    </cfRule>
  </conditionalFormatting>
  <pageMargins left="0.7" right="0.7" top="0.75" bottom="0.75" header="0.3" footer="0.3"/>
  <pageSetup scale="6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G27"/>
  <sheetViews>
    <sheetView topLeftCell="A2" zoomScale="90" zoomScaleNormal="90" workbookViewId="0">
      <pane xSplit="2" ySplit="3" topLeftCell="C5" activePane="bottomRight" state="frozen"/>
      <selection activeCell="D20" sqref="D20"/>
      <selection pane="topRight" activeCell="D20" sqref="D20"/>
      <selection pane="bottomLeft" activeCell="D20" sqref="D20"/>
      <selection pane="bottomRight" activeCell="D23" sqref="D23"/>
    </sheetView>
  </sheetViews>
  <sheetFormatPr defaultRowHeight="15.75" x14ac:dyDescent="0.25"/>
  <cols>
    <col min="1" max="1" width="12.7109375" style="2" bestFit="1" customWidth="1"/>
    <col min="2" max="2" width="96.7109375" style="2" bestFit="1" customWidth="1"/>
    <col min="3" max="7" width="16.7109375" style="2" customWidth="1"/>
    <col min="8" max="8" width="35.140625" style="2" customWidth="1"/>
    <col min="9" max="10" width="9.140625" style="2"/>
    <col min="11" max="11" width="10.7109375" style="2" bestFit="1" customWidth="1"/>
    <col min="12" max="12" width="9.140625" style="2"/>
    <col min="13" max="13" width="9.7109375" style="2" bestFit="1" customWidth="1"/>
    <col min="14" max="14" width="13.42578125" style="2" bestFit="1" customWidth="1"/>
    <col min="15" max="15" width="30.7109375" style="2" bestFit="1" customWidth="1"/>
    <col min="16" max="16384" width="9.140625" style="2"/>
  </cols>
  <sheetData>
    <row r="1" spans="1:7" s="1" customFormat="1" ht="21.75" thickBot="1" x14ac:dyDescent="0.4">
      <c r="B1" s="3" t="s">
        <v>18</v>
      </c>
      <c r="C1" s="3"/>
      <c r="D1" s="3"/>
      <c r="E1" s="3"/>
      <c r="F1" s="3"/>
    </row>
    <row r="2" spans="1:7" ht="19.5" thickBot="1" x14ac:dyDescent="0.3">
      <c r="A2" s="8"/>
      <c r="B2" s="9" t="s">
        <v>80</v>
      </c>
      <c r="C2" s="124" t="s">
        <v>76</v>
      </c>
      <c r="D2" s="125"/>
      <c r="E2" s="125"/>
      <c r="F2" s="125"/>
      <c r="G2" s="126"/>
    </row>
    <row r="3" spans="1:7" ht="32.25" thickBot="1" x14ac:dyDescent="0.3">
      <c r="A3" s="11" t="s">
        <v>24</v>
      </c>
      <c r="B3" s="12" t="s">
        <v>77</v>
      </c>
      <c r="C3" s="12" t="s">
        <v>19</v>
      </c>
      <c r="D3" s="12" t="s">
        <v>20</v>
      </c>
      <c r="E3" s="10" t="s">
        <v>21</v>
      </c>
      <c r="F3" s="10" t="s">
        <v>22</v>
      </c>
      <c r="G3" s="13" t="s">
        <v>14</v>
      </c>
    </row>
    <row r="4" spans="1:7" ht="16.5" thickBot="1" x14ac:dyDescent="0.3">
      <c r="A4" s="14"/>
      <c r="B4" s="12" t="s">
        <v>23</v>
      </c>
      <c r="C4" s="15"/>
      <c r="D4" s="15"/>
      <c r="E4" s="15"/>
      <c r="F4" s="15"/>
      <c r="G4" s="18"/>
    </row>
    <row r="5" spans="1:7" ht="16.5" thickBot="1" x14ac:dyDescent="0.3">
      <c r="A5" s="5">
        <v>1</v>
      </c>
      <c r="B5" s="4" t="s">
        <v>25</v>
      </c>
      <c r="C5" s="19">
        <v>851917</v>
      </c>
      <c r="D5" s="20">
        <v>36126</v>
      </c>
      <c r="E5" s="20">
        <v>43626</v>
      </c>
      <c r="F5" s="20">
        <v>262479</v>
      </c>
      <c r="G5" s="24">
        <f>SUM(C5:F5)</f>
        <v>1194148</v>
      </c>
    </row>
    <row r="6" spans="1:7" ht="16.5" thickBot="1" x14ac:dyDescent="0.3">
      <c r="A6" s="6">
        <v>2</v>
      </c>
      <c r="B6" s="4" t="s">
        <v>26</v>
      </c>
      <c r="C6" s="21">
        <v>24</v>
      </c>
      <c r="D6" s="21">
        <v>1654</v>
      </c>
      <c r="E6" s="21">
        <v>2351</v>
      </c>
      <c r="F6" s="21">
        <v>0</v>
      </c>
      <c r="G6" s="25">
        <f>SUM(C6:F6)</f>
        <v>4029</v>
      </c>
    </row>
    <row r="7" spans="1:7" ht="16.5" thickBot="1" x14ac:dyDescent="0.3">
      <c r="A7" s="6">
        <v>3</v>
      </c>
      <c r="B7" s="4" t="s">
        <v>31</v>
      </c>
      <c r="C7" s="21">
        <v>23592</v>
      </c>
      <c r="D7" s="21">
        <v>559</v>
      </c>
      <c r="E7" s="21">
        <v>512</v>
      </c>
      <c r="F7" s="21">
        <v>3983</v>
      </c>
      <c r="G7" s="25">
        <f>SUM(C7:F7)</f>
        <v>28646</v>
      </c>
    </row>
    <row r="8" spans="1:7" ht="16.5" thickBot="1" x14ac:dyDescent="0.3">
      <c r="A8" s="6">
        <v>4</v>
      </c>
      <c r="B8" s="4" t="s">
        <v>32</v>
      </c>
      <c r="C8" s="21">
        <v>16081</v>
      </c>
      <c r="D8" s="21">
        <v>1095</v>
      </c>
      <c r="E8" s="21">
        <v>1839</v>
      </c>
      <c r="F8" s="21">
        <v>5956</v>
      </c>
      <c r="G8" s="25">
        <f>SUM(C8:F8)</f>
        <v>24971</v>
      </c>
    </row>
    <row r="9" spans="1:7" ht="16.5" thickBot="1" x14ac:dyDescent="0.3">
      <c r="A9" s="6">
        <v>5</v>
      </c>
      <c r="B9" s="4" t="s">
        <v>33</v>
      </c>
      <c r="C9" s="21">
        <v>33571</v>
      </c>
      <c r="D9" s="21">
        <v>913</v>
      </c>
      <c r="E9" s="22">
        <v>1185</v>
      </c>
      <c r="F9" s="21">
        <v>11523</v>
      </c>
      <c r="G9" s="25">
        <f>SUM(C9:F9)</f>
        <v>47192</v>
      </c>
    </row>
    <row r="10" spans="1:7" ht="16.5" thickBot="1" x14ac:dyDescent="0.3">
      <c r="A10" s="12"/>
      <c r="B10" s="12" t="s">
        <v>36</v>
      </c>
      <c r="C10" s="15"/>
      <c r="D10" s="15"/>
      <c r="E10" s="15"/>
      <c r="F10" s="15"/>
      <c r="G10" s="16"/>
    </row>
    <row r="11" spans="1:7" ht="16.5" thickBot="1" x14ac:dyDescent="0.3">
      <c r="A11" s="5">
        <v>6</v>
      </c>
      <c r="B11" s="4" t="s">
        <v>37</v>
      </c>
      <c r="C11" s="73">
        <v>469117237</v>
      </c>
      <c r="D11" s="74">
        <v>11555844</v>
      </c>
      <c r="E11" s="74">
        <v>15523854</v>
      </c>
      <c r="F11" s="74">
        <v>4484864</v>
      </c>
      <c r="G11" s="71">
        <f>SUM(C11:F11)</f>
        <v>500681799</v>
      </c>
    </row>
    <row r="12" spans="1:7" ht="16.5" thickBot="1" x14ac:dyDescent="0.3">
      <c r="A12" s="6">
        <v>7</v>
      </c>
      <c r="B12" s="4" t="s">
        <v>38</v>
      </c>
      <c r="C12" s="72">
        <v>472625678</v>
      </c>
      <c r="D12" s="72">
        <v>11555844</v>
      </c>
      <c r="E12" s="72">
        <v>15523854</v>
      </c>
      <c r="F12" s="72">
        <v>4484864</v>
      </c>
      <c r="G12" s="71">
        <f>SUM(C12:F12)</f>
        <v>504190240</v>
      </c>
    </row>
    <row r="13" spans="1:7" ht="16.5" thickBot="1" x14ac:dyDescent="0.3">
      <c r="A13" s="6">
        <v>10</v>
      </c>
      <c r="B13" s="4" t="s">
        <v>41</v>
      </c>
      <c r="C13" s="72"/>
      <c r="D13" s="72"/>
      <c r="E13" s="72"/>
      <c r="F13" s="82">
        <v>0</v>
      </c>
      <c r="G13" s="71">
        <f>SUM(C13:F13)</f>
        <v>0</v>
      </c>
    </row>
    <row r="14" spans="1:7" ht="16.5" thickBot="1" x14ac:dyDescent="0.3">
      <c r="A14" s="6">
        <v>11</v>
      </c>
      <c r="B14" s="4" t="s">
        <v>42</v>
      </c>
      <c r="C14" s="72"/>
      <c r="D14" s="72"/>
      <c r="E14" s="72"/>
      <c r="F14" s="82">
        <v>0</v>
      </c>
      <c r="G14" s="71">
        <f>SUM(C14:F14)</f>
        <v>0</v>
      </c>
    </row>
    <row r="15" spans="1:7" ht="16.5" thickBot="1" x14ac:dyDescent="0.3">
      <c r="A15" s="12"/>
      <c r="B15" s="12" t="s">
        <v>45</v>
      </c>
      <c r="C15" s="15"/>
      <c r="D15" s="15"/>
      <c r="E15" s="15"/>
      <c r="F15" s="15"/>
      <c r="G15" s="16"/>
    </row>
    <row r="16" spans="1:7" ht="16.5" thickBot="1" x14ac:dyDescent="0.3">
      <c r="A16" s="5">
        <v>15</v>
      </c>
      <c r="B16" s="4" t="s">
        <v>46</v>
      </c>
      <c r="C16" s="74">
        <v>83155855</v>
      </c>
      <c r="D16" s="74">
        <v>3101191</v>
      </c>
      <c r="E16" s="74">
        <v>1081212</v>
      </c>
      <c r="F16" s="82">
        <v>0</v>
      </c>
      <c r="G16" s="71">
        <f t="shared" ref="G16:G22" si="0">SUM(C16:F16)</f>
        <v>87338258</v>
      </c>
    </row>
    <row r="17" spans="1:7" ht="16.5" thickBot="1" x14ac:dyDescent="0.3">
      <c r="A17" s="6">
        <v>16</v>
      </c>
      <c r="B17" s="4" t="s">
        <v>47</v>
      </c>
      <c r="C17" s="72">
        <v>108080472</v>
      </c>
      <c r="D17" s="72">
        <v>4093092</v>
      </c>
      <c r="E17" s="72">
        <v>1776447</v>
      </c>
      <c r="F17" s="82">
        <v>0</v>
      </c>
      <c r="G17" s="71">
        <f t="shared" si="0"/>
        <v>113950011</v>
      </c>
    </row>
    <row r="18" spans="1:7" ht="16.5" thickBot="1" x14ac:dyDescent="0.3">
      <c r="A18" s="6">
        <v>17</v>
      </c>
      <c r="B18" s="4" t="s">
        <v>48</v>
      </c>
      <c r="C18" s="72">
        <v>124884826</v>
      </c>
      <c r="D18" s="72">
        <v>2665252</v>
      </c>
      <c r="E18" s="72">
        <v>9375620</v>
      </c>
      <c r="F18" s="82">
        <v>0</v>
      </c>
      <c r="G18" s="71">
        <f t="shared" si="0"/>
        <v>136925698</v>
      </c>
    </row>
    <row r="19" spans="1:7" ht="16.5" thickBot="1" x14ac:dyDescent="0.3">
      <c r="A19" s="6">
        <v>18</v>
      </c>
      <c r="B19" s="4" t="s">
        <v>49</v>
      </c>
      <c r="C19" s="72">
        <v>0</v>
      </c>
      <c r="D19" s="72">
        <v>0</v>
      </c>
      <c r="E19" s="72">
        <v>0</v>
      </c>
      <c r="F19" s="82">
        <v>0</v>
      </c>
      <c r="G19" s="71">
        <f t="shared" si="0"/>
        <v>0</v>
      </c>
    </row>
    <row r="20" spans="1:7" ht="16.5" thickBot="1" x14ac:dyDescent="0.3">
      <c r="A20" s="6">
        <v>19</v>
      </c>
      <c r="B20" s="4" t="s">
        <v>50</v>
      </c>
      <c r="C20" s="72">
        <v>0</v>
      </c>
      <c r="D20" s="72">
        <v>0</v>
      </c>
      <c r="E20" s="72">
        <v>0</v>
      </c>
      <c r="F20" s="82">
        <v>0</v>
      </c>
      <c r="G20" s="71">
        <f t="shared" si="0"/>
        <v>0</v>
      </c>
    </row>
    <row r="21" spans="1:7" ht="16.5" thickBot="1" x14ac:dyDescent="0.3">
      <c r="A21" s="6">
        <v>20</v>
      </c>
      <c r="B21" s="4" t="s">
        <v>51</v>
      </c>
      <c r="C21" s="72">
        <v>19093786</v>
      </c>
      <c r="D21" s="72">
        <v>221019</v>
      </c>
      <c r="E21" s="72">
        <v>147445</v>
      </c>
      <c r="F21" s="82">
        <v>0</v>
      </c>
      <c r="G21" s="71">
        <f t="shared" si="0"/>
        <v>19462250</v>
      </c>
    </row>
    <row r="22" spans="1:7" ht="16.5" thickBot="1" x14ac:dyDescent="0.3">
      <c r="A22" s="6">
        <v>21</v>
      </c>
      <c r="B22" s="4" t="s">
        <v>52</v>
      </c>
      <c r="C22" s="72">
        <v>76427519</v>
      </c>
      <c r="D22" s="72">
        <v>4029370</v>
      </c>
      <c r="E22" s="72">
        <v>2245962</v>
      </c>
      <c r="F22" s="82">
        <v>0</v>
      </c>
      <c r="G22" s="71">
        <f t="shared" si="0"/>
        <v>82702851</v>
      </c>
    </row>
    <row r="23" spans="1:7" ht="16.5" thickBot="1" x14ac:dyDescent="0.3">
      <c r="A23" s="12"/>
      <c r="B23" s="12" t="s">
        <v>71</v>
      </c>
      <c r="C23" s="15"/>
      <c r="D23" s="15"/>
      <c r="E23" s="15"/>
      <c r="F23" s="15"/>
      <c r="G23" s="17"/>
    </row>
    <row r="24" spans="1:7" ht="16.5" thickBot="1" x14ac:dyDescent="0.3">
      <c r="A24" s="5">
        <v>39</v>
      </c>
      <c r="B24" s="4" t="s">
        <v>72</v>
      </c>
      <c r="C24" s="23">
        <v>22277</v>
      </c>
      <c r="D24" s="23">
        <v>914</v>
      </c>
      <c r="E24" s="23">
        <v>797</v>
      </c>
      <c r="F24" s="83">
        <v>0</v>
      </c>
      <c r="G24" s="24">
        <f>SUM(C24:F24)</f>
        <v>23988</v>
      </c>
    </row>
    <row r="25" spans="1:7" ht="16.5" thickBot="1" x14ac:dyDescent="0.3">
      <c r="A25" s="5">
        <v>40</v>
      </c>
      <c r="B25" s="4" t="s">
        <v>73</v>
      </c>
      <c r="C25" s="21">
        <v>613310</v>
      </c>
      <c r="D25" s="21">
        <v>17149</v>
      </c>
      <c r="E25" s="21">
        <v>17396</v>
      </c>
      <c r="F25" s="83">
        <v>0</v>
      </c>
      <c r="G25" s="24">
        <f>SUM(C25:F25)</f>
        <v>647855</v>
      </c>
    </row>
    <row r="26" spans="1:7" ht="16.5" thickBot="1" x14ac:dyDescent="0.3">
      <c r="A26" s="5">
        <v>41</v>
      </c>
      <c r="B26" s="4" t="s">
        <v>74</v>
      </c>
      <c r="C26" s="21">
        <v>233967</v>
      </c>
      <c r="D26" s="21">
        <v>6343</v>
      </c>
      <c r="E26" s="21">
        <v>5676</v>
      </c>
      <c r="F26" s="83">
        <v>0</v>
      </c>
      <c r="G26" s="24">
        <f>SUM(C26:F26)</f>
        <v>245986</v>
      </c>
    </row>
    <row r="27" spans="1:7" ht="16.5" thickBot="1" x14ac:dyDescent="0.3">
      <c r="A27" s="5">
        <v>42</v>
      </c>
      <c r="B27" s="4" t="s">
        <v>75</v>
      </c>
      <c r="C27" s="21">
        <v>25077</v>
      </c>
      <c r="D27" s="21">
        <v>1024</v>
      </c>
      <c r="E27" s="21">
        <v>1298</v>
      </c>
      <c r="F27" s="83">
        <v>0</v>
      </c>
      <c r="G27" s="24">
        <f>SUM(C27:F27)</f>
        <v>27399</v>
      </c>
    </row>
  </sheetData>
  <sheetProtection password="8FA1" sheet="1" objects="1" scenarios="1"/>
  <mergeCells count="1">
    <mergeCell ref="C2:G2"/>
  </mergeCells>
  <conditionalFormatting sqref="C5:G9">
    <cfRule type="cellIs" dxfId="23" priority="4" stopIfTrue="1" operator="lessThan">
      <formula>0</formula>
    </cfRule>
    <cfRule type="cellIs" dxfId="22" priority="8" stopIfTrue="1" operator="lessThan">
      <formula>0</formula>
    </cfRule>
  </conditionalFormatting>
  <conditionalFormatting sqref="C11:G14">
    <cfRule type="cellIs" dxfId="21" priority="3" stopIfTrue="1" operator="lessThan">
      <formula>0</formula>
    </cfRule>
    <cfRule type="cellIs" dxfId="20" priority="7" stopIfTrue="1" operator="lessThan">
      <formula>0</formula>
    </cfRule>
  </conditionalFormatting>
  <conditionalFormatting sqref="C16:G22">
    <cfRule type="cellIs" dxfId="19" priority="2" stopIfTrue="1" operator="lessThan">
      <formula>0</formula>
    </cfRule>
    <cfRule type="cellIs" dxfId="18" priority="6" stopIfTrue="1" operator="lessThan">
      <formula>0</formula>
    </cfRule>
  </conditionalFormatting>
  <conditionalFormatting sqref="C24:G27">
    <cfRule type="cellIs" dxfId="17" priority="1" stopIfTrue="1" operator="lessThan">
      <formula>0</formula>
    </cfRule>
    <cfRule type="cellIs" dxfId="16" priority="5" stopIfTrue="1" operator="lessThan">
      <formula>0</formula>
    </cfRule>
  </conditionalFormatting>
  <pageMargins left="0.7" right="0.7" top="0.75" bottom="0.75" header="0.3" footer="0.3"/>
  <pageSetup scale="6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G27"/>
  <sheetViews>
    <sheetView topLeftCell="A2" zoomScale="90" zoomScaleNormal="90" workbookViewId="0">
      <pane xSplit="2" ySplit="3" topLeftCell="C5" activePane="bottomRight" state="frozen"/>
      <selection activeCell="D20" sqref="D20"/>
      <selection pane="topRight" activeCell="D20" sqref="D20"/>
      <selection pane="bottomLeft" activeCell="D20" sqref="D20"/>
      <selection pane="bottomRight" activeCell="D23" sqref="D23"/>
    </sheetView>
  </sheetViews>
  <sheetFormatPr defaultRowHeight="15.75" x14ac:dyDescent="0.25"/>
  <cols>
    <col min="1" max="1" width="12.7109375" style="2" bestFit="1" customWidth="1"/>
    <col min="2" max="2" width="101.42578125" style="2" bestFit="1" customWidth="1"/>
    <col min="3" max="7" width="16.7109375" style="2" customWidth="1"/>
    <col min="8" max="8" width="35.140625" style="2" customWidth="1"/>
    <col min="9" max="10" width="9.140625" style="2"/>
    <col min="11" max="11" width="10.7109375" style="2" bestFit="1" customWidth="1"/>
    <col min="12" max="12" width="9.140625" style="2"/>
    <col min="13" max="13" width="9.7109375" style="2" bestFit="1" customWidth="1"/>
    <col min="14" max="14" width="13.42578125" style="2" bestFit="1" customWidth="1"/>
    <col min="15" max="15" width="30.7109375" style="2" bestFit="1" customWidth="1"/>
    <col min="16" max="16384" width="9.140625" style="2"/>
  </cols>
  <sheetData>
    <row r="1" spans="1:7" s="1" customFormat="1" ht="21.75" thickBot="1" x14ac:dyDescent="0.4">
      <c r="B1" s="3" t="s">
        <v>18</v>
      </c>
      <c r="C1" s="3"/>
      <c r="D1" s="3"/>
      <c r="E1" s="3"/>
      <c r="F1" s="3"/>
    </row>
    <row r="2" spans="1:7" ht="19.5" thickBot="1" x14ac:dyDescent="0.3">
      <c r="A2" s="8"/>
      <c r="B2" s="9" t="s">
        <v>81</v>
      </c>
      <c r="C2" s="124" t="s">
        <v>76</v>
      </c>
      <c r="D2" s="125"/>
      <c r="E2" s="125"/>
      <c r="F2" s="125"/>
      <c r="G2" s="126"/>
    </row>
    <row r="3" spans="1:7" ht="32.25" thickBot="1" x14ac:dyDescent="0.3">
      <c r="A3" s="11" t="s">
        <v>24</v>
      </c>
      <c r="B3" s="12" t="s">
        <v>77</v>
      </c>
      <c r="C3" s="12" t="s">
        <v>19</v>
      </c>
      <c r="D3" s="12" t="s">
        <v>20</v>
      </c>
      <c r="E3" s="10" t="s">
        <v>21</v>
      </c>
      <c r="F3" s="10" t="s">
        <v>22</v>
      </c>
      <c r="G3" s="13" t="s">
        <v>14</v>
      </c>
    </row>
    <row r="4" spans="1:7" ht="16.5" thickBot="1" x14ac:dyDescent="0.3">
      <c r="A4" s="14"/>
      <c r="B4" s="12" t="s">
        <v>23</v>
      </c>
      <c r="C4" s="15"/>
      <c r="D4" s="15"/>
      <c r="E4" s="15"/>
      <c r="F4" s="15"/>
      <c r="G4" s="18"/>
    </row>
    <row r="5" spans="1:7" ht="16.5" thickBot="1" x14ac:dyDescent="0.3">
      <c r="A5" s="5">
        <v>1</v>
      </c>
      <c r="B5" s="4" t="s">
        <v>25</v>
      </c>
      <c r="C5" s="19">
        <v>64470</v>
      </c>
      <c r="D5" s="20">
        <v>24762</v>
      </c>
      <c r="E5" s="20">
        <v>43803</v>
      </c>
      <c r="F5" s="20">
        <v>44262</v>
      </c>
      <c r="G5" s="24">
        <f>SUM(C5:F5)</f>
        <v>177297</v>
      </c>
    </row>
    <row r="6" spans="1:7" ht="16.5" thickBot="1" x14ac:dyDescent="0.3">
      <c r="A6" s="6">
        <v>2</v>
      </c>
      <c r="B6" s="4" t="s">
        <v>26</v>
      </c>
      <c r="C6" s="21">
        <v>46</v>
      </c>
      <c r="D6" s="21">
        <v>2027</v>
      </c>
      <c r="E6" s="21">
        <v>2351</v>
      </c>
      <c r="F6" s="21">
        <v>0</v>
      </c>
      <c r="G6" s="25">
        <f>SUM(C6:F6)</f>
        <v>4424</v>
      </c>
    </row>
    <row r="7" spans="1:7" ht="16.5" thickBot="1" x14ac:dyDescent="0.3">
      <c r="A7" s="6">
        <v>3</v>
      </c>
      <c r="B7" s="4" t="s">
        <v>31</v>
      </c>
      <c r="C7" s="21">
        <v>2401</v>
      </c>
      <c r="D7" s="21">
        <v>801</v>
      </c>
      <c r="E7" s="21">
        <v>467</v>
      </c>
      <c r="F7" s="21">
        <v>1295</v>
      </c>
      <c r="G7" s="25">
        <f>SUM(C7:F7)</f>
        <v>4964</v>
      </c>
    </row>
    <row r="8" spans="1:7" ht="16.5" thickBot="1" x14ac:dyDescent="0.3">
      <c r="A8" s="6">
        <v>4</v>
      </c>
      <c r="B8" s="4" t="s">
        <v>32</v>
      </c>
      <c r="C8" s="21">
        <v>1208</v>
      </c>
      <c r="D8" s="21">
        <v>1226</v>
      </c>
      <c r="E8" s="21">
        <v>1884</v>
      </c>
      <c r="F8" s="21">
        <v>2091</v>
      </c>
      <c r="G8" s="25">
        <f>SUM(C8:F8)</f>
        <v>6409</v>
      </c>
    </row>
    <row r="9" spans="1:7" ht="16.5" thickBot="1" x14ac:dyDescent="0.3">
      <c r="A9" s="6">
        <v>5</v>
      </c>
      <c r="B9" s="4" t="s">
        <v>33</v>
      </c>
      <c r="C9" s="21">
        <v>2355</v>
      </c>
      <c r="D9" s="21">
        <v>860</v>
      </c>
      <c r="E9" s="22">
        <v>1203</v>
      </c>
      <c r="F9" s="21">
        <v>3963</v>
      </c>
      <c r="G9" s="25">
        <f>SUM(C9:F9)</f>
        <v>8381</v>
      </c>
    </row>
    <row r="10" spans="1:7" ht="16.5" thickBot="1" x14ac:dyDescent="0.3">
      <c r="A10" s="12"/>
      <c r="B10" s="12" t="s">
        <v>36</v>
      </c>
      <c r="C10" s="15"/>
      <c r="D10" s="15"/>
      <c r="E10" s="15"/>
      <c r="F10" s="15"/>
      <c r="G10" s="16"/>
    </row>
    <row r="11" spans="1:7" ht="16.5" thickBot="1" x14ac:dyDescent="0.3">
      <c r="A11" s="5">
        <v>6</v>
      </c>
      <c r="B11" s="4" t="s">
        <v>37</v>
      </c>
      <c r="C11" s="73">
        <v>29473201</v>
      </c>
      <c r="D11" s="74">
        <v>13362631</v>
      </c>
      <c r="E11" s="74">
        <v>20413150</v>
      </c>
      <c r="F11" s="74">
        <v>762445</v>
      </c>
      <c r="G11" s="71">
        <f>SUM(C11:F11)</f>
        <v>64011427</v>
      </c>
    </row>
    <row r="12" spans="1:7" ht="16.5" thickBot="1" x14ac:dyDescent="0.3">
      <c r="A12" s="6">
        <v>7</v>
      </c>
      <c r="B12" s="4" t="s">
        <v>38</v>
      </c>
      <c r="C12" s="72">
        <v>29693625</v>
      </c>
      <c r="D12" s="72">
        <v>13362631</v>
      </c>
      <c r="E12" s="72">
        <v>20413150</v>
      </c>
      <c r="F12" s="72">
        <v>762445</v>
      </c>
      <c r="G12" s="71">
        <f>SUM(C12:F12)</f>
        <v>64231851</v>
      </c>
    </row>
    <row r="13" spans="1:7" ht="16.5" thickBot="1" x14ac:dyDescent="0.3">
      <c r="A13" s="6">
        <v>10</v>
      </c>
      <c r="B13" s="4" t="s">
        <v>41</v>
      </c>
      <c r="C13" s="72"/>
      <c r="D13" s="72"/>
      <c r="E13" s="72"/>
      <c r="F13" s="82">
        <v>0</v>
      </c>
      <c r="G13" s="71">
        <f>SUM(C13:F13)</f>
        <v>0</v>
      </c>
    </row>
    <row r="14" spans="1:7" ht="16.5" thickBot="1" x14ac:dyDescent="0.3">
      <c r="A14" s="6">
        <v>11</v>
      </c>
      <c r="B14" s="4" t="s">
        <v>42</v>
      </c>
      <c r="C14" s="72"/>
      <c r="D14" s="72"/>
      <c r="E14" s="72"/>
      <c r="F14" s="82">
        <v>0</v>
      </c>
      <c r="G14" s="71">
        <f>SUM(C14:F14)</f>
        <v>0</v>
      </c>
    </row>
    <row r="15" spans="1:7" ht="16.5" thickBot="1" x14ac:dyDescent="0.3">
      <c r="A15" s="12"/>
      <c r="B15" s="12" t="s">
        <v>45</v>
      </c>
      <c r="C15" s="15"/>
      <c r="D15" s="15"/>
      <c r="E15" s="15"/>
      <c r="F15" s="15"/>
      <c r="G15" s="16"/>
    </row>
    <row r="16" spans="1:7" ht="16.5" thickBot="1" x14ac:dyDescent="0.3">
      <c r="A16" s="5">
        <v>15</v>
      </c>
      <c r="B16" s="4" t="s">
        <v>46</v>
      </c>
      <c r="C16" s="74">
        <v>6704206</v>
      </c>
      <c r="D16" s="74">
        <v>4735219</v>
      </c>
      <c r="E16" s="74">
        <v>1327395</v>
      </c>
      <c r="F16" s="82">
        <v>0</v>
      </c>
      <c r="G16" s="71">
        <f t="shared" ref="G16:G22" si="0">SUM(C16:F16)</f>
        <v>12766820</v>
      </c>
    </row>
    <row r="17" spans="1:7" ht="16.5" thickBot="1" x14ac:dyDescent="0.3">
      <c r="A17" s="6">
        <v>16</v>
      </c>
      <c r="B17" s="4" t="s">
        <v>47</v>
      </c>
      <c r="C17" s="72">
        <v>7137060</v>
      </c>
      <c r="D17" s="72">
        <v>2654008</v>
      </c>
      <c r="E17" s="72">
        <v>2055524</v>
      </c>
      <c r="F17" s="82">
        <v>0</v>
      </c>
      <c r="G17" s="71">
        <f t="shared" si="0"/>
        <v>11846592</v>
      </c>
    </row>
    <row r="18" spans="1:7" ht="16.5" thickBot="1" x14ac:dyDescent="0.3">
      <c r="A18" s="6">
        <v>17</v>
      </c>
      <c r="B18" s="4" t="s">
        <v>48</v>
      </c>
      <c r="C18" s="72">
        <v>5800672</v>
      </c>
      <c r="D18" s="72">
        <v>1782216</v>
      </c>
      <c r="E18" s="72">
        <v>9756454</v>
      </c>
      <c r="F18" s="82">
        <v>0</v>
      </c>
      <c r="G18" s="71">
        <f t="shared" si="0"/>
        <v>17339342</v>
      </c>
    </row>
    <row r="19" spans="1:7" ht="16.5" thickBot="1" x14ac:dyDescent="0.3">
      <c r="A19" s="6">
        <v>18</v>
      </c>
      <c r="B19" s="4" t="s">
        <v>49</v>
      </c>
      <c r="C19" s="72">
        <v>0</v>
      </c>
      <c r="D19" s="72">
        <v>0</v>
      </c>
      <c r="E19" s="72">
        <v>0</v>
      </c>
      <c r="F19" s="82">
        <v>0</v>
      </c>
      <c r="G19" s="71">
        <f t="shared" si="0"/>
        <v>0</v>
      </c>
    </row>
    <row r="20" spans="1:7" ht="16.5" thickBot="1" x14ac:dyDescent="0.3">
      <c r="A20" s="6">
        <v>19</v>
      </c>
      <c r="B20" s="4" t="s">
        <v>50</v>
      </c>
      <c r="C20" s="72">
        <v>0</v>
      </c>
      <c r="D20" s="72">
        <v>0</v>
      </c>
      <c r="E20" s="72">
        <v>0</v>
      </c>
      <c r="F20" s="82">
        <v>0</v>
      </c>
      <c r="G20" s="71">
        <f t="shared" si="0"/>
        <v>0</v>
      </c>
    </row>
    <row r="21" spans="1:7" ht="16.5" thickBot="1" x14ac:dyDescent="0.3">
      <c r="A21" s="6">
        <v>20</v>
      </c>
      <c r="B21" s="4" t="s">
        <v>51</v>
      </c>
      <c r="C21" s="72">
        <v>1579685</v>
      </c>
      <c r="D21" s="72">
        <v>213410</v>
      </c>
      <c r="E21" s="72">
        <v>239515</v>
      </c>
      <c r="F21" s="82">
        <v>0</v>
      </c>
      <c r="G21" s="71">
        <f t="shared" si="0"/>
        <v>2032610</v>
      </c>
    </row>
    <row r="22" spans="1:7" ht="16.5" thickBot="1" x14ac:dyDescent="0.3">
      <c r="A22" s="6">
        <v>21</v>
      </c>
      <c r="B22" s="4" t="s">
        <v>52</v>
      </c>
      <c r="C22" s="72">
        <v>4829204</v>
      </c>
      <c r="D22" s="72">
        <v>3765193</v>
      </c>
      <c r="E22" s="72">
        <v>2550834</v>
      </c>
      <c r="F22" s="82">
        <v>0</v>
      </c>
      <c r="G22" s="71">
        <f t="shared" si="0"/>
        <v>11145231</v>
      </c>
    </row>
    <row r="23" spans="1:7" ht="16.5" thickBot="1" x14ac:dyDescent="0.3">
      <c r="A23" s="12"/>
      <c r="B23" s="12" t="s">
        <v>71</v>
      </c>
      <c r="C23" s="15"/>
      <c r="D23" s="15"/>
      <c r="E23" s="15"/>
      <c r="F23" s="15"/>
      <c r="G23" s="17"/>
    </row>
    <row r="24" spans="1:7" ht="16.5" thickBot="1" x14ac:dyDescent="0.3">
      <c r="A24" s="5">
        <v>39</v>
      </c>
      <c r="B24" s="4" t="s">
        <v>72</v>
      </c>
      <c r="C24" s="23">
        <v>1306</v>
      </c>
      <c r="D24" s="23">
        <v>139</v>
      </c>
      <c r="E24" s="23">
        <v>1165</v>
      </c>
      <c r="F24" s="83">
        <v>0</v>
      </c>
      <c r="G24" s="24">
        <f>SUM(C24:F24)</f>
        <v>2610</v>
      </c>
    </row>
    <row r="25" spans="1:7" ht="16.5" thickBot="1" x14ac:dyDescent="0.3">
      <c r="A25" s="5">
        <v>40</v>
      </c>
      <c r="B25" s="4" t="s">
        <v>73</v>
      </c>
      <c r="C25" s="21">
        <v>28817</v>
      </c>
      <c r="D25" s="21">
        <v>10971</v>
      </c>
      <c r="E25" s="21">
        <v>18283</v>
      </c>
      <c r="F25" s="83">
        <v>0</v>
      </c>
      <c r="G25" s="24">
        <f>SUM(C25:F25)</f>
        <v>58071</v>
      </c>
    </row>
    <row r="26" spans="1:7" ht="16.5" thickBot="1" x14ac:dyDescent="0.3">
      <c r="A26" s="5">
        <v>41</v>
      </c>
      <c r="B26" s="4" t="s">
        <v>74</v>
      </c>
      <c r="C26" s="21">
        <v>12936</v>
      </c>
      <c r="D26" s="21">
        <v>3978</v>
      </c>
      <c r="E26" s="21">
        <v>6236</v>
      </c>
      <c r="F26" s="83">
        <v>0</v>
      </c>
      <c r="G26" s="24">
        <f>SUM(C26:F26)</f>
        <v>23150</v>
      </c>
    </row>
    <row r="27" spans="1:7" ht="16.5" thickBot="1" x14ac:dyDescent="0.3">
      <c r="A27" s="5">
        <v>42</v>
      </c>
      <c r="B27" s="4" t="s">
        <v>75</v>
      </c>
      <c r="C27" s="21">
        <v>1884</v>
      </c>
      <c r="D27" s="21">
        <v>778</v>
      </c>
      <c r="E27" s="21">
        <v>1425</v>
      </c>
      <c r="F27" s="83">
        <v>0</v>
      </c>
      <c r="G27" s="24">
        <f>SUM(C27:F27)</f>
        <v>4087</v>
      </c>
    </row>
  </sheetData>
  <sheetProtection password="8FA1" sheet="1" objects="1" scenarios="1"/>
  <mergeCells count="1">
    <mergeCell ref="C2:G2"/>
  </mergeCells>
  <conditionalFormatting sqref="C5:G9">
    <cfRule type="cellIs" dxfId="15" priority="4" stopIfTrue="1" operator="lessThan">
      <formula>0</formula>
    </cfRule>
    <cfRule type="cellIs" dxfId="14" priority="8" stopIfTrue="1" operator="lessThan">
      <formula>0</formula>
    </cfRule>
  </conditionalFormatting>
  <conditionalFormatting sqref="C11:G14">
    <cfRule type="cellIs" dxfId="13" priority="3" stopIfTrue="1" operator="lessThan">
      <formula>0</formula>
    </cfRule>
    <cfRule type="cellIs" dxfId="12" priority="7" stopIfTrue="1" operator="lessThan">
      <formula>0</formula>
    </cfRule>
  </conditionalFormatting>
  <conditionalFormatting sqref="C16:G22">
    <cfRule type="cellIs" dxfId="11" priority="2" stopIfTrue="1" operator="lessThan">
      <formula>0</formula>
    </cfRule>
    <cfRule type="cellIs" dxfId="10" priority="6" stopIfTrue="1" operator="lessThan">
      <formula>0</formula>
    </cfRule>
  </conditionalFormatting>
  <conditionalFormatting sqref="C24:G27">
    <cfRule type="cellIs" dxfId="9" priority="1" stopIfTrue="1" operator="lessThan">
      <formula>0</formula>
    </cfRule>
    <cfRule type="cellIs" dxfId="8" priority="5" stopIfTrue="1" operator="lessThan">
      <formula>0</formula>
    </cfRule>
  </conditionalFormatting>
  <pageMargins left="0.7" right="0.7" top="0.75" bottom="0.75" header="0.3" footer="0.3"/>
  <pageSetup scale="6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G27"/>
  <sheetViews>
    <sheetView topLeftCell="A2" zoomScale="90" zoomScaleNormal="90" workbookViewId="0">
      <pane xSplit="2" ySplit="3" topLeftCell="C5" activePane="bottomRight" state="frozen"/>
      <selection activeCell="D20" sqref="D20"/>
      <selection pane="topRight" activeCell="D20" sqref="D20"/>
      <selection pane="bottomLeft" activeCell="D20" sqref="D20"/>
      <selection pane="bottomRight" activeCell="C5" sqref="C5"/>
    </sheetView>
  </sheetViews>
  <sheetFormatPr defaultRowHeight="15.75" x14ac:dyDescent="0.25"/>
  <cols>
    <col min="1" max="1" width="12.7109375" style="2" bestFit="1" customWidth="1"/>
    <col min="2" max="2" width="96.7109375" style="2" bestFit="1" customWidth="1"/>
    <col min="3" max="7" width="16.7109375" style="2" customWidth="1"/>
    <col min="8" max="8" width="35.140625" style="2" customWidth="1"/>
    <col min="9" max="10" width="9.140625" style="2"/>
    <col min="11" max="11" width="10.7109375" style="2" bestFit="1" customWidth="1"/>
    <col min="12" max="12" width="9.140625" style="2"/>
    <col min="13" max="13" width="9.7109375" style="2" bestFit="1" customWidth="1"/>
    <col min="14" max="14" width="13.42578125" style="2" bestFit="1" customWidth="1"/>
    <col min="15" max="15" width="30.7109375" style="2" bestFit="1" customWidth="1"/>
    <col min="16" max="16384" width="9.140625" style="2"/>
  </cols>
  <sheetData>
    <row r="1" spans="1:7" s="1" customFormat="1" ht="21.75" thickBot="1" x14ac:dyDescent="0.4">
      <c r="B1" s="3" t="s">
        <v>18</v>
      </c>
      <c r="C1" s="3"/>
      <c r="D1" s="3"/>
      <c r="E1" s="3"/>
      <c r="F1" s="3"/>
    </row>
    <row r="2" spans="1:7" ht="19.5" thickBot="1" x14ac:dyDescent="0.3">
      <c r="A2" s="8"/>
      <c r="B2" s="9" t="s">
        <v>82</v>
      </c>
      <c r="C2" s="124" t="s">
        <v>76</v>
      </c>
      <c r="D2" s="125"/>
      <c r="E2" s="125"/>
      <c r="F2" s="125"/>
      <c r="G2" s="126"/>
    </row>
    <row r="3" spans="1:7" ht="32.25" thickBot="1" x14ac:dyDescent="0.3">
      <c r="A3" s="11" t="s">
        <v>24</v>
      </c>
      <c r="B3" s="12" t="s">
        <v>77</v>
      </c>
      <c r="C3" s="12" t="s">
        <v>19</v>
      </c>
      <c r="D3" s="12" t="s">
        <v>20</v>
      </c>
      <c r="E3" s="10" t="s">
        <v>21</v>
      </c>
      <c r="F3" s="10" t="s">
        <v>22</v>
      </c>
      <c r="G3" s="13" t="s">
        <v>14</v>
      </c>
    </row>
    <row r="4" spans="1:7" ht="16.5" thickBot="1" x14ac:dyDescent="0.3">
      <c r="A4" s="14"/>
      <c r="B4" s="12" t="s">
        <v>23</v>
      </c>
      <c r="C4" s="15"/>
      <c r="D4" s="15"/>
      <c r="E4" s="15"/>
      <c r="F4" s="15"/>
      <c r="G4" s="18"/>
    </row>
    <row r="5" spans="1:7" ht="16.5" thickBot="1" x14ac:dyDescent="0.3">
      <c r="A5" s="5">
        <v>1</v>
      </c>
      <c r="B5" s="4" t="s">
        <v>25</v>
      </c>
      <c r="C5" s="19">
        <v>17933</v>
      </c>
      <c r="D5" s="20">
        <v>12389</v>
      </c>
      <c r="E5" s="20">
        <v>33005</v>
      </c>
      <c r="F5" s="20">
        <v>9172</v>
      </c>
      <c r="G5" s="24">
        <f>SUM(C5:F5)</f>
        <v>72499</v>
      </c>
    </row>
    <row r="6" spans="1:7" ht="16.5" thickBot="1" x14ac:dyDescent="0.3">
      <c r="A6" s="6">
        <v>2</v>
      </c>
      <c r="B6" s="4" t="s">
        <v>26</v>
      </c>
      <c r="C6" s="21">
        <v>13</v>
      </c>
      <c r="D6" s="21">
        <v>1033</v>
      </c>
      <c r="E6" s="21">
        <v>1755</v>
      </c>
      <c r="F6" s="21">
        <v>0</v>
      </c>
      <c r="G6" s="25">
        <f>SUM(C6:F6)</f>
        <v>2801</v>
      </c>
    </row>
    <row r="7" spans="1:7" ht="16.5" thickBot="1" x14ac:dyDescent="0.3">
      <c r="A7" s="6">
        <v>3</v>
      </c>
      <c r="B7" s="4" t="s">
        <v>31</v>
      </c>
      <c r="C7" s="21">
        <v>813</v>
      </c>
      <c r="D7" s="21">
        <v>538</v>
      </c>
      <c r="E7" s="21">
        <v>545</v>
      </c>
      <c r="F7" s="21">
        <v>77</v>
      </c>
      <c r="G7" s="25">
        <f>SUM(C7:F7)</f>
        <v>1973</v>
      </c>
    </row>
    <row r="8" spans="1:7" ht="16.5" thickBot="1" x14ac:dyDescent="0.3">
      <c r="A8" s="6">
        <v>4</v>
      </c>
      <c r="B8" s="4" t="s">
        <v>32</v>
      </c>
      <c r="C8" s="21">
        <v>271</v>
      </c>
      <c r="D8" s="21">
        <v>495</v>
      </c>
      <c r="E8" s="21">
        <v>1210</v>
      </c>
      <c r="F8" s="21">
        <v>53</v>
      </c>
      <c r="G8" s="25">
        <f>SUM(C8:F8)</f>
        <v>2029</v>
      </c>
    </row>
    <row r="9" spans="1:7" ht="16.5" thickBot="1" x14ac:dyDescent="0.3">
      <c r="A9" s="6">
        <v>5</v>
      </c>
      <c r="B9" s="4" t="s">
        <v>33</v>
      </c>
      <c r="C9" s="21">
        <v>573</v>
      </c>
      <c r="D9" s="21">
        <v>406</v>
      </c>
      <c r="E9" s="22">
        <v>1097</v>
      </c>
      <c r="F9" s="21">
        <v>89</v>
      </c>
      <c r="G9" s="25">
        <f>SUM(C9:F9)</f>
        <v>2165</v>
      </c>
    </row>
    <row r="10" spans="1:7" ht="16.5" thickBot="1" x14ac:dyDescent="0.3">
      <c r="A10" s="12"/>
      <c r="B10" s="12" t="s">
        <v>36</v>
      </c>
      <c r="C10" s="15"/>
      <c r="D10" s="15"/>
      <c r="E10" s="15"/>
      <c r="F10" s="15"/>
      <c r="G10" s="16"/>
    </row>
    <row r="11" spans="1:7" ht="16.5" thickBot="1" x14ac:dyDescent="0.3">
      <c r="A11" s="5">
        <v>6</v>
      </c>
      <c r="B11" s="4" t="s">
        <v>37</v>
      </c>
      <c r="C11" s="73">
        <v>8781877</v>
      </c>
      <c r="D11" s="74">
        <v>8015405</v>
      </c>
      <c r="E11" s="74">
        <v>16847325</v>
      </c>
      <c r="F11" s="74">
        <v>159178</v>
      </c>
      <c r="G11" s="71">
        <f>SUM(C11:F11)</f>
        <v>33803785</v>
      </c>
    </row>
    <row r="12" spans="1:7" ht="16.5" thickBot="1" x14ac:dyDescent="0.3">
      <c r="A12" s="6">
        <v>7</v>
      </c>
      <c r="B12" s="4" t="s">
        <v>38</v>
      </c>
      <c r="C12" s="72">
        <v>8847555</v>
      </c>
      <c r="D12" s="72">
        <v>8015405</v>
      </c>
      <c r="E12" s="72">
        <v>16847325</v>
      </c>
      <c r="F12" s="72">
        <v>159178</v>
      </c>
      <c r="G12" s="71">
        <f>SUM(C12:F12)</f>
        <v>33869463</v>
      </c>
    </row>
    <row r="13" spans="1:7" ht="16.5" thickBot="1" x14ac:dyDescent="0.3">
      <c r="A13" s="6">
        <v>10</v>
      </c>
      <c r="B13" s="4" t="s">
        <v>41</v>
      </c>
      <c r="C13" s="72"/>
      <c r="D13" s="72"/>
      <c r="E13" s="72"/>
      <c r="F13" s="82">
        <v>0</v>
      </c>
      <c r="G13" s="71">
        <f>SUM(C13:F13)</f>
        <v>0</v>
      </c>
    </row>
    <row r="14" spans="1:7" ht="16.5" thickBot="1" x14ac:dyDescent="0.3">
      <c r="A14" s="6">
        <v>11</v>
      </c>
      <c r="B14" s="4" t="s">
        <v>42</v>
      </c>
      <c r="C14" s="72"/>
      <c r="D14" s="72"/>
      <c r="E14" s="72"/>
      <c r="F14" s="82">
        <v>0</v>
      </c>
      <c r="G14" s="71">
        <f>SUM(C14:F14)</f>
        <v>0</v>
      </c>
    </row>
    <row r="15" spans="1:7" ht="16.5" thickBot="1" x14ac:dyDescent="0.3">
      <c r="A15" s="12"/>
      <c r="B15" s="12" t="s">
        <v>45</v>
      </c>
      <c r="C15" s="15"/>
      <c r="D15" s="15"/>
      <c r="E15" s="15"/>
      <c r="F15" s="15"/>
      <c r="G15" s="16"/>
    </row>
    <row r="16" spans="1:7" ht="16.5" thickBot="1" x14ac:dyDescent="0.3">
      <c r="A16" s="5">
        <v>15</v>
      </c>
      <c r="B16" s="4" t="s">
        <v>46</v>
      </c>
      <c r="C16" s="74">
        <v>1989431</v>
      </c>
      <c r="D16" s="74">
        <v>1347296</v>
      </c>
      <c r="E16" s="74">
        <v>1279544</v>
      </c>
      <c r="F16" s="82">
        <v>0</v>
      </c>
      <c r="G16" s="71">
        <f t="shared" ref="G16:G22" si="0">SUM(C16:F16)</f>
        <v>4616271</v>
      </c>
    </row>
    <row r="17" spans="1:7" ht="16.5" thickBot="1" x14ac:dyDescent="0.3">
      <c r="A17" s="6">
        <v>16</v>
      </c>
      <c r="B17" s="4" t="s">
        <v>47</v>
      </c>
      <c r="C17" s="72">
        <v>2343545</v>
      </c>
      <c r="D17" s="72">
        <v>1589400</v>
      </c>
      <c r="E17" s="72">
        <v>1939264</v>
      </c>
      <c r="F17" s="82">
        <v>0</v>
      </c>
      <c r="G17" s="71">
        <f t="shared" si="0"/>
        <v>5872209</v>
      </c>
    </row>
    <row r="18" spans="1:7" ht="16.5" thickBot="1" x14ac:dyDescent="0.3">
      <c r="A18" s="6">
        <v>17</v>
      </c>
      <c r="B18" s="4" t="s">
        <v>48</v>
      </c>
      <c r="C18" s="72">
        <v>1547632</v>
      </c>
      <c r="D18" s="72">
        <v>810339</v>
      </c>
      <c r="E18" s="72">
        <v>6489402</v>
      </c>
      <c r="F18" s="82">
        <v>0</v>
      </c>
      <c r="G18" s="71">
        <f t="shared" si="0"/>
        <v>8847373</v>
      </c>
    </row>
    <row r="19" spans="1:7" ht="16.5" thickBot="1" x14ac:dyDescent="0.3">
      <c r="A19" s="6">
        <v>18</v>
      </c>
      <c r="B19" s="4" t="s">
        <v>49</v>
      </c>
      <c r="C19" s="72">
        <v>0</v>
      </c>
      <c r="D19" s="72">
        <v>0</v>
      </c>
      <c r="E19" s="72">
        <v>0</v>
      </c>
      <c r="F19" s="82">
        <v>0</v>
      </c>
      <c r="G19" s="71">
        <f t="shared" si="0"/>
        <v>0</v>
      </c>
    </row>
    <row r="20" spans="1:7" ht="16.5" thickBot="1" x14ac:dyDescent="0.3">
      <c r="A20" s="6">
        <v>19</v>
      </c>
      <c r="B20" s="4" t="s">
        <v>50</v>
      </c>
      <c r="C20" s="72">
        <v>0</v>
      </c>
      <c r="D20" s="72">
        <v>0</v>
      </c>
      <c r="E20" s="72">
        <v>0</v>
      </c>
      <c r="F20" s="82">
        <v>0</v>
      </c>
      <c r="G20" s="71">
        <f t="shared" si="0"/>
        <v>0</v>
      </c>
    </row>
    <row r="21" spans="1:7" ht="16.5" thickBot="1" x14ac:dyDescent="0.3">
      <c r="A21" s="6">
        <v>20</v>
      </c>
      <c r="B21" s="4" t="s">
        <v>51</v>
      </c>
      <c r="C21" s="72">
        <v>574944</v>
      </c>
      <c r="D21" s="72">
        <v>82442</v>
      </c>
      <c r="E21" s="72">
        <v>162603</v>
      </c>
      <c r="F21" s="82">
        <v>0</v>
      </c>
      <c r="G21" s="71">
        <f t="shared" si="0"/>
        <v>819989</v>
      </c>
    </row>
    <row r="22" spans="1:7" ht="16.5" thickBot="1" x14ac:dyDescent="0.3">
      <c r="A22" s="6">
        <v>21</v>
      </c>
      <c r="B22" s="4" t="s">
        <v>52</v>
      </c>
      <c r="C22" s="72">
        <v>1453523</v>
      </c>
      <c r="D22" s="72">
        <v>1672375</v>
      </c>
      <c r="E22" s="72">
        <v>2184268</v>
      </c>
      <c r="F22" s="82">
        <v>0</v>
      </c>
      <c r="G22" s="71">
        <f t="shared" si="0"/>
        <v>5310166</v>
      </c>
    </row>
    <row r="23" spans="1:7" ht="16.5" thickBot="1" x14ac:dyDescent="0.3">
      <c r="A23" s="12"/>
      <c r="B23" s="12" t="s">
        <v>71</v>
      </c>
      <c r="C23" s="15"/>
      <c r="D23" s="15"/>
      <c r="E23" s="15"/>
      <c r="F23" s="15"/>
      <c r="G23" s="17"/>
    </row>
    <row r="24" spans="1:7" ht="16.5" thickBot="1" x14ac:dyDescent="0.3">
      <c r="A24" s="5">
        <v>39</v>
      </c>
      <c r="B24" s="4" t="s">
        <v>72</v>
      </c>
      <c r="C24" s="23">
        <v>327</v>
      </c>
      <c r="D24" s="23">
        <v>57</v>
      </c>
      <c r="E24" s="23">
        <v>758</v>
      </c>
      <c r="F24" s="83">
        <v>0</v>
      </c>
      <c r="G24" s="24">
        <f>SUM(C24:F24)</f>
        <v>1142</v>
      </c>
    </row>
    <row r="25" spans="1:7" ht="16.5" thickBot="1" x14ac:dyDescent="0.3">
      <c r="A25" s="5">
        <v>40</v>
      </c>
      <c r="B25" s="4" t="s">
        <v>73</v>
      </c>
      <c r="C25" s="21">
        <v>7398</v>
      </c>
      <c r="D25" s="21">
        <v>5342</v>
      </c>
      <c r="E25" s="21">
        <v>13917</v>
      </c>
      <c r="F25" s="83">
        <v>0</v>
      </c>
      <c r="G25" s="24">
        <f>SUM(C25:F25)</f>
        <v>26657</v>
      </c>
    </row>
    <row r="26" spans="1:7" ht="16.5" thickBot="1" x14ac:dyDescent="0.3">
      <c r="A26" s="5">
        <v>41</v>
      </c>
      <c r="B26" s="4" t="s">
        <v>74</v>
      </c>
      <c r="C26" s="21">
        <v>3812</v>
      </c>
      <c r="D26" s="21">
        <v>1941</v>
      </c>
      <c r="E26" s="21">
        <v>5189</v>
      </c>
      <c r="F26" s="83">
        <v>0</v>
      </c>
      <c r="G26" s="24">
        <f>SUM(C26:F26)</f>
        <v>10942</v>
      </c>
    </row>
    <row r="27" spans="1:7" ht="16.5" thickBot="1" x14ac:dyDescent="0.3">
      <c r="A27" s="5">
        <v>42</v>
      </c>
      <c r="B27" s="4" t="s">
        <v>75</v>
      </c>
      <c r="C27" s="21">
        <v>731</v>
      </c>
      <c r="D27" s="21">
        <v>387</v>
      </c>
      <c r="E27" s="21">
        <v>1099</v>
      </c>
      <c r="F27" s="83"/>
      <c r="G27" s="24">
        <f>SUM(C27:F27)</f>
        <v>2217</v>
      </c>
    </row>
  </sheetData>
  <sheetProtection password="8FA1" sheet="1" objects="1" scenarios="1"/>
  <mergeCells count="1">
    <mergeCell ref="C2:G2"/>
  </mergeCells>
  <conditionalFormatting sqref="C5:G9">
    <cfRule type="cellIs" dxfId="7" priority="4" stopIfTrue="1" operator="lessThan">
      <formula>0</formula>
    </cfRule>
    <cfRule type="cellIs" dxfId="6" priority="8" stopIfTrue="1" operator="lessThan">
      <formula>0</formula>
    </cfRule>
  </conditionalFormatting>
  <conditionalFormatting sqref="C11:G14">
    <cfRule type="cellIs" dxfId="5" priority="3" stopIfTrue="1" operator="lessThan">
      <formula>0</formula>
    </cfRule>
    <cfRule type="cellIs" dxfId="4" priority="7" stopIfTrue="1" operator="lessThan">
      <formula>0</formula>
    </cfRule>
  </conditionalFormatting>
  <conditionalFormatting sqref="C16:G22">
    <cfRule type="cellIs" dxfId="3" priority="2" stopIfTrue="1" operator="lessThan">
      <formula>0</formula>
    </cfRule>
    <cfRule type="cellIs" dxfId="2" priority="6" stopIfTrue="1" operator="lessThan">
      <formula>0</formula>
    </cfRule>
  </conditionalFormatting>
  <conditionalFormatting sqref="C24:G27">
    <cfRule type="cellIs" dxfId="1" priority="1" stopIfTrue="1" operator="lessThan">
      <formula>0</formula>
    </cfRule>
    <cfRule type="cellIs" dxfId="0" priority="5" stopIfTrue="1" operator="lessThan">
      <formula>0</formula>
    </cfRule>
  </conditionalFormatting>
  <pageMargins left="0.7" right="0.7" top="0.75" bottom="0.75" header="0.3" footer="0.3"/>
  <pageSetup scale="6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zoomScale="80" zoomScaleNormal="80" workbookViewId="0">
      <pane xSplit="2" ySplit="6" topLeftCell="C7" activePane="bottomRight" state="frozen"/>
      <selection activeCell="D20" sqref="D20"/>
      <selection pane="topRight" activeCell="D20" sqref="D20"/>
      <selection pane="bottomLeft" activeCell="D20" sqref="D20"/>
      <selection pane="bottomRight" activeCell="D20" sqref="D20"/>
    </sheetView>
  </sheetViews>
  <sheetFormatPr defaultRowHeight="15" x14ac:dyDescent="0.25"/>
  <cols>
    <col min="1" max="1" width="9.140625" style="49"/>
    <col min="2" max="2" width="99" style="49" bestFit="1" customWidth="1"/>
    <col min="3" max="3" width="9.140625" style="49"/>
    <col min="4" max="4" width="11.28515625" style="49" customWidth="1"/>
    <col min="5" max="5" width="15.42578125" style="49" customWidth="1"/>
    <col min="6" max="6" width="9.140625" style="49"/>
    <col min="7" max="7" width="12.42578125" style="49" customWidth="1"/>
    <col min="8" max="8" width="13.140625" style="49" customWidth="1"/>
    <col min="9" max="9" width="48.42578125" style="49" customWidth="1"/>
    <col min="10" max="16384" width="9.140625" style="49"/>
  </cols>
  <sheetData>
    <row r="1" spans="1:9" ht="21" x14ac:dyDescent="0.35">
      <c r="A1" s="128" t="s">
        <v>15</v>
      </c>
      <c r="B1" s="128"/>
      <c r="C1" s="128"/>
      <c r="D1" s="128"/>
      <c r="E1" s="128"/>
      <c r="F1" s="128"/>
      <c r="G1" s="128"/>
      <c r="H1" s="128"/>
      <c r="I1" s="128"/>
    </row>
    <row r="2" spans="1:9" ht="18.75" x14ac:dyDescent="0.3">
      <c r="A2" s="127" t="s">
        <v>86</v>
      </c>
      <c r="B2" s="127"/>
      <c r="C2" s="127"/>
      <c r="D2" s="127"/>
      <c r="E2" s="127"/>
      <c r="F2" s="127"/>
      <c r="G2" s="127"/>
      <c r="H2" s="127"/>
      <c r="I2" s="127"/>
    </row>
    <row r="3" spans="1:9" ht="19.5" thickBot="1" x14ac:dyDescent="0.35">
      <c r="A3" s="50" t="s">
        <v>87</v>
      </c>
      <c r="B3" s="50"/>
      <c r="C3" s="50"/>
      <c r="D3" s="50"/>
      <c r="E3" s="50"/>
      <c r="F3" s="50"/>
      <c r="G3" s="50"/>
      <c r="H3" s="50"/>
      <c r="I3" s="50"/>
    </row>
    <row r="4" spans="1:9" ht="26.25" customHeight="1" x14ac:dyDescent="0.25">
      <c r="A4" s="131" t="s">
        <v>88</v>
      </c>
      <c r="B4" s="129" t="s">
        <v>89</v>
      </c>
      <c r="C4" s="133" t="s">
        <v>90</v>
      </c>
      <c r="D4" s="133"/>
      <c r="E4" s="134"/>
      <c r="F4" s="135" t="s">
        <v>91</v>
      </c>
      <c r="G4" s="133"/>
      <c r="H4" s="136"/>
    </row>
    <row r="5" spans="1:9" ht="15.75" thickBot="1" x14ac:dyDescent="0.3">
      <c r="A5" s="132"/>
      <c r="B5" s="130"/>
      <c r="C5" s="26" t="s">
        <v>92</v>
      </c>
      <c r="D5" s="26" t="s">
        <v>93</v>
      </c>
      <c r="E5" s="27" t="s">
        <v>94</v>
      </c>
      <c r="F5" s="28" t="s">
        <v>92</v>
      </c>
      <c r="G5" s="26" t="s">
        <v>93</v>
      </c>
      <c r="H5" s="29" t="s">
        <v>94</v>
      </c>
    </row>
    <row r="6" spans="1:9" ht="15.75" x14ac:dyDescent="0.25">
      <c r="A6" s="45"/>
      <c r="B6" s="46" t="s">
        <v>36</v>
      </c>
      <c r="C6" s="51"/>
      <c r="D6" s="51"/>
      <c r="E6" s="51"/>
      <c r="F6" s="51"/>
      <c r="G6" s="51"/>
      <c r="H6" s="51"/>
      <c r="I6" s="31"/>
    </row>
    <row r="7" spans="1:9" ht="15.75" x14ac:dyDescent="0.25">
      <c r="A7" s="47">
        <v>6</v>
      </c>
      <c r="B7" s="64" t="s">
        <v>37</v>
      </c>
      <c r="C7" s="58"/>
      <c r="D7" s="58"/>
      <c r="E7" s="59" t="s">
        <v>107</v>
      </c>
      <c r="F7" s="60"/>
      <c r="G7" s="58"/>
      <c r="H7" s="58" t="s">
        <v>107</v>
      </c>
      <c r="I7" s="31"/>
    </row>
    <row r="8" spans="1:9" ht="15.75" x14ac:dyDescent="0.25">
      <c r="A8" s="47">
        <v>7</v>
      </c>
      <c r="B8" s="64" t="s">
        <v>38</v>
      </c>
      <c r="C8" s="58"/>
      <c r="D8" s="58"/>
      <c r="E8" s="59" t="s">
        <v>107</v>
      </c>
      <c r="F8" s="60"/>
      <c r="G8" s="58"/>
      <c r="H8" s="58" t="s">
        <v>107</v>
      </c>
      <c r="I8" s="31"/>
    </row>
    <row r="9" spans="1:9" ht="15.75" x14ac:dyDescent="0.25">
      <c r="A9" s="47">
        <v>8</v>
      </c>
      <c r="B9" s="64" t="s">
        <v>39</v>
      </c>
      <c r="C9" s="52"/>
      <c r="D9" s="52"/>
      <c r="E9" s="53"/>
      <c r="F9" s="60"/>
      <c r="G9" s="58"/>
      <c r="H9" s="58" t="s">
        <v>107</v>
      </c>
      <c r="I9" s="31"/>
    </row>
    <row r="10" spans="1:9" ht="15.75" x14ac:dyDescent="0.25">
      <c r="A10" s="47">
        <v>9</v>
      </c>
      <c r="B10" s="64" t="s">
        <v>40</v>
      </c>
      <c r="C10" s="52"/>
      <c r="D10" s="52"/>
      <c r="E10" s="53"/>
      <c r="F10" s="60"/>
      <c r="G10" s="58"/>
      <c r="H10" s="58" t="s">
        <v>107</v>
      </c>
      <c r="I10" s="31"/>
    </row>
    <row r="11" spans="1:9" ht="15.75" x14ac:dyDescent="0.25">
      <c r="A11" s="47">
        <v>10</v>
      </c>
      <c r="B11" s="64" t="s">
        <v>41</v>
      </c>
      <c r="C11" s="58"/>
      <c r="D11" s="58"/>
      <c r="E11" s="59"/>
      <c r="F11" s="60"/>
      <c r="G11" s="58"/>
      <c r="H11" s="58" t="s">
        <v>107</v>
      </c>
      <c r="I11" s="31"/>
    </row>
    <row r="12" spans="1:9" ht="15.75" x14ac:dyDescent="0.25">
      <c r="A12" s="47">
        <v>11</v>
      </c>
      <c r="B12" s="64" t="s">
        <v>42</v>
      </c>
      <c r="C12" s="58"/>
      <c r="D12" s="58"/>
      <c r="E12" s="59"/>
      <c r="F12" s="60"/>
      <c r="G12" s="58"/>
      <c r="H12" s="58" t="s">
        <v>107</v>
      </c>
      <c r="I12" s="31"/>
    </row>
    <row r="13" spans="1:9" ht="16.5" thickBot="1" x14ac:dyDescent="0.3">
      <c r="A13" s="48">
        <v>13</v>
      </c>
      <c r="B13" s="65" t="s">
        <v>43</v>
      </c>
      <c r="C13" s="54"/>
      <c r="D13" s="54"/>
      <c r="E13" s="55"/>
      <c r="F13" s="61"/>
      <c r="G13" s="62"/>
      <c r="H13" s="63" t="s">
        <v>107</v>
      </c>
      <c r="I13" s="31"/>
    </row>
    <row r="14" spans="1:9" ht="15.75" x14ac:dyDescent="0.25">
      <c r="A14" s="45"/>
      <c r="B14" s="66" t="s">
        <v>45</v>
      </c>
      <c r="C14" s="56"/>
      <c r="D14" s="56"/>
      <c r="E14" s="56"/>
      <c r="F14" s="56"/>
      <c r="G14" s="56"/>
      <c r="H14" s="56"/>
      <c r="I14" s="31"/>
    </row>
    <row r="15" spans="1:9" ht="15.75" x14ac:dyDescent="0.25">
      <c r="A15" s="47">
        <v>15</v>
      </c>
      <c r="B15" s="64" t="s">
        <v>46</v>
      </c>
      <c r="C15" s="58"/>
      <c r="D15" s="58"/>
      <c r="E15" s="59" t="s">
        <v>107</v>
      </c>
      <c r="F15" s="60"/>
      <c r="G15" s="58"/>
      <c r="H15" s="58" t="s">
        <v>107</v>
      </c>
      <c r="I15" s="57"/>
    </row>
    <row r="16" spans="1:9" ht="15.75" x14ac:dyDescent="0.25">
      <c r="A16" s="47">
        <v>16</v>
      </c>
      <c r="B16" s="64" t="s">
        <v>47</v>
      </c>
      <c r="C16" s="58"/>
      <c r="D16" s="58"/>
      <c r="E16" s="59" t="s">
        <v>107</v>
      </c>
      <c r="F16" s="60"/>
      <c r="G16" s="58"/>
      <c r="H16" s="58" t="s">
        <v>107</v>
      </c>
      <c r="I16" s="31"/>
    </row>
    <row r="17" spans="1:9" ht="15.75" x14ac:dyDescent="0.25">
      <c r="A17" s="47">
        <v>17</v>
      </c>
      <c r="B17" s="64" t="s">
        <v>48</v>
      </c>
      <c r="C17" s="58"/>
      <c r="D17" s="58"/>
      <c r="E17" s="59" t="s">
        <v>107</v>
      </c>
      <c r="F17" s="60"/>
      <c r="G17" s="58"/>
      <c r="H17" s="58" t="s">
        <v>107</v>
      </c>
      <c r="I17" s="31"/>
    </row>
    <row r="18" spans="1:9" ht="15.75" x14ac:dyDescent="0.25">
      <c r="A18" s="47">
        <v>18</v>
      </c>
      <c r="B18" s="64" t="s">
        <v>49</v>
      </c>
      <c r="C18" s="58"/>
      <c r="D18" s="58"/>
      <c r="E18" s="59" t="s">
        <v>107</v>
      </c>
      <c r="F18" s="60"/>
      <c r="G18" s="58"/>
      <c r="H18" s="58" t="s">
        <v>107</v>
      </c>
      <c r="I18" s="31"/>
    </row>
    <row r="19" spans="1:9" ht="15.75" x14ac:dyDescent="0.25">
      <c r="A19" s="47">
        <v>19</v>
      </c>
      <c r="B19" s="64" t="s">
        <v>50</v>
      </c>
      <c r="C19" s="58"/>
      <c r="D19" s="58"/>
      <c r="E19" s="59" t="s">
        <v>107</v>
      </c>
      <c r="F19" s="60"/>
      <c r="G19" s="58"/>
      <c r="H19" s="58" t="s">
        <v>107</v>
      </c>
      <c r="I19" s="31"/>
    </row>
    <row r="20" spans="1:9" ht="15.75" x14ac:dyDescent="0.25">
      <c r="A20" s="47">
        <v>20</v>
      </c>
      <c r="B20" s="64" t="s">
        <v>51</v>
      </c>
      <c r="C20" s="58"/>
      <c r="D20" s="58"/>
      <c r="E20" s="59" t="s">
        <v>107</v>
      </c>
      <c r="F20" s="60"/>
      <c r="G20" s="58"/>
      <c r="H20" s="58" t="s">
        <v>107</v>
      </c>
      <c r="I20" s="31"/>
    </row>
    <row r="21" spans="1:9" ht="15.75" x14ac:dyDescent="0.25">
      <c r="A21" s="47">
        <v>21</v>
      </c>
      <c r="B21" s="64" t="s">
        <v>52</v>
      </c>
      <c r="C21" s="58"/>
      <c r="D21" s="58"/>
      <c r="E21" s="59" t="s">
        <v>107</v>
      </c>
      <c r="F21" s="60"/>
      <c r="G21" s="58"/>
      <c r="H21" s="58" t="s">
        <v>107</v>
      </c>
      <c r="I21" s="31"/>
    </row>
    <row r="22" spans="1:9" ht="15.75" x14ac:dyDescent="0.25">
      <c r="A22" s="47">
        <v>22</v>
      </c>
      <c r="B22" s="64" t="s">
        <v>53</v>
      </c>
      <c r="C22" s="52"/>
      <c r="D22" s="52"/>
      <c r="E22" s="53"/>
      <c r="F22" s="60"/>
      <c r="G22" s="58"/>
      <c r="H22" s="58"/>
      <c r="I22" s="31"/>
    </row>
    <row r="23" spans="1:9" ht="15.75" x14ac:dyDescent="0.25">
      <c r="A23" s="47">
        <v>23</v>
      </c>
      <c r="B23" s="64" t="s">
        <v>54</v>
      </c>
      <c r="C23" s="52"/>
      <c r="D23" s="52"/>
      <c r="E23" s="53"/>
      <c r="F23" s="60"/>
      <c r="G23" s="58"/>
      <c r="H23" s="58"/>
      <c r="I23" s="31"/>
    </row>
    <row r="24" spans="1:9" ht="15.75" x14ac:dyDescent="0.25">
      <c r="A24" s="47">
        <v>24</v>
      </c>
      <c r="B24" s="64" t="s">
        <v>55</v>
      </c>
      <c r="C24" s="52"/>
      <c r="D24" s="52"/>
      <c r="E24" s="53"/>
      <c r="F24" s="60" t="s">
        <v>107</v>
      </c>
      <c r="G24" s="58"/>
      <c r="H24" s="58"/>
      <c r="I24" s="31"/>
    </row>
    <row r="25" spans="1:9" ht="15.75" x14ac:dyDescent="0.25">
      <c r="A25" s="47">
        <v>26</v>
      </c>
      <c r="B25" s="64" t="s">
        <v>56</v>
      </c>
      <c r="C25" s="52"/>
      <c r="D25" s="52"/>
      <c r="E25" s="53"/>
      <c r="F25" s="60"/>
      <c r="G25" s="58"/>
      <c r="H25" s="58"/>
      <c r="I25" s="31"/>
    </row>
    <row r="26" spans="1:9" ht="15.75" x14ac:dyDescent="0.25">
      <c r="A26" s="47">
        <v>27</v>
      </c>
      <c r="B26" s="64" t="s">
        <v>57</v>
      </c>
      <c r="C26" s="52"/>
      <c r="D26" s="52"/>
      <c r="E26" s="53"/>
      <c r="F26" s="60"/>
      <c r="G26" s="58"/>
      <c r="H26" s="58" t="s">
        <v>107</v>
      </c>
      <c r="I26" s="31"/>
    </row>
    <row r="27" spans="1:9" ht="15.75" x14ac:dyDescent="0.25">
      <c r="A27" s="47">
        <v>28</v>
      </c>
      <c r="B27" s="64" t="s">
        <v>58</v>
      </c>
      <c r="C27" s="52"/>
      <c r="D27" s="52"/>
      <c r="E27" s="53"/>
      <c r="F27" s="60"/>
      <c r="G27" s="58"/>
      <c r="H27" s="58" t="s">
        <v>107</v>
      </c>
      <c r="I27" s="31"/>
    </row>
    <row r="28" spans="1:9" ht="15.75" x14ac:dyDescent="0.25">
      <c r="A28" s="47">
        <v>29</v>
      </c>
      <c r="B28" s="64" t="s">
        <v>95</v>
      </c>
      <c r="C28" s="52"/>
      <c r="D28" s="52"/>
      <c r="E28" s="53"/>
      <c r="F28" s="60"/>
      <c r="G28" s="58"/>
      <c r="H28" s="58" t="s">
        <v>107</v>
      </c>
      <c r="I28" s="31"/>
    </row>
    <row r="29" spans="1:9" ht="15.75" x14ac:dyDescent="0.25">
      <c r="A29" s="47">
        <v>30</v>
      </c>
      <c r="B29" s="64" t="s">
        <v>60</v>
      </c>
      <c r="C29" s="52"/>
      <c r="D29" s="52"/>
      <c r="E29" s="53"/>
      <c r="F29" s="60" t="s">
        <v>107</v>
      </c>
      <c r="G29" s="58"/>
      <c r="H29" s="58"/>
      <c r="I29" s="31"/>
    </row>
    <row r="30" spans="1:9" ht="15.75" x14ac:dyDescent="0.25">
      <c r="A30" s="47">
        <v>31</v>
      </c>
      <c r="B30" s="64" t="s">
        <v>61</v>
      </c>
      <c r="C30" s="52"/>
      <c r="D30" s="52"/>
      <c r="E30" s="53"/>
      <c r="F30" s="60"/>
      <c r="G30" s="58"/>
      <c r="H30" s="58" t="s">
        <v>107</v>
      </c>
      <c r="I30" s="31"/>
    </row>
    <row r="31" spans="1:9" ht="15.75" x14ac:dyDescent="0.25">
      <c r="A31" s="47">
        <v>32</v>
      </c>
      <c r="B31" s="64" t="s">
        <v>62</v>
      </c>
      <c r="C31" s="52"/>
      <c r="D31" s="52"/>
      <c r="E31" s="53"/>
      <c r="F31" s="60"/>
      <c r="G31" s="58"/>
      <c r="H31" s="58" t="s">
        <v>107</v>
      </c>
      <c r="I31" s="31"/>
    </row>
    <row r="32" spans="1:9" ht="15.75" x14ac:dyDescent="0.25">
      <c r="A32" s="47">
        <v>33</v>
      </c>
      <c r="B32" s="64" t="s">
        <v>63</v>
      </c>
      <c r="C32" s="52"/>
      <c r="D32" s="52"/>
      <c r="E32" s="53"/>
      <c r="F32" s="60"/>
      <c r="G32" s="58"/>
      <c r="H32" s="58"/>
      <c r="I32" s="31"/>
    </row>
    <row r="33" spans="1:9" ht="15.75" x14ac:dyDescent="0.25">
      <c r="A33" s="47" t="s">
        <v>64</v>
      </c>
      <c r="B33" s="64" t="s">
        <v>65</v>
      </c>
      <c r="C33" s="52"/>
      <c r="D33" s="52"/>
      <c r="E33" s="53"/>
      <c r="F33" s="60"/>
      <c r="G33" s="58"/>
      <c r="H33" s="58"/>
      <c r="I33" s="31"/>
    </row>
    <row r="34" spans="1:9" ht="15.75" x14ac:dyDescent="0.25">
      <c r="A34" s="47">
        <v>34</v>
      </c>
      <c r="B34" s="64" t="s">
        <v>66</v>
      </c>
      <c r="C34" s="52"/>
      <c r="D34" s="52"/>
      <c r="E34" s="53"/>
      <c r="F34" s="60"/>
      <c r="G34" s="58"/>
      <c r="H34" s="58" t="s">
        <v>107</v>
      </c>
      <c r="I34" s="31"/>
    </row>
    <row r="35" spans="1:9" ht="15.75" x14ac:dyDescent="0.25">
      <c r="A35" s="47">
        <v>35</v>
      </c>
      <c r="B35" s="64" t="s">
        <v>67</v>
      </c>
      <c r="C35" s="52"/>
      <c r="D35" s="52"/>
      <c r="E35" s="53"/>
      <c r="F35" s="60" t="s">
        <v>107</v>
      </c>
      <c r="G35" s="58"/>
      <c r="H35" s="58"/>
      <c r="I35" s="31"/>
    </row>
    <row r="36" spans="1:9" ht="16.5" thickBot="1" x14ac:dyDescent="0.3">
      <c r="A36" s="48">
        <v>36</v>
      </c>
      <c r="B36" s="65" t="s">
        <v>68</v>
      </c>
      <c r="C36" s="54"/>
      <c r="D36" s="54"/>
      <c r="E36" s="55"/>
      <c r="F36" s="61"/>
      <c r="G36" s="62"/>
      <c r="H36" s="63" t="s">
        <v>107</v>
      </c>
      <c r="I36" s="31"/>
    </row>
  </sheetData>
  <sheetProtection password="8FA1" sheet="1"/>
  <mergeCells count="6">
    <mergeCell ref="A2:I2"/>
    <mergeCell ref="A1:I1"/>
    <mergeCell ref="B4:B5"/>
    <mergeCell ref="A4:A5"/>
    <mergeCell ref="C4:E4"/>
    <mergeCell ref="F4:H4"/>
  </mergeCells>
  <pageMargins left="0.7" right="0.7" top="0.75" bottom="0.75" header="0.3" footer="0.3"/>
  <pageSetup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topLeftCell="B1" zoomScale="80" zoomScaleNormal="80" workbookViewId="0">
      <pane xSplit="1" ySplit="1" topLeftCell="C2" activePane="bottomRight" state="frozen"/>
      <selection activeCell="D20" sqref="D20"/>
      <selection pane="topRight" activeCell="D20" sqref="D20"/>
      <selection pane="bottomLeft" activeCell="D20" sqref="D20"/>
      <selection pane="bottomRight" activeCell="D20" sqref="D20"/>
    </sheetView>
  </sheetViews>
  <sheetFormatPr defaultRowHeight="15" x14ac:dyDescent="0.25"/>
  <cols>
    <col min="1" max="1" width="8.28515625" customWidth="1"/>
    <col min="2" max="2" width="6.5703125" bestFit="1" customWidth="1"/>
    <col min="3" max="3" width="50.7109375" customWidth="1"/>
    <col min="4" max="4" width="39.5703125" customWidth="1"/>
    <col min="5" max="5" width="44.5703125" customWidth="1"/>
    <col min="6" max="8" width="16.7109375" customWidth="1"/>
    <col min="9" max="9" width="48.42578125" customWidth="1"/>
  </cols>
  <sheetData>
    <row r="1" spans="1:9" ht="21" x14ac:dyDescent="0.35">
      <c r="A1" s="103" t="s">
        <v>15</v>
      </c>
      <c r="B1" s="103"/>
      <c r="C1" s="103"/>
      <c r="D1" s="103"/>
      <c r="E1" s="103"/>
      <c r="F1" s="103"/>
      <c r="G1" s="103"/>
      <c r="H1" s="103"/>
      <c r="I1" s="103"/>
    </row>
    <row r="2" spans="1:9" ht="15.75" thickBot="1" x14ac:dyDescent="0.3">
      <c r="C2" s="105" t="s">
        <v>97</v>
      </c>
    </row>
    <row r="3" spans="1:9" x14ac:dyDescent="0.25">
      <c r="B3" s="84" t="s">
        <v>88</v>
      </c>
      <c r="C3" s="106" t="s">
        <v>89</v>
      </c>
    </row>
    <row r="4" spans="1:9" ht="15.75" thickBot="1" x14ac:dyDescent="0.3">
      <c r="B4" s="104"/>
      <c r="C4" s="107"/>
      <c r="D4" s="107"/>
      <c r="E4" s="109"/>
    </row>
    <row r="5" spans="1:9" ht="15.75" x14ac:dyDescent="0.25">
      <c r="B5" s="45"/>
      <c r="C5" s="46" t="s">
        <v>36</v>
      </c>
      <c r="D5" s="108" t="s">
        <v>98</v>
      </c>
      <c r="E5" s="110" t="s">
        <v>99</v>
      </c>
    </row>
    <row r="6" spans="1:9" ht="47.25" x14ac:dyDescent="0.25">
      <c r="B6" s="47">
        <v>6</v>
      </c>
      <c r="C6" s="64" t="s">
        <v>37</v>
      </c>
      <c r="D6" s="64" t="s">
        <v>108</v>
      </c>
      <c r="E6" s="64" t="s">
        <v>108</v>
      </c>
    </row>
    <row r="7" spans="1:9" ht="47.25" x14ac:dyDescent="0.25">
      <c r="B7" s="47">
        <v>7</v>
      </c>
      <c r="C7" s="64" t="s">
        <v>38</v>
      </c>
      <c r="D7" s="64" t="s">
        <v>108</v>
      </c>
      <c r="E7" s="64" t="s">
        <v>108</v>
      </c>
    </row>
    <row r="8" spans="1:9" ht="47.25" x14ac:dyDescent="0.25">
      <c r="B8" s="47">
        <v>8</v>
      </c>
      <c r="C8" s="64" t="s">
        <v>39</v>
      </c>
      <c r="D8" s="64"/>
      <c r="E8" s="64" t="s">
        <v>108</v>
      </c>
    </row>
    <row r="9" spans="1:9" ht="31.5" x14ac:dyDescent="0.25">
      <c r="B9" s="47">
        <v>9</v>
      </c>
      <c r="C9" s="64" t="s">
        <v>40</v>
      </c>
      <c r="D9" s="64"/>
      <c r="E9" s="64" t="s">
        <v>109</v>
      </c>
    </row>
    <row r="10" spans="1:9" ht="15.75" x14ac:dyDescent="0.25">
      <c r="B10" s="47">
        <v>10</v>
      </c>
      <c r="C10" s="64" t="s">
        <v>41</v>
      </c>
      <c r="D10" s="64"/>
      <c r="E10" s="64"/>
    </row>
    <row r="11" spans="1:9" ht="15.75" x14ac:dyDescent="0.25">
      <c r="B11" s="47">
        <v>11</v>
      </c>
      <c r="C11" s="64" t="s">
        <v>42</v>
      </c>
      <c r="D11" s="64"/>
      <c r="E11" s="64"/>
    </row>
    <row r="12" spans="1:9" ht="32.25" thickBot="1" x14ac:dyDescent="0.3">
      <c r="B12" s="48">
        <v>13</v>
      </c>
      <c r="C12" s="65" t="s">
        <v>43</v>
      </c>
      <c r="D12" s="65"/>
      <c r="E12" s="65"/>
    </row>
    <row r="13" spans="1:9" ht="15.75" x14ac:dyDescent="0.25">
      <c r="B13" s="45"/>
      <c r="C13" s="66" t="s">
        <v>45</v>
      </c>
    </row>
    <row r="14" spans="1:9" ht="47.25" x14ac:dyDescent="0.25">
      <c r="B14" s="47">
        <v>15</v>
      </c>
      <c r="C14" s="64" t="s">
        <v>46</v>
      </c>
      <c r="D14" s="64" t="s">
        <v>110</v>
      </c>
      <c r="E14" s="64" t="s">
        <v>110</v>
      </c>
    </row>
    <row r="15" spans="1:9" ht="47.25" x14ac:dyDescent="0.25">
      <c r="B15" s="47">
        <v>16</v>
      </c>
      <c r="C15" s="64" t="s">
        <v>47</v>
      </c>
      <c r="D15" s="64" t="s">
        <v>110</v>
      </c>
      <c r="E15" s="64" t="s">
        <v>110</v>
      </c>
    </row>
    <row r="16" spans="1:9" ht="47.25" x14ac:dyDescent="0.25">
      <c r="B16" s="47">
        <v>17</v>
      </c>
      <c r="C16" s="64" t="s">
        <v>48</v>
      </c>
      <c r="D16" s="64" t="s">
        <v>110</v>
      </c>
      <c r="E16" s="64" t="s">
        <v>110</v>
      </c>
    </row>
    <row r="17" spans="2:5" ht="47.25" x14ac:dyDescent="0.25">
      <c r="B17" s="47">
        <v>18</v>
      </c>
      <c r="C17" s="64" t="s">
        <v>49</v>
      </c>
      <c r="D17" s="64" t="s">
        <v>110</v>
      </c>
      <c r="E17" s="64" t="s">
        <v>110</v>
      </c>
    </row>
    <row r="18" spans="2:5" ht="15.75" x14ac:dyDescent="0.25">
      <c r="B18" s="47">
        <v>19</v>
      </c>
      <c r="C18" s="64" t="s">
        <v>50</v>
      </c>
      <c r="D18" s="64"/>
      <c r="E18" s="64"/>
    </row>
    <row r="19" spans="2:5" ht="47.25" x14ac:dyDescent="0.25">
      <c r="B19" s="47">
        <v>20</v>
      </c>
      <c r="C19" s="64" t="s">
        <v>51</v>
      </c>
      <c r="D19" s="64" t="s">
        <v>110</v>
      </c>
      <c r="E19" s="64" t="s">
        <v>110</v>
      </c>
    </row>
    <row r="20" spans="2:5" ht="47.25" x14ac:dyDescent="0.25">
      <c r="B20" s="47">
        <v>21</v>
      </c>
      <c r="C20" s="64" t="s">
        <v>52</v>
      </c>
      <c r="D20" s="64" t="s">
        <v>110</v>
      </c>
      <c r="E20" s="64" t="s">
        <v>110</v>
      </c>
    </row>
    <row r="21" spans="2:5" ht="15.75" x14ac:dyDescent="0.25">
      <c r="B21" s="47">
        <v>22</v>
      </c>
      <c r="C21" s="64" t="s">
        <v>53</v>
      </c>
      <c r="D21" s="64"/>
      <c r="E21" s="64"/>
    </row>
    <row r="22" spans="2:5" ht="31.5" x14ac:dyDescent="0.25">
      <c r="B22" s="47">
        <v>23</v>
      </c>
      <c r="C22" s="64" t="s">
        <v>54</v>
      </c>
      <c r="D22" s="64"/>
      <c r="E22" s="64"/>
    </row>
    <row r="23" spans="2:5" ht="15.75" x14ac:dyDescent="0.25">
      <c r="B23" s="47">
        <v>24</v>
      </c>
      <c r="C23" s="64" t="s">
        <v>55</v>
      </c>
      <c r="D23" s="64"/>
      <c r="E23" s="64"/>
    </row>
    <row r="24" spans="2:5" ht="15.75" x14ac:dyDescent="0.25">
      <c r="B24" s="47">
        <v>26</v>
      </c>
      <c r="C24" s="64" t="s">
        <v>56</v>
      </c>
      <c r="D24" s="64"/>
      <c r="E24" s="64"/>
    </row>
    <row r="25" spans="2:5" ht="31.5" x14ac:dyDescent="0.25">
      <c r="B25" s="47">
        <v>27</v>
      </c>
      <c r="C25" s="64" t="s">
        <v>57</v>
      </c>
      <c r="D25" s="64"/>
      <c r="E25" s="64" t="s">
        <v>111</v>
      </c>
    </row>
    <row r="26" spans="2:5" ht="31.5" x14ac:dyDescent="0.25">
      <c r="B26" s="47">
        <v>28</v>
      </c>
      <c r="C26" s="64" t="s">
        <v>58</v>
      </c>
      <c r="D26" s="64"/>
      <c r="E26" s="64" t="s">
        <v>111</v>
      </c>
    </row>
    <row r="27" spans="2:5" ht="31.5" x14ac:dyDescent="0.25">
      <c r="B27" s="47">
        <v>29</v>
      </c>
      <c r="C27" s="64" t="s">
        <v>95</v>
      </c>
      <c r="D27" s="64"/>
      <c r="E27" s="64" t="s">
        <v>111</v>
      </c>
    </row>
    <row r="28" spans="2:5" ht="15.75" x14ac:dyDescent="0.25">
      <c r="B28" s="47">
        <v>30</v>
      </c>
      <c r="C28" s="64" t="s">
        <v>60</v>
      </c>
      <c r="D28" s="64"/>
      <c r="E28" s="64"/>
    </row>
    <row r="29" spans="2:5" ht="15.75" x14ac:dyDescent="0.25">
      <c r="B29" s="47">
        <v>31</v>
      </c>
      <c r="C29" s="64" t="s">
        <v>61</v>
      </c>
      <c r="D29" s="64"/>
      <c r="E29" s="64"/>
    </row>
    <row r="30" spans="2:5" ht="47.25" x14ac:dyDescent="0.25">
      <c r="B30" s="47">
        <v>32</v>
      </c>
      <c r="C30" s="64" t="s">
        <v>62</v>
      </c>
      <c r="D30" s="64"/>
      <c r="E30" s="64" t="s">
        <v>112</v>
      </c>
    </row>
    <row r="31" spans="2:5" ht="15.75" x14ac:dyDescent="0.25">
      <c r="B31" s="47">
        <v>33</v>
      </c>
      <c r="C31" s="64" t="s">
        <v>63</v>
      </c>
      <c r="D31" s="64"/>
      <c r="E31" s="64"/>
    </row>
    <row r="32" spans="2:5" ht="15.75" x14ac:dyDescent="0.25">
      <c r="B32" s="47" t="s">
        <v>64</v>
      </c>
      <c r="C32" s="64" t="s">
        <v>65</v>
      </c>
      <c r="D32" s="64"/>
      <c r="E32" s="64"/>
    </row>
    <row r="33" spans="2:5" ht="31.5" x14ac:dyDescent="0.25">
      <c r="B33" s="47">
        <v>34</v>
      </c>
      <c r="C33" s="64" t="s">
        <v>66</v>
      </c>
      <c r="D33" s="64"/>
      <c r="E33" s="64" t="s">
        <v>111</v>
      </c>
    </row>
    <row r="34" spans="2:5" ht="15.75" x14ac:dyDescent="0.25">
      <c r="B34" s="47">
        <v>35</v>
      </c>
      <c r="C34" s="64" t="s">
        <v>67</v>
      </c>
      <c r="D34" s="64"/>
      <c r="E34" s="64"/>
    </row>
    <row r="35" spans="2:5" ht="32.25" thickBot="1" x14ac:dyDescent="0.3">
      <c r="B35" s="48">
        <v>36</v>
      </c>
      <c r="C35" s="65" t="s">
        <v>68</v>
      </c>
      <c r="D35" s="65"/>
      <c r="E35" s="65" t="s">
        <v>111</v>
      </c>
    </row>
  </sheetData>
  <pageMargins left="0.7" right="0.7" top="0.75" bottom="0.75" header="0.3" footer="0.3"/>
  <pageSetup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Sections I-III. Company Data</vt:lpstr>
      <vt:lpstr>Statewide Data</vt:lpstr>
      <vt:lpstr>Area 1 Data</vt:lpstr>
      <vt:lpstr>Area 2 Data</vt:lpstr>
      <vt:lpstr>Area 3 Data</vt:lpstr>
      <vt:lpstr>Area 4 Data</vt:lpstr>
      <vt:lpstr>Allocation Method</vt:lpstr>
      <vt:lpstr>Comments</vt:lpstr>
    </vt:vector>
  </TitlesOfParts>
  <Company>State of Maine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Bradford L</dc:creator>
  <cp:lastModifiedBy>Brown, Bradford L</cp:lastModifiedBy>
  <cp:lastPrinted>2017-02-27T23:30:37Z</cp:lastPrinted>
  <dcterms:created xsi:type="dcterms:W3CDTF">2013-10-30T14:59:00Z</dcterms:created>
  <dcterms:modified xsi:type="dcterms:W3CDTF">2017-05-10T17:44:58Z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