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A1" lockStructure="1"/>
  <bookViews>
    <workbookView xWindow="120" yWindow="90" windowWidth="15240" windowHeight="5430" tabRatio="684"/>
  </bookViews>
  <sheets>
    <sheet name="Sections I-III. Company Data" sheetId="1" r:id="rId1"/>
    <sheet name="Statewide Data" sheetId="2" r:id="rId2"/>
    <sheet name="Area 1 Data" sheetId="3" r:id="rId3"/>
    <sheet name="Area 2 Data" sheetId="4" r:id="rId4"/>
    <sheet name="Area 3 Data" sheetId="5" r:id="rId5"/>
    <sheet name="Area 4 Data" sheetId="6" r:id="rId6"/>
    <sheet name="Allocation Method" sheetId="7" r:id="rId7"/>
    <sheet name="Comments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C5" i="3" l="1"/>
  <c r="C5" i="2"/>
  <c r="C22" i="3"/>
  <c r="G22" i="3"/>
  <c r="C21" i="3"/>
  <c r="C28" i="2"/>
  <c r="C20" i="3"/>
  <c r="G9" i="6"/>
  <c r="E8" i="6"/>
  <c r="E7" i="6"/>
  <c r="E6" i="6"/>
  <c r="F11" i="2"/>
  <c r="F12" i="2"/>
  <c r="F10" i="2"/>
  <c r="F5" i="2"/>
  <c r="G8" i="6"/>
  <c r="G7" i="6"/>
  <c r="G6" i="6"/>
  <c r="G5" i="6"/>
  <c r="D10" i="2"/>
  <c r="G6" i="5"/>
  <c r="G9" i="5"/>
  <c r="G8" i="5"/>
  <c r="G7" i="5"/>
  <c r="G5" i="5"/>
  <c r="G9" i="4"/>
  <c r="D5" i="2"/>
  <c r="G8" i="4"/>
  <c r="C9" i="2"/>
  <c r="G6" i="4"/>
  <c r="G5" i="4"/>
  <c r="E11" i="2"/>
  <c r="G9" i="3"/>
  <c r="D11" i="2"/>
  <c r="E10" i="2"/>
  <c r="G8" i="3"/>
  <c r="C10" i="2"/>
  <c r="E9" i="2"/>
  <c r="D9" i="2"/>
  <c r="E6" i="2"/>
  <c r="C6" i="2"/>
  <c r="E5" i="2"/>
  <c r="G5" i="3"/>
  <c r="D50" i="2"/>
  <c r="G7" i="2"/>
  <c r="G8" i="2"/>
  <c r="E52" i="2"/>
  <c r="D52" i="2"/>
  <c r="C52" i="2"/>
  <c r="E51" i="2"/>
  <c r="D51" i="2"/>
  <c r="C51" i="2"/>
  <c r="E50" i="2"/>
  <c r="C50" i="2"/>
  <c r="E49" i="2"/>
  <c r="D49" i="2"/>
  <c r="C49" i="2"/>
  <c r="E29" i="2"/>
  <c r="D29" i="2"/>
  <c r="C29" i="2"/>
  <c r="E28" i="2"/>
  <c r="D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19" i="2"/>
  <c r="D19" i="2"/>
  <c r="C19" i="2"/>
  <c r="C21" i="2"/>
  <c r="E18" i="2"/>
  <c r="D18" i="2"/>
  <c r="D21" i="2"/>
  <c r="C18" i="2"/>
  <c r="F15" i="2"/>
  <c r="E15" i="2"/>
  <c r="D15" i="2"/>
  <c r="C15" i="2"/>
  <c r="F14" i="2"/>
  <c r="E14" i="2"/>
  <c r="D14" i="2"/>
  <c r="C14" i="2"/>
  <c r="F9" i="2"/>
  <c r="F6" i="2"/>
  <c r="D46" i="2"/>
  <c r="E46" i="2"/>
  <c r="F46" i="2"/>
  <c r="C46" i="2"/>
  <c r="F21" i="2"/>
  <c r="F47" i="2"/>
  <c r="G27" i="6"/>
  <c r="G26" i="6"/>
  <c r="G25" i="6"/>
  <c r="G24" i="6"/>
  <c r="G22" i="6"/>
  <c r="G21" i="6"/>
  <c r="G20" i="6"/>
  <c r="G19" i="6"/>
  <c r="G18" i="6"/>
  <c r="G17" i="6"/>
  <c r="G16" i="6"/>
  <c r="G14" i="6"/>
  <c r="G13" i="6"/>
  <c r="G12" i="6"/>
  <c r="G11" i="6"/>
  <c r="G27" i="5"/>
  <c r="G26" i="5"/>
  <c r="G25" i="5"/>
  <c r="G24" i="5"/>
  <c r="G22" i="5"/>
  <c r="G21" i="5"/>
  <c r="G20" i="5"/>
  <c r="G19" i="5"/>
  <c r="G18" i="5"/>
  <c r="G17" i="5"/>
  <c r="G16" i="5"/>
  <c r="G14" i="5"/>
  <c r="G13" i="5"/>
  <c r="G12" i="5"/>
  <c r="G11" i="5"/>
  <c r="G27" i="4"/>
  <c r="G26" i="4"/>
  <c r="G25" i="4"/>
  <c r="G24" i="4"/>
  <c r="G22" i="4"/>
  <c r="G21" i="4"/>
  <c r="G20" i="4"/>
  <c r="G19" i="4"/>
  <c r="G18" i="4"/>
  <c r="G17" i="4"/>
  <c r="G16" i="4"/>
  <c r="G14" i="4"/>
  <c r="G13" i="4"/>
  <c r="G12" i="4"/>
  <c r="G11" i="4"/>
  <c r="G27" i="3"/>
  <c r="G26" i="3"/>
  <c r="G25" i="3"/>
  <c r="G24" i="3"/>
  <c r="G21" i="3"/>
  <c r="G20" i="3"/>
  <c r="G19" i="3"/>
  <c r="G18" i="3"/>
  <c r="G17" i="3"/>
  <c r="G16" i="3"/>
  <c r="G14" i="3"/>
  <c r="G13" i="3"/>
  <c r="G12" i="3"/>
  <c r="G11" i="3"/>
  <c r="G45" i="2"/>
  <c r="G44" i="2"/>
  <c r="G43" i="2"/>
  <c r="G42" i="2"/>
  <c r="G41" i="2"/>
  <c r="G40" i="2"/>
  <c r="G39" i="2"/>
  <c r="G38" i="2"/>
  <c r="G37" i="2"/>
  <c r="G36" i="2"/>
  <c r="G35" i="2"/>
  <c r="G34" i="2"/>
  <c r="G32" i="2"/>
  <c r="G31" i="2"/>
  <c r="G30" i="2"/>
  <c r="G20" i="2"/>
  <c r="G17" i="2"/>
  <c r="G16" i="2"/>
  <c r="G23" i="2"/>
  <c r="G50" i="2"/>
  <c r="D6" i="2"/>
  <c r="C11" i="2"/>
  <c r="G7" i="3"/>
  <c r="G6" i="3"/>
  <c r="G7" i="4"/>
  <c r="D12" i="2"/>
  <c r="G6" i="2"/>
  <c r="G25" i="2"/>
  <c r="G52" i="2"/>
  <c r="G51" i="2"/>
  <c r="G49" i="2"/>
  <c r="G29" i="2"/>
  <c r="G28" i="2"/>
  <c r="G27" i="2"/>
  <c r="G26" i="2"/>
  <c r="G24" i="2"/>
  <c r="D33" i="2"/>
  <c r="C33" i="2"/>
  <c r="E33" i="2"/>
  <c r="G11" i="2"/>
  <c r="E12" i="2"/>
  <c r="G5" i="2"/>
  <c r="C12" i="2"/>
  <c r="G10" i="2"/>
  <c r="G9" i="2"/>
  <c r="G33" i="2"/>
  <c r="G12" i="2"/>
  <c r="G46" i="2"/>
  <c r="C47" i="2"/>
  <c r="G14" i="2"/>
  <c r="G19" i="2"/>
  <c r="G18" i="2"/>
  <c r="E21" i="2"/>
  <c r="E47" i="2"/>
  <c r="G15" i="2"/>
  <c r="D47" i="2"/>
  <c r="G47" i="2"/>
  <c r="G21" i="2"/>
</calcChain>
</file>

<file path=xl/sharedStrings.xml><?xml version="1.0" encoding="utf-8"?>
<sst xmlns="http://schemas.openxmlformats.org/spreadsheetml/2006/main" count="350" uniqueCount="108">
  <si>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</si>
  <si>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</si>
  <si>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</si>
  <si>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</si>
  <si>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</si>
  <si>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</si>
  <si>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Suffix:</t>
  </si>
  <si>
    <t>E-Mail Address</t>
  </si>
  <si>
    <t>Middle Initial:</t>
  </si>
  <si>
    <t>Phone Number:</t>
  </si>
  <si>
    <t>Year</t>
  </si>
  <si>
    <t>Yes</t>
  </si>
  <si>
    <t>No</t>
  </si>
  <si>
    <t>Maine License Number:</t>
  </si>
  <si>
    <t>All companies must complete Sections I, II, and III below.</t>
  </si>
  <si>
    <t>Total</t>
  </si>
  <si>
    <t>Maine 945 Report</t>
  </si>
  <si>
    <t>Did this Company Have at Least $5 million of direct written health insurance premium in Maine (Check One)?</t>
  </si>
  <si>
    <t>Section III. Direct Written Health Insurance Premium</t>
  </si>
  <si>
    <t>Maine Rule 945 Report</t>
  </si>
  <si>
    <t>Large Groups</t>
  </si>
  <si>
    <t>Small Groups</t>
  </si>
  <si>
    <t>Individuals</t>
  </si>
  <si>
    <t>Stop Loss</t>
  </si>
  <si>
    <t>Member and Contract Information</t>
  </si>
  <si>
    <t>Line Number</t>
  </si>
  <si>
    <t>Member Months during year</t>
  </si>
  <si>
    <t>Number of contracts 12/31</t>
  </si>
  <si>
    <t>2a</t>
  </si>
  <si>
    <t>Number of contracts included in line 2 that were issued during the year</t>
  </si>
  <si>
    <t>2b</t>
  </si>
  <si>
    <t>Number of contracts in line 2a covering policyholders that were uninsured for the prior 90 days</t>
  </si>
  <si>
    <t>Number of subscribers covered as individuals (non-family) under group or individual contracts 12/31</t>
  </si>
  <si>
    <t>Number of families covered (individual + spouse, individual + dependent, individual + family) 12/31</t>
  </si>
  <si>
    <t>Number of dependents 12/31</t>
  </si>
  <si>
    <t>5a</t>
  </si>
  <si>
    <t>Covered lives 12/31 (lines 3-5)</t>
  </si>
  <si>
    <t>Revenue Information</t>
  </si>
  <si>
    <t>Direct premiums written</t>
  </si>
  <si>
    <t>Direct premiums earned</t>
  </si>
  <si>
    <t>Net premium income</t>
  </si>
  <si>
    <t>Change in unearned premium reserves and reserve for rate credits</t>
  </si>
  <si>
    <t>Fee-for-service</t>
  </si>
  <si>
    <t>Risk revenue</t>
  </si>
  <si>
    <t>Aggregate write-ins for other health care related revenues</t>
  </si>
  <si>
    <t>Total revenues (lines 8-13)</t>
  </si>
  <si>
    <t>Expense Information</t>
  </si>
  <si>
    <t>Hospital benefits (not including emergency room) - inpatient only</t>
  </si>
  <si>
    <t>Hospital benefits (not including emergency room) - outpatient only</t>
  </si>
  <si>
    <t>Medical benefits (excluding hospital inpatient and outpatient above)</t>
  </si>
  <si>
    <t>Other professional services</t>
  </si>
  <si>
    <t>Outside referrals</t>
  </si>
  <si>
    <t>Emergency room and out-of-area</t>
  </si>
  <si>
    <t>Prescription drugs</t>
  </si>
  <si>
    <t>Aggregate write-ins for other medical and hospital</t>
  </si>
  <si>
    <t>Incentive pool and withhold adjustments and bonus amounts</t>
  </si>
  <si>
    <t>Net reinsurance recoveries</t>
  </si>
  <si>
    <t>Increase in reserves</t>
  </si>
  <si>
    <t>Cost containment expenses</t>
  </si>
  <si>
    <t>Other claims adjustment expenses</t>
  </si>
  <si>
    <t>Salaries, wages and other benefits excluding cost containment expenses and other claims adjustment expenses</t>
  </si>
  <si>
    <t>Commissions</t>
  </si>
  <si>
    <t>Marketing and advertising</t>
  </si>
  <si>
    <t>Taxes, licenses and fees, excluding ACA Annual Health Insurance Industry Fee and ACA Exchange Fee</t>
  </si>
  <si>
    <t>ACA Annual Health Insurance Industry Fee</t>
  </si>
  <si>
    <t>33a</t>
  </si>
  <si>
    <t>ACA Exchange Fee</t>
  </si>
  <si>
    <t>Charitable contributions</t>
  </si>
  <si>
    <t>Lobbying expenses</t>
  </si>
  <si>
    <t>All other expenses</t>
  </si>
  <si>
    <t>Total claims adjustment and administrative expenses (lines 27-36)</t>
  </si>
  <si>
    <t>Net Underwriting gain or loss (line 14 less lines 25 less line 26 less line 37)</t>
  </si>
  <si>
    <t>Utilization Statistics</t>
  </si>
  <si>
    <t>Hospital days (not including emergency room) - inpatient only</t>
  </si>
  <si>
    <t>Physician encounters</t>
  </si>
  <si>
    <t>Other professional encounters</t>
  </si>
  <si>
    <t>Number of emergency room visits</t>
  </si>
  <si>
    <t>Policyholder Category</t>
  </si>
  <si>
    <t>Line Description</t>
  </si>
  <si>
    <t>Statewide Data</t>
  </si>
  <si>
    <t>Area 1: Cumberland, Sagadahoc and York Counties</t>
  </si>
  <si>
    <t>Area 2: Knox, Kennebec, Lincoln and Oxford Counties</t>
  </si>
  <si>
    <t>Area 3: Androscoggin, Waldo, Franklin, Penobscot, Somerset and Piscataquis Counties</t>
  </si>
  <si>
    <t>Area 4: Hancock, Aroostook and Washington Counties</t>
  </si>
  <si>
    <t>**If you answered NO to the question above, you must complete the 945 Short Form instead of this form.</t>
  </si>
  <si>
    <r>
      <t xml:space="preserve">Total medical and hospital expenses (lines 15-23 less line 24) </t>
    </r>
    <r>
      <rPr>
        <b/>
        <sz val="12"/>
        <color indexed="10"/>
        <rFont val="Calibri"/>
        <family val="2"/>
      </rPr>
      <t>Manually enter the total for Stop Loss</t>
    </r>
  </si>
  <si>
    <t>Use the Tab key to go forward and hold down the Shift key and Tab Key to go backward.</t>
  </si>
  <si>
    <r>
      <t>1. Place an X in</t>
    </r>
    <r>
      <rPr>
        <b/>
        <u/>
        <sz val="14"/>
        <color indexed="10"/>
        <rFont val="Calibri"/>
        <family val="2"/>
      </rPr>
      <t xml:space="preserve"> either</t>
    </r>
    <r>
      <rPr>
        <sz val="14"/>
        <color indexed="10"/>
        <rFont val="Calibri"/>
        <family val="2"/>
      </rPr>
      <t xml:space="preserve"> the Actual, or the Allocated or the Combination column below to indicate how your data in the Statewide and Area tabs were determined. </t>
    </r>
  </si>
  <si>
    <t>2. For each line item marked as either Allocated or as Combination, provide an explanation in the Comments tab.</t>
  </si>
  <si>
    <t>Line #</t>
  </si>
  <si>
    <t>ALLOCATION METHOD</t>
  </si>
  <si>
    <t>Allocation By Region (Select One)</t>
  </si>
  <si>
    <t>Allocation by Category of Policyholder (Select One)</t>
  </si>
  <si>
    <t>Actual</t>
  </si>
  <si>
    <t>Allocated</t>
  </si>
  <si>
    <t>Combination</t>
  </si>
  <si>
    <t xml:space="preserve">Salaries, wages and other benefits </t>
  </si>
  <si>
    <r>
      <t>**If you answered YES to t</t>
    </r>
    <r>
      <rPr>
        <b/>
        <sz val="12"/>
        <color indexed="56"/>
        <rFont val="Calibri"/>
        <family val="2"/>
      </rPr>
      <t>he question directly above, you must complete the Statewide Data tab and any applicable Area tabs below as well as the Allocation and Comments tabs.</t>
    </r>
  </si>
  <si>
    <t>Enter Comments Below</t>
  </si>
  <si>
    <t>Allocation by Region Comments</t>
  </si>
  <si>
    <t>Allocation by Policyholder Category Comments</t>
  </si>
  <si>
    <t>Aetna Health Inc. (a Maine corporation)</t>
  </si>
  <si>
    <t>HMD45749</t>
  </si>
  <si>
    <t>X</t>
  </si>
  <si>
    <t>Heather</t>
  </si>
  <si>
    <t>LaBroad</t>
  </si>
  <si>
    <t>LABroadH@aetna.com</t>
  </si>
  <si>
    <t>1-860-273-0670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</si>
</sst>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9" formatCode="[&lt;=9999999]###\-####;\(###\)\ ###\-####"/>
  </numFmts>
  <fonts count="23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u/>
      <sz val="14"/>
      <color indexed="10"/>
      <name val="Calibri"/>
      <family val="2"/>
    </font>
    <font>
      <sz val="14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56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135">
    <xf numFmtId="0" fontId="0" fillId="0" borderId="0" xfId="0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1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5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16" xfId="0" applyNumberFormat="1" applyFont="1" applyFill="1" applyBorder="1" applyAlignment="1" applyProtection="1">
      <alignment vertical="center"/>
      <protection locked="0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15" xfId="0" applyNumberFormat="1" applyFont="1" applyFill="1" applyBorder="1" applyAlignment="1">
      <alignment horizontal="center" vertical="center"/>
    </xf>
    <xf numFmtId="0" fontId="5" fillId="3" borderId="17" xfId="2" applyFont="1" applyFill="1" applyBorder="1" applyAlignment="1" applyProtection="1">
      <alignment horizontal="center" vertical="center" wrapText="1"/>
      <protection hidden="1"/>
    </xf>
    <xf numFmtId="0" fontId="5" fillId="3" borderId="18" xfId="2" applyFont="1" applyFill="1" applyBorder="1" applyAlignment="1" applyProtection="1">
      <alignment horizontal="center" vertical="center" wrapText="1"/>
      <protection hidden="1"/>
    </xf>
    <xf numFmtId="0" fontId="5" fillId="3" borderId="19" xfId="2" applyFont="1" applyFill="1" applyBorder="1" applyAlignment="1" applyProtection="1">
      <alignment horizontal="center" vertical="center" wrapText="1"/>
      <protection hidden="1"/>
    </xf>
    <xf numFmtId="0" fontId="5" fillId="3" borderId="20" xfId="2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15" fillId="2" borderId="21" xfId="2" applyFont="1" applyFill="1" applyBorder="1" applyProtection="1">
      <protection hidden="1"/>
    </xf>
    <xf numFmtId="0" fontId="16" fillId="2" borderId="22" xfId="2" applyFont="1" applyFill="1" applyBorder="1" applyProtection="1">
      <protection hidden="1"/>
    </xf>
    <xf numFmtId="0" fontId="15" fillId="2" borderId="23" xfId="2" applyFont="1" applyFill="1" applyBorder="1" applyAlignment="1" applyProtection="1">
      <alignment horizontal="center" vertical="center"/>
      <protection hidden="1"/>
    </xf>
    <xf numFmtId="0" fontId="15" fillId="2" borderId="24" xfId="2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17" fillId="0" borderId="0" xfId="0" applyFont="1" applyAlignment="1" applyProtection="1">
      <alignment horizontal="left"/>
    </xf>
    <xf numFmtId="0" fontId="15" fillId="2" borderId="22" xfId="2" applyFont="1" applyFill="1" applyBorder="1" applyProtection="1">
      <protection hidden="1"/>
    </xf>
    <xf numFmtId="3" fontId="15" fillId="3" borderId="25" xfId="2" applyNumberFormat="1" applyFont="1" applyFill="1" applyBorder="1" applyAlignment="1" applyProtection="1">
      <alignment horizontal="center"/>
    </xf>
    <xf numFmtId="3" fontId="15" fillId="3" borderId="26" xfId="2" applyNumberFormat="1" applyFont="1" applyFill="1" applyBorder="1" applyAlignment="1" applyProtection="1">
      <alignment horizontal="center"/>
    </xf>
    <xf numFmtId="3" fontId="15" fillId="3" borderId="17" xfId="2" applyNumberFormat="1" applyFont="1" applyFill="1" applyBorder="1" applyAlignment="1" applyProtection="1">
      <alignment horizontal="center"/>
    </xf>
    <xf numFmtId="3" fontId="15" fillId="3" borderId="18" xfId="2" applyNumberFormat="1" applyFont="1" applyFill="1" applyBorder="1" applyAlignment="1" applyProtection="1">
      <alignment horizontal="center"/>
    </xf>
    <xf numFmtId="3" fontId="15" fillId="2" borderId="22" xfId="2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Protection="1"/>
    <xf numFmtId="3" fontId="15" fillId="6" borderId="25" xfId="2" applyNumberFormat="1" applyFont="1" applyFill="1" applyBorder="1" applyAlignment="1" applyProtection="1">
      <alignment horizontal="center"/>
      <protection locked="0"/>
    </xf>
    <xf numFmtId="3" fontId="15" fillId="6" borderId="26" xfId="2" applyNumberFormat="1" applyFont="1" applyFill="1" applyBorder="1" applyAlignment="1" applyProtection="1">
      <alignment horizontal="center"/>
      <protection locked="0"/>
    </xf>
    <xf numFmtId="3" fontId="15" fillId="6" borderId="27" xfId="2" applyNumberFormat="1" applyFont="1" applyFill="1" applyBorder="1" applyAlignment="1" applyProtection="1">
      <alignment horizontal="center"/>
      <protection locked="0"/>
    </xf>
    <xf numFmtId="3" fontId="15" fillId="6" borderId="19" xfId="2" applyNumberFormat="1" applyFont="1" applyFill="1" applyBorder="1" applyAlignment="1" applyProtection="1">
      <alignment horizontal="center"/>
      <protection locked="0"/>
    </xf>
    <xf numFmtId="3" fontId="15" fillId="6" borderId="17" xfId="2" applyNumberFormat="1" applyFont="1" applyFill="1" applyBorder="1" applyAlignment="1" applyProtection="1">
      <alignment horizontal="center"/>
      <protection locked="0"/>
    </xf>
    <xf numFmtId="3" fontId="15" fillId="6" borderId="20" xfId="2" applyNumberFormat="1" applyFont="1" applyFill="1" applyBorder="1" applyAlignment="1" applyProtection="1">
      <alignment horizontal="center"/>
      <protection locked="0"/>
    </xf>
    <xf numFmtId="0" fontId="15" fillId="2" borderId="25" xfId="2" applyFont="1" applyFill="1" applyBorder="1" applyAlignment="1" applyProtection="1">
      <alignment horizontal="left" vertical="top" wrapText="1"/>
    </xf>
    <xf numFmtId="0" fontId="15" fillId="2" borderId="17" xfId="2" applyFont="1" applyFill="1" applyBorder="1" applyAlignment="1" applyProtection="1">
      <alignment horizontal="left" vertical="top" wrapText="1"/>
    </xf>
    <xf numFmtId="0" fontId="16" fillId="2" borderId="22" xfId="2" applyFont="1" applyFill="1" applyBorder="1" applyProtection="1"/>
    <xf numFmtId="3" fontId="12" fillId="5" borderId="5" xfId="0" applyNumberFormat="1" applyFont="1" applyFill="1" applyBorder="1" applyAlignment="1" applyProtection="1">
      <alignment horizontal="center" vertical="center"/>
    </xf>
    <xf numFmtId="3" fontId="12" fillId="5" borderId="15" xfId="0" applyNumberFormat="1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6" xfId="0" applyNumberFormat="1" applyFont="1" applyFill="1" applyBorder="1" applyAlignment="1" applyProtection="1">
      <alignment vertical="center"/>
      <protection locked="0"/>
    </xf>
    <xf numFmtId="164" fontId="12" fillId="6" borderId="5" xfId="0" applyNumberFormat="1" applyFont="1" applyFill="1" applyBorder="1" applyAlignment="1" applyProtection="1">
      <alignment vertical="center"/>
      <protection locked="0"/>
    </xf>
    <xf numFmtId="164" fontId="12" fillId="5" borderId="5" xfId="0" applyNumberFormat="1" applyFont="1" applyFill="1" applyBorder="1" applyAlignment="1" applyProtection="1">
      <alignment horizontal="center" vertical="center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11" xfId="0" applyNumberFormat="1" applyFont="1" applyFill="1" applyBorder="1" applyAlignment="1" applyProtection="1">
      <alignment horizontal="center" vertical="center"/>
    </xf>
    <xf numFmtId="3" fontId="12" fillId="5" borderId="16" xfId="0" applyNumberFormat="1" applyFont="1" applyFill="1" applyBorder="1" applyAlignment="1" applyProtection="1">
      <alignment vertical="center"/>
    </xf>
    <xf numFmtId="3" fontId="12" fillId="5" borderId="15" xfId="0" applyNumberFormat="1" applyFont="1" applyFill="1" applyBorder="1" applyAlignment="1" applyProtection="1">
      <alignment vertical="center"/>
    </xf>
    <xf numFmtId="164" fontId="12" fillId="7" borderId="7" xfId="0" applyNumberFormat="1" applyFont="1" applyFill="1" applyBorder="1" applyAlignment="1" applyProtection="1">
      <alignment horizontal="center" vertical="center"/>
    </xf>
    <xf numFmtId="3" fontId="12" fillId="7" borderId="7" xfId="0" applyNumberFormat="1" applyFont="1" applyFill="1" applyBorder="1" applyAlignment="1" applyProtection="1">
      <alignment horizontal="center" vertical="center"/>
    </xf>
    <xf numFmtId="164" fontId="12" fillId="7" borderId="7" xfId="0" applyNumberFormat="1" applyFont="1" applyFill="1" applyBorder="1" applyAlignment="1">
      <alignment horizontal="center" vertical="center"/>
    </xf>
    <xf numFmtId="3" fontId="12" fillId="7" borderId="7" xfId="0" applyNumberFormat="1" applyFont="1" applyFill="1" applyBorder="1" applyAlignment="1">
      <alignment horizontal="center" vertical="center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12" fillId="8" borderId="13" xfId="0" applyFont="1" applyFill="1" applyBorder="1" applyAlignment="1" applyProtection="1">
      <alignment horizontal="center" vertical="center"/>
    </xf>
    <xf numFmtId="3" fontId="12" fillId="5" borderId="7" xfId="0" applyNumberFormat="1" applyFont="1" applyFill="1" applyBorder="1" applyAlignment="1" applyProtection="1">
      <alignment horizontal="center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15" xfId="0" applyNumberFormat="1" applyFont="1" applyFill="1" applyBorder="1" applyAlignment="1" applyProtection="1">
      <alignment horizontal="center" vertical="center"/>
    </xf>
    <xf numFmtId="164" fontId="12" fillId="7" borderId="15" xfId="0" applyNumberFormat="1" applyFont="1" applyFill="1" applyBorder="1" applyAlignment="1" applyProtection="1">
      <alignment horizontal="center" vertical="center"/>
    </xf>
    <xf numFmtId="164" fontId="12" fillId="5" borderId="0" xfId="0" applyNumberFormat="1" applyFont="1" applyFill="1" applyBorder="1" applyAlignment="1" applyProtection="1">
      <alignment horizontal="center" vertical="center" wrapText="1"/>
    </xf>
    <xf numFmtId="164" fontId="12" fillId="5" borderId="11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7" borderId="16" xfId="0" applyNumberFormat="1" applyFont="1" applyFill="1" applyBorder="1" applyAlignment="1" applyProtection="1">
      <alignment horizontal="center" vertical="center"/>
    </xf>
    <xf numFmtId="3" fontId="12" fillId="7" borderId="16" xfId="0" applyNumberFormat="1" applyFont="1" applyFill="1" applyBorder="1" applyAlignment="1" applyProtection="1">
      <alignment horizontal="center" vertical="center"/>
    </xf>
    <xf numFmtId="3" fontId="12" fillId="7" borderId="15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16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10" fillId="6" borderId="8" xfId="0" applyFont="1" applyFill="1" applyBorder="1" applyProtection="1">
      <protection locked="0"/>
    </xf>
    <xf numFmtId="0" fontId="10" fillId="0" borderId="0" xfId="0" applyFont="1" applyAlignment="1" applyProtection="1">
      <alignment horizontal="right"/>
    </xf>
    <xf numFmtId="0" fontId="10" fillId="6" borderId="9" xfId="0" applyFont="1" applyFill="1" applyBorder="1" applyProtection="1">
      <protection locked="0"/>
    </xf>
    <xf numFmtId="0" fontId="11" fillId="0" borderId="0" xfId="0" applyFont="1" applyAlignment="1" applyProtection="1">
      <alignment horizontal="left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21" fillId="0" borderId="0" xfId="0" applyFont="1"/>
    <xf numFmtId="0" fontId="6" fillId="3" borderId="29" xfId="2" applyFont="1" applyFill="1" applyBorder="1" applyAlignment="1" applyProtection="1">
      <alignment vertical="center"/>
      <protection hidden="1"/>
    </xf>
    <xf numFmtId="0" fontId="6" fillId="3" borderId="30" xfId="2" applyFont="1" applyFill="1" applyBorder="1" applyAlignment="1" applyProtection="1">
      <alignment vertical="center"/>
      <protection hidden="1"/>
    </xf>
    <xf numFmtId="0" fontId="8" fillId="0" borderId="0" xfId="0" applyFont="1"/>
    <xf numFmtId="0" fontId="6" fillId="3" borderId="31" xfId="2" applyFont="1" applyFill="1" applyBorder="1" applyAlignment="1" applyProtection="1">
      <alignment vertical="center"/>
      <protection hidden="1"/>
    </xf>
    <xf numFmtId="0" fontId="8" fillId="0" borderId="25" xfId="0" applyFont="1" applyBorder="1"/>
    <xf numFmtId="0" fontId="10" fillId="6" borderId="32" xfId="0" applyFont="1" applyFill="1" applyBorder="1" applyProtection="1">
      <protection locked="0"/>
    </xf>
    <xf numFmtId="0" fontId="10" fillId="6" borderId="33" xfId="0" applyFont="1" applyFill="1" applyBorder="1" applyProtection="1">
      <protection locked="0"/>
    </xf>
    <xf numFmtId="0" fontId="10" fillId="6" borderId="7" xfId="0" applyFont="1" applyFill="1" applyBorder="1" applyProtection="1">
      <protection locked="0"/>
    </xf>
    <xf numFmtId="0" fontId="10" fillId="6" borderId="32" xfId="0" applyFont="1" applyFill="1" applyBorder="1" applyAlignment="1" applyProtection="1">
      <protection locked="0"/>
    </xf>
    <xf numFmtId="0" fontId="10" fillId="6" borderId="33" xfId="0" applyFont="1" applyFill="1" applyBorder="1" applyAlignment="1" applyProtection="1">
      <protection locked="0"/>
    </xf>
    <xf numFmtId="0" fontId="10" fillId="6" borderId="7" xfId="0" applyFont="1" applyFill="1" applyBorder="1" applyAlignment="1" applyProtection="1">
      <protection locked="0"/>
    </xf>
    <xf numFmtId="169" fontId="10" fillId="6" borderId="32" xfId="0" applyNumberFormat="1" applyFont="1" applyFill="1" applyBorder="1" applyProtection="1">
      <protection locked="0"/>
    </xf>
    <xf numFmtId="169" fontId="10" fillId="6" borderId="33" xfId="0" applyNumberFormat="1" applyFont="1" applyFill="1" applyBorder="1" applyProtection="1">
      <protection locked="0"/>
    </xf>
    <xf numFmtId="169" fontId="10" fillId="6" borderId="7" xfId="0" applyNumberFormat="1" applyFont="1" applyFill="1" applyBorder="1" applyProtection="1">
      <protection locked="0"/>
    </xf>
    <xf numFmtId="0" fontId="22" fillId="0" borderId="32" xfId="0" applyFont="1" applyBorder="1" applyAlignment="1" applyProtection="1">
      <alignment horizontal="center" vertical="center"/>
    </xf>
    <xf numFmtId="0" fontId="22" fillId="0" borderId="3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6" fillId="3" borderId="34" xfId="2" applyFont="1" applyFill="1" applyBorder="1" applyAlignment="1" applyProtection="1">
      <alignment horizontal="left" vertical="center"/>
      <protection hidden="1"/>
    </xf>
    <xf numFmtId="0" fontId="6" fillId="3" borderId="17" xfId="2" applyFont="1" applyFill="1" applyBorder="1" applyAlignment="1" applyProtection="1">
      <alignment horizontal="left" vertical="center"/>
      <protection hidden="1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5" fillId="3" borderId="34" xfId="2" applyFont="1" applyFill="1" applyBorder="1" applyAlignment="1" applyProtection="1">
      <alignment horizontal="center" vertical="center" wrapText="1"/>
      <protection hidden="1"/>
    </xf>
    <xf numFmtId="0" fontId="5" fillId="3" borderId="35" xfId="2" applyFont="1" applyFill="1" applyBorder="1" applyAlignment="1" applyProtection="1">
      <alignment horizontal="center" vertical="center" wrapText="1"/>
      <protection hidden="1"/>
    </xf>
    <xf numFmtId="0" fontId="5" fillId="3" borderId="36" xfId="2" applyFont="1" applyFill="1" applyBorder="1" applyAlignment="1" applyProtection="1">
      <alignment horizontal="center" vertical="center" wrapText="1"/>
      <protection hidden="1"/>
    </xf>
    <xf numFmtId="0" fontId="5" fillId="3" borderId="37" xfId="2" applyFont="1" applyFill="1" applyBorder="1" applyAlignment="1" applyProtection="1">
      <alignment horizontal="center" vertical="center" wrapText="1"/>
      <protection hidden="1"/>
    </xf>
  </cellXfs>
  <cellStyles count="3">
    <cellStyle name="Comma 2" xfId="1"/>
    <cellStyle name="Normal" xfId="0" builtinId="0"/>
    <cellStyle name="Normal 2" xfId="2"/>
  </cellStyles>
  <dxfs count="50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807796\AppData\Local\Microsoft\Windows\Temporary%20Internet%20Files\Content.Outlook\QN9CO76E\me_945_report_cont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_945_report_content"/>
    </sheetNames>
    <sheetDataSet>
      <sheetData sheetId="0">
        <row r="24">
          <cell r="H24">
            <v>0</v>
          </cell>
        </row>
        <row r="27">
          <cell r="H27">
            <v>0</v>
          </cell>
        </row>
        <row r="28">
          <cell r="H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8"/>
  <sheetViews>
    <sheetView tabSelected="1" workbookViewId="0">
      <selection activeCell="D4" sqref="D4:L4"/>
    </sheetView>
  </sheetViews>
  <sheetFormatPr defaultRowHeight="15.75" x14ac:dyDescent="0.25"/>
  <cols>
    <col min="1" max="4" width="9.140625" style="30"/>
    <col min="5" max="5" width="20.42578125" style="30" customWidth="1"/>
    <col min="6" max="9" width="9.140625" style="30"/>
    <col min="10" max="10" width="15.28515625" style="30" bestFit="1" customWidth="1"/>
    <col min="11" max="16384" width="9.140625" style="30"/>
  </cols>
  <sheetData>
    <row r="1" spans="1:17" s="95" customFormat="1" x14ac:dyDescent="0.25">
      <c r="A1" s="95" t="s">
        <v>16</v>
      </c>
    </row>
    <row r="2" spans="1:17" s="97" customFormat="1" x14ac:dyDescent="0.25">
      <c r="A2" s="96" t="s">
        <v>14</v>
      </c>
      <c r="B2" s="96"/>
      <c r="C2" s="96"/>
      <c r="D2" s="96"/>
      <c r="E2" s="96"/>
      <c r="F2" s="96"/>
      <c r="G2" s="96" t="s">
        <v>86</v>
      </c>
      <c r="H2" s="96"/>
      <c r="I2" s="96"/>
      <c r="J2" s="96"/>
      <c r="K2" s="96"/>
      <c r="L2" s="96"/>
      <c r="M2" s="96"/>
      <c r="N2" s="96"/>
      <c r="O2" s="96"/>
    </row>
    <row r="3" spans="1:17" ht="16.5" thickBot="1" x14ac:dyDescent="0.3">
      <c r="A3" s="98" t="s">
        <v>0</v>
      </c>
      <c r="B3" s="98"/>
      <c r="C3" s="98"/>
      <c r="D3" s="98"/>
      <c r="E3" s="98"/>
    </row>
    <row r="4" spans="1:17" ht="16.5" thickBot="1" x14ac:dyDescent="0.3">
      <c r="A4" s="30" t="s">
        <v>1</v>
      </c>
      <c r="D4" s="110" t="s">
        <v>101</v>
      </c>
      <c r="E4" s="111"/>
      <c r="F4" s="111"/>
      <c r="G4" s="111"/>
      <c r="H4" s="111"/>
      <c r="I4" s="111"/>
      <c r="J4" s="111"/>
      <c r="K4" s="111"/>
      <c r="L4" s="112"/>
    </row>
    <row r="5" spans="1:17" ht="16.5" thickBot="1" x14ac:dyDescent="0.3">
      <c r="A5" s="30" t="s">
        <v>13</v>
      </c>
      <c r="D5" s="110" t="s">
        <v>102</v>
      </c>
      <c r="E5" s="111"/>
      <c r="F5" s="112"/>
    </row>
    <row r="6" spans="1:17" ht="16.5" thickBot="1" x14ac:dyDescent="0.3">
      <c r="A6" s="30" t="s">
        <v>2</v>
      </c>
      <c r="D6" s="110">
        <v>95517</v>
      </c>
      <c r="E6" s="111"/>
      <c r="F6" s="112"/>
    </row>
    <row r="8" spans="1:17" ht="16.5" thickBot="1" x14ac:dyDescent="0.3">
      <c r="A8" s="98" t="s">
        <v>3</v>
      </c>
      <c r="B8" s="98"/>
      <c r="C8" s="98"/>
      <c r="D8" s="98"/>
      <c r="E8" s="98"/>
    </row>
    <row r="9" spans="1:17" ht="16.5" thickBot="1" x14ac:dyDescent="0.3">
      <c r="A9" s="30" t="s">
        <v>4</v>
      </c>
      <c r="C9" s="110" t="s">
        <v>104</v>
      </c>
      <c r="D9" s="111"/>
      <c r="E9" s="111"/>
      <c r="F9" s="112"/>
      <c r="G9" s="30" t="s">
        <v>8</v>
      </c>
      <c r="I9" s="99"/>
      <c r="J9" s="100" t="s">
        <v>5</v>
      </c>
      <c r="K9" s="113" t="s">
        <v>105</v>
      </c>
      <c r="L9" s="114"/>
      <c r="M9" s="114"/>
      <c r="N9" s="115"/>
      <c r="P9" s="30" t="s">
        <v>6</v>
      </c>
      <c r="Q9" s="101"/>
    </row>
    <row r="10" spans="1:17" ht="16.5" thickBot="1" x14ac:dyDescent="0.3">
      <c r="A10" s="30" t="s">
        <v>7</v>
      </c>
      <c r="C10" s="110" t="s">
        <v>106</v>
      </c>
      <c r="D10" s="111"/>
      <c r="E10" s="111"/>
      <c r="F10" s="111"/>
      <c r="G10" s="111"/>
      <c r="H10" s="111"/>
      <c r="I10" s="112"/>
      <c r="J10" s="100" t="s">
        <v>9</v>
      </c>
      <c r="K10" s="116" t="s">
        <v>107</v>
      </c>
      <c r="L10" s="117"/>
      <c r="M10" s="117"/>
      <c r="N10" s="117"/>
      <c r="O10" s="118"/>
    </row>
    <row r="12" spans="1:17" ht="16.5" thickBot="1" x14ac:dyDescent="0.3">
      <c r="A12" s="98" t="s">
        <v>18</v>
      </c>
      <c r="B12" s="98"/>
      <c r="C12" s="98"/>
      <c r="D12" s="98"/>
      <c r="E12" s="98"/>
    </row>
    <row r="13" spans="1:17" ht="16.5" thickBot="1" x14ac:dyDescent="0.3">
      <c r="A13" s="30" t="s">
        <v>10</v>
      </c>
      <c r="B13" s="101">
        <v>2016</v>
      </c>
    </row>
    <row r="14" spans="1:17" ht="16.5" thickBot="1" x14ac:dyDescent="0.3">
      <c r="A14" s="30" t="s">
        <v>17</v>
      </c>
      <c r="K14" s="30" t="s">
        <v>11</v>
      </c>
      <c r="L14" s="101" t="s">
        <v>103</v>
      </c>
      <c r="M14" s="30" t="s">
        <v>12</v>
      </c>
      <c r="N14" s="101"/>
    </row>
    <row r="15" spans="1:17" x14ac:dyDescent="0.25">
      <c r="A15" s="95" t="s">
        <v>97</v>
      </c>
      <c r="B15" s="95"/>
      <c r="C15" s="95"/>
      <c r="D15" s="95"/>
      <c r="E15" s="95"/>
      <c r="F15" s="95"/>
      <c r="G15" s="95"/>
      <c r="H15" s="95"/>
      <c r="I15" s="95"/>
      <c r="J15" s="95"/>
    </row>
    <row r="16" spans="1:17" x14ac:dyDescent="0.25">
      <c r="A16" s="95" t="s">
        <v>84</v>
      </c>
      <c r="B16" s="95"/>
      <c r="C16" s="95"/>
      <c r="D16" s="95"/>
      <c r="E16" s="95"/>
      <c r="F16" s="95"/>
      <c r="G16" s="95"/>
      <c r="H16" s="95"/>
      <c r="I16" s="95"/>
      <c r="J16" s="95"/>
    </row>
    <row r="18" spans="1:5" x14ac:dyDescent="0.25">
      <c r="A18" s="98"/>
      <c r="B18" s="98"/>
      <c r="C18" s="98"/>
      <c r="D18" s="98"/>
      <c r="E18" s="98"/>
    </row>
  </sheetData>
  <sheetProtection password="8FA1" sheet="1"/>
  <mergeCells count="7">
    <mergeCell ref="C10:I10"/>
    <mergeCell ref="D4:L4"/>
    <mergeCell ref="D5:F5"/>
    <mergeCell ref="D6:F6"/>
    <mergeCell ref="C9:F9"/>
    <mergeCell ref="K9:N9"/>
    <mergeCell ref="K10:O10"/>
  </mergeCells>
  <pageMargins left="0.7" right="0.7" top="0.75" bottom="0.75" header="0.3" footer="0.3"/>
  <pageSetup paperSize="5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2"/>
  <sheetViews>
    <sheetView zoomScaleNormal="100" workbookViewId="0">
      <pane ySplit="4" topLeftCell="A5" activePane="bottomLeft" state="frozenSplit"/>
      <selection activeCell="C1" sqref="C1:G65536"/>
      <selection pane="bottomLeft" activeCell="D45" sqref="D45"/>
    </sheetView>
  </sheetViews>
  <sheetFormatPr defaultRowHeight="15.75" x14ac:dyDescent="0.25"/>
  <cols>
    <col min="1" max="1" width="10.7109375" style="30" customWidth="1"/>
    <col min="2" max="2" width="104.28515625" style="30" customWidth="1"/>
    <col min="3" max="7" width="16.7109375" style="30" customWidth="1"/>
    <col min="8" max="8" width="35.140625" style="30" customWidth="1"/>
    <col min="9" max="10" width="9.140625" style="30"/>
    <col min="11" max="11" width="10.7109375" style="30" bestFit="1" customWidth="1"/>
    <col min="12" max="12" width="9.140625" style="30"/>
    <col min="13" max="13" width="9.7109375" style="30" bestFit="1" customWidth="1"/>
    <col min="14" max="14" width="13.42578125" style="30" bestFit="1" customWidth="1"/>
    <col min="15" max="15" width="30.7109375" style="30" bestFit="1" customWidth="1"/>
    <col min="16" max="16384" width="9.140625" style="30"/>
  </cols>
  <sheetData>
    <row r="1" spans="1:8" s="29" customFormat="1" ht="21.75" thickBot="1" x14ac:dyDescent="0.4">
      <c r="B1" s="31" t="s">
        <v>19</v>
      </c>
      <c r="C1" s="31"/>
      <c r="D1" s="31"/>
      <c r="E1" s="31"/>
      <c r="F1" s="31"/>
    </row>
    <row r="2" spans="1:8" ht="19.5" thickBot="1" x14ac:dyDescent="0.3">
      <c r="A2" s="34"/>
      <c r="B2" s="35" t="s">
        <v>79</v>
      </c>
      <c r="C2" s="119" t="s">
        <v>77</v>
      </c>
      <c r="D2" s="120"/>
      <c r="E2" s="120"/>
      <c r="F2" s="120"/>
      <c r="G2" s="121"/>
    </row>
    <row r="3" spans="1:8" ht="32.25" thickBot="1" x14ac:dyDescent="0.3">
      <c r="A3" s="36" t="s">
        <v>25</v>
      </c>
      <c r="B3" s="37" t="s">
        <v>78</v>
      </c>
      <c r="C3" s="37" t="s">
        <v>20</v>
      </c>
      <c r="D3" s="37" t="s">
        <v>21</v>
      </c>
      <c r="E3" s="38" t="s">
        <v>22</v>
      </c>
      <c r="F3" s="38" t="s">
        <v>23</v>
      </c>
      <c r="G3" s="39" t="s">
        <v>15</v>
      </c>
    </row>
    <row r="4" spans="1:8" ht="16.5" thickBot="1" x14ac:dyDescent="0.3">
      <c r="A4" s="40"/>
      <c r="B4" s="37" t="s">
        <v>24</v>
      </c>
      <c r="C4" s="41"/>
      <c r="D4" s="41"/>
      <c r="E4" s="41"/>
      <c r="F4" s="41"/>
      <c r="G4" s="84"/>
    </row>
    <row r="5" spans="1:8" ht="16.5" thickBot="1" x14ac:dyDescent="0.3">
      <c r="A5" s="32">
        <v>1</v>
      </c>
      <c r="B5" s="43" t="s">
        <v>26</v>
      </c>
      <c r="C5" s="66">
        <f>'Area 1 Data'!C5+'Area 2 Data'!C5+'Area 3 Data'!C5+'Area 4 Data'!C5</f>
        <v>32862</v>
      </c>
      <c r="D5" s="66">
        <f>'Area 1 Data'!D5+'Area 2 Data'!D5+'Area 3 Data'!D5+'Area 4 Data'!D5</f>
        <v>14041</v>
      </c>
      <c r="E5" s="66">
        <f>'Area 1 Data'!E5+'Area 2 Data'!E5+'Area 3 Data'!E5+'Area 4 Data'!E5</f>
        <v>7375</v>
      </c>
      <c r="F5" s="66">
        <f>'Area 1 Data'!F5+'Area 2 Data'!F5+'Area 3 Data'!F5+'Area 4 Data'!F5</f>
        <v>0</v>
      </c>
      <c r="G5" s="66">
        <f t="shared" ref="G5:G12" si="0">SUM(C5:F5)</f>
        <v>54278</v>
      </c>
    </row>
    <row r="6" spans="1:8" ht="16.5" thickBot="1" x14ac:dyDescent="0.3">
      <c r="A6" s="33">
        <v>2</v>
      </c>
      <c r="B6" s="43" t="s">
        <v>27</v>
      </c>
      <c r="C6" s="66">
        <f>'Area 1 Data'!C6+'Area 2 Data'!C6+'Area 3 Data'!C6+'Area 4 Data'!C6</f>
        <v>30</v>
      </c>
      <c r="D6" s="66">
        <f>'Area 1 Data'!D6+'Area 2 Data'!D6+'Area 3 Data'!D6+'Area 4 Data'!D6</f>
        <v>114</v>
      </c>
      <c r="E6" s="66">
        <f>'Area 1 Data'!E6+'Area 2 Data'!E6+'Area 3 Data'!E6+'Area 4 Data'!E6</f>
        <v>337</v>
      </c>
      <c r="F6" s="66">
        <f>'Area 1 Data'!F6+'Area 2 Data'!F6+'Area 3 Data'!F6+'Area 4 Data'!F6</f>
        <v>0</v>
      </c>
      <c r="G6" s="67">
        <f t="shared" si="0"/>
        <v>481</v>
      </c>
    </row>
    <row r="7" spans="1:8" ht="16.5" thickBot="1" x14ac:dyDescent="0.3">
      <c r="A7" s="33" t="s">
        <v>28</v>
      </c>
      <c r="B7" s="43" t="s">
        <v>29</v>
      </c>
      <c r="C7" s="21">
        <v>0</v>
      </c>
      <c r="D7" s="21">
        <v>0</v>
      </c>
      <c r="E7" s="21">
        <v>0</v>
      </c>
      <c r="F7" s="21">
        <v>0</v>
      </c>
      <c r="G7" s="67">
        <f t="shared" si="0"/>
        <v>0</v>
      </c>
    </row>
    <row r="8" spans="1:8" ht="16.5" thickBot="1" x14ac:dyDescent="0.3">
      <c r="A8" s="33" t="s">
        <v>30</v>
      </c>
      <c r="B8" s="43" t="s">
        <v>31</v>
      </c>
      <c r="C8" s="80">
        <v>0</v>
      </c>
      <c r="D8" s="21">
        <v>0</v>
      </c>
      <c r="E8" s="21">
        <v>0</v>
      </c>
      <c r="F8" s="80">
        <v>0</v>
      </c>
      <c r="G8" s="67">
        <f t="shared" si="0"/>
        <v>0</v>
      </c>
      <c r="H8" s="56"/>
    </row>
    <row r="9" spans="1:8" ht="16.5" thickBot="1" x14ac:dyDescent="0.3">
      <c r="A9" s="33">
        <v>3</v>
      </c>
      <c r="B9" s="43" t="s">
        <v>32</v>
      </c>
      <c r="C9" s="85">
        <f>'Area 1 Data'!C7+'Area 2 Data'!C7+'Area 3 Data'!C7+'Area 4 Data'!C7</f>
        <v>961</v>
      </c>
      <c r="D9" s="85">
        <f>'Area 1 Data'!D7+'Area 2 Data'!D7+'Area 3 Data'!D7+'Area 4 Data'!D7</f>
        <v>626</v>
      </c>
      <c r="E9" s="85">
        <f>'Area 1 Data'!E7+'Area 2 Data'!E7+'Area 3 Data'!E7+'Area 4 Data'!E7</f>
        <v>203</v>
      </c>
      <c r="F9" s="85">
        <f>'Area 1 Data'!F7+'Area 2 Data'!F7+'Area 3 Data'!F7+'Area 4 Data'!F7</f>
        <v>0</v>
      </c>
      <c r="G9" s="67">
        <f t="shared" si="0"/>
        <v>1790</v>
      </c>
    </row>
    <row r="10" spans="1:8" ht="16.5" thickBot="1" x14ac:dyDescent="0.3">
      <c r="A10" s="33">
        <v>4</v>
      </c>
      <c r="B10" s="43" t="s">
        <v>33</v>
      </c>
      <c r="C10" s="85">
        <f>'Area 1 Data'!C8+'Area 2 Data'!C8+'Area 3 Data'!C8+'Area 4 Data'!C8</f>
        <v>563</v>
      </c>
      <c r="D10" s="85">
        <f>'Area 1 Data'!D8+'Area 2 Data'!D8+'Area 3 Data'!D8+'Area 4 Data'!D8</f>
        <v>257</v>
      </c>
      <c r="E10" s="85">
        <f>'Area 1 Data'!E8+'Area 2 Data'!E8+'Area 3 Data'!E8+'Area 4 Data'!E8</f>
        <v>134</v>
      </c>
      <c r="F10" s="85">
        <f>'Area 1 Data'!F8+'Area 2 Data'!F8+'Area 3 Data'!F8+'Area 4 Data'!F8</f>
        <v>0</v>
      </c>
      <c r="G10" s="67">
        <f t="shared" si="0"/>
        <v>954</v>
      </c>
    </row>
    <row r="11" spans="1:8" ht="16.5" thickBot="1" x14ac:dyDescent="0.3">
      <c r="A11" s="33">
        <v>5</v>
      </c>
      <c r="B11" s="43" t="s">
        <v>34</v>
      </c>
      <c r="C11" s="85">
        <f>'Area 1 Data'!C9+'Area 2 Data'!C9+'Area 3 Data'!C9+'Area 4 Data'!C9</f>
        <v>1128</v>
      </c>
      <c r="D11" s="85">
        <f>'Area 1 Data'!D9+'Area 2 Data'!D9+'Area 3 Data'!D9+'Area 4 Data'!D9</f>
        <v>475</v>
      </c>
      <c r="E11" s="85">
        <f>'Area 1 Data'!E9+'Area 2 Data'!E9+'Area 3 Data'!E9+'Area 4 Data'!E9</f>
        <v>263</v>
      </c>
      <c r="F11" s="85">
        <f>'Area 1 Data'!F9+'Area 2 Data'!F9+'Area 3 Data'!F9+'Area 4 Data'!F9</f>
        <v>0</v>
      </c>
      <c r="G11" s="67">
        <f t="shared" si="0"/>
        <v>1866</v>
      </c>
    </row>
    <row r="12" spans="1:8" ht="16.5" thickBot="1" x14ac:dyDescent="0.3">
      <c r="A12" s="7" t="s">
        <v>35</v>
      </c>
      <c r="B12" s="43" t="s">
        <v>36</v>
      </c>
      <c r="C12" s="67">
        <f>SUM(C9:C11)</f>
        <v>2652</v>
      </c>
      <c r="D12" s="67">
        <f>SUM(D9:D11)</f>
        <v>1358</v>
      </c>
      <c r="E12" s="67">
        <f>SUM(E9:E11)</f>
        <v>600</v>
      </c>
      <c r="F12" s="67">
        <f>SUM(F9:F11)</f>
        <v>0</v>
      </c>
      <c r="G12" s="67">
        <f t="shared" si="0"/>
        <v>4610</v>
      </c>
    </row>
    <row r="13" spans="1:8" ht="16.5" thickBot="1" x14ac:dyDescent="0.3">
      <c r="A13" s="37"/>
      <c r="B13" s="37" t="s">
        <v>37</v>
      </c>
      <c r="C13" s="41"/>
      <c r="D13" s="41"/>
      <c r="E13" s="41"/>
      <c r="F13" s="41"/>
      <c r="G13" s="68"/>
    </row>
    <row r="14" spans="1:8" ht="16.5" thickBot="1" x14ac:dyDescent="0.3">
      <c r="A14" s="32">
        <v>6</v>
      </c>
      <c r="B14" s="43" t="s">
        <v>38</v>
      </c>
      <c r="C14" s="86">
        <f>'Area 1 Data'!C11+'Area 2 Data'!C11+'Area 3 Data'!C11+'Area 4 Data'!C11</f>
        <v>14061209</v>
      </c>
      <c r="D14" s="86">
        <f>'Area 1 Data'!D11+'Area 2 Data'!D11+'Area 3 Data'!D11+'Area 4 Data'!D11</f>
        <v>4300312</v>
      </c>
      <c r="E14" s="86">
        <f>'Area 1 Data'!E11+'Area 2 Data'!E11+'Area 3 Data'!E11+'Area 4 Data'!E11</f>
        <v>1468420</v>
      </c>
      <c r="F14" s="86">
        <f>'Area 1 Data'!F11+'Area 2 Data'!F11+'Area 3 Data'!F11+'Area 4 Data'!F11</f>
        <v>0</v>
      </c>
      <c r="G14" s="74">
        <f t="shared" ref="G14:G21" si="1">SUM(C14:F14)</f>
        <v>19829941</v>
      </c>
    </row>
    <row r="15" spans="1:8" ht="16.5" thickBot="1" x14ac:dyDescent="0.3">
      <c r="A15" s="33">
        <v>7</v>
      </c>
      <c r="B15" s="43" t="s">
        <v>39</v>
      </c>
      <c r="C15" s="86">
        <f>'Area 1 Data'!C12+'Area 2 Data'!C12+'Area 3 Data'!C12+'Area 4 Data'!C12</f>
        <v>14060683</v>
      </c>
      <c r="D15" s="86">
        <f>'Area 1 Data'!D12+'Area 2 Data'!D12+'Area 3 Data'!D12+'Area 4 Data'!D12</f>
        <v>4294581</v>
      </c>
      <c r="E15" s="86">
        <f>'Area 1 Data'!E12+'Area 2 Data'!E12+'Area 3 Data'!E12+'Area 4 Data'!E12</f>
        <v>1468420</v>
      </c>
      <c r="F15" s="86">
        <f>'Area 1 Data'!F12+'Area 2 Data'!F12+'Area 3 Data'!F12+'Area 4 Data'!F12</f>
        <v>0</v>
      </c>
      <c r="G15" s="74">
        <f t="shared" si="1"/>
        <v>19823684</v>
      </c>
    </row>
    <row r="16" spans="1:8" ht="16.5" thickBot="1" x14ac:dyDescent="0.3">
      <c r="A16" s="33">
        <v>8</v>
      </c>
      <c r="B16" s="43" t="s">
        <v>40</v>
      </c>
      <c r="C16" s="71">
        <v>14061209</v>
      </c>
      <c r="D16" s="71">
        <v>4300312</v>
      </c>
      <c r="E16" s="71">
        <v>1455100</v>
      </c>
      <c r="F16" s="71">
        <v>0</v>
      </c>
      <c r="G16" s="74">
        <f t="shared" si="1"/>
        <v>19816621</v>
      </c>
    </row>
    <row r="17" spans="1:7" ht="16.5" thickBot="1" x14ac:dyDescent="0.3">
      <c r="A17" s="33">
        <v>9</v>
      </c>
      <c r="B17" s="43" t="s">
        <v>41</v>
      </c>
      <c r="C17" s="71">
        <v>-526</v>
      </c>
      <c r="D17" s="71">
        <v>-5731</v>
      </c>
      <c r="E17" s="71">
        <v>0</v>
      </c>
      <c r="F17" s="71">
        <v>0</v>
      </c>
      <c r="G17" s="74">
        <f t="shared" si="1"/>
        <v>-6257</v>
      </c>
    </row>
    <row r="18" spans="1:7" ht="16.5" thickBot="1" x14ac:dyDescent="0.3">
      <c r="A18" s="33">
        <v>10</v>
      </c>
      <c r="B18" s="43" t="s">
        <v>42</v>
      </c>
      <c r="C18" s="87">
        <f>'Area 1 Data'!C13+'Area 2 Data'!C13+'Area 3 Data'!C13+'Area 4 Data'!C13</f>
        <v>0</v>
      </c>
      <c r="D18" s="87">
        <f>'Area 1 Data'!D13+'Area 2 Data'!D13+'Area 3 Data'!D13+'Area 4 Data'!D13</f>
        <v>0</v>
      </c>
      <c r="E18" s="87">
        <f>'Area 1 Data'!E13+'Area 2 Data'!E13+'Area 3 Data'!E13+'Area 4 Data'!E13</f>
        <v>0</v>
      </c>
      <c r="F18" s="88">
        <v>0</v>
      </c>
      <c r="G18" s="74">
        <f>'Area 1 Data'!G13+'Area 2 Data'!G13+'Area 3 Data'!G13+'Area 4 Data'!G13</f>
        <v>0</v>
      </c>
    </row>
    <row r="19" spans="1:7" ht="16.5" thickBot="1" x14ac:dyDescent="0.3">
      <c r="A19" s="33">
        <v>11</v>
      </c>
      <c r="B19" s="43" t="s">
        <v>43</v>
      </c>
      <c r="C19" s="87">
        <f>'Area 1 Data'!C14+'Area 2 Data'!C14+'Area 3 Data'!C14+'Area 4 Data'!C14</f>
        <v>0</v>
      </c>
      <c r="D19" s="87">
        <f>'Area 1 Data'!D14+'Area 2 Data'!D14+'Area 3 Data'!D14+'Area 4 Data'!D14</f>
        <v>0</v>
      </c>
      <c r="E19" s="87">
        <f>'Area 1 Data'!E14+'Area 2 Data'!E14+'Area 3 Data'!E14+'Area 4 Data'!E14</f>
        <v>0</v>
      </c>
      <c r="F19" s="88">
        <v>0</v>
      </c>
      <c r="G19" s="74">
        <f>'Area 1 Data'!G14+'Area 2 Data'!G14+'Area 3 Data'!G14+'Area 4 Data'!G14</f>
        <v>0</v>
      </c>
    </row>
    <row r="20" spans="1:7" ht="16.5" thickBot="1" x14ac:dyDescent="0.3">
      <c r="A20" s="33">
        <v>13</v>
      </c>
      <c r="B20" s="43" t="s">
        <v>44</v>
      </c>
      <c r="C20" s="71">
        <v>0</v>
      </c>
      <c r="D20" s="71">
        <v>0</v>
      </c>
      <c r="E20" s="71">
        <v>0</v>
      </c>
      <c r="F20" s="71">
        <v>0</v>
      </c>
      <c r="G20" s="74">
        <f t="shared" si="1"/>
        <v>0</v>
      </c>
    </row>
    <row r="21" spans="1:7" ht="16.5" thickBot="1" x14ac:dyDescent="0.3">
      <c r="A21" s="7">
        <v>14</v>
      </c>
      <c r="B21" s="43" t="s">
        <v>45</v>
      </c>
      <c r="C21" s="74">
        <f>SUM(C16:C20)</f>
        <v>14060683</v>
      </c>
      <c r="D21" s="74">
        <f>SUM(D16:D20)</f>
        <v>4294581</v>
      </c>
      <c r="E21" s="74">
        <f>SUM(E16:E20)</f>
        <v>1455100</v>
      </c>
      <c r="F21" s="74">
        <f>SUM(F16:F20)</f>
        <v>0</v>
      </c>
      <c r="G21" s="74">
        <f t="shared" si="1"/>
        <v>19810364</v>
      </c>
    </row>
    <row r="22" spans="1:7" ht="16.5" thickBot="1" x14ac:dyDescent="0.3">
      <c r="A22" s="37"/>
      <c r="B22" s="37" t="s">
        <v>46</v>
      </c>
      <c r="C22" s="89"/>
      <c r="D22" s="89"/>
      <c r="E22" s="89"/>
      <c r="F22" s="89"/>
      <c r="G22" s="90"/>
    </row>
    <row r="23" spans="1:7" ht="16.5" thickBot="1" x14ac:dyDescent="0.3">
      <c r="A23" s="32">
        <v>15</v>
      </c>
      <c r="B23" s="43" t="s">
        <v>47</v>
      </c>
      <c r="C23" s="91">
        <f>'Area 1 Data'!C16+'Area 2 Data'!C16+'Area 3 Data'!C16+'Area 4 Data'!C16</f>
        <v>3089587</v>
      </c>
      <c r="D23" s="91">
        <f>'Area 1 Data'!D16+'Area 2 Data'!D16+'Area 3 Data'!D16+'Area 4 Data'!D16</f>
        <v>654406</v>
      </c>
      <c r="E23" s="91">
        <f>'Area 1 Data'!E16+'Area 2 Data'!E16+'Area 3 Data'!E16+'Area 4 Data'!E16</f>
        <v>604302</v>
      </c>
      <c r="F23" s="92">
        <v>0</v>
      </c>
      <c r="G23" s="74">
        <f>'Area 1 Data'!G16+'Area 2 Data'!G16+'Area 3 Data'!G16+'Area 4 Data'!G16</f>
        <v>4348295</v>
      </c>
    </row>
    <row r="24" spans="1:7" ht="16.5" thickBot="1" x14ac:dyDescent="0.3">
      <c r="A24" s="33">
        <v>16</v>
      </c>
      <c r="B24" s="43" t="s">
        <v>48</v>
      </c>
      <c r="C24" s="91">
        <f>'Area 1 Data'!C17+'Area 2 Data'!C17+'Area 3 Data'!C17+'Area 4 Data'!C17</f>
        <v>1850306</v>
      </c>
      <c r="D24" s="91">
        <f>'Area 1 Data'!D17+'Area 2 Data'!D17+'Area 3 Data'!D17+'Area 4 Data'!D17</f>
        <v>643725</v>
      </c>
      <c r="E24" s="91">
        <f>'Area 1 Data'!E17+'Area 2 Data'!E17+'Area 3 Data'!E17+'Area 4 Data'!E17</f>
        <v>304966</v>
      </c>
      <c r="F24" s="88">
        <v>0</v>
      </c>
      <c r="G24" s="74">
        <f>'Area 1 Data'!G17+'Area 2 Data'!G17+'Area 3 Data'!G17+'Area 4 Data'!G17</f>
        <v>2798997</v>
      </c>
    </row>
    <row r="25" spans="1:7" ht="16.5" thickBot="1" x14ac:dyDescent="0.3">
      <c r="A25" s="33">
        <v>17</v>
      </c>
      <c r="B25" s="43" t="s">
        <v>49</v>
      </c>
      <c r="C25" s="91">
        <f>'Area 1 Data'!C18+'Area 2 Data'!C18+'Area 3 Data'!C18+'Area 4 Data'!C18</f>
        <v>3035060</v>
      </c>
      <c r="D25" s="91">
        <f>'Area 1 Data'!D18+'Area 2 Data'!D18+'Area 3 Data'!D18+'Area 4 Data'!D18</f>
        <v>861743</v>
      </c>
      <c r="E25" s="91">
        <f>'Area 1 Data'!E18+'Area 2 Data'!E18+'Area 3 Data'!E18+'Area 4 Data'!E18</f>
        <v>503614</v>
      </c>
      <c r="F25" s="88">
        <v>0</v>
      </c>
      <c r="G25" s="74">
        <f>'Area 1 Data'!G18+'Area 2 Data'!G18+'Area 3 Data'!G18+'Area 4 Data'!G18</f>
        <v>4400417</v>
      </c>
    </row>
    <row r="26" spans="1:7" ht="16.5" thickBot="1" x14ac:dyDescent="0.3">
      <c r="A26" s="33">
        <v>18</v>
      </c>
      <c r="B26" s="43" t="s">
        <v>50</v>
      </c>
      <c r="C26" s="91">
        <f>'Area 1 Data'!C19+'Area 2 Data'!C19+'Area 3 Data'!C19+'Area 4 Data'!C19</f>
        <v>0</v>
      </c>
      <c r="D26" s="91">
        <f>'Area 1 Data'!D19+'Area 2 Data'!D19+'Area 3 Data'!D19+'Area 4 Data'!D19</f>
        <v>0</v>
      </c>
      <c r="E26" s="91">
        <f>'Area 1 Data'!E19+'Area 2 Data'!E19+'Area 3 Data'!E19+'Area 4 Data'!E19</f>
        <v>0</v>
      </c>
      <c r="F26" s="88">
        <v>0</v>
      </c>
      <c r="G26" s="74">
        <f>'Area 1 Data'!G19+'Area 2 Data'!G19+'Area 3 Data'!G19+'Area 4 Data'!G19</f>
        <v>0</v>
      </c>
    </row>
    <row r="27" spans="1:7" ht="16.5" thickBot="1" x14ac:dyDescent="0.3">
      <c r="A27" s="33">
        <v>19</v>
      </c>
      <c r="B27" s="43" t="s">
        <v>51</v>
      </c>
      <c r="C27" s="91">
        <f>'Area 1 Data'!C20+'Area 2 Data'!C20+'Area 3 Data'!C20+'Area 4 Data'!C20</f>
        <v>127687</v>
      </c>
      <c r="D27" s="91">
        <f>'Area 1 Data'!D20+'Area 2 Data'!D20+'Area 3 Data'!D20+'Area 4 Data'!D20</f>
        <v>36132</v>
      </c>
      <c r="E27" s="91">
        <f>'Area 1 Data'!E20+'Area 2 Data'!E20+'Area 3 Data'!E20+'Area 4 Data'!E20</f>
        <v>20795</v>
      </c>
      <c r="F27" s="88">
        <v>0</v>
      </c>
      <c r="G27" s="74">
        <f>'Area 1 Data'!G20+'Area 2 Data'!G20+'Area 3 Data'!G20+'Area 4 Data'!G20</f>
        <v>184614</v>
      </c>
    </row>
    <row r="28" spans="1:7" ht="16.5" thickBot="1" x14ac:dyDescent="0.3">
      <c r="A28" s="33">
        <v>20</v>
      </c>
      <c r="B28" s="43" t="s">
        <v>52</v>
      </c>
      <c r="C28" s="91">
        <f>'Area 1 Data'!C21+'Area 2 Data'!C21+'Area 3 Data'!C21+'Area 4 Data'!C21</f>
        <v>909986</v>
      </c>
      <c r="D28" s="91">
        <f>'Area 1 Data'!D21+'Area 2 Data'!D21+'Area 3 Data'!D21+'Area 4 Data'!D21</f>
        <v>225127</v>
      </c>
      <c r="E28" s="91">
        <f>'Area 1 Data'!E21+'Area 2 Data'!E21+'Area 3 Data'!E21+'Area 4 Data'!E21</f>
        <v>62865</v>
      </c>
      <c r="F28" s="88">
        <v>0</v>
      </c>
      <c r="G28" s="74">
        <f>'Area 1 Data'!G21+'Area 2 Data'!G21+'Area 3 Data'!G21+'Area 4 Data'!G21</f>
        <v>1197978</v>
      </c>
    </row>
    <row r="29" spans="1:7" ht="16.5" thickBot="1" x14ac:dyDescent="0.3">
      <c r="A29" s="33">
        <v>21</v>
      </c>
      <c r="B29" s="43" t="s">
        <v>53</v>
      </c>
      <c r="C29" s="91">
        <f>'Area 1 Data'!C22+'Area 2 Data'!C22+'Area 3 Data'!C22+'Area 4 Data'!C22</f>
        <v>2632272</v>
      </c>
      <c r="D29" s="91">
        <f>'Area 1 Data'!D22+'Area 2 Data'!D22+'Area 3 Data'!D22+'Area 4 Data'!D22</f>
        <v>1105280</v>
      </c>
      <c r="E29" s="91">
        <f>'Area 1 Data'!E22+'Area 2 Data'!E22+'Area 3 Data'!E22+'Area 4 Data'!E22</f>
        <v>551500</v>
      </c>
      <c r="F29" s="88">
        <v>0</v>
      </c>
      <c r="G29" s="74">
        <f>'Area 1 Data'!G22+'Area 2 Data'!G22+'Area 3 Data'!G22+'Area 4 Data'!G22</f>
        <v>4289052</v>
      </c>
    </row>
    <row r="30" spans="1:7" ht="16.5" thickBot="1" x14ac:dyDescent="0.3">
      <c r="A30" s="33">
        <v>22</v>
      </c>
      <c r="B30" s="43" t="s">
        <v>54</v>
      </c>
      <c r="C30" s="71">
        <v>0</v>
      </c>
      <c r="D30" s="71">
        <v>0</v>
      </c>
      <c r="E30" s="71">
        <v>0</v>
      </c>
      <c r="F30" s="88">
        <v>0</v>
      </c>
      <c r="G30" s="74">
        <f t="shared" ref="G30:G47" si="2">SUM(C30:F30)</f>
        <v>0</v>
      </c>
    </row>
    <row r="31" spans="1:7" ht="16.5" thickBot="1" x14ac:dyDescent="0.3">
      <c r="A31" s="33">
        <v>23</v>
      </c>
      <c r="B31" s="43" t="s">
        <v>55</v>
      </c>
      <c r="C31" s="71">
        <v>45527</v>
      </c>
      <c r="D31" s="71">
        <v>27159</v>
      </c>
      <c r="E31" s="71">
        <v>7899</v>
      </c>
      <c r="F31" s="88">
        <v>0</v>
      </c>
      <c r="G31" s="74">
        <f t="shared" si="2"/>
        <v>80585</v>
      </c>
    </row>
    <row r="32" spans="1:7" ht="16.5" thickBot="1" x14ac:dyDescent="0.3">
      <c r="A32" s="33">
        <v>24</v>
      </c>
      <c r="B32" s="43" t="s">
        <v>56</v>
      </c>
      <c r="C32" s="71">
        <v>0</v>
      </c>
      <c r="D32" s="71">
        <v>0</v>
      </c>
      <c r="E32" s="71">
        <v>93636</v>
      </c>
      <c r="F32" s="71">
        <v>0</v>
      </c>
      <c r="G32" s="74">
        <f t="shared" si="2"/>
        <v>93636</v>
      </c>
    </row>
    <row r="33" spans="1:7" ht="16.5" thickBot="1" x14ac:dyDescent="0.3">
      <c r="A33" s="33">
        <v>25</v>
      </c>
      <c r="B33" s="43" t="s">
        <v>85</v>
      </c>
      <c r="C33" s="74">
        <f>SUM(C23:C31)-C32</f>
        <v>11690425</v>
      </c>
      <c r="D33" s="74">
        <f>SUM(D23:D31)-D32</f>
        <v>3553572</v>
      </c>
      <c r="E33" s="74">
        <f>SUM(E23:E31)-E32</f>
        <v>1962305</v>
      </c>
      <c r="F33" s="71"/>
      <c r="G33" s="74">
        <f t="shared" si="2"/>
        <v>17206302</v>
      </c>
    </row>
    <row r="34" spans="1:7" ht="16.5" thickBot="1" x14ac:dyDescent="0.3">
      <c r="A34" s="33">
        <v>26</v>
      </c>
      <c r="B34" s="43" t="s">
        <v>57</v>
      </c>
      <c r="C34" s="71">
        <v>0</v>
      </c>
      <c r="D34" s="71">
        <v>-660961</v>
      </c>
      <c r="E34" s="71">
        <v>0</v>
      </c>
      <c r="F34" s="71">
        <v>0</v>
      </c>
      <c r="G34" s="74">
        <f t="shared" si="2"/>
        <v>-660961</v>
      </c>
    </row>
    <row r="35" spans="1:7" ht="16.5" thickBot="1" x14ac:dyDescent="0.3">
      <c r="A35" s="33">
        <v>27</v>
      </c>
      <c r="B35" s="43" t="s">
        <v>58</v>
      </c>
      <c r="C35" s="71">
        <v>226037</v>
      </c>
      <c r="D35" s="71">
        <v>69128</v>
      </c>
      <c r="E35" s="71">
        <v>23605</v>
      </c>
      <c r="F35" s="71">
        <v>0</v>
      </c>
      <c r="G35" s="74">
        <f t="shared" si="2"/>
        <v>318770</v>
      </c>
    </row>
    <row r="36" spans="1:7" ht="16.5" thickBot="1" x14ac:dyDescent="0.3">
      <c r="A36" s="33">
        <v>28</v>
      </c>
      <c r="B36" s="43" t="s">
        <v>59</v>
      </c>
      <c r="C36" s="71">
        <v>48188</v>
      </c>
      <c r="D36" s="71">
        <v>14737</v>
      </c>
      <c r="E36" s="71">
        <v>5032</v>
      </c>
      <c r="F36" s="71">
        <v>0</v>
      </c>
      <c r="G36" s="74">
        <f t="shared" si="2"/>
        <v>67957</v>
      </c>
    </row>
    <row r="37" spans="1:7" ht="16.5" thickBot="1" x14ac:dyDescent="0.3">
      <c r="A37" s="33">
        <v>29</v>
      </c>
      <c r="B37" s="43" t="s">
        <v>60</v>
      </c>
      <c r="C37" s="71">
        <v>471541</v>
      </c>
      <c r="D37" s="71">
        <v>144211</v>
      </c>
      <c r="E37" s="71">
        <v>49243</v>
      </c>
      <c r="F37" s="71">
        <v>0</v>
      </c>
      <c r="G37" s="74">
        <f t="shared" si="2"/>
        <v>664995</v>
      </c>
    </row>
    <row r="38" spans="1:7" ht="16.5" thickBot="1" x14ac:dyDescent="0.3">
      <c r="A38" s="33">
        <v>30</v>
      </c>
      <c r="B38" s="43" t="s">
        <v>61</v>
      </c>
      <c r="C38" s="71">
        <v>325035</v>
      </c>
      <c r="D38" s="71">
        <v>235076</v>
      </c>
      <c r="E38" s="71">
        <v>57599</v>
      </c>
      <c r="F38" s="71">
        <v>0</v>
      </c>
      <c r="G38" s="74">
        <f t="shared" si="2"/>
        <v>617710</v>
      </c>
    </row>
    <row r="39" spans="1:7" ht="16.5" thickBot="1" x14ac:dyDescent="0.3">
      <c r="A39" s="33">
        <v>31</v>
      </c>
      <c r="B39" s="43" t="s">
        <v>62</v>
      </c>
      <c r="C39" s="71">
        <v>18942</v>
      </c>
      <c r="D39" s="71">
        <v>5793</v>
      </c>
      <c r="E39" s="71">
        <v>1978</v>
      </c>
      <c r="F39" s="71">
        <v>0</v>
      </c>
      <c r="G39" s="74">
        <f t="shared" si="2"/>
        <v>26713</v>
      </c>
    </row>
    <row r="40" spans="1:7" ht="16.5" thickBot="1" x14ac:dyDescent="0.3">
      <c r="A40" s="33">
        <v>32</v>
      </c>
      <c r="B40" s="43" t="s">
        <v>63</v>
      </c>
      <c r="C40" s="71">
        <v>375209</v>
      </c>
      <c r="D40" s="71">
        <v>112268</v>
      </c>
      <c r="E40" s="71">
        <v>38336</v>
      </c>
      <c r="F40" s="71">
        <v>0</v>
      </c>
      <c r="G40" s="74">
        <f t="shared" si="2"/>
        <v>525813</v>
      </c>
    </row>
    <row r="41" spans="1:7" ht="16.5" thickBot="1" x14ac:dyDescent="0.3">
      <c r="A41" s="32">
        <v>33</v>
      </c>
      <c r="B41" s="43" t="s">
        <v>64</v>
      </c>
      <c r="C41" s="71">
        <v>272348</v>
      </c>
      <c r="D41" s="71">
        <v>83292</v>
      </c>
      <c r="E41" s="71">
        <v>28441</v>
      </c>
      <c r="F41" s="71">
        <v>0</v>
      </c>
      <c r="G41" s="74">
        <f t="shared" si="2"/>
        <v>384081</v>
      </c>
    </row>
    <row r="42" spans="1:7" ht="16.5" thickBot="1" x14ac:dyDescent="0.3">
      <c r="A42" s="33" t="s">
        <v>65</v>
      </c>
      <c r="B42" s="43" t="s">
        <v>66</v>
      </c>
      <c r="C42" s="71">
        <v>0</v>
      </c>
      <c r="D42" s="71">
        <v>0</v>
      </c>
      <c r="E42" s="71">
        <v>0</v>
      </c>
      <c r="F42" s="71">
        <v>0</v>
      </c>
      <c r="G42" s="74">
        <f t="shared" si="2"/>
        <v>0</v>
      </c>
    </row>
    <row r="43" spans="1:7" ht="16.5" thickBot="1" x14ac:dyDescent="0.3">
      <c r="A43" s="33">
        <v>34</v>
      </c>
      <c r="B43" s="43" t="s">
        <v>67</v>
      </c>
      <c r="C43" s="71">
        <v>0</v>
      </c>
      <c r="D43" s="71">
        <v>0</v>
      </c>
      <c r="E43" s="71">
        <v>0</v>
      </c>
      <c r="F43" s="71">
        <v>0</v>
      </c>
      <c r="G43" s="74">
        <f t="shared" si="2"/>
        <v>0</v>
      </c>
    </row>
    <row r="44" spans="1:7" ht="16.5" thickBot="1" x14ac:dyDescent="0.3">
      <c r="A44" s="33">
        <v>35</v>
      </c>
      <c r="B44" s="43" t="s">
        <v>68</v>
      </c>
      <c r="C44" s="71">
        <v>0</v>
      </c>
      <c r="D44" s="71">
        <v>0</v>
      </c>
      <c r="E44" s="71">
        <v>0</v>
      </c>
      <c r="F44" s="71">
        <v>0</v>
      </c>
      <c r="G44" s="74">
        <f t="shared" si="2"/>
        <v>0</v>
      </c>
    </row>
    <row r="45" spans="1:7" ht="16.5" thickBot="1" x14ac:dyDescent="0.3">
      <c r="A45" s="33">
        <v>36</v>
      </c>
      <c r="B45" s="43" t="s">
        <v>69</v>
      </c>
      <c r="C45" s="71">
        <v>-110535</v>
      </c>
      <c r="D45" s="71">
        <v>-166995</v>
      </c>
      <c r="E45" s="71">
        <v>-34351</v>
      </c>
      <c r="F45" s="71"/>
      <c r="G45" s="74">
        <f t="shared" si="2"/>
        <v>-311881</v>
      </c>
    </row>
    <row r="46" spans="1:7" ht="16.5" thickBot="1" x14ac:dyDescent="0.3">
      <c r="A46" s="33">
        <v>37</v>
      </c>
      <c r="B46" s="43" t="s">
        <v>70</v>
      </c>
      <c r="C46" s="74">
        <f>SUM(C35:C45)</f>
        <v>1626765</v>
      </c>
      <c r="D46" s="74">
        <f>SUM(D35:D45)</f>
        <v>497510</v>
      </c>
      <c r="E46" s="74">
        <f>SUM(E35:E45)</f>
        <v>169883</v>
      </c>
      <c r="F46" s="74">
        <f>SUM(F35:F45)</f>
        <v>0</v>
      </c>
      <c r="G46" s="74">
        <f t="shared" si="2"/>
        <v>2294158</v>
      </c>
    </row>
    <row r="47" spans="1:7" ht="16.5" thickBot="1" x14ac:dyDescent="0.3">
      <c r="A47" s="7">
        <v>38</v>
      </c>
      <c r="B47" s="43" t="s">
        <v>71</v>
      </c>
      <c r="C47" s="74">
        <f>C21-C33-C34-C46</f>
        <v>743493</v>
      </c>
      <c r="D47" s="74">
        <f>D21-D33-D34-D46</f>
        <v>904460</v>
      </c>
      <c r="E47" s="74">
        <f>E21-E33-E34-E46</f>
        <v>-677088</v>
      </c>
      <c r="F47" s="74">
        <f>F21-F33-F34-F46</f>
        <v>0</v>
      </c>
      <c r="G47" s="74">
        <f t="shared" si="2"/>
        <v>970865</v>
      </c>
    </row>
    <row r="48" spans="1:7" ht="16.5" thickBot="1" x14ac:dyDescent="0.3">
      <c r="A48" s="37"/>
      <c r="B48" s="37" t="s">
        <v>72</v>
      </c>
      <c r="C48" s="41"/>
      <c r="D48" s="41"/>
      <c r="E48" s="41"/>
      <c r="F48" s="41"/>
      <c r="G48" s="69"/>
    </row>
    <row r="49" spans="1:7" ht="16.5" thickBot="1" x14ac:dyDescent="0.3">
      <c r="A49" s="32">
        <v>39</v>
      </c>
      <c r="B49" s="43" t="s">
        <v>73</v>
      </c>
      <c r="C49" s="77">
        <f>'Area 1 Data'!C24+'Area 2 Data'!C24+'Area 3 Data'!C24+'Area 4 Data'!C24</f>
        <v>650</v>
      </c>
      <c r="D49" s="77">
        <f>'Area 1 Data'!D24+'Area 2 Data'!D24+'Area 3 Data'!D24+'Area 4 Data'!D24</f>
        <v>205</v>
      </c>
      <c r="E49" s="77">
        <f>'Area 1 Data'!E24+'Area 2 Data'!E24+'Area 3 Data'!E24+'Area 4 Data'!E24</f>
        <v>106</v>
      </c>
      <c r="F49" s="93">
        <v>0</v>
      </c>
      <c r="G49" s="66">
        <f>'Area 1 Data'!G24+'Area 2 Data'!G24+'Area 3 Data'!G24+'Area 4 Data'!G24</f>
        <v>961</v>
      </c>
    </row>
    <row r="50" spans="1:7" ht="16.5" thickBot="1" x14ac:dyDescent="0.3">
      <c r="A50" s="32">
        <v>40</v>
      </c>
      <c r="B50" s="43" t="s">
        <v>74</v>
      </c>
      <c r="C50" s="78">
        <f>'Area 1 Data'!C25+'Area 2 Data'!C25+'Area 3 Data'!C25+'Area 4 Data'!C25</f>
        <v>30010</v>
      </c>
      <c r="D50" s="78">
        <f>'Area 1 Data'!D25+'Area 2 Data'!D25+'Area 3 Data'!D25+'Area 4 Data'!D25</f>
        <v>9927</v>
      </c>
      <c r="E50" s="78">
        <f>'Area 1 Data'!E25+'Area 2 Data'!E25+'Area 3 Data'!E25+'Area 4 Data'!E25</f>
        <v>6413</v>
      </c>
      <c r="F50" s="94">
        <v>0</v>
      </c>
      <c r="G50" s="66">
        <f>'Area 1 Data'!G25+'Area 2 Data'!G25+'Area 3 Data'!G25+'Area 4 Data'!G25</f>
        <v>46350</v>
      </c>
    </row>
    <row r="51" spans="1:7" ht="16.5" thickBot="1" x14ac:dyDescent="0.3">
      <c r="A51" s="32">
        <v>41</v>
      </c>
      <c r="B51" s="43" t="s">
        <v>75</v>
      </c>
      <c r="C51" s="78">
        <f>'Area 1 Data'!C26+'Area 2 Data'!C26+'Area 3 Data'!C26+'Area 4 Data'!C26</f>
        <v>26542</v>
      </c>
      <c r="D51" s="78">
        <f>'Area 1 Data'!D26+'Area 2 Data'!D26+'Area 3 Data'!D26+'Area 4 Data'!D26</f>
        <v>8548</v>
      </c>
      <c r="E51" s="78">
        <f>'Area 1 Data'!E26+'Area 2 Data'!E26+'Area 3 Data'!E26+'Area 4 Data'!E26</f>
        <v>4824</v>
      </c>
      <c r="F51" s="94">
        <v>0</v>
      </c>
      <c r="G51" s="66">
        <f>'Area 1 Data'!G26+'Area 2 Data'!G26+'Area 3 Data'!G26+'Area 4 Data'!G26</f>
        <v>39914</v>
      </c>
    </row>
    <row r="52" spans="1:7" ht="16.5" thickBot="1" x14ac:dyDescent="0.3">
      <c r="A52" s="32">
        <v>42</v>
      </c>
      <c r="B52" s="43" t="s">
        <v>76</v>
      </c>
      <c r="C52" s="78">
        <f>'Area 1 Data'!C27+'Area 2 Data'!C27+'Area 3 Data'!C27+'Area 4 Data'!C27</f>
        <v>648</v>
      </c>
      <c r="D52" s="78">
        <f>'Area 1 Data'!D27+'Area 2 Data'!D27+'Area 3 Data'!D27+'Area 4 Data'!D27</f>
        <v>141</v>
      </c>
      <c r="E52" s="78">
        <f>'Area 1 Data'!E27+'Area 2 Data'!E27+'Area 3 Data'!E27+'Area 4 Data'!E27</f>
        <v>18</v>
      </c>
      <c r="F52" s="94">
        <v>0</v>
      </c>
      <c r="G52" s="66">
        <f>'Area 1 Data'!G27+'Area 2 Data'!G27+'Area 3 Data'!G27+'Area 4 Data'!G27</f>
        <v>807</v>
      </c>
    </row>
  </sheetData>
  <sheetProtection password="8FA1" sheet="1"/>
  <mergeCells count="1">
    <mergeCell ref="C2:G2"/>
  </mergeCells>
  <conditionalFormatting sqref="C5:G12">
    <cfRule type="cellIs" dxfId="49" priority="4" stopIfTrue="1" operator="lessThan">
      <formula>0</formula>
    </cfRule>
    <cfRule type="cellIs" dxfId="48" priority="8" stopIfTrue="1" operator="lessThan">
      <formula>0</formula>
    </cfRule>
    <cfRule type="cellIs" dxfId="47" priority="10" stopIfTrue="1" operator="lessThan">
      <formula>0</formula>
    </cfRule>
  </conditionalFormatting>
  <conditionalFormatting sqref="C14:G21">
    <cfRule type="cellIs" dxfId="46" priority="3" stopIfTrue="1" operator="lessThan">
      <formula>0</formula>
    </cfRule>
    <cfRule type="cellIs" dxfId="45" priority="7" stopIfTrue="1" operator="lessThan">
      <formula>0</formula>
    </cfRule>
    <cfRule type="cellIs" dxfId="44" priority="9" stopIfTrue="1" operator="lessThan">
      <formula>0</formula>
    </cfRule>
  </conditionalFormatting>
  <conditionalFormatting sqref="C23:G47">
    <cfRule type="cellIs" dxfId="43" priority="2" stopIfTrue="1" operator="lessThan">
      <formula>0</formula>
    </cfRule>
    <cfRule type="cellIs" dxfId="42" priority="6" stopIfTrue="1" operator="lessThan">
      <formula>0</formula>
    </cfRule>
  </conditionalFormatting>
  <conditionalFormatting sqref="C49:G52">
    <cfRule type="cellIs" dxfId="41" priority="1" stopIfTrue="1" operator="lessThan">
      <formula>0</formula>
    </cfRule>
    <cfRule type="cellIs" dxfId="40" priority="5" stopIfTrue="1" operator="lessThan">
      <formula>0</formula>
    </cfRule>
  </conditionalFormatting>
  <pageMargins left="0.7" right="0.7" top="0.75" bottom="0.75" header="0.3" footer="0.3"/>
  <pageSetup paperSize="5" scale="81" fitToHeight="2" orientation="landscape" r:id="rId1"/>
  <ignoredErrors>
    <ignoredError sqref="C12:F12 C21:F21 C33:E33 C46:F46 C47:F47 C49:E49 C51:E52 C50 E5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7"/>
  <sheetViews>
    <sheetView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RowHeight="15.75" x14ac:dyDescent="0.25"/>
  <cols>
    <col min="1" max="1" width="12.7109375" style="30" bestFit="1" customWidth="1"/>
    <col min="2" max="2" width="96.7109375" style="30" bestFit="1" customWidth="1"/>
    <col min="3" max="7" width="16.7109375" style="30" customWidth="1"/>
    <col min="8" max="8" width="35.140625" style="30" customWidth="1"/>
    <col min="9" max="10" width="9.140625" style="30"/>
    <col min="11" max="11" width="10.7109375" style="30" bestFit="1" customWidth="1"/>
    <col min="12" max="12" width="9.140625" style="30"/>
    <col min="13" max="13" width="9.7109375" style="30" bestFit="1" customWidth="1"/>
    <col min="14" max="14" width="13.42578125" style="30" bestFit="1" customWidth="1"/>
    <col min="15" max="15" width="30.7109375" style="30" bestFit="1" customWidth="1"/>
    <col min="16" max="16384" width="9.140625" style="30"/>
  </cols>
  <sheetData>
    <row r="1" spans="1:7" s="29" customFormat="1" ht="21.75" thickBot="1" x14ac:dyDescent="0.4">
      <c r="B1" s="31" t="s">
        <v>19</v>
      </c>
      <c r="C1" s="31"/>
      <c r="D1" s="31"/>
      <c r="E1" s="31"/>
      <c r="F1" s="31"/>
    </row>
    <row r="2" spans="1:7" ht="19.5" thickBot="1" x14ac:dyDescent="0.3">
      <c r="A2" s="34"/>
      <c r="B2" s="35" t="s">
        <v>80</v>
      </c>
      <c r="C2" s="119" t="s">
        <v>77</v>
      </c>
      <c r="D2" s="120"/>
      <c r="E2" s="120"/>
      <c r="F2" s="120"/>
      <c r="G2" s="121"/>
    </row>
    <row r="3" spans="1:7" ht="32.25" thickBot="1" x14ac:dyDescent="0.3">
      <c r="A3" s="36" t="s">
        <v>25</v>
      </c>
      <c r="B3" s="37" t="s">
        <v>78</v>
      </c>
      <c r="C3" s="37" t="s">
        <v>20</v>
      </c>
      <c r="D3" s="37" t="s">
        <v>21</v>
      </c>
      <c r="E3" s="38" t="s">
        <v>22</v>
      </c>
      <c r="F3" s="38" t="s">
        <v>23</v>
      </c>
      <c r="G3" s="39" t="s">
        <v>15</v>
      </c>
    </row>
    <row r="4" spans="1:7" ht="16.5" thickBot="1" x14ac:dyDescent="0.3">
      <c r="A4" s="40"/>
      <c r="B4" s="37" t="s">
        <v>24</v>
      </c>
      <c r="C4" s="41"/>
      <c r="D4" s="41"/>
      <c r="E4" s="41"/>
      <c r="F4" s="41"/>
      <c r="G4" s="42"/>
    </row>
    <row r="5" spans="1:7" ht="16.5" thickBot="1" x14ac:dyDescent="0.3">
      <c r="A5" s="32">
        <v>1</v>
      </c>
      <c r="B5" s="43" t="s">
        <v>26</v>
      </c>
      <c r="C5" s="19">
        <f>6092+1</f>
        <v>6093</v>
      </c>
      <c r="D5" s="19">
        <v>8479</v>
      </c>
      <c r="E5" s="19">
        <v>5474</v>
      </c>
      <c r="F5" s="20">
        <v>0</v>
      </c>
      <c r="G5" s="66">
        <f>SUM(C5:F5)</f>
        <v>20046</v>
      </c>
    </row>
    <row r="6" spans="1:7" ht="16.5" thickBot="1" x14ac:dyDescent="0.3">
      <c r="A6" s="33">
        <v>2</v>
      </c>
      <c r="B6" s="43" t="s">
        <v>27</v>
      </c>
      <c r="C6" s="19">
        <v>13</v>
      </c>
      <c r="D6" s="19">
        <v>72</v>
      </c>
      <c r="E6" s="19">
        <v>250</v>
      </c>
      <c r="F6" s="21">
        <v>0</v>
      </c>
      <c r="G6" s="67">
        <f>SUM(C6:F6)</f>
        <v>335</v>
      </c>
    </row>
    <row r="7" spans="1:7" ht="16.5" thickBot="1" x14ac:dyDescent="0.3">
      <c r="A7" s="33">
        <v>3</v>
      </c>
      <c r="B7" s="43" t="s">
        <v>32</v>
      </c>
      <c r="C7" s="19">
        <v>202</v>
      </c>
      <c r="D7" s="19">
        <v>375</v>
      </c>
      <c r="E7" s="19">
        <v>139</v>
      </c>
      <c r="F7" s="21">
        <v>0</v>
      </c>
      <c r="G7" s="67">
        <f>SUM(C7:F7)</f>
        <v>716</v>
      </c>
    </row>
    <row r="8" spans="1:7" ht="16.5" thickBot="1" x14ac:dyDescent="0.3">
      <c r="A8" s="33">
        <v>4</v>
      </c>
      <c r="B8" s="43" t="s">
        <v>33</v>
      </c>
      <c r="C8" s="19">
        <v>95</v>
      </c>
      <c r="D8" s="19">
        <v>156</v>
      </c>
      <c r="E8" s="19">
        <v>102</v>
      </c>
      <c r="F8" s="21">
        <v>0</v>
      </c>
      <c r="G8" s="67">
        <f>SUM(C8:F8)</f>
        <v>353</v>
      </c>
    </row>
    <row r="9" spans="1:7" ht="16.5" thickBot="1" x14ac:dyDescent="0.3">
      <c r="A9" s="33">
        <v>5</v>
      </c>
      <c r="B9" s="43" t="s">
        <v>34</v>
      </c>
      <c r="C9" s="19">
        <v>194</v>
      </c>
      <c r="D9" s="19">
        <v>288</v>
      </c>
      <c r="E9" s="19">
        <v>205</v>
      </c>
      <c r="F9" s="21">
        <v>0</v>
      </c>
      <c r="G9" s="67">
        <f>SUM(C9:F9)</f>
        <v>687</v>
      </c>
    </row>
    <row r="10" spans="1:7" ht="16.5" thickBot="1" x14ac:dyDescent="0.3">
      <c r="A10" s="37"/>
      <c r="B10" s="37" t="s">
        <v>37</v>
      </c>
      <c r="C10" s="41"/>
      <c r="D10" s="41"/>
      <c r="E10" s="41"/>
      <c r="F10" s="41"/>
      <c r="G10" s="68"/>
    </row>
    <row r="11" spans="1:7" ht="16.5" thickBot="1" x14ac:dyDescent="0.3">
      <c r="A11" s="32">
        <v>6</v>
      </c>
      <c r="B11" s="43" t="s">
        <v>38</v>
      </c>
      <c r="C11" s="72">
        <v>2375404</v>
      </c>
      <c r="D11" s="73">
        <v>2955186</v>
      </c>
      <c r="E11" s="73">
        <v>1050606</v>
      </c>
      <c r="F11" s="73">
        <v>0</v>
      </c>
      <c r="G11" s="74">
        <f>SUM(C11:F11)</f>
        <v>6381196</v>
      </c>
    </row>
    <row r="12" spans="1:7" ht="16.5" thickBot="1" x14ac:dyDescent="0.3">
      <c r="A12" s="33">
        <v>7</v>
      </c>
      <c r="B12" s="43" t="s">
        <v>39</v>
      </c>
      <c r="C12" s="71">
        <v>2375315</v>
      </c>
      <c r="D12" s="71">
        <v>2951247</v>
      </c>
      <c r="E12" s="71">
        <v>1050606</v>
      </c>
      <c r="F12" s="71">
        <v>0</v>
      </c>
      <c r="G12" s="74">
        <f>SUM(C12:F12)</f>
        <v>6377168</v>
      </c>
    </row>
    <row r="13" spans="1:7" ht="16.5" thickBot="1" x14ac:dyDescent="0.3">
      <c r="A13" s="33">
        <v>10</v>
      </c>
      <c r="B13" s="43" t="s">
        <v>42</v>
      </c>
      <c r="C13" s="71">
        <v>0</v>
      </c>
      <c r="D13" s="71">
        <v>0</v>
      </c>
      <c r="E13" s="71">
        <v>0</v>
      </c>
      <c r="F13" s="79">
        <v>0</v>
      </c>
      <c r="G13" s="74">
        <f>SUM(C13:F13)</f>
        <v>0</v>
      </c>
    </row>
    <row r="14" spans="1:7" ht="16.5" thickBot="1" x14ac:dyDescent="0.3">
      <c r="A14" s="33">
        <v>11</v>
      </c>
      <c r="B14" s="43" t="s">
        <v>43</v>
      </c>
      <c r="C14" s="71">
        <v>0</v>
      </c>
      <c r="D14" s="71">
        <v>0</v>
      </c>
      <c r="E14" s="71">
        <v>0</v>
      </c>
      <c r="F14" s="79">
        <v>0</v>
      </c>
      <c r="G14" s="74">
        <f>SUM(C14:F14)</f>
        <v>0</v>
      </c>
    </row>
    <row r="15" spans="1:7" ht="16.5" thickBot="1" x14ac:dyDescent="0.3">
      <c r="A15" s="37"/>
      <c r="B15" s="37" t="s">
        <v>46</v>
      </c>
      <c r="C15" s="75"/>
      <c r="D15" s="75"/>
      <c r="E15" s="75"/>
      <c r="F15" s="75"/>
      <c r="G15" s="76"/>
    </row>
    <row r="16" spans="1:7" ht="16.5" thickBot="1" x14ac:dyDescent="0.3">
      <c r="A16" s="32">
        <v>15</v>
      </c>
      <c r="B16" s="43" t="s">
        <v>47</v>
      </c>
      <c r="C16" s="73">
        <v>424180</v>
      </c>
      <c r="D16" s="73">
        <v>511750</v>
      </c>
      <c r="E16" s="73">
        <v>315566</v>
      </c>
      <c r="F16" s="79">
        <v>0</v>
      </c>
      <c r="G16" s="74">
        <f t="shared" ref="G16:G22" si="0">SUM(C16:F16)</f>
        <v>1251496</v>
      </c>
    </row>
    <row r="17" spans="1:7" ht="16.5" thickBot="1" x14ac:dyDescent="0.3">
      <c r="A17" s="33">
        <v>16</v>
      </c>
      <c r="B17" s="43" t="s">
        <v>48</v>
      </c>
      <c r="C17" s="71">
        <v>170867</v>
      </c>
      <c r="D17" s="71">
        <v>369673</v>
      </c>
      <c r="E17" s="71">
        <v>219041</v>
      </c>
      <c r="F17" s="79">
        <v>0</v>
      </c>
      <c r="G17" s="74">
        <f t="shared" si="0"/>
        <v>759581</v>
      </c>
    </row>
    <row r="18" spans="1:7" ht="16.5" thickBot="1" x14ac:dyDescent="0.3">
      <c r="A18" s="33">
        <v>17</v>
      </c>
      <c r="B18" s="43" t="s">
        <v>49</v>
      </c>
      <c r="C18" s="71">
        <v>866243</v>
      </c>
      <c r="D18" s="71">
        <v>646143</v>
      </c>
      <c r="E18" s="71">
        <v>397220</v>
      </c>
      <c r="F18" s="79">
        <v>0</v>
      </c>
      <c r="G18" s="74">
        <f t="shared" si="0"/>
        <v>1909606</v>
      </c>
    </row>
    <row r="19" spans="1:7" ht="16.5" thickBot="1" x14ac:dyDescent="0.3">
      <c r="A19" s="33">
        <v>18</v>
      </c>
      <c r="B19" s="43" t="s">
        <v>50</v>
      </c>
      <c r="C19" s="71">
        <v>0</v>
      </c>
      <c r="D19" s="71">
        <v>0</v>
      </c>
      <c r="E19" s="71">
        <v>0</v>
      </c>
      <c r="F19" s="79">
        <v>0</v>
      </c>
      <c r="G19" s="74">
        <f t="shared" si="0"/>
        <v>0</v>
      </c>
    </row>
    <row r="20" spans="1:7" ht="16.5" thickBot="1" x14ac:dyDescent="0.3">
      <c r="A20" s="33">
        <v>19</v>
      </c>
      <c r="B20" s="43" t="s">
        <v>51</v>
      </c>
      <c r="C20" s="71">
        <f>27421+1</f>
        <v>27422</v>
      </c>
      <c r="D20" s="71">
        <v>24475</v>
      </c>
      <c r="E20" s="71">
        <v>14389</v>
      </c>
      <c r="F20" s="79">
        <v>0</v>
      </c>
      <c r="G20" s="74">
        <f t="shared" si="0"/>
        <v>66286</v>
      </c>
    </row>
    <row r="21" spans="1:7" ht="16.5" thickBot="1" x14ac:dyDescent="0.3">
      <c r="A21" s="33">
        <v>20</v>
      </c>
      <c r="B21" s="43" t="s">
        <v>52</v>
      </c>
      <c r="C21" s="71">
        <f>327516-1</f>
        <v>327515</v>
      </c>
      <c r="D21" s="71">
        <v>154780</v>
      </c>
      <c r="E21" s="71">
        <v>25019</v>
      </c>
      <c r="F21" s="79">
        <v>0</v>
      </c>
      <c r="G21" s="74">
        <f t="shared" si="0"/>
        <v>507314</v>
      </c>
    </row>
    <row r="22" spans="1:7" ht="16.5" thickBot="1" x14ac:dyDescent="0.3">
      <c r="A22" s="33">
        <v>21</v>
      </c>
      <c r="B22" s="43" t="s">
        <v>53</v>
      </c>
      <c r="C22" s="71">
        <f>613513-1</f>
        <v>613512</v>
      </c>
      <c r="D22" s="71">
        <v>681933</v>
      </c>
      <c r="E22" s="71">
        <v>445894</v>
      </c>
      <c r="F22" s="79">
        <v>0</v>
      </c>
      <c r="G22" s="74">
        <f t="shared" si="0"/>
        <v>1741339</v>
      </c>
    </row>
    <row r="23" spans="1:7" ht="16.5" thickBot="1" x14ac:dyDescent="0.3">
      <c r="A23" s="37"/>
      <c r="B23" s="37" t="s">
        <v>72</v>
      </c>
      <c r="C23" s="41"/>
      <c r="D23" s="41"/>
      <c r="E23" s="41"/>
      <c r="F23" s="41"/>
      <c r="G23" s="69"/>
    </row>
    <row r="24" spans="1:7" ht="16.5" thickBot="1" x14ac:dyDescent="0.3">
      <c r="A24" s="32">
        <v>39</v>
      </c>
      <c r="B24" s="43" t="s">
        <v>73</v>
      </c>
      <c r="C24" s="22">
        <v>132</v>
      </c>
      <c r="D24" s="22">
        <v>139</v>
      </c>
      <c r="E24" s="22">
        <v>73</v>
      </c>
      <c r="F24" s="80">
        <v>0</v>
      </c>
      <c r="G24" s="66">
        <f>SUM(C24:F24)</f>
        <v>344</v>
      </c>
    </row>
    <row r="25" spans="1:7" ht="16.5" thickBot="1" x14ac:dyDescent="0.3">
      <c r="A25" s="32">
        <v>40</v>
      </c>
      <c r="B25" s="43" t="s">
        <v>74</v>
      </c>
      <c r="C25" s="21">
        <v>5481</v>
      </c>
      <c r="D25" s="21">
        <v>6724</v>
      </c>
      <c r="E25" s="21">
        <v>4437</v>
      </c>
      <c r="F25" s="80">
        <v>0</v>
      </c>
      <c r="G25" s="66">
        <f>SUM(C25:F25)</f>
        <v>16642</v>
      </c>
    </row>
    <row r="26" spans="1:7" ht="16.5" thickBot="1" x14ac:dyDescent="0.3">
      <c r="A26" s="32">
        <v>41</v>
      </c>
      <c r="B26" s="43" t="s">
        <v>75</v>
      </c>
      <c r="C26" s="21">
        <v>5202</v>
      </c>
      <c r="D26" s="21">
        <v>5791</v>
      </c>
      <c r="E26" s="21">
        <v>3338</v>
      </c>
      <c r="F26" s="80">
        <v>0</v>
      </c>
      <c r="G26" s="66">
        <f>SUM(C26:F26)</f>
        <v>14331</v>
      </c>
    </row>
    <row r="27" spans="1:7" ht="16.5" thickBot="1" x14ac:dyDescent="0.3">
      <c r="A27" s="32">
        <v>42</v>
      </c>
      <c r="B27" s="43" t="s">
        <v>76</v>
      </c>
      <c r="C27" s="21">
        <v>119</v>
      </c>
      <c r="D27" s="21">
        <v>85</v>
      </c>
      <c r="E27" s="21">
        <v>14</v>
      </c>
      <c r="F27" s="80">
        <v>0</v>
      </c>
      <c r="G27" s="66">
        <f>SUM(C27:F27)</f>
        <v>218</v>
      </c>
    </row>
  </sheetData>
  <sheetProtection password="8FA1" sheet="1" objects="1" scenarios="1"/>
  <mergeCells count="1">
    <mergeCell ref="C2:G2"/>
  </mergeCells>
  <conditionalFormatting sqref="C5:G9">
    <cfRule type="cellIs" dxfId="39" priority="4" stopIfTrue="1" operator="lessThan">
      <formula>0</formula>
    </cfRule>
    <cfRule type="cellIs" dxfId="38" priority="8" stopIfTrue="1" operator="lessThan">
      <formula>0</formula>
    </cfRule>
  </conditionalFormatting>
  <conditionalFormatting sqref="C11:G14">
    <cfRule type="cellIs" dxfId="37" priority="3" stopIfTrue="1" operator="lessThan">
      <formula>0</formula>
    </cfRule>
    <cfRule type="cellIs" dxfId="36" priority="7" stopIfTrue="1" operator="lessThan">
      <formula>0</formula>
    </cfRule>
  </conditionalFormatting>
  <conditionalFormatting sqref="C16:G22">
    <cfRule type="cellIs" dxfId="35" priority="2" stopIfTrue="1" operator="lessThan">
      <formula>0</formula>
    </cfRule>
    <cfRule type="cellIs" dxfId="34" priority="6" stopIfTrue="1" operator="lessThan">
      <formula>0</formula>
    </cfRule>
  </conditionalFormatting>
  <conditionalFormatting sqref="C24:G27">
    <cfRule type="cellIs" dxfId="33" priority="1" stopIfTrue="1" operator="lessThan">
      <formula>0</formula>
    </cfRule>
    <cfRule type="cellIs" dxfId="32" priority="5" stopIfTrue="1" operator="lessThan">
      <formula>0</formula>
    </cfRule>
  </conditionalFormatting>
  <pageMargins left="0.7" right="0.7" top="0.75" bottom="0.75" header="0.3" footer="0.3"/>
  <pageSetup paperSize="5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27"/>
  <sheetViews>
    <sheetView topLeftCell="A2" workbookViewId="0">
      <pane xSplit="2" ySplit="3" topLeftCell="E5" activePane="bottomRight" state="frozen"/>
      <selection activeCell="A2" sqref="A2"/>
      <selection pane="topRight" activeCell="C2" sqref="C2"/>
      <selection pane="bottomLeft" activeCell="A5" sqref="A5"/>
      <selection pane="bottomRight" activeCell="E13" sqref="E13"/>
    </sheetView>
  </sheetViews>
  <sheetFormatPr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19</v>
      </c>
      <c r="C1" s="3"/>
      <c r="D1" s="3"/>
      <c r="E1" s="3"/>
      <c r="F1" s="3"/>
    </row>
    <row r="2" spans="1:7" ht="19.5" thickBot="1" x14ac:dyDescent="0.3">
      <c r="A2" s="8"/>
      <c r="B2" s="9" t="s">
        <v>81</v>
      </c>
      <c r="C2" s="122" t="s">
        <v>77</v>
      </c>
      <c r="D2" s="123"/>
      <c r="E2" s="123"/>
      <c r="F2" s="123"/>
      <c r="G2" s="124"/>
    </row>
    <row r="3" spans="1:7" ht="32.25" thickBot="1" x14ac:dyDescent="0.3">
      <c r="A3" s="11" t="s">
        <v>25</v>
      </c>
      <c r="B3" s="12" t="s">
        <v>78</v>
      </c>
      <c r="C3" s="12" t="s">
        <v>20</v>
      </c>
      <c r="D3" s="12" t="s">
        <v>21</v>
      </c>
      <c r="E3" s="10" t="s">
        <v>22</v>
      </c>
      <c r="F3" s="10" t="s">
        <v>23</v>
      </c>
      <c r="G3" s="13" t="s">
        <v>15</v>
      </c>
    </row>
    <row r="4" spans="1:7" ht="16.5" thickBot="1" x14ac:dyDescent="0.3">
      <c r="A4" s="14"/>
      <c r="B4" s="12" t="s">
        <v>24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26</v>
      </c>
      <c r="C5" s="19">
        <v>10418</v>
      </c>
      <c r="D5" s="19">
        <v>2743</v>
      </c>
      <c r="E5" s="19">
        <v>1143</v>
      </c>
      <c r="F5" s="20">
        <v>0</v>
      </c>
      <c r="G5" s="23">
        <f>SUM(C5:F5)</f>
        <v>14304</v>
      </c>
    </row>
    <row r="6" spans="1:7" ht="16.5" thickBot="1" x14ac:dyDescent="0.3">
      <c r="A6" s="6">
        <v>2</v>
      </c>
      <c r="B6" s="4" t="s">
        <v>27</v>
      </c>
      <c r="C6" s="19">
        <v>10</v>
      </c>
      <c r="D6" s="19">
        <v>23</v>
      </c>
      <c r="E6" s="19">
        <v>52</v>
      </c>
      <c r="F6" s="21">
        <v>0</v>
      </c>
      <c r="G6" s="24">
        <f>SUM(C6:F6)</f>
        <v>85</v>
      </c>
    </row>
    <row r="7" spans="1:7" ht="16.5" thickBot="1" x14ac:dyDescent="0.3">
      <c r="A7" s="6">
        <v>3</v>
      </c>
      <c r="B7" s="4" t="s">
        <v>32</v>
      </c>
      <c r="C7" s="21">
        <v>319</v>
      </c>
      <c r="D7" s="21">
        <v>150</v>
      </c>
      <c r="E7" s="21">
        <v>40</v>
      </c>
      <c r="F7" s="21">
        <v>0</v>
      </c>
      <c r="G7" s="24">
        <f>SUM(C7:F7)</f>
        <v>509</v>
      </c>
    </row>
    <row r="8" spans="1:7" ht="16.5" thickBot="1" x14ac:dyDescent="0.3">
      <c r="A8" s="6">
        <v>4</v>
      </c>
      <c r="B8" s="4" t="s">
        <v>33</v>
      </c>
      <c r="C8" s="21">
        <v>184</v>
      </c>
      <c r="D8" s="21">
        <v>41</v>
      </c>
      <c r="E8" s="21">
        <v>19</v>
      </c>
      <c r="F8" s="21">
        <v>0</v>
      </c>
      <c r="G8" s="24">
        <f>SUM(C8:F8)</f>
        <v>244</v>
      </c>
    </row>
    <row r="9" spans="1:7" ht="16.5" thickBot="1" x14ac:dyDescent="0.3">
      <c r="A9" s="6">
        <v>5</v>
      </c>
      <c r="B9" s="4" t="s">
        <v>34</v>
      </c>
      <c r="C9" s="21">
        <v>338</v>
      </c>
      <c r="D9" s="21">
        <v>72</v>
      </c>
      <c r="E9" s="21">
        <v>33</v>
      </c>
      <c r="F9" s="21">
        <v>0</v>
      </c>
      <c r="G9" s="24">
        <f>SUM(C9:F9)</f>
        <v>443</v>
      </c>
    </row>
    <row r="10" spans="1:7" ht="16.5" thickBot="1" x14ac:dyDescent="0.3">
      <c r="A10" s="12"/>
      <c r="B10" s="12" t="s">
        <v>37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38</v>
      </c>
      <c r="C11" s="72">
        <v>3661843</v>
      </c>
      <c r="D11" s="73">
        <v>818818</v>
      </c>
      <c r="E11" s="73">
        <v>252504</v>
      </c>
      <c r="F11" s="73">
        <v>0</v>
      </c>
      <c r="G11" s="70">
        <f>SUM(C11:F11)</f>
        <v>4733165</v>
      </c>
    </row>
    <row r="12" spans="1:7" ht="16.5" thickBot="1" x14ac:dyDescent="0.3">
      <c r="A12" s="6">
        <v>7</v>
      </c>
      <c r="B12" s="4" t="s">
        <v>39</v>
      </c>
      <c r="C12" s="71">
        <v>3661706</v>
      </c>
      <c r="D12" s="71">
        <v>817727</v>
      </c>
      <c r="E12" s="71">
        <v>252504</v>
      </c>
      <c r="F12" s="71">
        <v>0</v>
      </c>
      <c r="G12" s="70">
        <f>SUM(C12:F12)</f>
        <v>4731937</v>
      </c>
    </row>
    <row r="13" spans="1:7" ht="16.5" thickBot="1" x14ac:dyDescent="0.3">
      <c r="A13" s="6">
        <v>10</v>
      </c>
      <c r="B13" s="4" t="s">
        <v>42</v>
      </c>
      <c r="C13" s="71">
        <v>0</v>
      </c>
      <c r="D13" s="71">
        <v>0</v>
      </c>
      <c r="E13" s="71">
        <v>0</v>
      </c>
      <c r="F13" s="81">
        <v>0</v>
      </c>
      <c r="G13" s="70">
        <f>SUM(C13:F13)</f>
        <v>0</v>
      </c>
    </row>
    <row r="14" spans="1:7" ht="16.5" thickBot="1" x14ac:dyDescent="0.3">
      <c r="A14" s="6">
        <v>11</v>
      </c>
      <c r="B14" s="4" t="s">
        <v>43</v>
      </c>
      <c r="C14" s="71">
        <v>0</v>
      </c>
      <c r="D14" s="71">
        <v>0</v>
      </c>
      <c r="E14" s="71">
        <v>0</v>
      </c>
      <c r="F14" s="81">
        <v>0</v>
      </c>
      <c r="G14" s="70">
        <f>SUM(C14:F14)</f>
        <v>0</v>
      </c>
    </row>
    <row r="15" spans="1:7" ht="16.5" thickBot="1" x14ac:dyDescent="0.3">
      <c r="A15" s="12"/>
      <c r="B15" s="12" t="s">
        <v>46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47</v>
      </c>
      <c r="C16" s="73">
        <v>1114163</v>
      </c>
      <c r="D16" s="73">
        <v>39318</v>
      </c>
      <c r="E16" s="73">
        <v>82321</v>
      </c>
      <c r="F16" s="81">
        <v>0</v>
      </c>
      <c r="G16" s="70">
        <f t="shared" ref="G16:G22" si="0">SUM(C16:F16)</f>
        <v>1235802</v>
      </c>
    </row>
    <row r="17" spans="1:7" ht="16.5" thickBot="1" x14ac:dyDescent="0.3">
      <c r="A17" s="6">
        <v>16</v>
      </c>
      <c r="B17" s="4" t="s">
        <v>48</v>
      </c>
      <c r="C17" s="71">
        <v>552204</v>
      </c>
      <c r="D17" s="71">
        <v>150725</v>
      </c>
      <c r="E17" s="71">
        <v>36861</v>
      </c>
      <c r="F17" s="81">
        <v>0</v>
      </c>
      <c r="G17" s="70">
        <f t="shared" si="0"/>
        <v>739790</v>
      </c>
    </row>
    <row r="18" spans="1:7" ht="16.5" thickBot="1" x14ac:dyDescent="0.3">
      <c r="A18" s="6">
        <v>17</v>
      </c>
      <c r="B18" s="4" t="s">
        <v>49</v>
      </c>
      <c r="C18" s="71">
        <v>914045</v>
      </c>
      <c r="D18" s="71">
        <v>99264</v>
      </c>
      <c r="E18" s="71">
        <v>43147</v>
      </c>
      <c r="F18" s="81">
        <v>0</v>
      </c>
      <c r="G18" s="70">
        <f t="shared" si="0"/>
        <v>1056456</v>
      </c>
    </row>
    <row r="19" spans="1:7" ht="16.5" thickBot="1" x14ac:dyDescent="0.3">
      <c r="A19" s="6">
        <v>18</v>
      </c>
      <c r="B19" s="4" t="s">
        <v>50</v>
      </c>
      <c r="C19" s="71">
        <v>0</v>
      </c>
      <c r="D19" s="71">
        <v>0</v>
      </c>
      <c r="E19" s="71">
        <v>0</v>
      </c>
      <c r="F19" s="81">
        <v>0</v>
      </c>
      <c r="G19" s="70">
        <f t="shared" si="0"/>
        <v>0</v>
      </c>
    </row>
    <row r="20" spans="1:7" ht="16.5" thickBot="1" x14ac:dyDescent="0.3">
      <c r="A20" s="6">
        <v>19</v>
      </c>
      <c r="B20" s="4" t="s">
        <v>51</v>
      </c>
      <c r="C20" s="71">
        <v>41571</v>
      </c>
      <c r="D20" s="71">
        <v>5797</v>
      </c>
      <c r="E20" s="71">
        <v>2263</v>
      </c>
      <c r="F20" s="81">
        <v>0</v>
      </c>
      <c r="G20" s="70">
        <f t="shared" si="0"/>
        <v>49631</v>
      </c>
    </row>
    <row r="21" spans="1:7" ht="16.5" thickBot="1" x14ac:dyDescent="0.3">
      <c r="A21" s="6">
        <v>20</v>
      </c>
      <c r="B21" s="4" t="s">
        <v>52</v>
      </c>
      <c r="C21" s="71">
        <v>292838</v>
      </c>
      <c r="D21" s="71">
        <v>27529</v>
      </c>
      <c r="E21" s="71">
        <v>34843</v>
      </c>
      <c r="F21" s="81">
        <v>0</v>
      </c>
      <c r="G21" s="70">
        <f t="shared" si="0"/>
        <v>355210</v>
      </c>
    </row>
    <row r="22" spans="1:7" ht="16.5" thickBot="1" x14ac:dyDescent="0.3">
      <c r="A22" s="6">
        <v>21</v>
      </c>
      <c r="B22" s="4" t="s">
        <v>53</v>
      </c>
      <c r="C22" s="71">
        <v>905448</v>
      </c>
      <c r="D22" s="71">
        <v>243097</v>
      </c>
      <c r="E22" s="71">
        <v>23442</v>
      </c>
      <c r="F22" s="81">
        <v>0</v>
      </c>
      <c r="G22" s="70">
        <f t="shared" si="0"/>
        <v>1171987</v>
      </c>
    </row>
    <row r="23" spans="1:7" ht="16.5" thickBot="1" x14ac:dyDescent="0.3">
      <c r="A23" s="12"/>
      <c r="B23" s="12" t="s">
        <v>72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73</v>
      </c>
      <c r="C24" s="22">
        <v>214</v>
      </c>
      <c r="D24" s="22">
        <v>33</v>
      </c>
      <c r="E24" s="22">
        <v>12</v>
      </c>
      <c r="F24" s="82">
        <v>0</v>
      </c>
      <c r="G24" s="23">
        <f>SUM(C24:F24)</f>
        <v>259</v>
      </c>
    </row>
    <row r="25" spans="1:7" ht="16.5" thickBot="1" x14ac:dyDescent="0.3">
      <c r="A25" s="5">
        <v>40</v>
      </c>
      <c r="B25" s="4" t="s">
        <v>74</v>
      </c>
      <c r="C25" s="21">
        <v>10170</v>
      </c>
      <c r="D25" s="21">
        <v>1593</v>
      </c>
      <c r="E25" s="21">
        <v>698</v>
      </c>
      <c r="F25" s="82">
        <v>0</v>
      </c>
      <c r="G25" s="23">
        <f>SUM(C25:F25)</f>
        <v>12461</v>
      </c>
    </row>
    <row r="26" spans="1:7" ht="16.5" thickBot="1" x14ac:dyDescent="0.3">
      <c r="A26" s="5">
        <v>41</v>
      </c>
      <c r="B26" s="4" t="s">
        <v>75</v>
      </c>
      <c r="C26" s="21">
        <v>8834</v>
      </c>
      <c r="D26" s="21">
        <v>1371</v>
      </c>
      <c r="E26" s="21">
        <v>525</v>
      </c>
      <c r="F26" s="82">
        <v>0</v>
      </c>
      <c r="G26" s="23">
        <f>SUM(C26:F26)</f>
        <v>10730</v>
      </c>
    </row>
    <row r="27" spans="1:7" ht="16.5" thickBot="1" x14ac:dyDescent="0.3">
      <c r="A27" s="5">
        <v>42</v>
      </c>
      <c r="B27" s="4" t="s">
        <v>76</v>
      </c>
      <c r="C27" s="21">
        <v>220</v>
      </c>
      <c r="D27" s="21">
        <v>38</v>
      </c>
      <c r="E27" s="21">
        <v>1</v>
      </c>
      <c r="F27" s="82">
        <v>0</v>
      </c>
      <c r="G27" s="23">
        <f>SUM(C27:F27)</f>
        <v>259</v>
      </c>
    </row>
  </sheetData>
  <sheetProtection password="8FA1" sheet="1" objects="1" scenarios="1"/>
  <mergeCells count="1">
    <mergeCell ref="C2:G2"/>
  </mergeCells>
  <conditionalFormatting sqref="C5:G9">
    <cfRule type="cellIs" dxfId="31" priority="4" stopIfTrue="1" operator="lessThan">
      <formula>0</formula>
    </cfRule>
    <cfRule type="cellIs" dxfId="30" priority="8" stopIfTrue="1" operator="lessThan">
      <formula>0</formula>
    </cfRule>
  </conditionalFormatting>
  <conditionalFormatting sqref="C11:G14">
    <cfRule type="cellIs" dxfId="29" priority="3" stopIfTrue="1" operator="lessThan">
      <formula>0</formula>
    </cfRule>
    <cfRule type="cellIs" dxfId="28" priority="7" stopIfTrue="1" operator="lessThan">
      <formula>0</formula>
    </cfRule>
  </conditionalFormatting>
  <conditionalFormatting sqref="C16:G22">
    <cfRule type="cellIs" dxfId="27" priority="2" stopIfTrue="1" operator="lessThan">
      <formula>0</formula>
    </cfRule>
    <cfRule type="cellIs" dxfId="26" priority="6" stopIfTrue="1" operator="lessThan">
      <formula>0</formula>
    </cfRule>
  </conditionalFormatting>
  <conditionalFormatting sqref="C24:G27">
    <cfRule type="cellIs" dxfId="25" priority="1" stopIfTrue="1" operator="lessThan">
      <formula>0</formula>
    </cfRule>
    <cfRule type="cellIs" dxfId="24" priority="5" stopIfTrue="1" operator="lessThan">
      <formula>0</formula>
    </cfRule>
  </conditionalFormatting>
  <pageMargins left="0.7" right="0.7" top="0.75" bottom="0.75" header="0.3" footer="0.3"/>
  <pageSetup paperSize="5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7"/>
  <sheetViews>
    <sheetView topLeftCell="A2" workbookViewId="0">
      <pane xSplit="2" ySplit="3" topLeftCell="E5" activePane="bottomRight" state="frozen"/>
      <selection activeCell="A2" sqref="A2"/>
      <selection pane="topRight" activeCell="C2" sqref="C2"/>
      <selection pane="bottomLeft" activeCell="A5" sqref="A5"/>
      <selection pane="bottomRight" activeCell="E12" sqref="E12"/>
    </sheetView>
  </sheetViews>
  <sheetFormatPr defaultRowHeight="15.75" x14ac:dyDescent="0.25"/>
  <cols>
    <col min="1" max="1" width="12.7109375" style="2" bestFit="1" customWidth="1"/>
    <col min="2" max="2" width="101.4257812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19</v>
      </c>
      <c r="C1" s="3"/>
      <c r="D1" s="3"/>
      <c r="E1" s="3"/>
      <c r="F1" s="3"/>
    </row>
    <row r="2" spans="1:7" ht="19.5" thickBot="1" x14ac:dyDescent="0.3">
      <c r="A2" s="8"/>
      <c r="B2" s="9" t="s">
        <v>82</v>
      </c>
      <c r="C2" s="122" t="s">
        <v>77</v>
      </c>
      <c r="D2" s="123"/>
      <c r="E2" s="123"/>
      <c r="F2" s="123"/>
      <c r="G2" s="124"/>
    </row>
    <row r="3" spans="1:7" ht="32.25" thickBot="1" x14ac:dyDescent="0.3">
      <c r="A3" s="11" t="s">
        <v>25</v>
      </c>
      <c r="B3" s="12" t="s">
        <v>78</v>
      </c>
      <c r="C3" s="12" t="s">
        <v>20</v>
      </c>
      <c r="D3" s="12" t="s">
        <v>21</v>
      </c>
      <c r="E3" s="10" t="s">
        <v>22</v>
      </c>
      <c r="F3" s="10" t="s">
        <v>23</v>
      </c>
      <c r="G3" s="13" t="s">
        <v>15</v>
      </c>
    </row>
    <row r="4" spans="1:7" ht="16.5" thickBot="1" x14ac:dyDescent="0.3">
      <c r="A4" s="14"/>
      <c r="B4" s="12" t="s">
        <v>24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26</v>
      </c>
      <c r="C5" s="19">
        <v>11318</v>
      </c>
      <c r="D5" s="19">
        <v>2763</v>
      </c>
      <c r="E5" s="19">
        <v>758</v>
      </c>
      <c r="F5" s="20">
        <v>0</v>
      </c>
      <c r="G5" s="23">
        <f>SUM(C5:F5)</f>
        <v>14839</v>
      </c>
    </row>
    <row r="6" spans="1:7" ht="16.5" thickBot="1" x14ac:dyDescent="0.3">
      <c r="A6" s="6">
        <v>2</v>
      </c>
      <c r="B6" s="4" t="s">
        <v>27</v>
      </c>
      <c r="C6" s="21">
        <v>5</v>
      </c>
      <c r="D6" s="21">
        <v>19</v>
      </c>
      <c r="E6" s="21">
        <v>35</v>
      </c>
      <c r="F6" s="21">
        <v>0</v>
      </c>
      <c r="G6" s="24">
        <f>SUM(C6:F6)</f>
        <v>59</v>
      </c>
    </row>
    <row r="7" spans="1:7" ht="16.5" thickBot="1" x14ac:dyDescent="0.3">
      <c r="A7" s="6">
        <v>3</v>
      </c>
      <c r="B7" s="4" t="s">
        <v>32</v>
      </c>
      <c r="C7" s="21">
        <v>369</v>
      </c>
      <c r="D7" s="21">
        <v>100</v>
      </c>
      <c r="E7" s="21">
        <v>24</v>
      </c>
      <c r="F7" s="21">
        <v>0</v>
      </c>
      <c r="G7" s="24">
        <f>SUM(C7:F7)</f>
        <v>493</v>
      </c>
    </row>
    <row r="8" spans="1:7" ht="16.5" thickBot="1" x14ac:dyDescent="0.3">
      <c r="A8" s="6">
        <v>4</v>
      </c>
      <c r="B8" s="4" t="s">
        <v>33</v>
      </c>
      <c r="C8" s="21">
        <v>187</v>
      </c>
      <c r="D8" s="21">
        <v>57</v>
      </c>
      <c r="E8" s="21">
        <v>13</v>
      </c>
      <c r="F8" s="21">
        <v>0</v>
      </c>
      <c r="G8" s="24">
        <f>SUM(C8:F8)</f>
        <v>257</v>
      </c>
    </row>
    <row r="9" spans="1:7" ht="16.5" thickBot="1" x14ac:dyDescent="0.3">
      <c r="A9" s="6">
        <v>5</v>
      </c>
      <c r="B9" s="4" t="s">
        <v>34</v>
      </c>
      <c r="C9" s="21">
        <v>357</v>
      </c>
      <c r="D9" s="21">
        <v>112</v>
      </c>
      <c r="E9" s="21">
        <v>25</v>
      </c>
      <c r="F9" s="21">
        <v>0</v>
      </c>
      <c r="G9" s="24">
        <f>SUM(C9:F9)</f>
        <v>494</v>
      </c>
    </row>
    <row r="10" spans="1:7" ht="16.5" thickBot="1" x14ac:dyDescent="0.3">
      <c r="A10" s="12"/>
      <c r="B10" s="12" t="s">
        <v>37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38</v>
      </c>
      <c r="C11" s="72">
        <v>3820038</v>
      </c>
      <c r="D11" s="73">
        <v>526308</v>
      </c>
      <c r="E11" s="73">
        <v>165310</v>
      </c>
      <c r="F11" s="73">
        <v>0</v>
      </c>
      <c r="G11" s="70">
        <f>SUM(C11:F11)</f>
        <v>4511656</v>
      </c>
    </row>
    <row r="12" spans="1:7" ht="16.5" thickBot="1" x14ac:dyDescent="0.3">
      <c r="A12" s="6">
        <v>7</v>
      </c>
      <c r="B12" s="4" t="s">
        <v>39</v>
      </c>
      <c r="C12" s="71">
        <v>3819895</v>
      </c>
      <c r="D12" s="71">
        <v>525607</v>
      </c>
      <c r="E12" s="71">
        <v>165310</v>
      </c>
      <c r="F12" s="71">
        <v>0</v>
      </c>
      <c r="G12" s="70">
        <f>SUM(C12:F12)</f>
        <v>4510812</v>
      </c>
    </row>
    <row r="13" spans="1:7" ht="16.5" thickBot="1" x14ac:dyDescent="0.3">
      <c r="A13" s="6">
        <v>10</v>
      </c>
      <c r="B13" s="4" t="s">
        <v>42</v>
      </c>
      <c r="C13" s="71">
        <v>0</v>
      </c>
      <c r="D13" s="71">
        <v>0</v>
      </c>
      <c r="E13" s="71">
        <v>0</v>
      </c>
      <c r="F13" s="81">
        <v>0</v>
      </c>
      <c r="G13" s="70">
        <f>SUM(C13:F13)</f>
        <v>0</v>
      </c>
    </row>
    <row r="14" spans="1:7" ht="16.5" thickBot="1" x14ac:dyDescent="0.3">
      <c r="A14" s="6">
        <v>11</v>
      </c>
      <c r="B14" s="4" t="s">
        <v>43</v>
      </c>
      <c r="C14" s="71">
        <v>0</v>
      </c>
      <c r="D14" s="71">
        <v>0</v>
      </c>
      <c r="E14" s="71">
        <v>0</v>
      </c>
      <c r="F14" s="81">
        <v>0</v>
      </c>
      <c r="G14" s="70">
        <f>SUM(C14:F14)</f>
        <v>0</v>
      </c>
    </row>
    <row r="15" spans="1:7" ht="16.5" thickBot="1" x14ac:dyDescent="0.3">
      <c r="A15" s="12"/>
      <c r="B15" s="12" t="s">
        <v>46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47</v>
      </c>
      <c r="C16" s="73">
        <v>1164466</v>
      </c>
      <c r="D16" s="73">
        <v>103248</v>
      </c>
      <c r="E16" s="73">
        <v>206415</v>
      </c>
      <c r="F16" s="81">
        <v>0</v>
      </c>
      <c r="G16" s="70">
        <f t="shared" ref="G16:G22" si="0">SUM(C16:F16)</f>
        <v>1474129</v>
      </c>
    </row>
    <row r="17" spans="1:7" ht="16.5" thickBot="1" x14ac:dyDescent="0.3">
      <c r="A17" s="6">
        <v>16</v>
      </c>
      <c r="B17" s="4" t="s">
        <v>48</v>
      </c>
      <c r="C17" s="71">
        <v>539182</v>
      </c>
      <c r="D17" s="71">
        <v>116365</v>
      </c>
      <c r="E17" s="71">
        <v>49064</v>
      </c>
      <c r="F17" s="81">
        <v>0</v>
      </c>
      <c r="G17" s="70">
        <f t="shared" si="0"/>
        <v>704611</v>
      </c>
    </row>
    <row r="18" spans="1:7" ht="16.5" thickBot="1" x14ac:dyDescent="0.3">
      <c r="A18" s="6">
        <v>17</v>
      </c>
      <c r="B18" s="4" t="s">
        <v>49</v>
      </c>
      <c r="C18" s="71">
        <v>901536</v>
      </c>
      <c r="D18" s="71">
        <v>115792</v>
      </c>
      <c r="E18" s="71">
        <v>63218</v>
      </c>
      <c r="F18" s="81">
        <v>0</v>
      </c>
      <c r="G18" s="70">
        <f t="shared" si="0"/>
        <v>1080546</v>
      </c>
    </row>
    <row r="19" spans="1:7" ht="16.5" thickBot="1" x14ac:dyDescent="0.3">
      <c r="A19" s="6">
        <v>18</v>
      </c>
      <c r="B19" s="4" t="s">
        <v>50</v>
      </c>
      <c r="C19" s="71">
        <v>0</v>
      </c>
      <c r="D19" s="71">
        <v>0</v>
      </c>
      <c r="E19" s="71">
        <v>0</v>
      </c>
      <c r="F19" s="81">
        <v>0</v>
      </c>
      <c r="G19" s="70">
        <f t="shared" si="0"/>
        <v>0</v>
      </c>
    </row>
    <row r="20" spans="1:7" ht="16.5" thickBot="1" x14ac:dyDescent="0.3">
      <c r="A20" s="6">
        <v>19</v>
      </c>
      <c r="B20" s="4" t="s">
        <v>51</v>
      </c>
      <c r="C20" s="71">
        <v>40515</v>
      </c>
      <c r="D20" s="71">
        <v>5779</v>
      </c>
      <c r="E20" s="71">
        <v>4143</v>
      </c>
      <c r="F20" s="81">
        <v>0</v>
      </c>
      <c r="G20" s="70">
        <f t="shared" si="0"/>
        <v>50437</v>
      </c>
    </row>
    <row r="21" spans="1:7" ht="16.5" thickBot="1" x14ac:dyDescent="0.3">
      <c r="A21" s="6">
        <v>20</v>
      </c>
      <c r="B21" s="4" t="s">
        <v>52</v>
      </c>
      <c r="C21" s="71">
        <v>205206</v>
      </c>
      <c r="D21" s="71">
        <v>42818</v>
      </c>
      <c r="E21" s="71">
        <v>3003</v>
      </c>
      <c r="F21" s="81">
        <v>0</v>
      </c>
      <c r="G21" s="70">
        <f t="shared" si="0"/>
        <v>251027</v>
      </c>
    </row>
    <row r="22" spans="1:7" ht="16.5" thickBot="1" x14ac:dyDescent="0.3">
      <c r="A22" s="6">
        <v>21</v>
      </c>
      <c r="B22" s="4" t="s">
        <v>53</v>
      </c>
      <c r="C22" s="71">
        <v>861809</v>
      </c>
      <c r="D22" s="71">
        <v>180063</v>
      </c>
      <c r="E22" s="71">
        <v>82164</v>
      </c>
      <c r="F22" s="81">
        <v>0</v>
      </c>
      <c r="G22" s="70">
        <f t="shared" si="0"/>
        <v>1124036</v>
      </c>
    </row>
    <row r="23" spans="1:7" ht="16.5" thickBot="1" x14ac:dyDescent="0.3">
      <c r="A23" s="12"/>
      <c r="B23" s="12" t="s">
        <v>72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73</v>
      </c>
      <c r="C24" s="22">
        <v>209</v>
      </c>
      <c r="D24" s="22">
        <v>33</v>
      </c>
      <c r="E24" s="22">
        <v>21</v>
      </c>
      <c r="F24" s="82">
        <v>0</v>
      </c>
      <c r="G24" s="23">
        <f>SUM(C24:F24)</f>
        <v>263</v>
      </c>
    </row>
    <row r="25" spans="1:7" ht="16.5" thickBot="1" x14ac:dyDescent="0.3">
      <c r="A25" s="5">
        <v>40</v>
      </c>
      <c r="B25" s="4" t="s">
        <v>74</v>
      </c>
      <c r="C25" s="21">
        <v>9797</v>
      </c>
      <c r="D25" s="21">
        <v>1588</v>
      </c>
      <c r="E25" s="21">
        <v>1278</v>
      </c>
      <c r="F25" s="82">
        <v>0</v>
      </c>
      <c r="G25" s="23">
        <f>SUM(C25:F25)</f>
        <v>12663</v>
      </c>
    </row>
    <row r="26" spans="1:7" ht="16.5" thickBot="1" x14ac:dyDescent="0.3">
      <c r="A26" s="5">
        <v>41</v>
      </c>
      <c r="B26" s="4" t="s">
        <v>75</v>
      </c>
      <c r="C26" s="21">
        <v>8577</v>
      </c>
      <c r="D26" s="21">
        <v>1367</v>
      </c>
      <c r="E26" s="21">
        <v>961</v>
      </c>
      <c r="F26" s="82">
        <v>0</v>
      </c>
      <c r="G26" s="23">
        <f>SUM(C26:F26)</f>
        <v>10905</v>
      </c>
    </row>
    <row r="27" spans="1:7" ht="16.5" thickBot="1" x14ac:dyDescent="0.3">
      <c r="A27" s="5">
        <v>42</v>
      </c>
      <c r="B27" s="4" t="s">
        <v>76</v>
      </c>
      <c r="C27" s="21">
        <v>193</v>
      </c>
      <c r="D27" s="21">
        <v>18</v>
      </c>
      <c r="E27" s="21">
        <v>3</v>
      </c>
      <c r="F27" s="82">
        <v>0</v>
      </c>
      <c r="G27" s="23">
        <f>SUM(C27:F27)</f>
        <v>214</v>
      </c>
    </row>
  </sheetData>
  <sheetProtection password="8FA1" sheet="1" objects="1" scenarios="1"/>
  <mergeCells count="1">
    <mergeCell ref="C2:G2"/>
  </mergeCells>
  <conditionalFormatting sqref="D5:G5 C6:G9">
    <cfRule type="cellIs" dxfId="23" priority="6" stopIfTrue="1" operator="lessThan">
      <formula>0</formula>
    </cfRule>
    <cfRule type="cellIs" dxfId="22" priority="10" stopIfTrue="1" operator="lessThan">
      <formula>0</formula>
    </cfRule>
  </conditionalFormatting>
  <conditionalFormatting sqref="C11:G14">
    <cfRule type="cellIs" dxfId="21" priority="5" stopIfTrue="1" operator="lessThan">
      <formula>0</formula>
    </cfRule>
    <cfRule type="cellIs" dxfId="20" priority="9" stopIfTrue="1" operator="lessThan">
      <formula>0</formula>
    </cfRule>
  </conditionalFormatting>
  <conditionalFormatting sqref="C16:G22">
    <cfRule type="cellIs" dxfId="19" priority="4" stopIfTrue="1" operator="lessThan">
      <formula>0</formula>
    </cfRule>
    <cfRule type="cellIs" dxfId="18" priority="8" stopIfTrue="1" operator="lessThan">
      <formula>0</formula>
    </cfRule>
  </conditionalFormatting>
  <conditionalFormatting sqref="C24:G27">
    <cfRule type="cellIs" dxfId="17" priority="3" stopIfTrue="1" operator="lessThan">
      <formula>0</formula>
    </cfRule>
    <cfRule type="cellIs" dxfId="16" priority="7" stopIfTrue="1" operator="lessThan">
      <formula>0</formula>
    </cfRule>
  </conditionalFormatting>
  <conditionalFormatting sqref="C5:E5">
    <cfRule type="cellIs" dxfId="15" priority="1" stopIfTrue="1" operator="lessThan">
      <formula>0</formula>
    </cfRule>
    <cfRule type="cellIs" dxfId="14" priority="2" stopIfTrue="1" operator="lessThan">
      <formula>0</formula>
    </cfRule>
  </conditionalFormatting>
  <pageMargins left="0.7" right="0.7" top="0.75" bottom="0.75" header="0.3" footer="0.3"/>
  <pageSetup paperSize="5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7"/>
  <sheetViews>
    <sheetView topLeftCell="A2" workbookViewId="0">
      <pane xSplit="2" ySplit="3" topLeftCell="E5" activePane="bottomRight" state="frozen"/>
      <selection activeCell="A2" sqref="A2"/>
      <selection pane="topRight" activeCell="C2" sqref="C2"/>
      <selection pane="bottomLeft" activeCell="A5" sqref="A5"/>
      <selection pane="bottomRight" activeCell="E11" sqref="E11"/>
    </sheetView>
  </sheetViews>
  <sheetFormatPr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19</v>
      </c>
      <c r="C1" s="3"/>
      <c r="D1" s="3"/>
      <c r="E1" s="3"/>
      <c r="F1" s="3"/>
    </row>
    <row r="2" spans="1:7" ht="19.5" thickBot="1" x14ac:dyDescent="0.3">
      <c r="A2" s="8"/>
      <c r="B2" s="9" t="s">
        <v>83</v>
      </c>
      <c r="C2" s="122" t="s">
        <v>77</v>
      </c>
      <c r="D2" s="123"/>
      <c r="E2" s="123"/>
      <c r="F2" s="123"/>
      <c r="G2" s="124"/>
    </row>
    <row r="3" spans="1:7" ht="32.25" thickBot="1" x14ac:dyDescent="0.3">
      <c r="A3" s="11" t="s">
        <v>25</v>
      </c>
      <c r="B3" s="12" t="s">
        <v>78</v>
      </c>
      <c r="C3" s="12" t="s">
        <v>20</v>
      </c>
      <c r="D3" s="12" t="s">
        <v>21</v>
      </c>
      <c r="E3" s="10" t="s">
        <v>22</v>
      </c>
      <c r="F3" s="10" t="s">
        <v>23</v>
      </c>
      <c r="G3" s="13" t="s">
        <v>15</v>
      </c>
    </row>
    <row r="4" spans="1:7" ht="16.5" thickBot="1" x14ac:dyDescent="0.3">
      <c r="A4" s="14"/>
      <c r="B4" s="12" t="s">
        <v>24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26</v>
      </c>
      <c r="C5" s="19">
        <v>5033</v>
      </c>
      <c r="D5" s="19">
        <v>56</v>
      </c>
      <c r="E5" s="19">
        <v>0</v>
      </c>
      <c r="F5" s="20">
        <v>0</v>
      </c>
      <c r="G5" s="23">
        <f>SUM(C5:F5)</f>
        <v>5089</v>
      </c>
    </row>
    <row r="6" spans="1:7" ht="16.5" thickBot="1" x14ac:dyDescent="0.3">
      <c r="A6" s="6">
        <v>2</v>
      </c>
      <c r="B6" s="4" t="s">
        <v>27</v>
      </c>
      <c r="C6" s="19">
        <v>2</v>
      </c>
      <c r="D6" s="19">
        <v>0</v>
      </c>
      <c r="E6" s="19">
        <f>[1]me_945_report_content!H24</f>
        <v>0</v>
      </c>
      <c r="F6" s="21">
        <v>0</v>
      </c>
      <c r="G6" s="24">
        <f>SUM(C6:F6)</f>
        <v>2</v>
      </c>
    </row>
    <row r="7" spans="1:7" ht="16.5" thickBot="1" x14ac:dyDescent="0.3">
      <c r="A7" s="6">
        <v>3</v>
      </c>
      <c r="B7" s="4" t="s">
        <v>32</v>
      </c>
      <c r="C7" s="19">
        <v>71</v>
      </c>
      <c r="D7" s="19">
        <v>1</v>
      </c>
      <c r="E7" s="19">
        <f>[1]me_945_report_content!H27</f>
        <v>0</v>
      </c>
      <c r="F7" s="21">
        <v>0</v>
      </c>
      <c r="G7" s="24">
        <f>SUM(C7:F7)</f>
        <v>72</v>
      </c>
    </row>
    <row r="8" spans="1:7" ht="16.5" thickBot="1" x14ac:dyDescent="0.3">
      <c r="A8" s="6">
        <v>4</v>
      </c>
      <c r="B8" s="4" t="s">
        <v>33</v>
      </c>
      <c r="C8" s="19">
        <v>97</v>
      </c>
      <c r="D8" s="19">
        <v>3</v>
      </c>
      <c r="E8" s="19">
        <f>[1]me_945_report_content!H28</f>
        <v>0</v>
      </c>
      <c r="F8" s="21">
        <v>0</v>
      </c>
      <c r="G8" s="24">
        <f>SUM(C8:F8)</f>
        <v>100</v>
      </c>
    </row>
    <row r="9" spans="1:7" ht="16.5" thickBot="1" x14ac:dyDescent="0.3">
      <c r="A9" s="6">
        <v>5</v>
      </c>
      <c r="B9" s="4" t="s">
        <v>34</v>
      </c>
      <c r="C9" s="19">
        <v>239</v>
      </c>
      <c r="D9" s="19">
        <v>3</v>
      </c>
      <c r="E9" s="19">
        <v>0</v>
      </c>
      <c r="F9" s="21">
        <v>0</v>
      </c>
      <c r="G9" s="24">
        <f>SUM(C9:F9)</f>
        <v>242</v>
      </c>
    </row>
    <row r="10" spans="1:7" ht="16.5" thickBot="1" x14ac:dyDescent="0.3">
      <c r="A10" s="12"/>
      <c r="B10" s="12" t="s">
        <v>37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38</v>
      </c>
      <c r="C11" s="72">
        <v>4203924</v>
      </c>
      <c r="D11" s="73">
        <v>0</v>
      </c>
      <c r="E11" s="73">
        <v>0</v>
      </c>
      <c r="F11" s="73">
        <v>0</v>
      </c>
      <c r="G11" s="70">
        <f>SUM(C11:F11)</f>
        <v>4203924</v>
      </c>
    </row>
    <row r="12" spans="1:7" ht="16.5" thickBot="1" x14ac:dyDescent="0.3">
      <c r="A12" s="6">
        <v>7</v>
      </c>
      <c r="B12" s="4" t="s">
        <v>39</v>
      </c>
      <c r="C12" s="71">
        <v>4203767</v>
      </c>
      <c r="D12" s="71">
        <v>0</v>
      </c>
      <c r="E12" s="71">
        <v>0</v>
      </c>
      <c r="F12" s="71">
        <v>0</v>
      </c>
      <c r="G12" s="70">
        <f>SUM(C12:F12)</f>
        <v>4203767</v>
      </c>
    </row>
    <row r="13" spans="1:7" ht="16.5" thickBot="1" x14ac:dyDescent="0.3">
      <c r="A13" s="6">
        <v>10</v>
      </c>
      <c r="B13" s="4" t="s">
        <v>42</v>
      </c>
      <c r="C13" s="71">
        <v>0</v>
      </c>
      <c r="D13" s="71">
        <v>0</v>
      </c>
      <c r="E13" s="71">
        <v>0</v>
      </c>
      <c r="F13" s="81">
        <v>0</v>
      </c>
      <c r="G13" s="70">
        <f>SUM(C13:F13)</f>
        <v>0</v>
      </c>
    </row>
    <row r="14" spans="1:7" ht="16.5" thickBot="1" x14ac:dyDescent="0.3">
      <c r="A14" s="6">
        <v>11</v>
      </c>
      <c r="B14" s="4" t="s">
        <v>43</v>
      </c>
      <c r="C14" s="71">
        <v>0</v>
      </c>
      <c r="D14" s="71">
        <v>0</v>
      </c>
      <c r="E14" s="71">
        <v>0</v>
      </c>
      <c r="F14" s="81">
        <v>0</v>
      </c>
      <c r="G14" s="70">
        <f>SUM(C14:F14)</f>
        <v>0</v>
      </c>
    </row>
    <row r="15" spans="1:7" ht="16.5" thickBot="1" x14ac:dyDescent="0.3">
      <c r="A15" s="12"/>
      <c r="B15" s="12" t="s">
        <v>46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47</v>
      </c>
      <c r="C16" s="73">
        <v>386778</v>
      </c>
      <c r="D16" s="73">
        <v>90</v>
      </c>
      <c r="E16" s="73">
        <v>0</v>
      </c>
      <c r="F16" s="81">
        <v>0</v>
      </c>
      <c r="G16" s="70">
        <f t="shared" ref="G16:G22" si="0">SUM(C16:F16)</f>
        <v>386868</v>
      </c>
    </row>
    <row r="17" spans="1:7" ht="16.5" thickBot="1" x14ac:dyDescent="0.3">
      <c r="A17" s="6">
        <v>16</v>
      </c>
      <c r="B17" s="4" t="s">
        <v>48</v>
      </c>
      <c r="C17" s="71">
        <v>588053</v>
      </c>
      <c r="D17" s="71">
        <v>6962</v>
      </c>
      <c r="E17" s="71">
        <v>0</v>
      </c>
      <c r="F17" s="81">
        <v>0</v>
      </c>
      <c r="G17" s="70">
        <f t="shared" si="0"/>
        <v>595015</v>
      </c>
    </row>
    <row r="18" spans="1:7" ht="16.5" thickBot="1" x14ac:dyDescent="0.3">
      <c r="A18" s="6">
        <v>17</v>
      </c>
      <c r="B18" s="4" t="s">
        <v>49</v>
      </c>
      <c r="C18" s="71">
        <v>353236</v>
      </c>
      <c r="D18" s="71">
        <v>544</v>
      </c>
      <c r="E18" s="71">
        <v>29</v>
      </c>
      <c r="F18" s="81">
        <v>0</v>
      </c>
      <c r="G18" s="70">
        <f t="shared" si="0"/>
        <v>353809</v>
      </c>
    </row>
    <row r="19" spans="1:7" ht="16.5" thickBot="1" x14ac:dyDescent="0.3">
      <c r="A19" s="6">
        <v>18</v>
      </c>
      <c r="B19" s="4" t="s">
        <v>50</v>
      </c>
      <c r="C19" s="71">
        <v>0</v>
      </c>
      <c r="D19" s="71">
        <v>0</v>
      </c>
      <c r="E19" s="71">
        <v>0</v>
      </c>
      <c r="F19" s="81">
        <v>0</v>
      </c>
      <c r="G19" s="70">
        <f t="shared" si="0"/>
        <v>0</v>
      </c>
    </row>
    <row r="20" spans="1:7" ht="16.5" thickBot="1" x14ac:dyDescent="0.3">
      <c r="A20" s="6">
        <v>19</v>
      </c>
      <c r="B20" s="4" t="s">
        <v>51</v>
      </c>
      <c r="C20" s="71">
        <v>18179</v>
      </c>
      <c r="D20" s="71">
        <v>81</v>
      </c>
      <c r="E20" s="71">
        <v>0</v>
      </c>
      <c r="F20" s="81">
        <v>0</v>
      </c>
      <c r="G20" s="70">
        <f t="shared" si="0"/>
        <v>18260</v>
      </c>
    </row>
    <row r="21" spans="1:7" ht="16.5" thickBot="1" x14ac:dyDescent="0.3">
      <c r="A21" s="6">
        <v>20</v>
      </c>
      <c r="B21" s="4" t="s">
        <v>52</v>
      </c>
      <c r="C21" s="71">
        <v>84427</v>
      </c>
      <c r="D21" s="71">
        <v>0</v>
      </c>
      <c r="E21" s="71">
        <v>0</v>
      </c>
      <c r="F21" s="81">
        <v>0</v>
      </c>
      <c r="G21" s="70">
        <f t="shared" si="0"/>
        <v>84427</v>
      </c>
    </row>
    <row r="22" spans="1:7" ht="16.5" thickBot="1" x14ac:dyDescent="0.3">
      <c r="A22" s="6">
        <v>21</v>
      </c>
      <c r="B22" s="4" t="s">
        <v>53</v>
      </c>
      <c r="C22" s="71">
        <v>251503</v>
      </c>
      <c r="D22" s="71">
        <v>187</v>
      </c>
      <c r="E22" s="71">
        <v>0</v>
      </c>
      <c r="F22" s="81">
        <v>0</v>
      </c>
      <c r="G22" s="70">
        <f t="shared" si="0"/>
        <v>251690</v>
      </c>
    </row>
    <row r="23" spans="1:7" ht="16.5" thickBot="1" x14ac:dyDescent="0.3">
      <c r="A23" s="12"/>
      <c r="B23" s="12" t="s">
        <v>72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73</v>
      </c>
      <c r="C24" s="22">
        <v>95</v>
      </c>
      <c r="D24" s="22">
        <v>0</v>
      </c>
      <c r="E24" s="22">
        <v>0</v>
      </c>
      <c r="F24" s="82">
        <v>0</v>
      </c>
      <c r="G24" s="23">
        <f>SUM(C24:F24)</f>
        <v>95</v>
      </c>
    </row>
    <row r="25" spans="1:7" ht="16.5" thickBot="1" x14ac:dyDescent="0.3">
      <c r="A25" s="5">
        <v>40</v>
      </c>
      <c r="B25" s="4" t="s">
        <v>74</v>
      </c>
      <c r="C25" s="21">
        <v>4562</v>
      </c>
      <c r="D25" s="21">
        <v>22</v>
      </c>
      <c r="E25" s="21">
        <v>0</v>
      </c>
      <c r="F25" s="82">
        <v>0</v>
      </c>
      <c r="G25" s="23">
        <f>SUM(C25:F25)</f>
        <v>4584</v>
      </c>
    </row>
    <row r="26" spans="1:7" ht="16.5" thickBot="1" x14ac:dyDescent="0.3">
      <c r="A26" s="5">
        <v>41</v>
      </c>
      <c r="B26" s="4" t="s">
        <v>75</v>
      </c>
      <c r="C26" s="21">
        <v>3929</v>
      </c>
      <c r="D26" s="21">
        <v>19</v>
      </c>
      <c r="E26" s="21">
        <v>0</v>
      </c>
      <c r="F26" s="82">
        <v>0</v>
      </c>
      <c r="G26" s="23">
        <f>SUM(C26:F26)</f>
        <v>3948</v>
      </c>
    </row>
    <row r="27" spans="1:7" ht="16.5" thickBot="1" x14ac:dyDescent="0.3">
      <c r="A27" s="5">
        <v>42</v>
      </c>
      <c r="B27" s="4" t="s">
        <v>76</v>
      </c>
      <c r="C27" s="21">
        <v>116</v>
      </c>
      <c r="D27" s="21">
        <v>0</v>
      </c>
      <c r="E27" s="21">
        <v>0</v>
      </c>
      <c r="F27" s="82"/>
      <c r="G27" s="23">
        <f>SUM(C27:F27)</f>
        <v>116</v>
      </c>
    </row>
  </sheetData>
  <sheetProtection password="8FA1" sheet="1" objects="1" scenarios="1"/>
  <mergeCells count="1">
    <mergeCell ref="C2:G2"/>
  </mergeCells>
  <conditionalFormatting sqref="D5:G7 C8:G9">
    <cfRule type="cellIs" dxfId="13" priority="10" stopIfTrue="1" operator="lessThan">
      <formula>0</formula>
    </cfRule>
    <cfRule type="cellIs" dxfId="12" priority="14" stopIfTrue="1" operator="lessThan">
      <formula>0</formula>
    </cfRule>
  </conditionalFormatting>
  <conditionalFormatting sqref="C11:G14">
    <cfRule type="cellIs" dxfId="11" priority="9" stopIfTrue="1" operator="lessThan">
      <formula>0</formula>
    </cfRule>
    <cfRule type="cellIs" dxfId="10" priority="13" stopIfTrue="1" operator="lessThan">
      <formula>0</formula>
    </cfRule>
  </conditionalFormatting>
  <conditionalFormatting sqref="C16:G22">
    <cfRule type="cellIs" dxfId="9" priority="8" stopIfTrue="1" operator="lessThan">
      <formula>0</formula>
    </cfRule>
    <cfRule type="cellIs" dxfId="8" priority="12" stopIfTrue="1" operator="lessThan">
      <formula>0</formula>
    </cfRule>
  </conditionalFormatting>
  <conditionalFormatting sqref="C24:G27">
    <cfRule type="cellIs" dxfId="7" priority="7" stopIfTrue="1" operator="lessThan">
      <formula>0</formula>
    </cfRule>
    <cfRule type="cellIs" dxfId="6" priority="11" stopIfTrue="1" operator="lessThan">
      <formula>0</formula>
    </cfRule>
  </conditionalFormatting>
  <conditionalFormatting sqref="C5:F5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C6:F6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C7:F9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5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37" sqref="F37"/>
    </sheetView>
  </sheetViews>
  <sheetFormatPr defaultRowHeight="15" x14ac:dyDescent="0.25"/>
  <cols>
    <col min="1" max="1" width="9.140625" style="48"/>
    <col min="2" max="2" width="99" style="48" bestFit="1" customWidth="1"/>
    <col min="3" max="3" width="9.140625" style="48"/>
    <col min="4" max="4" width="11.28515625" style="48" customWidth="1"/>
    <col min="5" max="5" width="15.42578125" style="48" customWidth="1"/>
    <col min="6" max="6" width="9.140625" style="48"/>
    <col min="7" max="7" width="12.42578125" style="48" customWidth="1"/>
    <col min="8" max="8" width="13.140625" style="48" customWidth="1"/>
    <col min="9" max="9" width="48.42578125" style="48" customWidth="1"/>
    <col min="10" max="16384" width="9.140625" style="48"/>
  </cols>
  <sheetData>
    <row r="1" spans="1:9" ht="21" x14ac:dyDescent="0.35">
      <c r="A1" s="126" t="s">
        <v>16</v>
      </c>
      <c r="B1" s="126"/>
      <c r="C1" s="126"/>
      <c r="D1" s="126"/>
      <c r="E1" s="126"/>
      <c r="F1" s="126"/>
      <c r="G1" s="126"/>
      <c r="H1" s="126"/>
      <c r="I1" s="126"/>
    </row>
    <row r="2" spans="1:9" ht="18.75" x14ac:dyDescent="0.3">
      <c r="A2" s="125" t="s">
        <v>87</v>
      </c>
      <c r="B2" s="125"/>
      <c r="C2" s="125"/>
      <c r="D2" s="125"/>
      <c r="E2" s="125"/>
      <c r="F2" s="125"/>
      <c r="G2" s="125"/>
      <c r="H2" s="125"/>
      <c r="I2" s="125"/>
    </row>
    <row r="3" spans="1:9" ht="19.5" thickBot="1" x14ac:dyDescent="0.35">
      <c r="A3" s="49" t="s">
        <v>88</v>
      </c>
      <c r="B3" s="49"/>
      <c r="C3" s="49"/>
      <c r="D3" s="49"/>
      <c r="E3" s="49"/>
      <c r="F3" s="49"/>
      <c r="G3" s="49"/>
      <c r="H3" s="49"/>
      <c r="I3" s="49"/>
    </row>
    <row r="4" spans="1:9" ht="26.25" customHeight="1" x14ac:dyDescent="0.25">
      <c r="A4" s="129" t="s">
        <v>89</v>
      </c>
      <c r="B4" s="127" t="s">
        <v>90</v>
      </c>
      <c r="C4" s="131" t="s">
        <v>91</v>
      </c>
      <c r="D4" s="131"/>
      <c r="E4" s="132"/>
      <c r="F4" s="133" t="s">
        <v>92</v>
      </c>
      <c r="G4" s="131"/>
      <c r="H4" s="134"/>
    </row>
    <row r="5" spans="1:9" ht="15.75" thickBot="1" x14ac:dyDescent="0.3">
      <c r="A5" s="130"/>
      <c r="B5" s="128"/>
      <c r="C5" s="25" t="s">
        <v>93</v>
      </c>
      <c r="D5" s="25" t="s">
        <v>94</v>
      </c>
      <c r="E5" s="26" t="s">
        <v>95</v>
      </c>
      <c r="F5" s="27" t="s">
        <v>93</v>
      </c>
      <c r="G5" s="25" t="s">
        <v>94</v>
      </c>
      <c r="H5" s="28" t="s">
        <v>95</v>
      </c>
    </row>
    <row r="6" spans="1:9" ht="15.75" x14ac:dyDescent="0.25">
      <c r="A6" s="44"/>
      <c r="B6" s="45" t="s">
        <v>37</v>
      </c>
      <c r="C6" s="50"/>
      <c r="D6" s="50"/>
      <c r="E6" s="50"/>
      <c r="F6" s="50"/>
      <c r="G6" s="50"/>
      <c r="H6" s="50"/>
      <c r="I6" s="30"/>
    </row>
    <row r="7" spans="1:9" ht="15.75" x14ac:dyDescent="0.25">
      <c r="A7" s="46">
        <v>6</v>
      </c>
      <c r="B7" s="63" t="s">
        <v>38</v>
      </c>
      <c r="C7" s="57" t="s">
        <v>103</v>
      </c>
      <c r="D7" s="57"/>
      <c r="E7" s="58"/>
      <c r="F7" s="59" t="s">
        <v>103</v>
      </c>
      <c r="G7" s="57"/>
      <c r="H7" s="57"/>
      <c r="I7" s="30"/>
    </row>
    <row r="8" spans="1:9" ht="15.75" x14ac:dyDescent="0.25">
      <c r="A8" s="46">
        <v>7</v>
      </c>
      <c r="B8" s="63" t="s">
        <v>39</v>
      </c>
      <c r="C8" s="57" t="s">
        <v>103</v>
      </c>
      <c r="D8" s="57"/>
      <c r="E8" s="58"/>
      <c r="F8" s="59" t="s">
        <v>103</v>
      </c>
      <c r="G8" s="57"/>
      <c r="H8" s="57"/>
      <c r="I8" s="30"/>
    </row>
    <row r="9" spans="1:9" ht="15.75" x14ac:dyDescent="0.25">
      <c r="A9" s="46">
        <v>8</v>
      </c>
      <c r="B9" s="63" t="s">
        <v>40</v>
      </c>
      <c r="C9" s="51"/>
      <c r="D9" s="51"/>
      <c r="E9" s="52"/>
      <c r="F9" s="59" t="s">
        <v>103</v>
      </c>
      <c r="G9" s="57"/>
      <c r="H9" s="57"/>
      <c r="I9" s="30"/>
    </row>
    <row r="10" spans="1:9" ht="15.75" x14ac:dyDescent="0.25">
      <c r="A10" s="46">
        <v>9</v>
      </c>
      <c r="B10" s="63" t="s">
        <v>41</v>
      </c>
      <c r="C10" s="51"/>
      <c r="D10" s="51"/>
      <c r="E10" s="52"/>
      <c r="F10" s="59" t="s">
        <v>103</v>
      </c>
      <c r="G10" s="57"/>
      <c r="H10" s="57"/>
      <c r="I10" s="30"/>
    </row>
    <row r="11" spans="1:9" ht="15.75" x14ac:dyDescent="0.25">
      <c r="A11" s="46">
        <v>10</v>
      </c>
      <c r="B11" s="63" t="s">
        <v>42</v>
      </c>
      <c r="C11" s="57" t="s">
        <v>103</v>
      </c>
      <c r="D11" s="57"/>
      <c r="E11" s="58"/>
      <c r="F11" s="59" t="s">
        <v>103</v>
      </c>
      <c r="G11" s="57"/>
      <c r="H11" s="57"/>
      <c r="I11" s="30"/>
    </row>
    <row r="12" spans="1:9" ht="15.75" x14ac:dyDescent="0.25">
      <c r="A12" s="46">
        <v>11</v>
      </c>
      <c r="B12" s="63" t="s">
        <v>43</v>
      </c>
      <c r="C12" s="57" t="s">
        <v>103</v>
      </c>
      <c r="D12" s="57"/>
      <c r="E12" s="58"/>
      <c r="F12" s="59" t="s">
        <v>103</v>
      </c>
      <c r="G12" s="57"/>
      <c r="H12" s="57"/>
      <c r="I12" s="30"/>
    </row>
    <row r="13" spans="1:9" ht="16.5" thickBot="1" x14ac:dyDescent="0.3">
      <c r="A13" s="47">
        <v>13</v>
      </c>
      <c r="B13" s="64" t="s">
        <v>44</v>
      </c>
      <c r="C13" s="53"/>
      <c r="D13" s="53"/>
      <c r="E13" s="54"/>
      <c r="F13" s="60" t="s">
        <v>103</v>
      </c>
      <c r="G13" s="61"/>
      <c r="H13" s="62"/>
      <c r="I13" s="30"/>
    </row>
    <row r="14" spans="1:9" ht="15.75" x14ac:dyDescent="0.25">
      <c r="A14" s="44"/>
      <c r="B14" s="65" t="s">
        <v>46</v>
      </c>
      <c r="C14" s="55"/>
      <c r="D14" s="55"/>
      <c r="E14" s="55"/>
      <c r="F14" s="55"/>
      <c r="G14" s="55"/>
      <c r="H14" s="55"/>
      <c r="I14" s="30"/>
    </row>
    <row r="15" spans="1:9" ht="15.75" x14ac:dyDescent="0.25">
      <c r="A15" s="46">
        <v>15</v>
      </c>
      <c r="B15" s="63" t="s">
        <v>47</v>
      </c>
      <c r="C15" s="57" t="s">
        <v>103</v>
      </c>
      <c r="D15" s="57"/>
      <c r="E15" s="58"/>
      <c r="F15" s="59" t="s">
        <v>103</v>
      </c>
      <c r="G15" s="57"/>
      <c r="H15" s="57"/>
      <c r="I15" s="56"/>
    </row>
    <row r="16" spans="1:9" ht="15.75" x14ac:dyDescent="0.25">
      <c r="A16" s="46">
        <v>16</v>
      </c>
      <c r="B16" s="63" t="s">
        <v>48</v>
      </c>
      <c r="C16" s="57" t="s">
        <v>103</v>
      </c>
      <c r="D16" s="57"/>
      <c r="E16" s="58"/>
      <c r="F16" s="59" t="s">
        <v>103</v>
      </c>
      <c r="G16" s="57"/>
      <c r="H16" s="57"/>
      <c r="I16" s="30"/>
    </row>
    <row r="17" spans="1:9" ht="15.75" x14ac:dyDescent="0.25">
      <c r="A17" s="46">
        <v>17</v>
      </c>
      <c r="B17" s="63" t="s">
        <v>49</v>
      </c>
      <c r="C17" s="57" t="s">
        <v>103</v>
      </c>
      <c r="D17" s="57"/>
      <c r="E17" s="58"/>
      <c r="F17" s="59" t="s">
        <v>103</v>
      </c>
      <c r="G17" s="57"/>
      <c r="H17" s="57"/>
      <c r="I17" s="30"/>
    </row>
    <row r="18" spans="1:9" ht="15.75" x14ac:dyDescent="0.25">
      <c r="A18" s="46">
        <v>18</v>
      </c>
      <c r="B18" s="63" t="s">
        <v>50</v>
      </c>
      <c r="C18" s="57" t="s">
        <v>103</v>
      </c>
      <c r="D18" s="57"/>
      <c r="E18" s="58"/>
      <c r="F18" s="59" t="s">
        <v>103</v>
      </c>
      <c r="G18" s="57"/>
      <c r="H18" s="57"/>
      <c r="I18" s="30"/>
    </row>
    <row r="19" spans="1:9" ht="15.75" x14ac:dyDescent="0.25">
      <c r="A19" s="46">
        <v>19</v>
      </c>
      <c r="B19" s="63" t="s">
        <v>51</v>
      </c>
      <c r="C19" s="57" t="s">
        <v>103</v>
      </c>
      <c r="D19" s="57"/>
      <c r="E19" s="58"/>
      <c r="F19" s="59" t="s">
        <v>103</v>
      </c>
      <c r="G19" s="57"/>
      <c r="H19" s="57"/>
      <c r="I19" s="30"/>
    </row>
    <row r="20" spans="1:9" ht="15.75" x14ac:dyDescent="0.25">
      <c r="A20" s="46">
        <v>20</v>
      </c>
      <c r="B20" s="63" t="s">
        <v>52</v>
      </c>
      <c r="C20" s="57" t="s">
        <v>103</v>
      </c>
      <c r="D20" s="57"/>
      <c r="E20" s="58"/>
      <c r="F20" s="59" t="s">
        <v>103</v>
      </c>
      <c r="G20" s="57"/>
      <c r="H20" s="57"/>
      <c r="I20" s="30"/>
    </row>
    <row r="21" spans="1:9" ht="15.75" x14ac:dyDescent="0.25">
      <c r="A21" s="46">
        <v>21</v>
      </c>
      <c r="B21" s="63" t="s">
        <v>53</v>
      </c>
      <c r="C21" s="57" t="s">
        <v>103</v>
      </c>
      <c r="D21" s="57"/>
      <c r="E21" s="58"/>
      <c r="F21" s="59" t="s">
        <v>103</v>
      </c>
      <c r="G21" s="57"/>
      <c r="H21" s="57"/>
      <c r="I21" s="30"/>
    </row>
    <row r="22" spans="1:9" ht="15.75" x14ac:dyDescent="0.25">
      <c r="A22" s="46">
        <v>22</v>
      </c>
      <c r="B22" s="63" t="s">
        <v>54</v>
      </c>
      <c r="C22" s="51"/>
      <c r="D22" s="51"/>
      <c r="E22" s="52"/>
      <c r="F22" s="59" t="s">
        <v>103</v>
      </c>
      <c r="G22" s="57"/>
      <c r="H22" s="57"/>
      <c r="I22" s="30"/>
    </row>
    <row r="23" spans="1:9" ht="15.75" x14ac:dyDescent="0.25">
      <c r="A23" s="46">
        <v>23</v>
      </c>
      <c r="B23" s="63" t="s">
        <v>55</v>
      </c>
      <c r="C23" s="51"/>
      <c r="D23" s="51"/>
      <c r="E23" s="52"/>
      <c r="F23" s="59" t="s">
        <v>103</v>
      </c>
      <c r="G23" s="57"/>
      <c r="H23" s="57"/>
      <c r="I23" s="30"/>
    </row>
    <row r="24" spans="1:9" ht="15.75" x14ac:dyDescent="0.25">
      <c r="A24" s="46">
        <v>24</v>
      </c>
      <c r="B24" s="63" t="s">
        <v>56</v>
      </c>
      <c r="C24" s="51"/>
      <c r="D24" s="51"/>
      <c r="E24" s="52"/>
      <c r="F24" s="59" t="s">
        <v>103</v>
      </c>
      <c r="G24" s="57"/>
      <c r="H24" s="57"/>
      <c r="I24" s="30"/>
    </row>
    <row r="25" spans="1:9" ht="15.75" x14ac:dyDescent="0.25">
      <c r="A25" s="46">
        <v>26</v>
      </c>
      <c r="B25" s="63" t="s">
        <v>57</v>
      </c>
      <c r="C25" s="51"/>
      <c r="D25" s="51"/>
      <c r="E25" s="52"/>
      <c r="F25" s="59" t="s">
        <v>103</v>
      </c>
      <c r="G25" s="57"/>
      <c r="H25" s="57"/>
      <c r="I25" s="30"/>
    </row>
    <row r="26" spans="1:9" ht="15.75" x14ac:dyDescent="0.25">
      <c r="A26" s="46">
        <v>27</v>
      </c>
      <c r="B26" s="63" t="s">
        <v>58</v>
      </c>
      <c r="C26" s="51"/>
      <c r="D26" s="51"/>
      <c r="E26" s="52"/>
      <c r="F26" s="59" t="s">
        <v>103</v>
      </c>
      <c r="G26" s="57"/>
      <c r="H26" s="57"/>
      <c r="I26" s="30"/>
    </row>
    <row r="27" spans="1:9" ht="15.75" x14ac:dyDescent="0.25">
      <c r="A27" s="46">
        <v>28</v>
      </c>
      <c r="B27" s="63" t="s">
        <v>59</v>
      </c>
      <c r="C27" s="51"/>
      <c r="D27" s="51"/>
      <c r="E27" s="52"/>
      <c r="F27" s="59" t="s">
        <v>103</v>
      </c>
      <c r="G27" s="57"/>
      <c r="H27" s="57"/>
      <c r="I27" s="30"/>
    </row>
    <row r="28" spans="1:9" ht="15.75" x14ac:dyDescent="0.25">
      <c r="A28" s="46">
        <v>29</v>
      </c>
      <c r="B28" s="63" t="s">
        <v>96</v>
      </c>
      <c r="C28" s="51"/>
      <c r="D28" s="51"/>
      <c r="E28" s="52"/>
      <c r="F28" s="59" t="s">
        <v>103</v>
      </c>
      <c r="G28" s="57"/>
      <c r="H28" s="57"/>
      <c r="I28" s="30"/>
    </row>
    <row r="29" spans="1:9" ht="15.75" x14ac:dyDescent="0.25">
      <c r="A29" s="46">
        <v>30</v>
      </c>
      <c r="B29" s="63" t="s">
        <v>61</v>
      </c>
      <c r="C29" s="51"/>
      <c r="D29" s="51"/>
      <c r="E29" s="52"/>
      <c r="F29" s="59" t="s">
        <v>103</v>
      </c>
      <c r="G29" s="57"/>
      <c r="H29" s="57"/>
      <c r="I29" s="30"/>
    </row>
    <row r="30" spans="1:9" ht="15.75" x14ac:dyDescent="0.25">
      <c r="A30" s="46">
        <v>31</v>
      </c>
      <c r="B30" s="63" t="s">
        <v>62</v>
      </c>
      <c r="C30" s="51"/>
      <c r="D30" s="51"/>
      <c r="E30" s="52"/>
      <c r="F30" s="59" t="s">
        <v>103</v>
      </c>
      <c r="G30" s="57"/>
      <c r="H30" s="57"/>
      <c r="I30" s="30"/>
    </row>
    <row r="31" spans="1:9" ht="15.75" x14ac:dyDescent="0.25">
      <c r="A31" s="46">
        <v>32</v>
      </c>
      <c r="B31" s="63" t="s">
        <v>63</v>
      </c>
      <c r="C31" s="51"/>
      <c r="D31" s="51"/>
      <c r="E31" s="52"/>
      <c r="F31" s="59" t="s">
        <v>103</v>
      </c>
      <c r="G31" s="57"/>
      <c r="H31" s="57"/>
      <c r="I31" s="30"/>
    </row>
    <row r="32" spans="1:9" ht="15.75" x14ac:dyDescent="0.25">
      <c r="A32" s="46">
        <v>33</v>
      </c>
      <c r="B32" s="63" t="s">
        <v>64</v>
      </c>
      <c r="C32" s="51"/>
      <c r="D32" s="51"/>
      <c r="E32" s="52"/>
      <c r="F32" s="59" t="s">
        <v>103</v>
      </c>
      <c r="G32" s="57"/>
      <c r="H32" s="57"/>
      <c r="I32" s="30"/>
    </row>
    <row r="33" spans="1:9" ht="15.75" x14ac:dyDescent="0.25">
      <c r="A33" s="46" t="s">
        <v>65</v>
      </c>
      <c r="B33" s="63" t="s">
        <v>66</v>
      </c>
      <c r="C33" s="51"/>
      <c r="D33" s="51"/>
      <c r="E33" s="52"/>
      <c r="F33" s="59" t="s">
        <v>103</v>
      </c>
      <c r="G33" s="57"/>
      <c r="H33" s="57"/>
      <c r="I33" s="30"/>
    </row>
    <row r="34" spans="1:9" ht="15.75" x14ac:dyDescent="0.25">
      <c r="A34" s="46">
        <v>34</v>
      </c>
      <c r="B34" s="63" t="s">
        <v>67</v>
      </c>
      <c r="C34" s="51"/>
      <c r="D34" s="51"/>
      <c r="E34" s="52"/>
      <c r="F34" s="59" t="s">
        <v>103</v>
      </c>
      <c r="G34" s="57"/>
      <c r="H34" s="57"/>
      <c r="I34" s="30"/>
    </row>
    <row r="35" spans="1:9" ht="15.75" x14ac:dyDescent="0.25">
      <c r="A35" s="46">
        <v>35</v>
      </c>
      <c r="B35" s="63" t="s">
        <v>68</v>
      </c>
      <c r="C35" s="51"/>
      <c r="D35" s="51"/>
      <c r="E35" s="52"/>
      <c r="F35" s="59" t="s">
        <v>103</v>
      </c>
      <c r="G35" s="57"/>
      <c r="H35" s="57"/>
      <c r="I35" s="30"/>
    </row>
    <row r="36" spans="1:9" ht="16.5" thickBot="1" x14ac:dyDescent="0.3">
      <c r="A36" s="47">
        <v>36</v>
      </c>
      <c r="B36" s="64" t="s">
        <v>69</v>
      </c>
      <c r="C36" s="53"/>
      <c r="D36" s="53"/>
      <c r="E36" s="54"/>
      <c r="F36" s="60" t="s">
        <v>103</v>
      </c>
      <c r="G36" s="61"/>
      <c r="H36" s="62"/>
      <c r="I36" s="30"/>
    </row>
  </sheetData>
  <sheetProtection password="8FA1" sheet="1"/>
  <mergeCells count="6">
    <mergeCell ref="A2:I2"/>
    <mergeCell ref="A1:I1"/>
    <mergeCell ref="B4:B5"/>
    <mergeCell ref="A4:A5"/>
    <mergeCell ref="C4:E4"/>
    <mergeCell ref="F4:H4"/>
  </mergeCells>
  <pageMargins left="0.7" right="0.7" top="0.75" bottom="0.75" header="0.3" footer="0.3"/>
  <pageSetup paperSize="5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B1" zoomScaleNormal="100" workbookViewId="0">
      <pane xSplit="1" ySplit="1" topLeftCell="C4" activePane="bottomRight" state="frozen"/>
      <selection activeCell="B1" sqref="B1"/>
      <selection pane="topRight" activeCell="C1" sqref="C1"/>
      <selection pane="bottomLeft" activeCell="B6" sqref="B6"/>
      <selection pane="bottomRight" activeCell="E5" sqref="E5"/>
    </sheetView>
  </sheetViews>
  <sheetFormatPr defaultRowHeight="15" x14ac:dyDescent="0.25"/>
  <cols>
    <col min="1" max="1" width="8.28515625" customWidth="1"/>
    <col min="2" max="2" width="6.5703125" bestFit="1" customWidth="1"/>
    <col min="3" max="3" width="50.7109375" customWidth="1"/>
    <col min="4" max="5" width="55.7109375" customWidth="1"/>
    <col min="6" max="8" width="16.7109375" customWidth="1"/>
    <col min="9" max="9" width="48.42578125" customWidth="1"/>
  </cols>
  <sheetData>
    <row r="1" spans="1:9" ht="21" x14ac:dyDescent="0.35">
      <c r="A1" s="102" t="s">
        <v>16</v>
      </c>
      <c r="B1" s="102"/>
      <c r="C1" s="102"/>
      <c r="D1" s="102"/>
      <c r="E1" s="102"/>
      <c r="F1" s="102"/>
      <c r="G1" s="102"/>
      <c r="H1" s="102"/>
      <c r="I1" s="102"/>
    </row>
    <row r="2" spans="1:9" ht="15.75" thickBot="1" x14ac:dyDescent="0.3">
      <c r="C2" s="104" t="s">
        <v>98</v>
      </c>
    </row>
    <row r="3" spans="1:9" x14ac:dyDescent="0.25">
      <c r="B3" s="83" t="s">
        <v>89</v>
      </c>
      <c r="C3" s="105" t="s">
        <v>90</v>
      </c>
    </row>
    <row r="4" spans="1:9" ht="15.75" thickBot="1" x14ac:dyDescent="0.3">
      <c r="B4" s="103"/>
      <c r="C4" s="106"/>
      <c r="D4" s="106"/>
      <c r="E4" s="108"/>
    </row>
    <row r="5" spans="1:9" ht="15.75" x14ac:dyDescent="0.25">
      <c r="B5" s="44"/>
      <c r="C5" s="45" t="s">
        <v>37</v>
      </c>
      <c r="D5" s="107" t="s">
        <v>99</v>
      </c>
      <c r="E5" s="109" t="s">
        <v>100</v>
      </c>
    </row>
    <row r="6" spans="1:9" ht="15.75" x14ac:dyDescent="0.25">
      <c r="B6" s="46">
        <v>6</v>
      </c>
      <c r="C6" s="63" t="s">
        <v>38</v>
      </c>
      <c r="D6" s="63"/>
      <c r="E6" s="63"/>
    </row>
    <row r="7" spans="1:9" ht="15.75" x14ac:dyDescent="0.25">
      <c r="B7" s="46">
        <v>7</v>
      </c>
      <c r="C7" s="63" t="s">
        <v>39</v>
      </c>
      <c r="D7" s="63"/>
      <c r="E7" s="63"/>
    </row>
    <row r="8" spans="1:9" ht="15.75" x14ac:dyDescent="0.25">
      <c r="B8" s="46">
        <v>8</v>
      </c>
      <c r="C8" s="63" t="s">
        <v>40</v>
      </c>
      <c r="D8" s="63"/>
      <c r="E8" s="63"/>
    </row>
    <row r="9" spans="1:9" ht="31.5" x14ac:dyDescent="0.25">
      <c r="B9" s="46">
        <v>9</v>
      </c>
      <c r="C9" s="63" t="s">
        <v>41</v>
      </c>
      <c r="D9" s="63"/>
      <c r="E9" s="63"/>
    </row>
    <row r="10" spans="1:9" ht="15.75" x14ac:dyDescent="0.25">
      <c r="B10" s="46">
        <v>10</v>
      </c>
      <c r="C10" s="63" t="s">
        <v>42</v>
      </c>
      <c r="D10" s="63"/>
      <c r="E10" s="63"/>
    </row>
    <row r="11" spans="1:9" ht="15.75" x14ac:dyDescent="0.25">
      <c r="B11" s="46">
        <v>11</v>
      </c>
      <c r="C11" s="63" t="s">
        <v>43</v>
      </c>
      <c r="D11" s="63"/>
      <c r="E11" s="63"/>
    </row>
    <row r="12" spans="1:9" ht="32.25" thickBot="1" x14ac:dyDescent="0.3">
      <c r="B12" s="47">
        <v>13</v>
      </c>
      <c r="C12" s="64" t="s">
        <v>44</v>
      </c>
      <c r="D12" s="64"/>
      <c r="E12" s="64"/>
    </row>
    <row r="13" spans="1:9" ht="15.75" x14ac:dyDescent="0.25">
      <c r="B13" s="44"/>
      <c r="C13" s="65" t="s">
        <v>46</v>
      </c>
    </row>
    <row r="14" spans="1:9" ht="31.5" x14ac:dyDescent="0.25">
      <c r="B14" s="46">
        <v>15</v>
      </c>
      <c r="C14" s="63" t="s">
        <v>47</v>
      </c>
      <c r="D14" s="63"/>
      <c r="E14" s="63"/>
    </row>
    <row r="15" spans="1:9" ht="31.5" x14ac:dyDescent="0.25">
      <c r="B15" s="46">
        <v>16</v>
      </c>
      <c r="C15" s="63" t="s">
        <v>48</v>
      </c>
      <c r="D15" s="63"/>
      <c r="E15" s="63"/>
    </row>
    <row r="16" spans="1:9" ht="31.5" x14ac:dyDescent="0.25">
      <c r="B16" s="46">
        <v>17</v>
      </c>
      <c r="C16" s="63" t="s">
        <v>49</v>
      </c>
      <c r="D16" s="63"/>
      <c r="E16" s="63"/>
    </row>
    <row r="17" spans="2:5" ht="15.75" x14ac:dyDescent="0.25">
      <c r="B17" s="46">
        <v>18</v>
      </c>
      <c r="C17" s="63" t="s">
        <v>50</v>
      </c>
      <c r="D17" s="63"/>
      <c r="E17" s="63"/>
    </row>
    <row r="18" spans="2:5" ht="15.75" x14ac:dyDescent="0.25">
      <c r="B18" s="46">
        <v>19</v>
      </c>
      <c r="C18" s="63" t="s">
        <v>51</v>
      </c>
      <c r="D18" s="63"/>
      <c r="E18" s="63"/>
    </row>
    <row r="19" spans="2:5" ht="15.75" x14ac:dyDescent="0.25">
      <c r="B19" s="46">
        <v>20</v>
      </c>
      <c r="C19" s="63" t="s">
        <v>52</v>
      </c>
      <c r="D19" s="63"/>
      <c r="E19" s="63"/>
    </row>
    <row r="20" spans="2:5" ht="15.75" x14ac:dyDescent="0.25">
      <c r="B20" s="46">
        <v>21</v>
      </c>
      <c r="C20" s="63" t="s">
        <v>53</v>
      </c>
      <c r="D20" s="63"/>
      <c r="E20" s="63"/>
    </row>
    <row r="21" spans="2:5" ht="15.75" x14ac:dyDescent="0.25">
      <c r="B21" s="46">
        <v>22</v>
      </c>
      <c r="C21" s="63" t="s">
        <v>54</v>
      </c>
      <c r="D21" s="63"/>
      <c r="E21" s="63"/>
    </row>
    <row r="22" spans="2:5" ht="31.5" x14ac:dyDescent="0.25">
      <c r="B22" s="46">
        <v>23</v>
      </c>
      <c r="C22" s="63" t="s">
        <v>55</v>
      </c>
      <c r="D22" s="63"/>
      <c r="E22" s="63"/>
    </row>
    <row r="23" spans="2:5" ht="15.75" x14ac:dyDescent="0.25">
      <c r="B23" s="46">
        <v>24</v>
      </c>
      <c r="C23" s="63" t="s">
        <v>56</v>
      </c>
      <c r="D23" s="63"/>
      <c r="E23" s="63"/>
    </row>
    <row r="24" spans="2:5" ht="15.75" x14ac:dyDescent="0.25">
      <c r="B24" s="46">
        <v>26</v>
      </c>
      <c r="C24" s="63" t="s">
        <v>57</v>
      </c>
      <c r="D24" s="63"/>
      <c r="E24" s="63"/>
    </row>
    <row r="25" spans="2:5" ht="15.75" x14ac:dyDescent="0.25">
      <c r="B25" s="46">
        <v>27</v>
      </c>
      <c r="C25" s="63" t="s">
        <v>58</v>
      </c>
      <c r="D25" s="63"/>
      <c r="E25" s="63"/>
    </row>
    <row r="26" spans="2:5" ht="15.75" x14ac:dyDescent="0.25">
      <c r="B26" s="46">
        <v>28</v>
      </c>
      <c r="C26" s="63" t="s">
        <v>59</v>
      </c>
      <c r="D26" s="63"/>
      <c r="E26" s="63"/>
    </row>
    <row r="27" spans="2:5" ht="15.75" x14ac:dyDescent="0.25">
      <c r="B27" s="46">
        <v>29</v>
      </c>
      <c r="C27" s="63" t="s">
        <v>96</v>
      </c>
      <c r="D27" s="63"/>
      <c r="E27" s="63"/>
    </row>
    <row r="28" spans="2:5" ht="15.75" x14ac:dyDescent="0.25">
      <c r="B28" s="46">
        <v>30</v>
      </c>
      <c r="C28" s="63" t="s">
        <v>61</v>
      </c>
      <c r="D28" s="63"/>
      <c r="E28" s="63"/>
    </row>
    <row r="29" spans="2:5" ht="15.75" x14ac:dyDescent="0.25">
      <c r="B29" s="46">
        <v>31</v>
      </c>
      <c r="C29" s="63" t="s">
        <v>62</v>
      </c>
      <c r="D29" s="63"/>
      <c r="E29" s="63"/>
    </row>
    <row r="30" spans="2:5" ht="47.25" x14ac:dyDescent="0.25">
      <c r="B30" s="46">
        <v>32</v>
      </c>
      <c r="C30" s="63" t="s">
        <v>63</v>
      </c>
      <c r="D30" s="63"/>
      <c r="E30" s="63"/>
    </row>
    <row r="31" spans="2:5" ht="15.75" x14ac:dyDescent="0.25">
      <c r="B31" s="46">
        <v>33</v>
      </c>
      <c r="C31" s="63" t="s">
        <v>64</v>
      </c>
      <c r="D31" s="63"/>
      <c r="E31" s="63"/>
    </row>
    <row r="32" spans="2:5" ht="15.75" x14ac:dyDescent="0.25">
      <c r="B32" s="46" t="s">
        <v>65</v>
      </c>
      <c r="C32" s="63" t="s">
        <v>66</v>
      </c>
      <c r="D32" s="63"/>
      <c r="E32" s="63"/>
    </row>
    <row r="33" spans="2:5" ht="15.75" x14ac:dyDescent="0.25">
      <c r="B33" s="46">
        <v>34</v>
      </c>
      <c r="C33" s="63" t="s">
        <v>67</v>
      </c>
      <c r="D33" s="63"/>
      <c r="E33" s="63"/>
    </row>
    <row r="34" spans="2:5" ht="15.75" x14ac:dyDescent="0.25">
      <c r="B34" s="46">
        <v>35</v>
      </c>
      <c r="C34" s="63" t="s">
        <v>68</v>
      </c>
      <c r="D34" s="63"/>
      <c r="E34" s="63"/>
    </row>
    <row r="35" spans="2:5" ht="16.5" thickBot="1" x14ac:dyDescent="0.3">
      <c r="B35" s="47">
        <v>36</v>
      </c>
      <c r="C35" s="64" t="s">
        <v>69</v>
      </c>
      <c r="D35" s="64"/>
      <c r="E35" s="6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Sections I-III. Company Data</vt:lpstr>
      <vt:lpstr>Statewide Data</vt:lpstr>
      <vt:lpstr>Area 1 Data</vt:lpstr>
      <vt:lpstr>Area 2 Data</vt:lpstr>
      <vt:lpstr>Area 3 Data</vt:lpstr>
      <vt:lpstr>Area 4 Data</vt:lpstr>
      <vt:lpstr>Allocation Method</vt:lpstr>
      <vt:lpstr>Comments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cp:lastPrinted>2017-03-27T20:19:57Z</cp:lastPrinted>
  <dcterms:created xsi:type="dcterms:W3CDTF">2013-10-30T14:59:00Z</dcterms:created>
  <dcterms:modified xsi:type="dcterms:W3CDTF">2017-05-10T17:42:21Z</dcterms:modified>
</cp:coreProperties>
</file>