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EFD38101-C2F7-4D1B-A099-DD825DB4D3AA}"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108" yWindow="-108" windowWidth="23256" windowHeight="12456" tabRatio="684" firstSheet="1"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C6" i="2"/>
  <c r="C5" i="2"/>
  <c r="F21" i="2"/>
  <c r="G13" i="3"/>
  <c r="E53" i="2"/>
  <c r="D53" i="2"/>
  <c r="C53" i="2"/>
  <c r="C52" i="2"/>
  <c r="D52" i="2"/>
  <c r="E52" i="2"/>
  <c r="E51" i="2"/>
  <c r="D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F5" i="2"/>
  <c r="E5" i="2"/>
  <c r="G27" i="9"/>
  <c r="G26" i="9"/>
  <c r="G25" i="9"/>
  <c r="G24" i="9"/>
  <c r="G22" i="9"/>
  <c r="G21" i="9"/>
  <c r="G20" i="9"/>
  <c r="G19" i="9"/>
  <c r="G18" i="9"/>
  <c r="G17" i="9"/>
  <c r="G16" i="9"/>
  <c r="G14" i="9"/>
  <c r="G13" i="9"/>
  <c r="G12" i="9"/>
  <c r="G11" i="9"/>
  <c r="G9" i="9"/>
  <c r="G8" i="9"/>
  <c r="G7" i="9"/>
  <c r="G6" i="9"/>
  <c r="G5" i="9"/>
  <c r="G43" i="2"/>
  <c r="G27" i="2" l="1"/>
  <c r="G19" i="2"/>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<sst xmlns="http://schemas.openxmlformats.org/spreadsheetml/2006/main" count="398" uniqueCount="109">
  <si>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</si>
  <si>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</si>
  <si>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</si>
  <si>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</si>
  <si>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</si>
  <si>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</si>
  <si>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</si>
  <si>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</si>
  <si>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</si>
  <si>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</si>
  <si>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</si>
  <si>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</si>
  <si>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</si>
  <si>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</si>
  <si>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</si>
  <si>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</si>
  <si>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</si>
  <si>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</si>
  <si>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</si>
  <si>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</si>
  <si>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</si>
  <si>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</si>
  <si>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</si>
  <si>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</si>
  <si>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</si>
  <si>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</si>
  <si>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</si>
  <si>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</si>
  <si>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</si>
  <si>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</si>
  <si>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</si>
  <si>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</si>
  <si>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</si>
  <si>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</si>
  <si>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</si>
  <si>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</si>
  <si>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</si>
  <si>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</si>
  <si>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</si>
  <si>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</si>
  <si>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</si>
  <si>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</si>
  <si>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</si>
  <si>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</si>
  <si>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</si>
  <si>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</si>
  <si>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</si>
  <si>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</si>
  <si>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</si>
  <si>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</si>
  <si>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</si>
  <si>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</si>
  <si>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</si>
  <si>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</si>
  <si>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</si>
  <si>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</si>
  <si>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</si>
  <si>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</si>
  <si>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</si>
  <si>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</si>
  <si>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</si>
  <si>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</si>
  <si>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</si>
  <si>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</si>
  <si>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</si>
  <si>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</si>
  <si>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</si>
  <si>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</si>
  <si>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</si>
  <si>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</si>
  <si>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</si>
  <si>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</si>
  <si>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</si>
  <si>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</si>
  <si>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</si>
  <si>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</si>
  <si>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</si>
  <si>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</si>
  <si>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</si>
  <si>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</si>
  <si>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</si>
  <si>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</si>
  <si>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</si>
  <si>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</si>
  <si>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</si>
  <si>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</si>
  <si>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</si>
  <si>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</si>
  <si>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</si>
  <si>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</si>
  <si>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</si>
  <si>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</si>
  <si>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</si>
  <si>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</si>
  <si>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</si>
  <si>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</si>
  <si>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</si>
  <si>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</si>
  <si>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</si>
  <si>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</si>
  <si>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</si>
  <si>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 xml:space="preserve">UNITEDHEALTHCARE OF NEW ENGLAND, INC. 	</t>
  </si>
  <si>
    <t>Dipankar</t>
  </si>
  <si>
    <t>Patnaik</t>
  </si>
  <si>
    <t>dipankar_patnaik@optum.com</t>
  </si>
  <si>
    <t>763-330-6924</t>
  </si>
  <si>
    <t>X</t>
  </si>
  <si>
    <t>Based on net premium income percentage</t>
  </si>
  <si>
    <t>Based on covered lives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</si>
</sst>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21875" defaultRowHeight="15.6" x14ac:dyDescent="0.3"/>
  <cols>
    <col min="1" max="1" width="3.77734375" style="7" customWidth="1"/>
    <col min="2" max="5" width="9.21875" style="7"/>
    <col min="6" max="6" width="20.44140625" style="7" customWidth="1"/>
    <col min="7" max="9" width="9.21875" style="7"/>
    <col min="10" max="10" width="19" style="7" customWidth="1"/>
    <col min="11" max="11" width="15.21875" style="7" bestFit="1" customWidth="1"/>
    <col min="12" max="14" width="9.21875" style="7"/>
    <col min="15" max="15" width="4.21875" style="7" customWidth="1"/>
    <col min="16" max="16384" width="9.21875" style="7"/>
  </cols>
  <sheetData>
    <row r="1" spans="2:19" s="64" customFormat="1" ht="18" x14ac:dyDescent="0.35">
      <c r="B1" s="63" t="s">
        <v>9</v>
      </c>
      <c r="C1" s="63"/>
      <c r="D1" s="63"/>
      <c r="E1" s="120" t="s">
        <v>98</v>
      </c>
      <c r="F1" s="120"/>
      <c r="G1" s="63"/>
      <c r="H1" s="63"/>
      <c r="I1" s="63"/>
      <c r="J1" s="63"/>
      <c r="K1" s="63"/>
      <c r="L1" s="63"/>
      <c r="M1" s="63"/>
      <c r="N1" s="63"/>
      <c r="O1" s="63"/>
      <c r="P1" s="63"/>
      <c r="Q1" s="63"/>
      <c r="R1" s="63"/>
      <c r="S1" s="63"/>
    </row>
    <row r="2" spans="2:19" s="67" customFormat="1" ht="18" x14ac:dyDescent="0.35">
      <c r="B2" s="65" t="s">
        <v>90</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95149</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87</v>
      </c>
      <c r="C9" s="69"/>
      <c r="D9" s="60" t="s">
        <v>104</v>
      </c>
      <c r="E9" s="70"/>
      <c r="F9" s="70"/>
      <c r="G9" s="70"/>
      <c r="H9" s="70"/>
      <c r="I9" s="71"/>
      <c r="J9" s="73" t="s">
        <v>6</v>
      </c>
      <c r="K9" s="61" t="s">
        <v>105</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96</v>
      </c>
      <c r="C14" s="69"/>
      <c r="D14" s="69"/>
      <c r="E14" s="69"/>
      <c r="F14" s="69"/>
      <c r="G14" s="69"/>
      <c r="H14" s="69"/>
      <c r="I14" s="69"/>
      <c r="J14" s="69"/>
      <c r="K14" s="69"/>
      <c r="L14" s="69"/>
      <c r="M14" s="69"/>
      <c r="O14" s="69"/>
      <c r="P14" s="47" t="s">
        <v>88</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91</v>
      </c>
      <c r="C16" s="64"/>
      <c r="D16" s="64"/>
      <c r="E16" s="64"/>
      <c r="F16" s="64"/>
      <c r="G16" s="64"/>
      <c r="H16" s="64"/>
      <c r="I16" s="64"/>
      <c r="J16" s="64"/>
      <c r="K16" s="64"/>
    </row>
    <row r="17" spans="2:19" x14ac:dyDescent="0.3">
      <c r="B17" s="64" t="s">
        <v>73</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95</v>
      </c>
      <c r="C19" s="68"/>
      <c r="D19" s="68"/>
      <c r="E19" s="68"/>
      <c r="F19" s="68"/>
      <c r="G19" s="69"/>
      <c r="H19" s="69"/>
      <c r="I19" s="69"/>
      <c r="J19" s="69"/>
      <c r="K19" s="69"/>
      <c r="L19" s="69"/>
      <c r="M19" s="69"/>
      <c r="N19" s="69"/>
      <c r="O19" s="69"/>
      <c r="P19" s="69"/>
      <c r="Q19" s="69"/>
      <c r="R19" s="69"/>
      <c r="S19" s="69"/>
    </row>
    <row r="50" spans="2:2" x14ac:dyDescent="0.3">
      <c r="B50" s="7" t="s">
        <v>88</v>
      </c>
    </row>
    <row r="51" spans="2:2" x14ac:dyDescent="0.3">
      <c r="B51" s="7" t="s">
        <v>89</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zoomScale="85" zoomScaleNormal="85" workbookViewId="0">
      <pane ySplit="4" topLeftCell="A7" activePane="bottomLeft" state="frozenSplit"/>
      <selection activeCell="C1" sqref="C1:G65536"/>
      <selection pane="bottomLeft" activeCell="D17" sqref="D17"/>
    </sheetView>
  </sheetViews>
  <sheetFormatPr defaultColWidth="9.21875" defaultRowHeight="15.6" x14ac:dyDescent="0.3"/>
  <cols>
    <col min="1" max="1" width="10.77734375" style="7" customWidth="1"/>
    <col min="2" max="2" width="104.21875" style="7"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6" thickBot="1" x14ac:dyDescent="0.45">
      <c r="B1" s="8" t="s">
        <v>11</v>
      </c>
      <c r="C1" s="8"/>
      <c r="D1" s="8"/>
      <c r="E1" s="8"/>
      <c r="F1" s="8"/>
    </row>
    <row r="2" spans="1:7" ht="18.600000000000001" thickBot="1" x14ac:dyDescent="0.35">
      <c r="A2" s="11"/>
      <c r="B2" s="12" t="s">
        <v>69</v>
      </c>
      <c r="C2" s="117" t="s">
        <v>67</v>
      </c>
      <c r="D2" s="118"/>
      <c r="E2" s="118"/>
      <c r="F2" s="118"/>
      <c r="G2" s="119"/>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5823</v>
      </c>
      <c r="D5" s="39">
        <f>'Area 1 Data'!D5+'Area 2 Data'!D5+'Area 3 Data'!D5+'Area 4 Data'!D5+'Area 5 Data'!D5</f>
        <v>2106</v>
      </c>
      <c r="E5" s="39">
        <f>'Area 1 Data'!E5+'Area 2 Data'!E5+'Area 3 Data'!E5+'Area 4 Data'!E5+'Area 5 Data'!E5</f>
        <v>0</v>
      </c>
      <c r="F5" s="39">
        <f>'Area 1 Data'!F5+'Area 2 Data'!F5+'Area 3 Data'!F5+'Area 4 Data'!F5+'Area 5 Data'!F5</f>
        <v>0</v>
      </c>
      <c r="G5" s="39">
        <f t="shared" ref="G5:G12" si="0">SUM(C5:F5)</f>
        <v>7929</v>
      </c>
    </row>
    <row r="6" spans="1:7" ht="16.2" thickBot="1" x14ac:dyDescent="0.35">
      <c r="A6" s="10">
        <v>2</v>
      </c>
      <c r="B6" s="19" t="s">
        <v>19</v>
      </c>
      <c r="C6" s="39">
        <f>'Area 1 Data'!C6+'Area 2 Data'!C6+'Area 3 Data'!C6+'Area 4 Data'!C6+'Area 5 Data'!C6</f>
        <v>13</v>
      </c>
      <c r="D6" s="39">
        <f>'Area 1 Data'!D6+'Area 2 Data'!D6+'Area 3 Data'!D6+'Area 4 Data'!D6+'Area 5 Data'!D6</f>
        <v>39</v>
      </c>
      <c r="E6" s="39">
        <f>'Area 1 Data'!E6+'Area 2 Data'!E6+'Area 3 Data'!E6+'Area 4 Data'!E6+'Area 5 Data'!E6</f>
        <v>0</v>
      </c>
      <c r="F6" s="39">
        <f>'Area 1 Data'!F6+'Area 2 Data'!F6+'Area 3 Data'!F6+'Area 4 Data'!F6+'Area 5 Data'!F6</f>
        <v>0</v>
      </c>
      <c r="G6" s="40">
        <f t="shared" si="0"/>
        <v>52</v>
      </c>
    </row>
    <row r="7" spans="1:7" ht="16.2" thickBot="1" x14ac:dyDescent="0.35">
      <c r="A7" s="10" t="s">
        <v>20</v>
      </c>
      <c r="B7" s="19" t="s">
        <v>21</v>
      </c>
      <c r="C7" s="49">
        <v>7</v>
      </c>
      <c r="D7" s="49">
        <v>3</v>
      </c>
      <c r="E7" s="49"/>
      <c r="F7" s="49"/>
      <c r="G7" s="50">
        <f t="shared" si="0"/>
        <v>10</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0</v>
      </c>
      <c r="D9" s="39">
        <f>'Area 1 Data'!D7+'Area 2 Data'!D7+'Area 3 Data'!D7+'Area 4 Data'!D7+'Area 5 Data'!D7</f>
        <v>44</v>
      </c>
      <c r="E9" s="39">
        <f>'Area 1 Data'!E7+'Area 2 Data'!E7+'Area 3 Data'!E7+'Area 4 Data'!E7+'Area 5 Data'!E7</f>
        <v>0</v>
      </c>
      <c r="F9" s="39">
        <f>'Area 1 Data'!F7+'Area 2 Data'!F7+'Area 3 Data'!F7+'Area 4 Data'!F7+'Area 5 Data'!F7</f>
        <v>0</v>
      </c>
      <c r="G9" s="40">
        <f t="shared" si="0"/>
        <v>44</v>
      </c>
    </row>
    <row r="10" spans="1:7" ht="16.2" thickBot="1" x14ac:dyDescent="0.35">
      <c r="A10" s="10">
        <v>4</v>
      </c>
      <c r="B10" s="19" t="s">
        <v>23</v>
      </c>
      <c r="C10" s="39">
        <f>'Area 1 Data'!C8+'Area 2 Data'!C8+'Area 3 Data'!C8+'Area 4 Data'!C8+'Area 5 Data'!C8</f>
        <v>409</v>
      </c>
      <c r="D10" s="39">
        <f>'Area 1 Data'!D8+'Area 2 Data'!D8+'Area 3 Data'!D8+'Area 4 Data'!D8+'Area 5 Data'!D8</f>
        <v>104</v>
      </c>
      <c r="E10" s="39">
        <f>'Area 1 Data'!E8+'Area 2 Data'!E8+'Area 3 Data'!E8+'Area 4 Data'!E8+'Area 5 Data'!E8</f>
        <v>0</v>
      </c>
      <c r="F10" s="39">
        <f>'Area 1 Data'!F8+'Area 2 Data'!F8+'Area 3 Data'!F8+'Area 4 Data'!F8+'Area 5 Data'!F8</f>
        <v>0</v>
      </c>
      <c r="G10" s="40">
        <f t="shared" si="0"/>
        <v>513</v>
      </c>
    </row>
    <row r="11" spans="1:7" ht="16.2" thickBot="1" x14ac:dyDescent="0.35">
      <c r="A11" s="10">
        <v>5</v>
      </c>
      <c r="B11" s="19" t="s">
        <v>24</v>
      </c>
      <c r="C11" s="39">
        <f>'Area 1 Data'!C9+'Area 2 Data'!C9+'Area 3 Data'!C9+'Area 4 Data'!C9+'Area 5 Data'!C9</f>
        <v>140</v>
      </c>
      <c r="D11" s="39">
        <f>'Area 1 Data'!D9+'Area 2 Data'!D9+'Area 3 Data'!D9+'Area 4 Data'!D9+'Area 5 Data'!D9</f>
        <v>81</v>
      </c>
      <c r="E11" s="39">
        <f>'Area 1 Data'!E9+'Area 2 Data'!E9+'Area 3 Data'!E9+'Area 4 Data'!E9+'Area 5 Data'!E9</f>
        <v>0</v>
      </c>
      <c r="F11" s="39">
        <f>'Area 1 Data'!F9+'Area 2 Data'!F9+'Area 3 Data'!F9+'Area 4 Data'!F9+'Area 5 Data'!F9</f>
        <v>0</v>
      </c>
      <c r="G11" s="40">
        <f t="shared" si="0"/>
        <v>221</v>
      </c>
    </row>
    <row r="12" spans="1:7" ht="16.2" thickBot="1" x14ac:dyDescent="0.35">
      <c r="A12" s="1" t="s">
        <v>25</v>
      </c>
      <c r="B12" s="19" t="s">
        <v>26</v>
      </c>
      <c r="C12" s="40">
        <f>SUM(C9:C11)</f>
        <v>549</v>
      </c>
      <c r="D12" s="40">
        <f>SUM(D9:D11)</f>
        <v>229</v>
      </c>
      <c r="E12" s="40">
        <f>SUM(E9:E11)</f>
        <v>0</v>
      </c>
      <c r="F12" s="40">
        <f>SUM(F9:F11)</f>
        <v>0</v>
      </c>
      <c r="G12" s="40">
        <f t="shared" si="0"/>
        <v>778</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3676681</v>
      </c>
      <c r="D14" s="43">
        <f>'Area 1 Data'!D11+'Area 2 Data'!D11+'Area 3 Data'!D11+'Area 4 Data'!D11+'Area 5 Data'!D11</f>
        <v>1049665</v>
      </c>
      <c r="E14" s="43">
        <f>'Area 1 Data'!E11+'Area 2 Data'!E11+'Area 3 Data'!E11+'Area 4 Data'!E11+'Area 5 Data'!E11</f>
        <v>0</v>
      </c>
      <c r="F14" s="43">
        <f>'Area 1 Data'!F11+'Area 2 Data'!F11+'Area 3 Data'!F11+'Area 4 Data'!F11+'Area 5 Data'!F11</f>
        <v>0</v>
      </c>
      <c r="G14" s="44">
        <f t="shared" ref="G14:G29" si="1">SUM(C14:F14)</f>
        <v>4726346</v>
      </c>
    </row>
    <row r="15" spans="1:7" ht="16.2" thickBot="1" x14ac:dyDescent="0.35">
      <c r="A15" s="10">
        <v>7</v>
      </c>
      <c r="B15" s="19" t="s">
        <v>29</v>
      </c>
      <c r="C15" s="43">
        <f>'Area 1 Data'!C12+'Area 2 Data'!C12+'Area 3 Data'!C12+'Area 4 Data'!C12+'Area 5 Data'!C12</f>
        <v>3676681</v>
      </c>
      <c r="D15" s="43">
        <f>'Area 1 Data'!D12+'Area 2 Data'!D12+'Area 3 Data'!D12+'Area 4 Data'!D12+'Area 5 Data'!D12</f>
        <v>1049665</v>
      </c>
      <c r="E15" s="43">
        <f>'Area 1 Data'!E12+'Area 2 Data'!E12+'Area 3 Data'!E12+'Area 4 Data'!E12+'Area 5 Data'!E12</f>
        <v>0</v>
      </c>
      <c r="F15" s="43">
        <f>'Area 1 Data'!F12+'Area 2 Data'!F12+'Area 3 Data'!F12+'Area 4 Data'!F12+'Area 5 Data'!F12</f>
        <v>0</v>
      </c>
      <c r="G15" s="42">
        <f t="shared" si="1"/>
        <v>4726346</v>
      </c>
    </row>
    <row r="16" spans="1:7" ht="16.2" thickBot="1" x14ac:dyDescent="0.35">
      <c r="A16" s="10">
        <v>8</v>
      </c>
      <c r="B16" s="19" t="s">
        <v>30</v>
      </c>
      <c r="C16" s="41">
        <v>1546557</v>
      </c>
      <c r="D16" s="41">
        <v>336852</v>
      </c>
      <c r="E16" s="41"/>
      <c r="F16" s="41"/>
      <c r="G16" s="42">
        <f t="shared" si="1"/>
        <v>1883409</v>
      </c>
    </row>
    <row r="17" spans="1:7" ht="16.2" thickBot="1" x14ac:dyDescent="0.35">
      <c r="A17" s="10">
        <v>9</v>
      </c>
      <c r="B17" s="19" t="s">
        <v>31</v>
      </c>
      <c r="C17" s="41">
        <v>0</v>
      </c>
      <c r="D17" s="41">
        <v>0</v>
      </c>
      <c r="E17" s="41"/>
      <c r="F17" s="41"/>
      <c r="G17" s="42">
        <f t="shared" si="1"/>
        <v>0</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1546557</v>
      </c>
      <c r="D21" s="42">
        <f>SUM(D16:D20)</f>
        <v>336852</v>
      </c>
      <c r="E21" s="42">
        <f>SUM(E16:E20)</f>
        <v>0</v>
      </c>
      <c r="F21" s="42">
        <f>SUM(F16:F20)</f>
        <v>0</v>
      </c>
      <c r="G21" s="42">
        <f t="shared" si="1"/>
        <v>1883409</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2021056</v>
      </c>
      <c r="D23" s="55">
        <f>'Area 1 Data'!D16+'Area 2 Data'!D16+'Area 3 Data'!D16+'Area 4 Data'!D16+'Area 5 Data'!D16</f>
        <v>106863</v>
      </c>
      <c r="E23" s="55">
        <f>'Area 1 Data'!E16+'Area 2 Data'!E16+'Area 3 Data'!E16+'Area 4 Data'!E16+'Area 5 Data'!E16</f>
        <v>0</v>
      </c>
      <c r="F23" s="56"/>
      <c r="G23" s="42">
        <f t="shared" si="1"/>
        <v>2127919</v>
      </c>
    </row>
    <row r="24" spans="1:7" ht="16.2" thickBot="1" x14ac:dyDescent="0.35">
      <c r="A24" s="10">
        <v>16</v>
      </c>
      <c r="B24" s="19" t="s">
        <v>38</v>
      </c>
      <c r="C24" s="55">
        <f>'Area 1 Data'!C17+'Area 2 Data'!C17+'Area 3 Data'!C17+'Area 4 Data'!C17+'Area 5 Data'!C17</f>
        <v>89179</v>
      </c>
      <c r="D24" s="55">
        <f>'Area 1 Data'!D17+'Area 2 Data'!D17+'Area 3 Data'!D17+'Area 4 Data'!D17+'Area 5 Data'!D17</f>
        <v>15476</v>
      </c>
      <c r="E24" s="55">
        <f>'Area 1 Data'!E17+'Area 2 Data'!E17+'Area 3 Data'!E17+'Area 4 Data'!E17+'Area 5 Data'!E17</f>
        <v>0</v>
      </c>
      <c r="F24" s="45"/>
      <c r="G24" s="42">
        <f t="shared" si="1"/>
        <v>104655</v>
      </c>
    </row>
    <row r="25" spans="1:7" ht="16.2" thickBot="1" x14ac:dyDescent="0.35">
      <c r="A25" s="10">
        <v>17</v>
      </c>
      <c r="B25" s="19" t="s">
        <v>39</v>
      </c>
      <c r="C25" s="55">
        <f>'Area 1 Data'!C18+'Area 2 Data'!C18+'Area 3 Data'!C18+'Area 4 Data'!C18+'Area 5 Data'!C18</f>
        <v>2082724</v>
      </c>
      <c r="D25" s="55">
        <f>'Area 1 Data'!D18+'Area 2 Data'!D18+'Area 3 Data'!D18+'Area 4 Data'!D18+'Area 5 Data'!D18</f>
        <v>589469</v>
      </c>
      <c r="E25" s="55">
        <f>'Area 1 Data'!E18+'Area 2 Data'!E18+'Area 3 Data'!E18+'Area 4 Data'!E18+'Area 5 Data'!E18</f>
        <v>0</v>
      </c>
      <c r="F25" s="45"/>
      <c r="G25" s="42">
        <f t="shared" si="1"/>
        <v>2672193</v>
      </c>
    </row>
    <row r="26" spans="1:7" ht="16.2" thickBot="1" x14ac:dyDescent="0.35">
      <c r="A26" s="10">
        <v>18</v>
      </c>
      <c r="B26" s="19" t="s">
        <v>40</v>
      </c>
      <c r="C26" s="55">
        <f>'Area 1 Data'!C19+'Area 2 Data'!C19+'Area 3 Data'!C19+'Area 4 Data'!C19+'Area 5 Data'!C19</f>
        <v>183</v>
      </c>
      <c r="D26" s="55">
        <f>'Area 1 Data'!D19+'Area 2 Data'!D19+'Area 3 Data'!D19+'Area 4 Data'!D19+'Area 5 Data'!D19</f>
        <v>81</v>
      </c>
      <c r="E26" s="55">
        <f>'Area 1 Data'!E19+'Area 2 Data'!E19+'Area 3 Data'!E19+'Area 4 Data'!E19+'Area 5 Data'!E19</f>
        <v>0</v>
      </c>
      <c r="F26" s="45"/>
      <c r="G26" s="42">
        <f t="shared" si="1"/>
        <v>264</v>
      </c>
    </row>
    <row r="27" spans="1:7" ht="16.2" thickBot="1" x14ac:dyDescent="0.35">
      <c r="A27" s="10">
        <v>19</v>
      </c>
      <c r="B27" s="19" t="s">
        <v>41</v>
      </c>
      <c r="C27" s="55">
        <f>'Area 1 Data'!C20+'Area 2 Data'!C20+'Area 3 Data'!C20+'Area 4 Data'!C20+'Area 5 Data'!C20</f>
        <v>0</v>
      </c>
      <c r="D27" s="55">
        <f>'Area 1 Data'!D20+'Area 2 Data'!D20+'Area 3 Data'!D20+'Area 4 Data'!D20+'Area 5 Data'!D20</f>
        <v>0</v>
      </c>
      <c r="E27" s="55">
        <f>'Area 1 Data'!E20+'Area 2 Data'!E20+'Area 3 Data'!E20+'Area 4 Data'!E20+'Area 5 Data'!E20</f>
        <v>0</v>
      </c>
      <c r="F27" s="45"/>
      <c r="G27" s="42">
        <f t="shared" si="1"/>
        <v>0</v>
      </c>
    </row>
    <row r="28" spans="1:7" ht="16.2" thickBot="1" x14ac:dyDescent="0.35">
      <c r="A28" s="10">
        <v>20</v>
      </c>
      <c r="B28" s="19" t="s">
        <v>42</v>
      </c>
      <c r="C28" s="55">
        <f>'Area 1 Data'!C21+'Area 2 Data'!C21+'Area 3 Data'!C21+'Area 4 Data'!C21+'Area 5 Data'!C21</f>
        <v>0</v>
      </c>
      <c r="D28" s="55">
        <f>'Area 1 Data'!D21+'Area 2 Data'!D21+'Area 3 Data'!D21+'Area 4 Data'!D21+'Area 5 Data'!D21</f>
        <v>0</v>
      </c>
      <c r="E28" s="55">
        <f>'Area 1 Data'!E21+'Area 2 Data'!E21+'Area 3 Data'!E21+'Area 4 Data'!E21+'Area 5 Data'!E21</f>
        <v>0</v>
      </c>
      <c r="F28" s="45"/>
      <c r="G28" s="42">
        <f t="shared" si="1"/>
        <v>0</v>
      </c>
    </row>
    <row r="29" spans="1:7" ht="16.2" thickBot="1" x14ac:dyDescent="0.35">
      <c r="A29" s="10">
        <v>21</v>
      </c>
      <c r="B29" s="19" t="s">
        <v>43</v>
      </c>
      <c r="C29" s="55">
        <f>'Area 1 Data'!C22+'Area 2 Data'!C22+'Area 3 Data'!C22+'Area 4 Data'!C22+'Area 5 Data'!C22</f>
        <v>792725</v>
      </c>
      <c r="D29" s="55">
        <f>'Area 1 Data'!D22+'Area 2 Data'!D22+'Area 3 Data'!D22+'Area 4 Data'!D22+'Area 5 Data'!D22</f>
        <v>-19686</v>
      </c>
      <c r="E29" s="55">
        <f>'Area 1 Data'!E22+'Area 2 Data'!E22+'Area 3 Data'!E22+'Area 4 Data'!E22+'Area 5 Data'!E22</f>
        <v>0</v>
      </c>
      <c r="F29" s="45"/>
      <c r="G29" s="42">
        <f t="shared" si="1"/>
        <v>773039</v>
      </c>
    </row>
    <row r="30" spans="1:7" ht="16.2" thickBot="1" x14ac:dyDescent="0.35">
      <c r="A30" s="10">
        <v>22</v>
      </c>
      <c r="B30" s="19" t="s">
        <v>44</v>
      </c>
      <c r="C30" s="41"/>
      <c r="D30" s="41"/>
      <c r="E30" s="41"/>
      <c r="F30" s="45"/>
      <c r="G30" s="42">
        <f t="shared" ref="G30:G48" si="2">SUM(C30:F30)</f>
        <v>0</v>
      </c>
    </row>
    <row r="31" spans="1:7" ht="16.2" thickBot="1" x14ac:dyDescent="0.35">
      <c r="A31" s="10">
        <v>23</v>
      </c>
      <c r="B31" s="19" t="s">
        <v>45</v>
      </c>
      <c r="C31" s="41"/>
      <c r="D31" s="41"/>
      <c r="E31" s="41"/>
      <c r="F31" s="45"/>
      <c r="G31" s="42">
        <f t="shared" si="2"/>
        <v>0</v>
      </c>
    </row>
    <row r="32" spans="1:7" ht="16.2" thickBot="1" x14ac:dyDescent="0.35">
      <c r="A32" s="10">
        <v>24</v>
      </c>
      <c r="B32" s="19" t="s">
        <v>46</v>
      </c>
      <c r="C32" s="41">
        <v>2991520</v>
      </c>
      <c r="D32" s="41">
        <v>411112</v>
      </c>
      <c r="E32" s="41"/>
      <c r="F32" s="41"/>
      <c r="G32" s="42">
        <f t="shared" si="2"/>
        <v>3402632</v>
      </c>
    </row>
    <row r="33" spans="1:7" ht="16.2" thickBot="1" x14ac:dyDescent="0.35">
      <c r="A33" s="10">
        <v>25</v>
      </c>
      <c r="B33" s="19" t="s">
        <v>74</v>
      </c>
      <c r="C33" s="42">
        <f>SUM(C23:C31)-C32</f>
        <v>1994347</v>
      </c>
      <c r="D33" s="42">
        <f>SUM(D23:D31)-D32</f>
        <v>281091</v>
      </c>
      <c r="E33" s="42">
        <f>SUM(E23:E31)-E32</f>
        <v>0</v>
      </c>
      <c r="F33" s="41"/>
      <c r="G33" s="42">
        <f t="shared" si="2"/>
        <v>2275438</v>
      </c>
    </row>
    <row r="34" spans="1:7" ht="16.2" thickBot="1" x14ac:dyDescent="0.35">
      <c r="A34" s="10">
        <v>26</v>
      </c>
      <c r="B34" s="19" t="s">
        <v>47</v>
      </c>
      <c r="C34" s="41">
        <v>0</v>
      </c>
      <c r="D34" s="41">
        <v>0</v>
      </c>
      <c r="E34" s="41"/>
      <c r="F34" s="41"/>
      <c r="G34" s="42">
        <f t="shared" si="2"/>
        <v>0</v>
      </c>
    </row>
    <row r="35" spans="1:7" ht="16.2" thickBot="1" x14ac:dyDescent="0.35">
      <c r="A35" s="10">
        <v>27</v>
      </c>
      <c r="B35" s="19" t="s">
        <v>48</v>
      </c>
      <c r="C35" s="41">
        <v>64288</v>
      </c>
      <c r="D35" s="41">
        <v>14002</v>
      </c>
      <c r="E35" s="41"/>
      <c r="F35" s="41"/>
      <c r="G35" s="42">
        <f t="shared" si="2"/>
        <v>78290</v>
      </c>
    </row>
    <row r="36" spans="1:7" ht="16.2" thickBot="1" x14ac:dyDescent="0.35">
      <c r="A36" s="10">
        <v>28</v>
      </c>
      <c r="B36" s="19" t="s">
        <v>49</v>
      </c>
      <c r="C36" s="41">
        <v>65945</v>
      </c>
      <c r="D36" s="41">
        <v>14363.234152132731</v>
      </c>
      <c r="E36" s="41"/>
      <c r="F36" s="41"/>
      <c r="G36" s="42">
        <f t="shared" si="2"/>
        <v>80308.234152132733</v>
      </c>
    </row>
    <row r="37" spans="1:7" ht="16.2" thickBot="1" x14ac:dyDescent="0.35">
      <c r="A37" s="10">
        <v>29</v>
      </c>
      <c r="B37" s="19" t="s">
        <v>50</v>
      </c>
      <c r="C37" s="41">
        <v>112219</v>
      </c>
      <c r="D37" s="41">
        <v>24442</v>
      </c>
      <c r="E37" s="41"/>
      <c r="F37" s="41"/>
      <c r="G37" s="42">
        <f t="shared" si="2"/>
        <v>136661</v>
      </c>
    </row>
    <row r="38" spans="1:7" ht="16.2" thickBot="1" x14ac:dyDescent="0.35">
      <c r="A38" s="10">
        <v>30</v>
      </c>
      <c r="B38" s="19" t="s">
        <v>51</v>
      </c>
      <c r="C38" s="41">
        <v>143670</v>
      </c>
      <c r="D38" s="41">
        <v>31292</v>
      </c>
      <c r="E38" s="41"/>
      <c r="F38" s="41"/>
      <c r="G38" s="42">
        <f t="shared" si="2"/>
        <v>174962</v>
      </c>
    </row>
    <row r="39" spans="1:7" ht="16.2" thickBot="1" x14ac:dyDescent="0.35">
      <c r="A39" s="10">
        <v>31</v>
      </c>
      <c r="B39" s="19" t="s">
        <v>52</v>
      </c>
      <c r="C39" s="41">
        <v>4068</v>
      </c>
      <c r="D39" s="41">
        <v>886</v>
      </c>
      <c r="E39" s="41"/>
      <c r="F39" s="41"/>
      <c r="G39" s="42">
        <f t="shared" si="2"/>
        <v>4954</v>
      </c>
    </row>
    <row r="40" spans="1:7" ht="16.2" thickBot="1" x14ac:dyDescent="0.35">
      <c r="A40" s="10">
        <v>32</v>
      </c>
      <c r="B40" s="19" t="s">
        <v>53</v>
      </c>
      <c r="C40" s="41">
        <v>62326</v>
      </c>
      <c r="D40" s="41">
        <v>13575</v>
      </c>
      <c r="E40" s="41"/>
      <c r="F40" s="41"/>
      <c r="G40" s="42">
        <f t="shared" si="2"/>
        <v>75901</v>
      </c>
    </row>
    <row r="41" spans="1:7" ht="16.2" thickBot="1" x14ac:dyDescent="0.35">
      <c r="A41" s="9">
        <v>33</v>
      </c>
      <c r="B41" s="19" t="s">
        <v>94</v>
      </c>
      <c r="C41" s="44"/>
      <c r="D41" s="44"/>
      <c r="E41" s="44"/>
      <c r="F41" s="44"/>
      <c r="G41" s="42">
        <f t="shared" si="2"/>
        <v>0</v>
      </c>
    </row>
    <row r="42" spans="1:7" ht="16.2" thickBot="1" x14ac:dyDescent="0.35">
      <c r="A42" s="10" t="s">
        <v>55</v>
      </c>
      <c r="B42" s="19" t="s">
        <v>56</v>
      </c>
      <c r="C42" s="41"/>
      <c r="D42" s="41"/>
      <c r="E42" s="41"/>
      <c r="F42" s="41"/>
      <c r="G42" s="42">
        <f t="shared" si="2"/>
        <v>0</v>
      </c>
    </row>
    <row r="43" spans="1:7" ht="16.2" thickBot="1" x14ac:dyDescent="0.35">
      <c r="A43" s="10" t="s">
        <v>92</v>
      </c>
      <c r="B43" s="19" t="s">
        <v>93</v>
      </c>
      <c r="C43" s="41"/>
      <c r="D43" s="41"/>
      <c r="E43" s="41"/>
      <c r="F43" s="41"/>
      <c r="G43" s="42">
        <f t="shared" si="2"/>
        <v>0</v>
      </c>
    </row>
    <row r="44" spans="1:7" ht="16.2" thickBot="1" x14ac:dyDescent="0.35">
      <c r="A44" s="10">
        <v>34</v>
      </c>
      <c r="B44" s="19" t="s">
        <v>57</v>
      </c>
      <c r="C44" s="41"/>
      <c r="D44" s="41"/>
      <c r="E44" s="41"/>
      <c r="F44" s="41"/>
      <c r="G44" s="42">
        <f t="shared" si="2"/>
        <v>0</v>
      </c>
    </row>
    <row r="45" spans="1:7" ht="16.2" thickBot="1" x14ac:dyDescent="0.35">
      <c r="A45" s="10">
        <v>35</v>
      </c>
      <c r="B45" s="19" t="s">
        <v>58</v>
      </c>
      <c r="C45" s="41"/>
      <c r="D45" s="41"/>
      <c r="E45" s="41"/>
      <c r="F45" s="41"/>
      <c r="G45" s="42">
        <f t="shared" si="2"/>
        <v>0</v>
      </c>
    </row>
    <row r="46" spans="1:7" ht="16.2" thickBot="1" x14ac:dyDescent="0.35">
      <c r="A46" s="10">
        <v>36</v>
      </c>
      <c r="B46" s="19" t="s">
        <v>59</v>
      </c>
      <c r="C46" s="41">
        <v>-189841</v>
      </c>
      <c r="D46" s="41">
        <v>-41349</v>
      </c>
      <c r="E46" s="41"/>
      <c r="F46" s="41"/>
      <c r="G46" s="42">
        <f t="shared" si="2"/>
        <v>-231190</v>
      </c>
    </row>
    <row r="47" spans="1:7" ht="16.2" thickBot="1" x14ac:dyDescent="0.35">
      <c r="A47" s="10">
        <v>37</v>
      </c>
      <c r="B47" s="19" t="s">
        <v>60</v>
      </c>
      <c r="C47" s="42">
        <f>SUM(C35:C46)</f>
        <v>262675</v>
      </c>
      <c r="D47" s="42">
        <f>SUM(D35:D46)</f>
        <v>57211.234152132733</v>
      </c>
      <c r="E47" s="42">
        <f>SUM(E35:E46)</f>
        <v>0</v>
      </c>
      <c r="F47" s="42">
        <f>SUM(F35:F46)</f>
        <v>0</v>
      </c>
      <c r="G47" s="42">
        <f t="shared" si="2"/>
        <v>319886.23415213276</v>
      </c>
    </row>
    <row r="48" spans="1:7" ht="16.2" thickBot="1" x14ac:dyDescent="0.35">
      <c r="A48" s="1">
        <v>38</v>
      </c>
      <c r="B48" s="19" t="s">
        <v>61</v>
      </c>
      <c r="C48" s="42">
        <f>C21-C33-C34-C47</f>
        <v>-710465</v>
      </c>
      <c r="D48" s="42">
        <f>D21-D33-D34-D47</f>
        <v>-1450.2341521327326</v>
      </c>
      <c r="E48" s="42">
        <f>E21-E33-E34-E47</f>
        <v>0</v>
      </c>
      <c r="F48" s="42">
        <f>F21-F33-F34-F47</f>
        <v>0</v>
      </c>
      <c r="G48" s="42">
        <f t="shared" si="2"/>
        <v>-711915.23415213276</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135</v>
      </c>
      <c r="D50" s="81">
        <f>'Area 1 Data'!D24+'Area 2 Data'!D24+'Area 3 Data'!D24+'Area 4 Data'!D24+'Area 5 Data'!D24</f>
        <v>56</v>
      </c>
      <c r="E50" s="81">
        <f>'Area 1 Data'!E24+'Area 2 Data'!E24+'Area 3 Data'!E24+'Area 4 Data'!E24+'Area 5 Data'!E24</f>
        <v>0</v>
      </c>
      <c r="F50" s="59"/>
      <c r="G50" s="39">
        <f t="shared" ref="G50:G53" si="3">SUM(C50:F50)</f>
        <v>191</v>
      </c>
    </row>
    <row r="51" spans="1:7" ht="16.2" thickBot="1" x14ac:dyDescent="0.35">
      <c r="A51" s="9">
        <v>40</v>
      </c>
      <c r="B51" s="19" t="s">
        <v>64</v>
      </c>
      <c r="C51" s="81">
        <f>'Area 1 Data'!C25+'Area 2 Data'!C25+'Area 3 Data'!C25+'Area 4 Data'!C25+'Area 5 Data'!C25</f>
        <v>5057</v>
      </c>
      <c r="D51" s="81">
        <f>'Area 1 Data'!D25+'Area 2 Data'!D25+'Area 3 Data'!D25+'Area 4 Data'!D25+'Area 5 Data'!D25</f>
        <v>2110</v>
      </c>
      <c r="E51" s="81">
        <f>'Area 1 Data'!E25+'Area 2 Data'!E25+'Area 3 Data'!E25+'Area 4 Data'!E25+'Area 5 Data'!E25</f>
        <v>0</v>
      </c>
      <c r="F51" s="46"/>
      <c r="G51" s="39">
        <f t="shared" si="3"/>
        <v>7167</v>
      </c>
    </row>
    <row r="52" spans="1:7" ht="16.2" thickBot="1" x14ac:dyDescent="0.35">
      <c r="A52" s="9">
        <v>41</v>
      </c>
      <c r="B52" s="19" t="s">
        <v>65</v>
      </c>
      <c r="C52" s="81">
        <f>'Area 1 Data'!C26+'Area 2 Data'!C26+'Area 3 Data'!C26+'Area 4 Data'!C26+'Area 5 Data'!C26</f>
        <v>1073</v>
      </c>
      <c r="D52" s="81">
        <f>'Area 1 Data'!D26+'Area 2 Data'!D26+'Area 3 Data'!D26+'Area 4 Data'!D26+'Area 5 Data'!D26</f>
        <v>447</v>
      </c>
      <c r="E52" s="81">
        <f>'Area 1 Data'!E26+'Area 2 Data'!E26+'Area 3 Data'!E26+'Area 4 Data'!E26+'Area 5 Data'!E26</f>
        <v>0</v>
      </c>
      <c r="F52" s="46"/>
      <c r="G52" s="39">
        <f t="shared" si="3"/>
        <v>1520</v>
      </c>
    </row>
    <row r="53" spans="1:7" ht="16.2" thickBot="1" x14ac:dyDescent="0.35">
      <c r="A53" s="9">
        <v>42</v>
      </c>
      <c r="B53" s="19" t="s">
        <v>66</v>
      </c>
      <c r="C53" s="81">
        <f>'Area 1 Data'!C27+'Area 2 Data'!C27+'Area 3 Data'!C27+'Area 4 Data'!C27+'Area 5 Data'!C27</f>
        <v>28</v>
      </c>
      <c r="D53" s="81">
        <f>'Area 1 Data'!D27+'Area 2 Data'!D27+'Area 3 Data'!D27+'Area 4 Data'!D27+'Area 5 Data'!D27</f>
        <v>11</v>
      </c>
      <c r="E53" s="81">
        <f>'Area 1 Data'!E27+'Area 2 Data'!E27+'Area 3 Data'!E27+'Area 4 Data'!E27+'Area 5 Data'!E27</f>
        <v>0</v>
      </c>
      <c r="F53" s="46"/>
      <c r="G53" s="39">
        <f t="shared" si="3"/>
        <v>39</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68" zoomScaleNormal="68" workbookViewId="0">
      <pane xSplit="2" ySplit="4" topLeftCell="C5" activePane="bottomRight" state="frozen"/>
      <selection pane="topRight" activeCell="C1" sqref="C1"/>
      <selection pane="bottomLeft" activeCell="A5" sqref="A5"/>
      <selection pane="bottomRight" activeCell="C24" sqref="C24:D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2269.8032786885246</v>
      </c>
      <c r="D5" s="83">
        <v>1149.5633187772926</v>
      </c>
      <c r="E5" s="83"/>
      <c r="F5" s="83"/>
      <c r="G5" s="84">
        <f>SUM(C5:F5)</f>
        <v>3419.366597465817</v>
      </c>
    </row>
    <row r="6" spans="1:7" x14ac:dyDescent="0.3">
      <c r="A6" s="92">
        <v>2</v>
      </c>
      <c r="B6" s="96" t="s">
        <v>19</v>
      </c>
      <c r="C6" s="93">
        <v>5.067395264116576</v>
      </c>
      <c r="D6" s="83">
        <v>21.2882096069869</v>
      </c>
      <c r="E6" s="83"/>
      <c r="F6" s="83"/>
      <c r="G6" s="84">
        <f>SUM(C6:F6)</f>
        <v>26.355604871103477</v>
      </c>
    </row>
    <row r="7" spans="1:7" x14ac:dyDescent="0.3">
      <c r="A7" s="92">
        <v>3</v>
      </c>
      <c r="B7" s="96" t="s">
        <v>22</v>
      </c>
      <c r="C7" s="93"/>
      <c r="D7" s="83">
        <v>7</v>
      </c>
      <c r="E7" s="83"/>
      <c r="F7" s="83"/>
      <c r="G7" s="84">
        <f>SUM(C7:F7)</f>
        <v>7</v>
      </c>
    </row>
    <row r="8" spans="1:7" x14ac:dyDescent="0.3">
      <c r="A8" s="92">
        <v>4</v>
      </c>
      <c r="B8" s="96" t="s">
        <v>23</v>
      </c>
      <c r="C8" s="93">
        <v>145</v>
      </c>
      <c r="D8" s="83">
        <v>70</v>
      </c>
      <c r="E8" s="83"/>
      <c r="F8" s="83"/>
      <c r="G8" s="84">
        <f>SUM(C8:F8)</f>
        <v>215</v>
      </c>
    </row>
    <row r="9" spans="1:7" x14ac:dyDescent="0.3">
      <c r="A9" s="92">
        <v>5</v>
      </c>
      <c r="B9" s="96" t="s">
        <v>24</v>
      </c>
      <c r="C9" s="93">
        <v>69</v>
      </c>
      <c r="D9" s="83">
        <v>48</v>
      </c>
      <c r="E9" s="83"/>
      <c r="F9" s="83"/>
      <c r="G9" s="84">
        <f>SUM(C9:F9)</f>
        <v>117</v>
      </c>
    </row>
    <row r="10" spans="1:7" x14ac:dyDescent="0.3">
      <c r="A10" s="91"/>
      <c r="B10" s="91" t="s">
        <v>27</v>
      </c>
      <c r="C10" s="18"/>
      <c r="D10" s="18"/>
      <c r="E10" s="18"/>
      <c r="F10" s="18"/>
      <c r="G10" s="82"/>
    </row>
    <row r="11" spans="1:7" x14ac:dyDescent="0.3">
      <c r="A11" s="92">
        <v>6</v>
      </c>
      <c r="B11" s="96" t="s">
        <v>28</v>
      </c>
      <c r="C11" s="94">
        <v>1433169</v>
      </c>
      <c r="D11" s="85">
        <v>572961</v>
      </c>
      <c r="E11" s="85"/>
      <c r="F11" s="85"/>
      <c r="G11" s="86">
        <f>SUM(C11:F11)</f>
        <v>2006130</v>
      </c>
    </row>
    <row r="12" spans="1:7" x14ac:dyDescent="0.3">
      <c r="A12" s="92">
        <v>7</v>
      </c>
      <c r="B12" s="96" t="s">
        <v>29</v>
      </c>
      <c r="C12" s="94">
        <v>1433169</v>
      </c>
      <c r="D12" s="85">
        <v>572961</v>
      </c>
      <c r="E12" s="85"/>
      <c r="F12" s="85"/>
      <c r="G12" s="86">
        <f>SUM(C12:F12)</f>
        <v>2006130</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787807</v>
      </c>
      <c r="D16" s="85">
        <v>58332</v>
      </c>
      <c r="E16" s="85"/>
      <c r="F16" s="87"/>
      <c r="G16" s="86">
        <f t="shared" ref="G16:G22" si="0">SUM(C16:F16)</f>
        <v>846139</v>
      </c>
    </row>
    <row r="17" spans="1:7" x14ac:dyDescent="0.3">
      <c r="A17" s="92">
        <v>16</v>
      </c>
      <c r="B17" s="96" t="s">
        <v>38</v>
      </c>
      <c r="C17" s="94">
        <v>34762</v>
      </c>
      <c r="D17" s="85">
        <v>8447</v>
      </c>
      <c r="E17" s="85"/>
      <c r="F17" s="87"/>
      <c r="G17" s="86">
        <f t="shared" si="0"/>
        <v>43209</v>
      </c>
    </row>
    <row r="18" spans="1:7" x14ac:dyDescent="0.3">
      <c r="A18" s="92">
        <v>17</v>
      </c>
      <c r="B18" s="96" t="s">
        <v>39</v>
      </c>
      <c r="C18" s="94">
        <v>811845</v>
      </c>
      <c r="D18" s="85">
        <v>321763</v>
      </c>
      <c r="E18" s="85"/>
      <c r="F18" s="87"/>
      <c r="G18" s="86">
        <f t="shared" si="0"/>
        <v>1133608</v>
      </c>
    </row>
    <row r="19" spans="1:7" x14ac:dyDescent="0.3">
      <c r="A19" s="92">
        <v>18</v>
      </c>
      <c r="B19" s="96" t="s">
        <v>40</v>
      </c>
      <c r="C19" s="94">
        <v>71</v>
      </c>
      <c r="D19" s="85">
        <v>44</v>
      </c>
      <c r="E19" s="85"/>
      <c r="F19" s="87"/>
      <c r="G19" s="86">
        <f t="shared" si="0"/>
        <v>115</v>
      </c>
    </row>
    <row r="20" spans="1:7" x14ac:dyDescent="0.3">
      <c r="A20" s="92">
        <v>19</v>
      </c>
      <c r="B20" s="96" t="s">
        <v>41</v>
      </c>
      <c r="C20" s="94"/>
      <c r="D20" s="85"/>
      <c r="E20" s="85"/>
      <c r="F20" s="87"/>
      <c r="G20" s="86">
        <f t="shared" si="0"/>
        <v>0</v>
      </c>
    </row>
    <row r="21" spans="1:7" x14ac:dyDescent="0.3">
      <c r="A21" s="92">
        <v>20</v>
      </c>
      <c r="B21" s="96" t="s">
        <v>42</v>
      </c>
      <c r="C21" s="94"/>
      <c r="D21" s="85"/>
      <c r="E21" s="85"/>
      <c r="F21" s="87"/>
      <c r="G21" s="86">
        <f t="shared" si="0"/>
        <v>0</v>
      </c>
    </row>
    <row r="22" spans="1:7" x14ac:dyDescent="0.3">
      <c r="A22" s="92">
        <v>21</v>
      </c>
      <c r="B22" s="96" t="s">
        <v>43</v>
      </c>
      <c r="C22" s="94">
        <v>309004</v>
      </c>
      <c r="D22" s="85">
        <v>-10745</v>
      </c>
      <c r="E22" s="85"/>
      <c r="F22" s="87"/>
      <c r="G22" s="86">
        <f t="shared" si="0"/>
        <v>298259</v>
      </c>
    </row>
    <row r="23" spans="1:7" x14ac:dyDescent="0.3">
      <c r="A23" s="91"/>
      <c r="B23" s="91" t="s">
        <v>62</v>
      </c>
      <c r="C23" s="18"/>
      <c r="D23" s="18"/>
      <c r="E23" s="18"/>
      <c r="F23" s="18"/>
      <c r="G23" s="82"/>
    </row>
    <row r="24" spans="1:7" x14ac:dyDescent="0.3">
      <c r="A24" s="92">
        <v>39</v>
      </c>
      <c r="B24" s="96" t="s">
        <v>63</v>
      </c>
      <c r="C24" s="93">
        <v>53</v>
      </c>
      <c r="D24" s="83">
        <v>31</v>
      </c>
      <c r="E24" s="83"/>
      <c r="F24" s="89"/>
      <c r="G24" s="84">
        <f>SUM(C24:F24)</f>
        <v>84</v>
      </c>
    </row>
    <row r="25" spans="1:7" x14ac:dyDescent="0.3">
      <c r="A25" s="92">
        <v>40</v>
      </c>
      <c r="B25" s="96" t="s">
        <v>64</v>
      </c>
      <c r="C25" s="93">
        <v>1971</v>
      </c>
      <c r="D25" s="83">
        <v>1152</v>
      </c>
      <c r="E25" s="83"/>
      <c r="F25" s="89"/>
      <c r="G25" s="84">
        <f>SUM(C25:F25)</f>
        <v>3123</v>
      </c>
    </row>
    <row r="26" spans="1:7" x14ac:dyDescent="0.3">
      <c r="A26" s="92">
        <v>41</v>
      </c>
      <c r="B26" s="96" t="s">
        <v>65</v>
      </c>
      <c r="C26" s="93">
        <v>418</v>
      </c>
      <c r="D26" s="83">
        <v>244</v>
      </c>
      <c r="E26" s="83"/>
      <c r="F26" s="89"/>
      <c r="G26" s="84">
        <f>SUM(C26:F26)</f>
        <v>662</v>
      </c>
    </row>
    <row r="27" spans="1:7" x14ac:dyDescent="0.3">
      <c r="A27" s="92">
        <v>42</v>
      </c>
      <c r="B27" s="96" t="s">
        <v>66</v>
      </c>
      <c r="C27" s="93">
        <v>11</v>
      </c>
      <c r="D27" s="83">
        <v>6</v>
      </c>
      <c r="E27" s="83"/>
      <c r="F27" s="89"/>
      <c r="G27" s="84">
        <f>SUM(C27:F27)</f>
        <v>17</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zoomScale="70" zoomScaleNormal="70" workbookViewId="0">
      <pane xSplit="2" ySplit="3" topLeftCell="C5" activePane="bottomRight" state="frozen"/>
      <selection activeCell="A2" sqref="A2"/>
      <selection pane="topRight" activeCell="C2" sqref="C2"/>
      <selection pane="bottomLeft" activeCell="A5" sqref="A5"/>
      <selection pane="bottomRight" activeCell="C24" sqref="C24:D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318.19672131147541</v>
      </c>
      <c r="D5" s="83">
        <v>73.572052401746717</v>
      </c>
      <c r="E5" s="83"/>
      <c r="F5" s="83"/>
      <c r="G5" s="84">
        <f>SUM(C5:F5)</f>
        <v>391.76877371322212</v>
      </c>
    </row>
    <row r="6" spans="1:7" x14ac:dyDescent="0.3">
      <c r="A6" s="92">
        <v>2</v>
      </c>
      <c r="B6" s="96" t="s">
        <v>19</v>
      </c>
      <c r="C6" s="93">
        <v>0.7103825136612022</v>
      </c>
      <c r="D6" s="83">
        <v>1.3624454148471614</v>
      </c>
      <c r="E6" s="83"/>
      <c r="F6" s="83"/>
      <c r="G6" s="84">
        <f>SUM(C6:F6)</f>
        <v>2.0728279285083637</v>
      </c>
    </row>
    <row r="7" spans="1:7" x14ac:dyDescent="0.3">
      <c r="A7" s="92">
        <v>3</v>
      </c>
      <c r="B7" s="96" t="s">
        <v>22</v>
      </c>
      <c r="C7" s="93"/>
      <c r="D7" s="83">
        <v>3</v>
      </c>
      <c r="E7" s="83"/>
      <c r="F7" s="83"/>
      <c r="G7" s="84">
        <f>SUM(C7:F7)</f>
        <v>3</v>
      </c>
    </row>
    <row r="8" spans="1:7" x14ac:dyDescent="0.3">
      <c r="A8" s="92">
        <v>4</v>
      </c>
      <c r="B8" s="96" t="s">
        <v>23</v>
      </c>
      <c r="C8" s="93">
        <v>28</v>
      </c>
      <c r="D8" s="83">
        <v>3</v>
      </c>
      <c r="E8" s="83"/>
      <c r="F8" s="83"/>
      <c r="G8" s="84">
        <f>SUM(C8:F8)</f>
        <v>31</v>
      </c>
    </row>
    <row r="9" spans="1:7" x14ac:dyDescent="0.3">
      <c r="A9" s="92">
        <v>5</v>
      </c>
      <c r="B9" s="96" t="s">
        <v>24</v>
      </c>
      <c r="C9" s="93">
        <v>2</v>
      </c>
      <c r="D9" s="83">
        <v>2</v>
      </c>
      <c r="E9" s="83"/>
      <c r="F9" s="83"/>
      <c r="G9" s="84">
        <f>SUM(C9:F9)</f>
        <v>4</v>
      </c>
    </row>
    <row r="10" spans="1:7" x14ac:dyDescent="0.3">
      <c r="A10" s="91"/>
      <c r="B10" s="91" t="s">
        <v>27</v>
      </c>
      <c r="C10" s="18"/>
      <c r="D10" s="18"/>
      <c r="E10" s="18"/>
      <c r="F10" s="18"/>
      <c r="G10" s="82"/>
    </row>
    <row r="11" spans="1:7" x14ac:dyDescent="0.3">
      <c r="A11" s="92">
        <v>6</v>
      </c>
      <c r="B11" s="96" t="s">
        <v>28</v>
      </c>
      <c r="C11" s="94">
        <v>200912</v>
      </c>
      <c r="D11" s="85">
        <v>36670</v>
      </c>
      <c r="E11" s="85"/>
      <c r="F11" s="85"/>
      <c r="G11" s="86">
        <f>SUM(C11:F11)</f>
        <v>237582</v>
      </c>
    </row>
    <row r="12" spans="1:7" x14ac:dyDescent="0.3">
      <c r="A12" s="92">
        <v>7</v>
      </c>
      <c r="B12" s="96" t="s">
        <v>29</v>
      </c>
      <c r="C12" s="94">
        <v>200912</v>
      </c>
      <c r="D12" s="85">
        <v>36670</v>
      </c>
      <c r="E12" s="85"/>
      <c r="F12" s="85"/>
      <c r="G12" s="86">
        <f>SUM(C12:F12)</f>
        <v>237582</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110440</v>
      </c>
      <c r="D16" s="85">
        <v>3733</v>
      </c>
      <c r="E16" s="85"/>
      <c r="F16" s="87"/>
      <c r="G16" s="86">
        <f t="shared" ref="G16:G22" si="0">SUM(C16:F16)</f>
        <v>114173</v>
      </c>
    </row>
    <row r="17" spans="1:7" x14ac:dyDescent="0.3">
      <c r="A17" s="92">
        <v>16</v>
      </c>
      <c r="B17" s="96" t="s">
        <v>38</v>
      </c>
      <c r="C17" s="94">
        <v>4873</v>
      </c>
      <c r="D17" s="85">
        <v>541</v>
      </c>
      <c r="E17" s="85"/>
      <c r="F17" s="87"/>
      <c r="G17" s="86">
        <f t="shared" si="0"/>
        <v>5414</v>
      </c>
    </row>
    <row r="18" spans="1:7" x14ac:dyDescent="0.3">
      <c r="A18" s="92">
        <v>17</v>
      </c>
      <c r="B18" s="96" t="s">
        <v>39</v>
      </c>
      <c r="C18" s="94">
        <v>113810</v>
      </c>
      <c r="D18" s="85">
        <v>20593</v>
      </c>
      <c r="E18" s="85"/>
      <c r="F18" s="87"/>
      <c r="G18" s="86">
        <f t="shared" si="0"/>
        <v>134403</v>
      </c>
    </row>
    <row r="19" spans="1:7" x14ac:dyDescent="0.3">
      <c r="A19" s="92">
        <v>18</v>
      </c>
      <c r="B19" s="96" t="s">
        <v>40</v>
      </c>
      <c r="C19" s="94">
        <v>10</v>
      </c>
      <c r="D19" s="85">
        <v>3</v>
      </c>
      <c r="E19" s="85"/>
      <c r="F19" s="87"/>
      <c r="G19" s="86">
        <f t="shared" si="0"/>
        <v>13</v>
      </c>
    </row>
    <row r="20" spans="1:7" x14ac:dyDescent="0.3">
      <c r="A20" s="92">
        <v>19</v>
      </c>
      <c r="B20" s="96" t="s">
        <v>41</v>
      </c>
      <c r="C20" s="94"/>
      <c r="D20" s="85"/>
      <c r="E20" s="85"/>
      <c r="F20" s="87"/>
      <c r="G20" s="86">
        <f t="shared" si="0"/>
        <v>0</v>
      </c>
    </row>
    <row r="21" spans="1:7" x14ac:dyDescent="0.3">
      <c r="A21" s="92">
        <v>20</v>
      </c>
      <c r="B21" s="96" t="s">
        <v>42</v>
      </c>
      <c r="C21" s="94"/>
      <c r="D21" s="85"/>
      <c r="E21" s="85"/>
      <c r="F21" s="87"/>
      <c r="G21" s="86">
        <f t="shared" si="0"/>
        <v>0</v>
      </c>
    </row>
    <row r="22" spans="1:7" x14ac:dyDescent="0.3">
      <c r="A22" s="92">
        <v>21</v>
      </c>
      <c r="B22" s="96" t="s">
        <v>43</v>
      </c>
      <c r="C22" s="94">
        <v>43318</v>
      </c>
      <c r="D22" s="85">
        <v>-688</v>
      </c>
      <c r="E22" s="85"/>
      <c r="F22" s="87"/>
      <c r="G22" s="86">
        <f t="shared" si="0"/>
        <v>42630</v>
      </c>
    </row>
    <row r="23" spans="1:7" x14ac:dyDescent="0.3">
      <c r="A23" s="91"/>
      <c r="B23" s="91" t="s">
        <v>62</v>
      </c>
      <c r="C23" s="18"/>
      <c r="D23" s="18"/>
      <c r="E23" s="18"/>
      <c r="F23" s="18"/>
      <c r="G23" s="82"/>
    </row>
    <row r="24" spans="1:7" x14ac:dyDescent="0.3">
      <c r="A24" s="92">
        <v>39</v>
      </c>
      <c r="B24" s="96" t="s">
        <v>63</v>
      </c>
      <c r="C24" s="93">
        <v>7</v>
      </c>
      <c r="D24" s="83">
        <v>2</v>
      </c>
      <c r="E24" s="83"/>
      <c r="F24" s="89"/>
      <c r="G24" s="84">
        <f>SUM(C24:F24)</f>
        <v>9</v>
      </c>
    </row>
    <row r="25" spans="1:7" x14ac:dyDescent="0.3">
      <c r="A25" s="92">
        <v>40</v>
      </c>
      <c r="B25" s="96" t="s">
        <v>64</v>
      </c>
      <c r="C25" s="93">
        <v>276</v>
      </c>
      <c r="D25" s="83">
        <v>74</v>
      </c>
      <c r="E25" s="83"/>
      <c r="F25" s="89"/>
      <c r="G25" s="84">
        <f>SUM(C25:F25)</f>
        <v>350</v>
      </c>
    </row>
    <row r="26" spans="1:7" x14ac:dyDescent="0.3">
      <c r="A26" s="92">
        <v>41</v>
      </c>
      <c r="B26" s="96" t="s">
        <v>65</v>
      </c>
      <c r="C26" s="93">
        <v>59</v>
      </c>
      <c r="D26" s="83">
        <v>16</v>
      </c>
      <c r="E26" s="83"/>
      <c r="F26" s="89"/>
      <c r="G26" s="84">
        <f>SUM(C26:F26)</f>
        <v>75</v>
      </c>
    </row>
    <row r="27" spans="1:7" x14ac:dyDescent="0.3">
      <c r="A27" s="92">
        <v>42</v>
      </c>
      <c r="B27" s="96" t="s">
        <v>66</v>
      </c>
      <c r="C27" s="93">
        <v>2</v>
      </c>
      <c r="D27" s="83">
        <v>0</v>
      </c>
      <c r="E27" s="83"/>
      <c r="F27" s="89"/>
      <c r="G27" s="84">
        <f>SUM(C27:F27)</f>
        <v>2</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zoomScale="60" zoomScaleNormal="60" workbookViewId="0">
      <pane xSplit="2" ySplit="3" topLeftCell="C5" activePane="bottomRight" state="frozen"/>
      <selection activeCell="A2" sqref="A2"/>
      <selection pane="topRight" activeCell="C2" sqref="C2"/>
      <selection pane="bottomLeft" activeCell="A5" sqref="A5"/>
      <selection pane="bottomRight" activeCell="C24" sqref="C24"/>
    </sheetView>
  </sheetViews>
  <sheetFormatPr defaultColWidth="9.21875" defaultRowHeight="15.6" x14ac:dyDescent="0.3"/>
  <cols>
    <col min="1" max="1" width="12.77734375" style="7" bestFit="1" customWidth="1"/>
    <col min="2" max="2" width="101.4414062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84.852459016393439</v>
      </c>
      <c r="D5" s="83">
        <v>367.86026200873363</v>
      </c>
      <c r="E5" s="83"/>
      <c r="F5" s="83"/>
      <c r="G5" s="84">
        <f>SUM(C5:F5)</f>
        <v>452.71272102512705</v>
      </c>
    </row>
    <row r="6" spans="1:7" x14ac:dyDescent="0.3">
      <c r="A6" s="92">
        <v>2</v>
      </c>
      <c r="B6" s="96" t="s">
        <v>19</v>
      </c>
      <c r="C6" s="93">
        <v>0.18943533697632059</v>
      </c>
      <c r="D6" s="83">
        <v>6.8122270742358078</v>
      </c>
      <c r="E6" s="83"/>
      <c r="F6" s="83"/>
      <c r="G6" s="84">
        <f>SUM(C6:F6)</f>
        <v>7.001662411212128</v>
      </c>
    </row>
    <row r="7" spans="1:7" x14ac:dyDescent="0.3">
      <c r="A7" s="92">
        <v>3</v>
      </c>
      <c r="B7" s="96" t="s">
        <v>22</v>
      </c>
      <c r="C7" s="93"/>
      <c r="D7" s="83">
        <v>17</v>
      </c>
      <c r="E7" s="83"/>
      <c r="F7" s="83"/>
      <c r="G7" s="84">
        <f>SUM(C7:F7)</f>
        <v>17</v>
      </c>
    </row>
    <row r="8" spans="1:7" x14ac:dyDescent="0.3">
      <c r="A8" s="92">
        <v>4</v>
      </c>
      <c r="B8" s="96" t="s">
        <v>23</v>
      </c>
      <c r="C8" s="93">
        <v>5</v>
      </c>
      <c r="D8" s="83">
        <v>12</v>
      </c>
      <c r="E8" s="83"/>
      <c r="F8" s="83"/>
      <c r="G8" s="84">
        <f>SUM(C8:F8)</f>
        <v>17</v>
      </c>
    </row>
    <row r="9" spans="1:7" x14ac:dyDescent="0.3">
      <c r="A9" s="92">
        <v>5</v>
      </c>
      <c r="B9" s="96" t="s">
        <v>24</v>
      </c>
      <c r="C9" s="93">
        <v>3</v>
      </c>
      <c r="D9" s="83">
        <v>11</v>
      </c>
      <c r="E9" s="83"/>
      <c r="F9" s="83"/>
      <c r="G9" s="84">
        <f>SUM(C9:F9)</f>
        <v>14</v>
      </c>
    </row>
    <row r="10" spans="1:7" x14ac:dyDescent="0.3">
      <c r="A10" s="91"/>
      <c r="B10" s="91" t="s">
        <v>27</v>
      </c>
      <c r="C10" s="18"/>
      <c r="D10" s="18"/>
      <c r="E10" s="18"/>
      <c r="F10" s="18"/>
      <c r="G10" s="82"/>
    </row>
    <row r="11" spans="1:7" x14ac:dyDescent="0.3">
      <c r="A11" s="92">
        <v>6</v>
      </c>
      <c r="B11" s="96" t="s">
        <v>28</v>
      </c>
      <c r="C11" s="94">
        <v>53576</v>
      </c>
      <c r="D11" s="85">
        <v>183348</v>
      </c>
      <c r="E11" s="85"/>
      <c r="F11" s="85"/>
      <c r="G11" s="86">
        <f>SUM(C11:F11)</f>
        <v>236924</v>
      </c>
    </row>
    <row r="12" spans="1:7" x14ac:dyDescent="0.3">
      <c r="A12" s="92">
        <v>7</v>
      </c>
      <c r="B12" s="96" t="s">
        <v>29</v>
      </c>
      <c r="C12" s="94">
        <v>53576</v>
      </c>
      <c r="D12" s="85">
        <v>183348</v>
      </c>
      <c r="E12" s="85"/>
      <c r="F12" s="85"/>
      <c r="G12" s="86">
        <f>SUM(C12:F12)</f>
        <v>236924</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29451</v>
      </c>
      <c r="D16" s="85">
        <v>18666</v>
      </c>
      <c r="E16" s="85"/>
      <c r="F16" s="87"/>
      <c r="G16" s="86">
        <f t="shared" ref="G16:G22" si="0">SUM(C16:F16)</f>
        <v>48117</v>
      </c>
    </row>
    <row r="17" spans="1:7" x14ac:dyDescent="0.3">
      <c r="A17" s="92">
        <v>16</v>
      </c>
      <c r="B17" s="96" t="s">
        <v>38</v>
      </c>
      <c r="C17" s="94">
        <v>1300</v>
      </c>
      <c r="D17" s="85">
        <v>2703</v>
      </c>
      <c r="E17" s="85"/>
      <c r="F17" s="87"/>
      <c r="G17" s="86">
        <f t="shared" si="0"/>
        <v>4003</v>
      </c>
    </row>
    <row r="18" spans="1:7" x14ac:dyDescent="0.3">
      <c r="A18" s="92">
        <v>17</v>
      </c>
      <c r="B18" s="96" t="s">
        <v>39</v>
      </c>
      <c r="C18" s="94">
        <v>30349</v>
      </c>
      <c r="D18" s="85">
        <v>102964</v>
      </c>
      <c r="E18" s="85"/>
      <c r="F18" s="87"/>
      <c r="G18" s="86">
        <f t="shared" si="0"/>
        <v>133313</v>
      </c>
    </row>
    <row r="19" spans="1:7" x14ac:dyDescent="0.3">
      <c r="A19" s="92">
        <v>18</v>
      </c>
      <c r="B19" s="96" t="s">
        <v>40</v>
      </c>
      <c r="C19" s="94">
        <v>3</v>
      </c>
      <c r="D19" s="85">
        <v>14</v>
      </c>
      <c r="E19" s="85"/>
      <c r="F19" s="87"/>
      <c r="G19" s="86">
        <f t="shared" si="0"/>
        <v>17</v>
      </c>
    </row>
    <row r="20" spans="1:7" x14ac:dyDescent="0.3">
      <c r="A20" s="92">
        <v>19</v>
      </c>
      <c r="B20" s="96" t="s">
        <v>41</v>
      </c>
      <c r="C20" s="94"/>
      <c r="D20" s="85"/>
      <c r="E20" s="85"/>
      <c r="F20" s="87"/>
      <c r="G20" s="86">
        <f t="shared" si="0"/>
        <v>0</v>
      </c>
    </row>
    <row r="21" spans="1:7" x14ac:dyDescent="0.3">
      <c r="A21" s="92">
        <v>20</v>
      </c>
      <c r="B21" s="96" t="s">
        <v>42</v>
      </c>
      <c r="C21" s="94"/>
      <c r="D21" s="85"/>
      <c r="E21" s="85"/>
      <c r="F21" s="87"/>
      <c r="G21" s="86">
        <f t="shared" si="0"/>
        <v>0</v>
      </c>
    </row>
    <row r="22" spans="1:7" x14ac:dyDescent="0.3">
      <c r="A22" s="92">
        <v>21</v>
      </c>
      <c r="B22" s="96" t="s">
        <v>43</v>
      </c>
      <c r="C22" s="94">
        <v>11552</v>
      </c>
      <c r="D22" s="85">
        <v>-3439</v>
      </c>
      <c r="E22" s="85"/>
      <c r="F22" s="87"/>
      <c r="G22" s="86">
        <f t="shared" si="0"/>
        <v>8113</v>
      </c>
    </row>
    <row r="23" spans="1:7" x14ac:dyDescent="0.3">
      <c r="A23" s="91"/>
      <c r="B23" s="91" t="s">
        <v>62</v>
      </c>
      <c r="C23" s="18"/>
      <c r="D23" s="18"/>
      <c r="E23" s="18"/>
      <c r="F23" s="18"/>
      <c r="G23" s="82"/>
    </row>
    <row r="24" spans="1:7" x14ac:dyDescent="0.3">
      <c r="A24" s="92">
        <v>39</v>
      </c>
      <c r="B24" s="96" t="s">
        <v>63</v>
      </c>
      <c r="C24" s="94">
        <v>2</v>
      </c>
      <c r="D24" s="85">
        <v>10</v>
      </c>
      <c r="E24" s="85"/>
      <c r="F24" s="89"/>
      <c r="G24" s="84">
        <f>SUM(C24:F24)</f>
        <v>12</v>
      </c>
    </row>
    <row r="25" spans="1:7" x14ac:dyDescent="0.3">
      <c r="A25" s="92">
        <v>40</v>
      </c>
      <c r="B25" s="96" t="s">
        <v>64</v>
      </c>
      <c r="C25" s="94">
        <v>74</v>
      </c>
      <c r="D25" s="85">
        <v>368</v>
      </c>
      <c r="E25" s="85"/>
      <c r="F25" s="89"/>
      <c r="G25" s="84">
        <f>SUM(C25:F25)</f>
        <v>442</v>
      </c>
    </row>
    <row r="26" spans="1:7" x14ac:dyDescent="0.3">
      <c r="A26" s="92">
        <v>41</v>
      </c>
      <c r="B26" s="96" t="s">
        <v>65</v>
      </c>
      <c r="C26" s="94">
        <v>16</v>
      </c>
      <c r="D26" s="85">
        <v>78</v>
      </c>
      <c r="E26" s="85"/>
      <c r="F26" s="89"/>
      <c r="G26" s="84">
        <f>SUM(C26:F26)</f>
        <v>94</v>
      </c>
    </row>
    <row r="27" spans="1:7" x14ac:dyDescent="0.3">
      <c r="A27" s="92">
        <v>42</v>
      </c>
      <c r="B27" s="96" t="s">
        <v>66</v>
      </c>
      <c r="C27" s="94">
        <v>0</v>
      </c>
      <c r="D27" s="85">
        <v>2</v>
      </c>
      <c r="E27" s="85"/>
      <c r="F27" s="89"/>
      <c r="G27" s="84">
        <f>SUM(C27:F27)</f>
        <v>2</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78" zoomScaleNormal="78" workbookViewId="0">
      <pane xSplit="2" ySplit="3" topLeftCell="C11" activePane="bottomRight" state="frozen"/>
      <selection activeCell="A2" sqref="A2"/>
      <selection pane="topRight" activeCell="C2" sqref="C2"/>
      <selection pane="bottomLeft" activeCell="A5" sqref="A5"/>
      <selection pane="bottomRight" activeCell="C24" sqref="C24:D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99</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2068.2786885245901</v>
      </c>
      <c r="D5" s="83">
        <v>202.3231441048035</v>
      </c>
      <c r="E5" s="83"/>
      <c r="F5" s="83"/>
      <c r="G5" s="84">
        <f>SUM(C5:F5)</f>
        <v>2270.6018326293934</v>
      </c>
    </row>
    <row r="6" spans="1:7" x14ac:dyDescent="0.3">
      <c r="A6" s="92">
        <v>2</v>
      </c>
      <c r="B6" s="96" t="s">
        <v>19</v>
      </c>
      <c r="C6" s="93">
        <v>4.6174863387978142</v>
      </c>
      <c r="D6" s="83">
        <v>3.7467248908296944</v>
      </c>
      <c r="E6" s="83"/>
      <c r="F6" s="83"/>
      <c r="G6" s="84">
        <f>SUM(C6:F6)</f>
        <v>8.3642112296275091</v>
      </c>
    </row>
    <row r="7" spans="1:7" x14ac:dyDescent="0.3">
      <c r="A7" s="92">
        <v>3</v>
      </c>
      <c r="B7" s="96" t="s">
        <v>22</v>
      </c>
      <c r="C7" s="93"/>
      <c r="D7" s="83">
        <v>9</v>
      </c>
      <c r="E7" s="83"/>
      <c r="F7" s="83"/>
      <c r="G7" s="84">
        <f>SUM(C7:F7)</f>
        <v>9</v>
      </c>
    </row>
    <row r="8" spans="1:7" x14ac:dyDescent="0.3">
      <c r="A8" s="92">
        <v>4</v>
      </c>
      <c r="B8" s="96" t="s">
        <v>23</v>
      </c>
      <c r="C8" s="93">
        <v>153</v>
      </c>
      <c r="D8" s="83">
        <v>5</v>
      </c>
      <c r="E8" s="83"/>
      <c r="F8" s="83"/>
      <c r="G8" s="84">
        <f>SUM(C8:F8)</f>
        <v>158</v>
      </c>
    </row>
    <row r="9" spans="1:7" x14ac:dyDescent="0.3">
      <c r="A9" s="92">
        <v>5</v>
      </c>
      <c r="B9" s="96" t="s">
        <v>24</v>
      </c>
      <c r="C9" s="93">
        <v>42</v>
      </c>
      <c r="D9" s="83">
        <v>8</v>
      </c>
      <c r="E9" s="83"/>
      <c r="F9" s="83"/>
      <c r="G9" s="84">
        <f>SUM(C9:F9)</f>
        <v>50</v>
      </c>
    </row>
    <row r="10" spans="1:7" x14ac:dyDescent="0.3">
      <c r="A10" s="91"/>
      <c r="B10" s="91" t="s">
        <v>27</v>
      </c>
      <c r="C10" s="18"/>
      <c r="D10" s="18"/>
      <c r="E10" s="18"/>
      <c r="F10" s="18"/>
      <c r="G10" s="82"/>
    </row>
    <row r="11" spans="1:7" x14ac:dyDescent="0.3">
      <c r="A11" s="92">
        <v>6</v>
      </c>
      <c r="B11" s="96" t="s">
        <v>28</v>
      </c>
      <c r="C11" s="94">
        <v>1305925</v>
      </c>
      <c r="D11" s="85">
        <v>100841</v>
      </c>
      <c r="E11" s="85"/>
      <c r="F11" s="85"/>
      <c r="G11" s="86">
        <f>SUM(C11:F11)</f>
        <v>1406766</v>
      </c>
    </row>
    <row r="12" spans="1:7" x14ac:dyDescent="0.3">
      <c r="A12" s="92">
        <v>7</v>
      </c>
      <c r="B12" s="96" t="s">
        <v>29</v>
      </c>
      <c r="C12" s="94">
        <v>1305925</v>
      </c>
      <c r="D12" s="85">
        <v>100841</v>
      </c>
      <c r="E12" s="85"/>
      <c r="F12" s="85"/>
      <c r="G12" s="86">
        <f>SUM(C12:F12)</f>
        <v>1406766</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717861</v>
      </c>
      <c r="D16" s="85">
        <v>10266</v>
      </c>
      <c r="E16" s="85"/>
      <c r="F16" s="87"/>
      <c r="G16" s="86">
        <f t="shared" ref="G16:G22" si="0">SUM(C16:F16)</f>
        <v>728127</v>
      </c>
    </row>
    <row r="17" spans="1:7" x14ac:dyDescent="0.3">
      <c r="A17" s="92">
        <v>16</v>
      </c>
      <c r="B17" s="96" t="s">
        <v>38</v>
      </c>
      <c r="C17" s="94">
        <v>31675</v>
      </c>
      <c r="D17" s="85">
        <v>1487</v>
      </c>
      <c r="E17" s="85"/>
      <c r="F17" s="87"/>
      <c r="G17" s="86">
        <f t="shared" si="0"/>
        <v>33162</v>
      </c>
    </row>
    <row r="18" spans="1:7" x14ac:dyDescent="0.3">
      <c r="A18" s="92">
        <v>17</v>
      </c>
      <c r="B18" s="96" t="s">
        <v>39</v>
      </c>
      <c r="C18" s="94">
        <v>739766</v>
      </c>
      <c r="D18" s="85">
        <v>56630</v>
      </c>
      <c r="E18" s="85"/>
      <c r="F18" s="87"/>
      <c r="G18" s="86">
        <f t="shared" si="0"/>
        <v>796396</v>
      </c>
    </row>
    <row r="19" spans="1:7" x14ac:dyDescent="0.3">
      <c r="A19" s="92">
        <v>18</v>
      </c>
      <c r="B19" s="96" t="s">
        <v>40</v>
      </c>
      <c r="C19" s="94">
        <v>65</v>
      </c>
      <c r="D19" s="85">
        <v>8</v>
      </c>
      <c r="E19" s="85"/>
      <c r="F19" s="87"/>
      <c r="G19" s="86">
        <f t="shared" si="0"/>
        <v>73</v>
      </c>
    </row>
    <row r="20" spans="1:7" x14ac:dyDescent="0.3">
      <c r="A20" s="92">
        <v>19</v>
      </c>
      <c r="B20" s="96" t="s">
        <v>41</v>
      </c>
      <c r="C20" s="94"/>
      <c r="D20" s="85"/>
      <c r="E20" s="85"/>
      <c r="F20" s="87"/>
      <c r="G20" s="86">
        <f t="shared" si="0"/>
        <v>0</v>
      </c>
    </row>
    <row r="21" spans="1:7" x14ac:dyDescent="0.3">
      <c r="A21" s="92">
        <v>20</v>
      </c>
      <c r="B21" s="96" t="s">
        <v>42</v>
      </c>
      <c r="C21" s="94"/>
      <c r="D21" s="85"/>
      <c r="E21" s="85"/>
      <c r="F21" s="87"/>
      <c r="G21" s="86">
        <f t="shared" si="0"/>
        <v>0</v>
      </c>
    </row>
    <row r="22" spans="1:7" x14ac:dyDescent="0.3">
      <c r="A22" s="92">
        <v>21</v>
      </c>
      <c r="B22" s="96" t="s">
        <v>43</v>
      </c>
      <c r="C22" s="94">
        <v>281569</v>
      </c>
      <c r="D22" s="85">
        <v>-1891</v>
      </c>
      <c r="E22" s="85"/>
      <c r="F22" s="87"/>
      <c r="G22" s="86">
        <f t="shared" si="0"/>
        <v>279678</v>
      </c>
    </row>
    <row r="23" spans="1:7" x14ac:dyDescent="0.3">
      <c r="A23" s="91"/>
      <c r="B23" s="91" t="s">
        <v>62</v>
      </c>
      <c r="C23" s="18"/>
      <c r="D23" s="18"/>
      <c r="E23" s="18"/>
      <c r="F23" s="18"/>
      <c r="G23" s="82"/>
    </row>
    <row r="24" spans="1:7" x14ac:dyDescent="0.3">
      <c r="A24" s="92">
        <v>39</v>
      </c>
      <c r="B24" s="96" t="s">
        <v>63</v>
      </c>
      <c r="C24" s="93">
        <v>48</v>
      </c>
      <c r="D24" s="83">
        <v>5</v>
      </c>
      <c r="E24" s="83"/>
      <c r="F24" s="89"/>
      <c r="G24" s="84">
        <f>SUM(C24:F24)</f>
        <v>53</v>
      </c>
    </row>
    <row r="25" spans="1:7" x14ac:dyDescent="0.3">
      <c r="A25" s="92">
        <v>40</v>
      </c>
      <c r="B25" s="96" t="s">
        <v>64</v>
      </c>
      <c r="C25" s="93">
        <v>1796</v>
      </c>
      <c r="D25" s="83">
        <v>203</v>
      </c>
      <c r="E25" s="83"/>
      <c r="F25" s="89"/>
      <c r="G25" s="84">
        <f>SUM(C25:F25)</f>
        <v>1999</v>
      </c>
    </row>
    <row r="26" spans="1:7" x14ac:dyDescent="0.3">
      <c r="A26" s="92">
        <v>41</v>
      </c>
      <c r="B26" s="96" t="s">
        <v>65</v>
      </c>
      <c r="C26" s="93">
        <v>381</v>
      </c>
      <c r="D26" s="83">
        <v>43</v>
      </c>
      <c r="E26" s="83"/>
      <c r="F26" s="89"/>
      <c r="G26" s="84">
        <f>SUM(C26:F26)</f>
        <v>424</v>
      </c>
    </row>
    <row r="27" spans="1:7" x14ac:dyDescent="0.3">
      <c r="A27" s="92">
        <v>42</v>
      </c>
      <c r="B27" s="96" t="s">
        <v>66</v>
      </c>
      <c r="C27" s="93">
        <v>10</v>
      </c>
      <c r="D27" s="83">
        <v>1</v>
      </c>
      <c r="E27" s="83"/>
      <c r="F27" s="89"/>
      <c r="G27" s="84">
        <f>SUM(C27:F27)</f>
        <v>11</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82" zoomScaleNormal="82" workbookViewId="0">
      <pane xSplit="2" ySplit="3" topLeftCell="C5" activePane="bottomRight" state="frozen"/>
      <selection activeCell="A2" sqref="A2"/>
      <selection pane="topRight" activeCell="C2" sqref="C2"/>
      <selection pane="bottomLeft" activeCell="A5" sqref="A5"/>
      <selection pane="bottomRight" activeCell="C24" sqref="C24:D27"/>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72</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v>1081.8688524590164</v>
      </c>
      <c r="D5" s="83">
        <v>312.68122270742361</v>
      </c>
      <c r="E5" s="83"/>
      <c r="F5" s="83"/>
      <c r="G5" s="84">
        <f>SUM(C5:F5)</f>
        <v>1394.5500751664399</v>
      </c>
    </row>
    <row r="6" spans="1:7" x14ac:dyDescent="0.3">
      <c r="A6" s="92">
        <v>2</v>
      </c>
      <c r="B6" s="96" t="s">
        <v>19</v>
      </c>
      <c r="C6" s="83">
        <v>2.4153005464480874</v>
      </c>
      <c r="D6" s="83">
        <v>5.7903930131004371</v>
      </c>
      <c r="E6" s="83"/>
      <c r="F6" s="83"/>
      <c r="G6" s="84">
        <f>SUM(C6:F6)</f>
        <v>8.205693559548525</v>
      </c>
    </row>
    <row r="7" spans="1:7" x14ac:dyDescent="0.3">
      <c r="A7" s="92">
        <v>3</v>
      </c>
      <c r="B7" s="96" t="s">
        <v>22</v>
      </c>
      <c r="C7" s="83"/>
      <c r="D7" s="83">
        <v>8</v>
      </c>
      <c r="E7" s="83"/>
      <c r="F7" s="83"/>
      <c r="G7" s="84">
        <f>SUM(C7:F7)</f>
        <v>8</v>
      </c>
    </row>
    <row r="8" spans="1:7" x14ac:dyDescent="0.3">
      <c r="A8" s="92">
        <v>4</v>
      </c>
      <c r="B8" s="96" t="s">
        <v>23</v>
      </c>
      <c r="C8" s="83">
        <v>78</v>
      </c>
      <c r="D8" s="83">
        <v>14</v>
      </c>
      <c r="E8" s="83"/>
      <c r="F8" s="83"/>
      <c r="G8" s="84">
        <f>SUM(C8:F8)</f>
        <v>92</v>
      </c>
    </row>
    <row r="9" spans="1:7" x14ac:dyDescent="0.3">
      <c r="A9" s="92">
        <v>5</v>
      </c>
      <c r="B9" s="96" t="s">
        <v>24</v>
      </c>
      <c r="C9" s="83">
        <v>24</v>
      </c>
      <c r="D9" s="83">
        <v>12</v>
      </c>
      <c r="E9" s="83"/>
      <c r="F9" s="83"/>
      <c r="G9" s="84">
        <f>SUM(C9:F9)</f>
        <v>36</v>
      </c>
    </row>
    <row r="10" spans="1:7" x14ac:dyDescent="0.3">
      <c r="A10" s="91"/>
      <c r="B10" s="91" t="s">
        <v>27</v>
      </c>
      <c r="C10" s="18"/>
      <c r="D10" s="18"/>
      <c r="E10" s="18"/>
      <c r="F10" s="18"/>
      <c r="G10" s="82"/>
    </row>
    <row r="11" spans="1:7" x14ac:dyDescent="0.3">
      <c r="A11" s="92">
        <v>6</v>
      </c>
      <c r="B11" s="96" t="s">
        <v>28</v>
      </c>
      <c r="C11" s="85">
        <v>683099</v>
      </c>
      <c r="D11" s="85">
        <v>155845</v>
      </c>
      <c r="E11" s="85"/>
      <c r="F11" s="85"/>
      <c r="G11" s="86">
        <f>SUM(C11:F11)</f>
        <v>838944</v>
      </c>
    </row>
    <row r="12" spans="1:7" x14ac:dyDescent="0.3">
      <c r="A12" s="92">
        <v>7</v>
      </c>
      <c r="B12" s="96" t="s">
        <v>29</v>
      </c>
      <c r="C12" s="85">
        <v>683099</v>
      </c>
      <c r="D12" s="85">
        <v>155845</v>
      </c>
      <c r="E12" s="85"/>
      <c r="F12" s="85"/>
      <c r="G12" s="86">
        <f>SUM(C12:F12)</f>
        <v>838944</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v>375497</v>
      </c>
      <c r="D16" s="85">
        <v>15866</v>
      </c>
      <c r="E16" s="85"/>
      <c r="F16" s="87"/>
      <c r="G16" s="86">
        <f t="shared" ref="G16:G22" si="0">SUM(C16:F16)</f>
        <v>391363</v>
      </c>
    </row>
    <row r="17" spans="1:7" x14ac:dyDescent="0.3">
      <c r="A17" s="92">
        <v>16</v>
      </c>
      <c r="B17" s="96" t="s">
        <v>38</v>
      </c>
      <c r="C17" s="85">
        <v>16569</v>
      </c>
      <c r="D17" s="85">
        <v>2298</v>
      </c>
      <c r="E17" s="85"/>
      <c r="F17" s="87"/>
      <c r="G17" s="86">
        <f t="shared" si="0"/>
        <v>18867</v>
      </c>
    </row>
    <row r="18" spans="1:7" x14ac:dyDescent="0.3">
      <c r="A18" s="92">
        <v>17</v>
      </c>
      <c r="B18" s="96" t="s">
        <v>39</v>
      </c>
      <c r="C18" s="85">
        <v>386954</v>
      </c>
      <c r="D18" s="85">
        <v>87519</v>
      </c>
      <c r="E18" s="85"/>
      <c r="F18" s="87"/>
      <c r="G18" s="86">
        <f t="shared" si="0"/>
        <v>474473</v>
      </c>
    </row>
    <row r="19" spans="1:7" x14ac:dyDescent="0.3">
      <c r="A19" s="92">
        <v>18</v>
      </c>
      <c r="B19" s="96" t="s">
        <v>40</v>
      </c>
      <c r="C19" s="85">
        <v>34</v>
      </c>
      <c r="D19" s="85">
        <v>12</v>
      </c>
      <c r="E19" s="85"/>
      <c r="F19" s="87"/>
      <c r="G19" s="86">
        <f t="shared" si="0"/>
        <v>46</v>
      </c>
    </row>
    <row r="20" spans="1:7" x14ac:dyDescent="0.3">
      <c r="A20" s="92">
        <v>19</v>
      </c>
      <c r="B20" s="96" t="s">
        <v>41</v>
      </c>
      <c r="C20" s="85"/>
      <c r="D20" s="85"/>
      <c r="E20" s="85"/>
      <c r="F20" s="87"/>
      <c r="G20" s="86">
        <f t="shared" si="0"/>
        <v>0</v>
      </c>
    </row>
    <row r="21" spans="1:7" x14ac:dyDescent="0.3">
      <c r="A21" s="92">
        <v>20</v>
      </c>
      <c r="B21" s="96" t="s">
        <v>42</v>
      </c>
      <c r="C21" s="85"/>
      <c r="D21" s="85"/>
      <c r="E21" s="85"/>
      <c r="F21" s="87"/>
      <c r="G21" s="86">
        <f t="shared" si="0"/>
        <v>0</v>
      </c>
    </row>
    <row r="22" spans="1:7" x14ac:dyDescent="0.3">
      <c r="A22" s="92">
        <v>21</v>
      </c>
      <c r="B22" s="96" t="s">
        <v>43</v>
      </c>
      <c r="C22" s="85">
        <v>147282</v>
      </c>
      <c r="D22" s="85">
        <v>-2923</v>
      </c>
      <c r="E22" s="85"/>
      <c r="F22" s="87"/>
      <c r="G22" s="86">
        <f t="shared" si="0"/>
        <v>144359</v>
      </c>
    </row>
    <row r="23" spans="1:7" x14ac:dyDescent="0.3">
      <c r="A23" s="91"/>
      <c r="B23" s="91" t="s">
        <v>62</v>
      </c>
      <c r="C23" s="18"/>
      <c r="D23" s="18"/>
      <c r="E23" s="18"/>
      <c r="F23" s="18"/>
      <c r="G23" s="82"/>
    </row>
    <row r="24" spans="1:7" x14ac:dyDescent="0.3">
      <c r="A24" s="92">
        <v>39</v>
      </c>
      <c r="B24" s="96" t="s">
        <v>63</v>
      </c>
      <c r="C24" s="83">
        <v>25</v>
      </c>
      <c r="D24" s="83">
        <v>8</v>
      </c>
      <c r="E24" s="83"/>
      <c r="F24" s="89"/>
      <c r="G24" s="84">
        <f>SUM(C24:F24)</f>
        <v>33</v>
      </c>
    </row>
    <row r="25" spans="1:7" x14ac:dyDescent="0.3">
      <c r="A25" s="92">
        <v>40</v>
      </c>
      <c r="B25" s="96" t="s">
        <v>64</v>
      </c>
      <c r="C25" s="83">
        <v>940</v>
      </c>
      <c r="D25" s="83">
        <v>313</v>
      </c>
      <c r="E25" s="83"/>
      <c r="F25" s="89"/>
      <c r="G25" s="84">
        <f>SUM(C25:F25)</f>
        <v>1253</v>
      </c>
    </row>
    <row r="26" spans="1:7" x14ac:dyDescent="0.3">
      <c r="A26" s="92">
        <v>41</v>
      </c>
      <c r="B26" s="96" t="s">
        <v>65</v>
      </c>
      <c r="C26" s="83">
        <v>199</v>
      </c>
      <c r="D26" s="83">
        <v>66</v>
      </c>
      <c r="E26" s="83"/>
      <c r="F26" s="89"/>
      <c r="G26" s="84">
        <f>SUM(C26:F26)</f>
        <v>265</v>
      </c>
    </row>
    <row r="27" spans="1:7" x14ac:dyDescent="0.3">
      <c r="A27" s="92">
        <v>42</v>
      </c>
      <c r="B27" s="96" t="s">
        <v>66</v>
      </c>
      <c r="C27" s="83">
        <v>5</v>
      </c>
      <c r="D27" s="83">
        <v>2</v>
      </c>
      <c r="E27" s="83"/>
      <c r="F27" s="89"/>
      <c r="G27" s="84">
        <f>SUM(C27:F27)</f>
        <v>7</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65" zoomScaleNormal="65" workbookViewId="0">
      <pane xSplit="2" ySplit="6" topLeftCell="C12" activePane="bottomRight" state="frozen"/>
      <selection pane="topRight" activeCell="C1" sqref="C1"/>
      <selection pane="bottomLeft" activeCell="A7" sqref="A7"/>
      <selection pane="bottomRight" activeCell="F25" sqref="F25"/>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24" t="s">
        <v>9</v>
      </c>
      <c r="B1" s="124"/>
      <c r="C1" s="124"/>
      <c r="D1" s="124"/>
      <c r="E1" s="124"/>
      <c r="F1" s="124"/>
      <c r="G1" s="124"/>
      <c r="H1" s="124"/>
      <c r="I1" s="124"/>
    </row>
    <row r="2" spans="1:9" ht="18" x14ac:dyDescent="0.35">
      <c r="A2" s="123" t="s">
        <v>97</v>
      </c>
      <c r="B2" s="123"/>
      <c r="C2" s="123"/>
      <c r="D2" s="123"/>
      <c r="E2" s="123"/>
      <c r="F2" s="123"/>
      <c r="G2" s="123"/>
      <c r="H2" s="123"/>
      <c r="I2" s="123"/>
    </row>
    <row r="3" spans="1:9" ht="18.600000000000001" thickBot="1" x14ac:dyDescent="0.4">
      <c r="A3" s="62" t="s">
        <v>75</v>
      </c>
      <c r="B3" s="62"/>
      <c r="C3" s="62"/>
      <c r="D3" s="62"/>
      <c r="E3" s="62"/>
      <c r="F3" s="62"/>
      <c r="G3" s="62"/>
      <c r="H3" s="62"/>
      <c r="I3" s="62"/>
    </row>
    <row r="4" spans="1:9" ht="26.25" customHeight="1" x14ac:dyDescent="0.3">
      <c r="A4" s="127" t="s">
        <v>76</v>
      </c>
      <c r="B4" s="125" t="s">
        <v>77</v>
      </c>
      <c r="C4" s="129" t="s">
        <v>78</v>
      </c>
      <c r="D4" s="129"/>
      <c r="E4" s="130"/>
      <c r="F4" s="131" t="s">
        <v>79</v>
      </c>
      <c r="G4" s="129"/>
      <c r="H4" s="132"/>
    </row>
    <row r="5" spans="1:9" ht="15" thickBot="1" x14ac:dyDescent="0.35">
      <c r="A5" s="128"/>
      <c r="B5" s="126"/>
      <c r="C5" s="2" t="s">
        <v>80</v>
      </c>
      <c r="D5" s="2" t="s">
        <v>81</v>
      </c>
      <c r="E5" s="3" t="s">
        <v>82</v>
      </c>
      <c r="F5" s="4" t="s">
        <v>80</v>
      </c>
      <c r="G5" s="2" t="s">
        <v>81</v>
      </c>
      <c r="H5" s="5" t="s">
        <v>82</v>
      </c>
    </row>
    <row r="6" spans="1:9" ht="15.6" x14ac:dyDescent="0.3">
      <c r="A6" s="20"/>
      <c r="B6" s="21" t="s">
        <v>27</v>
      </c>
      <c r="C6" s="24"/>
      <c r="D6" s="24"/>
      <c r="E6" s="24"/>
      <c r="F6" s="24"/>
      <c r="G6" s="24"/>
      <c r="H6" s="24"/>
      <c r="I6" s="7"/>
    </row>
    <row r="7" spans="1:9" ht="15.6" x14ac:dyDescent="0.3">
      <c r="A7" s="22">
        <v>6</v>
      </c>
      <c r="B7" s="36" t="s">
        <v>28</v>
      </c>
      <c r="C7" s="30"/>
      <c r="D7" s="30" t="s">
        <v>106</v>
      </c>
      <c r="E7" s="31"/>
      <c r="F7" s="32" t="s">
        <v>106</v>
      </c>
      <c r="G7" s="30"/>
      <c r="H7" s="30"/>
      <c r="I7" s="7"/>
    </row>
    <row r="8" spans="1:9" ht="15.6" x14ac:dyDescent="0.3">
      <c r="A8" s="22">
        <v>7</v>
      </c>
      <c r="B8" s="36" t="s">
        <v>29</v>
      </c>
      <c r="C8" s="30"/>
      <c r="D8" s="30" t="s">
        <v>106</v>
      </c>
      <c r="E8" s="31"/>
      <c r="F8" s="32" t="s">
        <v>106</v>
      </c>
      <c r="G8" s="30"/>
      <c r="H8" s="30"/>
      <c r="I8" s="7"/>
    </row>
    <row r="9" spans="1:9" ht="15.6" x14ac:dyDescent="0.3">
      <c r="A9" s="22">
        <v>8</v>
      </c>
      <c r="B9" s="36" t="s">
        <v>30</v>
      </c>
      <c r="C9" s="25"/>
      <c r="D9" s="25"/>
      <c r="E9" s="26"/>
      <c r="F9" s="32" t="s">
        <v>106</v>
      </c>
      <c r="G9" s="30"/>
      <c r="H9" s="30"/>
      <c r="I9" s="7"/>
    </row>
    <row r="10" spans="1:9" ht="15.6" x14ac:dyDescent="0.3">
      <c r="A10" s="22">
        <v>9</v>
      </c>
      <c r="B10" s="36" t="s">
        <v>31</v>
      </c>
      <c r="C10" s="25"/>
      <c r="D10" s="25"/>
      <c r="E10" s="26"/>
      <c r="F10" s="32" t="s">
        <v>106</v>
      </c>
      <c r="G10" s="30"/>
      <c r="H10" s="30"/>
      <c r="I10" s="7"/>
    </row>
    <row r="11" spans="1:9" ht="15.6" x14ac:dyDescent="0.3">
      <c r="A11" s="22">
        <v>10</v>
      </c>
      <c r="B11" s="36" t="s">
        <v>32</v>
      </c>
      <c r="C11" s="30" t="s">
        <v>106</v>
      </c>
      <c r="D11" s="30"/>
      <c r="E11" s="31"/>
      <c r="F11" s="32" t="s">
        <v>106</v>
      </c>
      <c r="G11" s="30"/>
      <c r="H11" s="30"/>
      <c r="I11" s="7"/>
    </row>
    <row r="12" spans="1:9" ht="15.6" x14ac:dyDescent="0.3">
      <c r="A12" s="22">
        <v>11</v>
      </c>
      <c r="B12" s="36" t="s">
        <v>33</v>
      </c>
      <c r="C12" s="30" t="s">
        <v>106</v>
      </c>
      <c r="D12" s="30"/>
      <c r="E12" s="31"/>
      <c r="F12" s="32" t="s">
        <v>106</v>
      </c>
      <c r="G12" s="30"/>
      <c r="H12" s="30"/>
      <c r="I12" s="7"/>
    </row>
    <row r="13" spans="1:9" ht="16.2" thickBot="1" x14ac:dyDescent="0.35">
      <c r="A13" s="23">
        <v>13</v>
      </c>
      <c r="B13" s="37" t="s">
        <v>34</v>
      </c>
      <c r="C13" s="27"/>
      <c r="D13" s="27"/>
      <c r="E13" s="28"/>
      <c r="F13" s="33" t="s">
        <v>106</v>
      </c>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t="s">
        <v>106</v>
      </c>
      <c r="E15" s="31"/>
      <c r="F15" s="32" t="s">
        <v>106</v>
      </c>
      <c r="G15" s="30"/>
      <c r="H15" s="30"/>
      <c r="I15" s="7"/>
    </row>
    <row r="16" spans="1:9" ht="15.6" x14ac:dyDescent="0.3">
      <c r="A16" s="22">
        <v>16</v>
      </c>
      <c r="B16" s="36" t="s">
        <v>38</v>
      </c>
      <c r="C16" s="30"/>
      <c r="D16" s="30" t="s">
        <v>106</v>
      </c>
      <c r="E16" s="31"/>
      <c r="F16" s="32" t="s">
        <v>106</v>
      </c>
      <c r="G16" s="30"/>
      <c r="H16" s="30"/>
      <c r="I16" s="7"/>
    </row>
    <row r="17" spans="1:9" ht="15.6" x14ac:dyDescent="0.3">
      <c r="A17" s="22">
        <v>17</v>
      </c>
      <c r="B17" s="36" t="s">
        <v>39</v>
      </c>
      <c r="C17" s="30"/>
      <c r="D17" s="30" t="s">
        <v>106</v>
      </c>
      <c r="E17" s="31"/>
      <c r="F17" s="32" t="s">
        <v>106</v>
      </c>
      <c r="G17" s="30"/>
      <c r="H17" s="30"/>
      <c r="I17" s="7"/>
    </row>
    <row r="18" spans="1:9" ht="15.6" x14ac:dyDescent="0.3">
      <c r="A18" s="22">
        <v>18</v>
      </c>
      <c r="B18" s="36" t="s">
        <v>40</v>
      </c>
      <c r="C18" s="30"/>
      <c r="D18" s="30" t="s">
        <v>106</v>
      </c>
      <c r="E18" s="31"/>
      <c r="F18" s="32" t="s">
        <v>106</v>
      </c>
      <c r="G18" s="30"/>
      <c r="H18" s="30"/>
      <c r="I18" s="7"/>
    </row>
    <row r="19" spans="1:9" ht="15.6" x14ac:dyDescent="0.3">
      <c r="A19" s="22">
        <v>19</v>
      </c>
      <c r="B19" s="36" t="s">
        <v>41</v>
      </c>
      <c r="C19" s="30" t="s">
        <v>106</v>
      </c>
      <c r="D19" s="30"/>
      <c r="E19" s="31"/>
      <c r="F19" s="32" t="s">
        <v>106</v>
      </c>
      <c r="G19" s="30"/>
      <c r="H19" s="30"/>
      <c r="I19" s="7"/>
    </row>
    <row r="20" spans="1:9" ht="15.6" x14ac:dyDescent="0.3">
      <c r="A20" s="22">
        <v>20</v>
      </c>
      <c r="B20" s="36" t="s">
        <v>42</v>
      </c>
      <c r="C20" s="30" t="s">
        <v>106</v>
      </c>
      <c r="D20" s="30"/>
      <c r="E20" s="31"/>
      <c r="F20" s="32" t="s">
        <v>106</v>
      </c>
      <c r="G20" s="30"/>
      <c r="H20" s="30"/>
      <c r="I20" s="7"/>
    </row>
    <row r="21" spans="1:9" ht="15.6" x14ac:dyDescent="0.3">
      <c r="A21" s="22">
        <v>21</v>
      </c>
      <c r="B21" s="36" t="s">
        <v>43</v>
      </c>
      <c r="C21" s="30"/>
      <c r="D21" s="30" t="s">
        <v>106</v>
      </c>
      <c r="E21" s="31"/>
      <c r="F21" s="32" t="s">
        <v>106</v>
      </c>
      <c r="G21" s="30"/>
      <c r="H21" s="30"/>
      <c r="I21" s="7"/>
    </row>
    <row r="22" spans="1:9" ht="15.6" x14ac:dyDescent="0.3">
      <c r="A22" s="22">
        <v>22</v>
      </c>
      <c r="B22" s="36" t="s">
        <v>44</v>
      </c>
      <c r="C22" s="25"/>
      <c r="D22" s="25"/>
      <c r="E22" s="26"/>
      <c r="F22" s="32" t="s">
        <v>106</v>
      </c>
      <c r="G22" s="30"/>
      <c r="H22" s="30"/>
      <c r="I22" s="7"/>
    </row>
    <row r="23" spans="1:9" ht="15.6" x14ac:dyDescent="0.3">
      <c r="A23" s="22">
        <v>23</v>
      </c>
      <c r="B23" s="36" t="s">
        <v>45</v>
      </c>
      <c r="C23" s="25"/>
      <c r="D23" s="25"/>
      <c r="E23" s="26"/>
      <c r="F23" s="32" t="s">
        <v>106</v>
      </c>
      <c r="G23" s="30"/>
      <c r="H23" s="30"/>
      <c r="I23" s="7"/>
    </row>
    <row r="24" spans="1:9" ht="15.6" x14ac:dyDescent="0.3">
      <c r="A24" s="22">
        <v>24</v>
      </c>
      <c r="B24" s="36" t="s">
        <v>46</v>
      </c>
      <c r="C24" s="25"/>
      <c r="D24" s="25"/>
      <c r="E24" s="26"/>
      <c r="F24" s="32" t="s">
        <v>106</v>
      </c>
      <c r="G24" s="30"/>
      <c r="H24" s="30"/>
      <c r="I24" s="7"/>
    </row>
    <row r="25" spans="1:9" ht="15.6" x14ac:dyDescent="0.3">
      <c r="A25" s="22">
        <v>26</v>
      </c>
      <c r="B25" s="36" t="s">
        <v>47</v>
      </c>
      <c r="C25" s="25"/>
      <c r="D25" s="25"/>
      <c r="E25" s="26"/>
      <c r="F25" s="32" t="s">
        <v>106</v>
      </c>
      <c r="G25" s="30"/>
      <c r="H25" s="30"/>
      <c r="I25" s="7"/>
    </row>
    <row r="26" spans="1:9" ht="15.6" x14ac:dyDescent="0.3">
      <c r="A26" s="22">
        <v>27</v>
      </c>
      <c r="B26" s="36" t="s">
        <v>48</v>
      </c>
      <c r="C26" s="25"/>
      <c r="D26" s="25"/>
      <c r="E26" s="26"/>
      <c r="F26" s="32"/>
      <c r="G26" s="30" t="s">
        <v>106</v>
      </c>
      <c r="H26" s="30"/>
      <c r="I26" s="7"/>
    </row>
    <row r="27" spans="1:9" ht="15.6" x14ac:dyDescent="0.3">
      <c r="A27" s="22">
        <v>28</v>
      </c>
      <c r="B27" s="36" t="s">
        <v>49</v>
      </c>
      <c r="C27" s="25"/>
      <c r="D27" s="25"/>
      <c r="E27" s="26"/>
      <c r="F27" s="32"/>
      <c r="G27" s="30" t="s">
        <v>106</v>
      </c>
      <c r="H27" s="30"/>
      <c r="I27" s="7"/>
    </row>
    <row r="28" spans="1:9" ht="15.6" x14ac:dyDescent="0.3">
      <c r="A28" s="22">
        <v>29</v>
      </c>
      <c r="B28" s="36" t="s">
        <v>83</v>
      </c>
      <c r="C28" s="25"/>
      <c r="D28" s="25"/>
      <c r="E28" s="26"/>
      <c r="F28" s="32"/>
      <c r="G28" s="30" t="s">
        <v>106</v>
      </c>
      <c r="H28" s="30"/>
      <c r="I28" s="7"/>
    </row>
    <row r="29" spans="1:9" ht="15.6" x14ac:dyDescent="0.3">
      <c r="A29" s="22">
        <v>30</v>
      </c>
      <c r="B29" s="36" t="s">
        <v>51</v>
      </c>
      <c r="C29" s="25"/>
      <c r="D29" s="25"/>
      <c r="E29" s="26"/>
      <c r="F29" s="32"/>
      <c r="G29" s="30" t="s">
        <v>106</v>
      </c>
      <c r="H29" s="30"/>
      <c r="I29" s="7"/>
    </row>
    <row r="30" spans="1:9" ht="15.6" x14ac:dyDescent="0.3">
      <c r="A30" s="22">
        <v>31</v>
      </c>
      <c r="B30" s="36" t="s">
        <v>52</v>
      </c>
      <c r="C30" s="25"/>
      <c r="D30" s="25"/>
      <c r="E30" s="26"/>
      <c r="F30" s="32"/>
      <c r="G30" s="30" t="s">
        <v>106</v>
      </c>
      <c r="H30" s="30"/>
      <c r="I30" s="7"/>
    </row>
    <row r="31" spans="1:9" ht="15.6" x14ac:dyDescent="0.3">
      <c r="A31" s="22">
        <v>32</v>
      </c>
      <c r="B31" s="36" t="s">
        <v>53</v>
      </c>
      <c r="C31" s="25"/>
      <c r="D31" s="25"/>
      <c r="E31" s="26"/>
      <c r="F31" s="32"/>
      <c r="G31" s="30" t="s">
        <v>106</v>
      </c>
      <c r="H31" s="30"/>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t="s">
        <v>106</v>
      </c>
      <c r="H33" s="30"/>
      <c r="I33" s="7"/>
    </row>
    <row r="34" spans="1:9" ht="15.6" x14ac:dyDescent="0.3">
      <c r="A34" s="22">
        <v>34</v>
      </c>
      <c r="B34" s="36" t="s">
        <v>57</v>
      </c>
      <c r="C34" s="25"/>
      <c r="D34" s="25"/>
      <c r="E34" s="26"/>
      <c r="F34" s="32"/>
      <c r="G34" s="30" t="s">
        <v>106</v>
      </c>
      <c r="H34" s="30"/>
      <c r="I34" s="7"/>
    </row>
    <row r="35" spans="1:9" ht="15.6" x14ac:dyDescent="0.3">
      <c r="A35" s="22">
        <v>35</v>
      </c>
      <c r="B35" s="36" t="s">
        <v>58</v>
      </c>
      <c r="C35" s="25"/>
      <c r="D35" s="25"/>
      <c r="E35" s="26"/>
      <c r="F35" s="32"/>
      <c r="G35" s="30" t="s">
        <v>106</v>
      </c>
      <c r="H35" s="30"/>
      <c r="I35" s="7"/>
    </row>
    <row r="36" spans="1:9" ht="16.2" thickBot="1" x14ac:dyDescent="0.35">
      <c r="A36" s="23">
        <v>36</v>
      </c>
      <c r="B36" s="37" t="s">
        <v>59</v>
      </c>
      <c r="C36" s="27"/>
      <c r="D36" s="27"/>
      <c r="E36" s="28"/>
      <c r="F36" s="33"/>
      <c r="G36" s="34" t="s">
        <v>106</v>
      </c>
      <c r="H36" s="35"/>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70" zoomScaleNormal="70" workbookViewId="0">
      <pane xSplit="1" ySplit="1" topLeftCell="C15" activePane="bottomRight" state="frozen"/>
      <selection activeCell="B1" sqref="B1"/>
      <selection pane="topRight" activeCell="C1" sqref="C1"/>
      <selection pane="bottomLeft" activeCell="B6" sqref="B6"/>
      <selection pane="bottomRight" activeCell="E32" sqref="E32"/>
    </sheetView>
  </sheetViews>
  <sheetFormatPr defaultColWidth="9.21875" defaultRowHeight="14.4" x14ac:dyDescent="0.3"/>
  <cols>
    <col min="1" max="1" width="8.21875" customWidth="1"/>
    <col min="2" max="2" width="6.5546875" style="106" bestFit="1" customWidth="1"/>
    <col min="3" max="3" width="50.77734375" style="106" customWidth="1"/>
    <col min="4" max="5" width="55.77734375" style="106" customWidth="1"/>
    <col min="6" max="8" width="16.77734375" style="106" customWidth="1"/>
    <col min="9" max="9" width="48.44140625" style="106" customWidth="1"/>
    <col min="10" max="16384" width="9.21875" style="106"/>
  </cols>
  <sheetData>
    <row r="1" spans="2:9" ht="21" x14ac:dyDescent="0.4">
      <c r="B1"/>
      <c r="C1" s="80" t="s">
        <v>9</v>
      </c>
      <c r="D1" s="105"/>
      <c r="E1" s="105"/>
      <c r="F1" s="105"/>
      <c r="G1" s="105"/>
      <c r="H1" s="105"/>
      <c r="I1" s="105"/>
    </row>
    <row r="2" spans="2:9" ht="15" thickBot="1" x14ac:dyDescent="0.35">
      <c r="B2"/>
      <c r="C2" s="107" t="s">
        <v>84</v>
      </c>
    </row>
    <row r="3" spans="2:9" x14ac:dyDescent="0.3">
      <c r="B3" s="112" t="s">
        <v>76</v>
      </c>
      <c r="C3" s="102" t="s">
        <v>77</v>
      </c>
    </row>
    <row r="4" spans="2:9" ht="15" thickBot="1" x14ac:dyDescent="0.35">
      <c r="B4" s="113"/>
      <c r="C4" s="103"/>
      <c r="D4" s="103"/>
      <c r="E4" s="104"/>
    </row>
    <row r="5" spans="2:9" ht="15.6" x14ac:dyDescent="0.3">
      <c r="B5" s="114"/>
      <c r="C5" s="21" t="s">
        <v>27</v>
      </c>
      <c r="D5" s="108" t="s">
        <v>85</v>
      </c>
      <c r="E5" s="109" t="s">
        <v>86</v>
      </c>
    </row>
    <row r="6" spans="2:9" ht="15.6" x14ac:dyDescent="0.3">
      <c r="B6" s="115">
        <v>6</v>
      </c>
      <c r="C6" s="110" t="s">
        <v>28</v>
      </c>
      <c r="D6" s="30" t="s">
        <v>108</v>
      </c>
      <c r="E6" s="30"/>
    </row>
    <row r="7" spans="2:9" ht="15.6" x14ac:dyDescent="0.3">
      <c r="B7" s="115">
        <v>7</v>
      </c>
      <c r="C7" s="110" t="s">
        <v>29</v>
      </c>
      <c r="D7" s="30" t="s">
        <v>108</v>
      </c>
      <c r="E7" s="30"/>
    </row>
    <row r="8" spans="2:9" ht="15.6" x14ac:dyDescent="0.3">
      <c r="B8" s="115">
        <v>8</v>
      </c>
      <c r="C8" s="110" t="s">
        <v>30</v>
      </c>
      <c r="D8" s="30"/>
      <c r="E8" s="30"/>
    </row>
    <row r="9" spans="2:9" ht="31.2" x14ac:dyDescent="0.3">
      <c r="B9" s="115">
        <v>9</v>
      </c>
      <c r="C9" s="110" t="s">
        <v>31</v>
      </c>
      <c r="D9" s="30"/>
      <c r="E9" s="30"/>
    </row>
    <row r="10" spans="2:9" ht="15.6" x14ac:dyDescent="0.3">
      <c r="B10" s="115">
        <v>10</v>
      </c>
      <c r="C10" s="110" t="s">
        <v>32</v>
      </c>
      <c r="D10" s="30"/>
      <c r="E10" s="30"/>
    </row>
    <row r="11" spans="2:9" ht="15.6" x14ac:dyDescent="0.3">
      <c r="B11" s="115">
        <v>11</v>
      </c>
      <c r="C11" s="110" t="s">
        <v>33</v>
      </c>
      <c r="D11" s="30"/>
      <c r="E11" s="30"/>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t="s">
        <v>108</v>
      </c>
      <c r="E14" s="30"/>
    </row>
    <row r="15" spans="2:9" ht="31.2" x14ac:dyDescent="0.3">
      <c r="B15" s="115">
        <v>16</v>
      </c>
      <c r="C15" s="110" t="s">
        <v>38</v>
      </c>
      <c r="D15" s="30" t="s">
        <v>108</v>
      </c>
      <c r="E15" s="30"/>
    </row>
    <row r="16" spans="2:9" ht="31.2" x14ac:dyDescent="0.3">
      <c r="B16" s="115">
        <v>17</v>
      </c>
      <c r="C16" s="110" t="s">
        <v>39</v>
      </c>
      <c r="D16" s="30" t="s">
        <v>108</v>
      </c>
      <c r="E16" s="30"/>
    </row>
    <row r="17" spans="2:5" ht="15.6" x14ac:dyDescent="0.3">
      <c r="B17" s="115">
        <v>18</v>
      </c>
      <c r="C17" s="110" t="s">
        <v>40</v>
      </c>
      <c r="D17" s="30" t="s">
        <v>108</v>
      </c>
      <c r="E17" s="30"/>
    </row>
    <row r="18" spans="2:5" ht="15.6" x14ac:dyDescent="0.3">
      <c r="B18" s="115">
        <v>19</v>
      </c>
      <c r="C18" s="110" t="s">
        <v>41</v>
      </c>
      <c r="D18" s="30"/>
      <c r="E18" s="30"/>
    </row>
    <row r="19" spans="2:5" ht="15.6" x14ac:dyDescent="0.3">
      <c r="B19" s="115">
        <v>20</v>
      </c>
      <c r="C19" s="110" t="s">
        <v>42</v>
      </c>
      <c r="D19" s="30"/>
      <c r="E19" s="30"/>
    </row>
    <row r="20" spans="2:5" ht="15.6" x14ac:dyDescent="0.3">
      <c r="B20" s="115">
        <v>21</v>
      </c>
      <c r="C20" s="110" t="s">
        <v>43</v>
      </c>
      <c r="D20" s="30" t="s">
        <v>108</v>
      </c>
      <c r="E20" s="30"/>
    </row>
    <row r="21" spans="2:5" ht="15.6" x14ac:dyDescent="0.3">
      <c r="B21" s="115">
        <v>22</v>
      </c>
      <c r="C21" s="110" t="s">
        <v>44</v>
      </c>
      <c r="D21" s="30"/>
      <c r="E21" s="30"/>
    </row>
    <row r="22" spans="2:5" ht="31.2" x14ac:dyDescent="0.3">
      <c r="B22" s="115">
        <v>23</v>
      </c>
      <c r="C22" s="110" t="s">
        <v>45</v>
      </c>
      <c r="D22" s="30"/>
      <c r="E22" s="30"/>
    </row>
    <row r="23" spans="2:5" ht="15.6" x14ac:dyDescent="0.3">
      <c r="B23" s="115">
        <v>24</v>
      </c>
      <c r="C23" s="110" t="s">
        <v>46</v>
      </c>
      <c r="D23" s="30"/>
      <c r="E23" s="30"/>
    </row>
    <row r="24" spans="2:5" ht="15.6" x14ac:dyDescent="0.3">
      <c r="B24" s="115">
        <v>26</v>
      </c>
      <c r="C24" s="110" t="s">
        <v>47</v>
      </c>
      <c r="D24" s="30"/>
      <c r="E24" s="30"/>
    </row>
    <row r="25" spans="2:5" ht="15.6" x14ac:dyDescent="0.3">
      <c r="B25" s="115">
        <v>27</v>
      </c>
      <c r="C25" s="110" t="s">
        <v>48</v>
      </c>
      <c r="D25" s="30"/>
      <c r="E25" s="30" t="s">
        <v>107</v>
      </c>
    </row>
    <row r="26" spans="2:5" ht="15.6" x14ac:dyDescent="0.3">
      <c r="B26" s="115">
        <v>28</v>
      </c>
      <c r="C26" s="110" t="s">
        <v>49</v>
      </c>
      <c r="D26" s="30"/>
      <c r="E26" s="30" t="s">
        <v>107</v>
      </c>
    </row>
    <row r="27" spans="2:5" ht="15.6" x14ac:dyDescent="0.3">
      <c r="B27" s="115">
        <v>29</v>
      </c>
      <c r="C27" s="110" t="s">
        <v>83</v>
      </c>
      <c r="D27" s="30"/>
      <c r="E27" s="30" t="s">
        <v>107</v>
      </c>
    </row>
    <row r="28" spans="2:5" ht="15.6" x14ac:dyDescent="0.3">
      <c r="B28" s="115">
        <v>30</v>
      </c>
      <c r="C28" s="110" t="s">
        <v>51</v>
      </c>
      <c r="D28" s="30"/>
      <c r="E28" s="30" t="s">
        <v>107</v>
      </c>
    </row>
    <row r="29" spans="2:5" ht="15.6" x14ac:dyDescent="0.3">
      <c r="B29" s="115">
        <v>31</v>
      </c>
      <c r="C29" s="110" t="s">
        <v>52</v>
      </c>
      <c r="D29" s="30"/>
      <c r="E29" s="30" t="s">
        <v>107</v>
      </c>
    </row>
    <row r="30" spans="2:5" ht="46.8" x14ac:dyDescent="0.3">
      <c r="B30" s="115">
        <v>32</v>
      </c>
      <c r="C30" s="110" t="s">
        <v>53</v>
      </c>
      <c r="D30" s="30"/>
      <c r="E30" s="30" t="s">
        <v>107</v>
      </c>
    </row>
    <row r="31" spans="2:5" ht="15.6" x14ac:dyDescent="0.3">
      <c r="B31" s="115">
        <v>33</v>
      </c>
      <c r="C31" s="110" t="s">
        <v>54</v>
      </c>
      <c r="D31" s="30"/>
      <c r="E31" s="30" t="s">
        <v>107</v>
      </c>
    </row>
    <row r="32" spans="2:5" ht="15.6" x14ac:dyDescent="0.3">
      <c r="B32" s="115" t="s">
        <v>55</v>
      </c>
      <c r="C32" s="110" t="s">
        <v>56</v>
      </c>
      <c r="D32" s="30"/>
      <c r="E32" s="30" t="s">
        <v>107</v>
      </c>
    </row>
    <row r="33" spans="2:5" ht="15.6" x14ac:dyDescent="0.3">
      <c r="B33" s="115">
        <v>34</v>
      </c>
      <c r="C33" s="110" t="s">
        <v>57</v>
      </c>
      <c r="D33" s="30"/>
      <c r="E33" s="30" t="s">
        <v>107</v>
      </c>
    </row>
    <row r="34" spans="2:5" ht="15.6" x14ac:dyDescent="0.3">
      <c r="B34" s="115">
        <v>35</v>
      </c>
      <c r="C34" s="110" t="s">
        <v>58</v>
      </c>
      <c r="D34" s="30"/>
      <c r="E34" s="30" t="s">
        <v>107</v>
      </c>
    </row>
    <row r="35" spans="2:5" ht="16.2" thickBot="1" x14ac:dyDescent="0.35">
      <c r="B35" s="116">
        <v>36</v>
      </c>
      <c r="C35" s="111" t="s">
        <v>59</v>
      </c>
      <c r="D35" s="30"/>
      <c r="E35" s="30" t="s">
        <v>107</v>
      </c>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2026-03-31T16:58:59Z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