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Z:\PFR-ACCESS\INS\DB\R&amp;S\945\_staging\"/>
    </mc:Choice>
  </mc:AlternateContent>
  <xr:revisionPtr revIDLastSave="0" documentId="8_{A06849C8-C1C3-410F-A959-E5C29D2B87F5}" xr6:coauthVersionLast="47" xr6:coauthVersionMax="47" xr10:uidLastSave="{00000000-0000-0000-0000-000000000000}"/>
  <workbookProtection workbookAlgorithmName="SHA-512" workbookHashValue="Os38oGYHC6GNAosiv/lWs81uOUaX4nbNr6mkzkBBPX+KXoikmSllXLVdwG9hbsoXOYn/vH81SpxIfdyuE/oKVQ==" workbookSaltValue="WIBLSnxSLvZXK9Xj28gmcQ==" workbookSpinCount="100000" lockStructure="1"/>
  <bookViews>
    <workbookView xWindow="-28920" yWindow="-120" windowWidth="29040" windowHeight="15720" tabRatio="684" activeTab="7" xr2:uid="{00000000-000D-0000-FFFF-FFFF00000000}"/>
  </bookViews>
  <sheets>
    <sheet name="Sections I-III. Company Data" sheetId="1" r:id="rId1"/>
    <sheet name="Statewide Data" sheetId="2" r:id="rId2"/>
    <sheet name="Area 1 Data" sheetId="3" r:id="rId3"/>
    <sheet name="Area 2 Data" sheetId="4" r:id="rId4"/>
    <sheet name="Area 3 Data" sheetId="5" r:id="rId5"/>
    <sheet name="Area 4 Data" sheetId="6" r:id="rId6"/>
    <sheet name="Area 5 Data" sheetId="9" r:id="rId7"/>
    <sheet name="Allocation Method" sheetId="7" r:id="rId8"/>
    <sheet name="Comments" sheetId="8"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2" l="1"/>
  <c r="G13" i="3"/>
  <c r="E53" i="2"/>
  <c r="D53" i="2"/>
  <c r="C53" i="2"/>
  <c r="C52" i="2"/>
  <c r="D52" i="2"/>
  <c r="E52" i="2"/>
  <c r="E51" i="2"/>
  <c r="D51" i="2"/>
  <c r="C51" i="2"/>
  <c r="E50" i="2"/>
  <c r="D50" i="2"/>
  <c r="C50" i="2"/>
  <c r="E29" i="2"/>
  <c r="D29" i="2"/>
  <c r="C29" i="2"/>
  <c r="E28" i="2"/>
  <c r="D28" i="2"/>
  <c r="C28" i="2"/>
  <c r="E27" i="2"/>
  <c r="D27" i="2"/>
  <c r="C27" i="2"/>
  <c r="G27" i="2" s="1"/>
  <c r="E26" i="2"/>
  <c r="D26" i="2"/>
  <c r="C26" i="2"/>
  <c r="E25" i="2"/>
  <c r="D25" i="2"/>
  <c r="C25" i="2"/>
  <c r="E24" i="2"/>
  <c r="D24" i="2"/>
  <c r="C24" i="2"/>
  <c r="E23" i="2"/>
  <c r="D23" i="2"/>
  <c r="C23" i="2"/>
  <c r="E19" i="2"/>
  <c r="D19" i="2"/>
  <c r="C19" i="2"/>
  <c r="E18" i="2"/>
  <c r="D18" i="2"/>
  <c r="C18" i="2"/>
  <c r="F15" i="2"/>
  <c r="E15" i="2"/>
  <c r="D15" i="2"/>
  <c r="C15" i="2"/>
  <c r="F14" i="2"/>
  <c r="E14" i="2"/>
  <c r="D14" i="2"/>
  <c r="C14" i="2"/>
  <c r="F11" i="2"/>
  <c r="E11" i="2"/>
  <c r="D11" i="2"/>
  <c r="C11" i="2"/>
  <c r="F10" i="2"/>
  <c r="E10" i="2"/>
  <c r="D10" i="2"/>
  <c r="C10" i="2"/>
  <c r="F9" i="2"/>
  <c r="E9" i="2"/>
  <c r="D9" i="2"/>
  <c r="C9" i="2"/>
  <c r="F6" i="2"/>
  <c r="E6" i="2"/>
  <c r="D6" i="2"/>
  <c r="C6" i="2"/>
  <c r="F5" i="2"/>
  <c r="E5" i="2"/>
  <c r="D5" i="2"/>
  <c r="C5" i="2"/>
  <c r="G27" i="9"/>
  <c r="G26" i="9"/>
  <c r="G25" i="9"/>
  <c r="G24" i="9"/>
  <c r="G22" i="9"/>
  <c r="G21" i="9"/>
  <c r="G20" i="9"/>
  <c r="G19" i="9"/>
  <c r="G18" i="9"/>
  <c r="G17" i="9"/>
  <c r="G16" i="9"/>
  <c r="G14" i="9"/>
  <c r="G13" i="9"/>
  <c r="G12" i="9"/>
  <c r="G11" i="9"/>
  <c r="G9" i="9"/>
  <c r="G8" i="9"/>
  <c r="G7" i="9"/>
  <c r="G6" i="9"/>
  <c r="G5" i="9"/>
  <c r="G43" i="2"/>
  <c r="G19" i="2" l="1"/>
  <c r="G29" i="2"/>
  <c r="G18" i="2"/>
  <c r="G23" i="2"/>
  <c r="G50" i="2"/>
  <c r="G24" i="2"/>
  <c r="G28" i="2"/>
  <c r="G25" i="2"/>
  <c r="G26" i="2"/>
  <c r="G51" i="2"/>
  <c r="G53" i="2"/>
  <c r="G52" i="2"/>
  <c r="G7" i="2"/>
  <c r="E21" i="2"/>
  <c r="D21" i="2"/>
  <c r="G14" i="2"/>
  <c r="G10" i="2"/>
  <c r="D47" i="2"/>
  <c r="E47" i="2"/>
  <c r="F47" i="2"/>
  <c r="C47" i="2"/>
  <c r="G27" i="6"/>
  <c r="G26" i="6"/>
  <c r="G25" i="6"/>
  <c r="G24" i="6"/>
  <c r="G22" i="6"/>
  <c r="G21" i="6"/>
  <c r="G20" i="6"/>
  <c r="G19" i="6"/>
  <c r="G18" i="6"/>
  <c r="G17" i="6"/>
  <c r="G16" i="6"/>
  <c r="G14" i="6"/>
  <c r="G13" i="6"/>
  <c r="G12" i="6"/>
  <c r="G11" i="6"/>
  <c r="G9" i="6"/>
  <c r="G8" i="6"/>
  <c r="G7" i="6"/>
  <c r="G6" i="6"/>
  <c r="G5" i="6"/>
  <c r="G27" i="5"/>
  <c r="G26" i="5"/>
  <c r="G25" i="5"/>
  <c r="G24" i="5"/>
  <c r="G22" i="5"/>
  <c r="G21" i="5"/>
  <c r="G20" i="5"/>
  <c r="G19" i="5"/>
  <c r="G18" i="5"/>
  <c r="G17" i="5"/>
  <c r="G16" i="5"/>
  <c r="G14" i="5"/>
  <c r="G13" i="5"/>
  <c r="G12" i="5"/>
  <c r="G11" i="5"/>
  <c r="G9" i="5"/>
  <c r="G8" i="5"/>
  <c r="G7" i="5"/>
  <c r="G6" i="5"/>
  <c r="G5" i="5"/>
  <c r="G27" i="4"/>
  <c r="G26" i="4"/>
  <c r="G25" i="4"/>
  <c r="G24" i="4"/>
  <c r="G22" i="4"/>
  <c r="G21" i="4"/>
  <c r="G20" i="4"/>
  <c r="G19" i="4"/>
  <c r="G18" i="4"/>
  <c r="G17" i="4"/>
  <c r="G16" i="4"/>
  <c r="G14" i="4"/>
  <c r="G13" i="4"/>
  <c r="G12" i="4"/>
  <c r="G11" i="4"/>
  <c r="G9" i="4"/>
  <c r="G8" i="4"/>
  <c r="G7" i="4"/>
  <c r="G6" i="4"/>
  <c r="G5" i="4"/>
  <c r="G27" i="3"/>
  <c r="G26" i="3"/>
  <c r="G25" i="3"/>
  <c r="G24" i="3"/>
  <c r="G22" i="3"/>
  <c r="G21" i="3"/>
  <c r="G20" i="3"/>
  <c r="G19" i="3"/>
  <c r="G18" i="3"/>
  <c r="G17" i="3"/>
  <c r="G16" i="3"/>
  <c r="G14" i="3"/>
  <c r="G12" i="3"/>
  <c r="G11" i="3"/>
  <c r="G9" i="3"/>
  <c r="G8" i="3"/>
  <c r="G7" i="3"/>
  <c r="G6" i="3"/>
  <c r="G5" i="3"/>
  <c r="G46" i="2"/>
  <c r="G45" i="2"/>
  <c r="G44" i="2"/>
  <c r="G42" i="2"/>
  <c r="G41" i="2"/>
  <c r="G40" i="2"/>
  <c r="G39" i="2"/>
  <c r="G38" i="2"/>
  <c r="G37" i="2"/>
  <c r="G36" i="2"/>
  <c r="G35" i="2"/>
  <c r="G34" i="2"/>
  <c r="G32" i="2"/>
  <c r="G31" i="2"/>
  <c r="G30" i="2"/>
  <c r="G20" i="2"/>
  <c r="G17" i="2"/>
  <c r="G16" i="2"/>
  <c r="F12" i="2"/>
  <c r="E12" i="2"/>
  <c r="F48" i="2" l="1"/>
  <c r="G47" i="2"/>
  <c r="G9" i="2"/>
  <c r="C12" i="2"/>
  <c r="C33" i="2"/>
  <c r="E33" i="2"/>
  <c r="E48" i="2" s="1"/>
  <c r="D33" i="2"/>
  <c r="D48" i="2" s="1"/>
  <c r="D12" i="2"/>
  <c r="G11" i="2"/>
  <c r="G15" i="2"/>
  <c r="C21" i="2"/>
  <c r="G21" i="2" s="1"/>
  <c r="G5" i="2"/>
  <c r="G6" i="2"/>
  <c r="G12" i="2" l="1"/>
  <c r="G33" i="2"/>
  <c r="C48" i="2"/>
  <c r="G48" i="2" s="1"/>
</calcChain>
</file>

<file path=xl/sharedStrings.xml><?xml version="1.0" encoding="utf-8"?>
<sst xmlns="http://schemas.openxmlformats.org/spreadsheetml/2006/main" count="402" uniqueCount="113">
  <si>
    <t>Section I. Company Information</t>
  </si>
  <si>
    <t>Company Name:</t>
  </si>
  <si>
    <t>NAIC Code:</t>
  </si>
  <si>
    <t>Section II. Contact Information</t>
  </si>
  <si>
    <t>First Name:</t>
  </si>
  <si>
    <t>Last Name:</t>
  </si>
  <si>
    <t>Phone Number:</t>
  </si>
  <si>
    <t>Year</t>
  </si>
  <si>
    <t>Total</t>
  </si>
  <si>
    <t>Maine 945 Report</t>
  </si>
  <si>
    <t>Section III. Direct Written Health Insurance Premium</t>
  </si>
  <si>
    <t>Maine Rule 945 Report</t>
  </si>
  <si>
    <t>Large Groups</t>
  </si>
  <si>
    <t>Small Groups</t>
  </si>
  <si>
    <t>Individuals</t>
  </si>
  <si>
    <t>Stop Loss</t>
  </si>
  <si>
    <t>Member and Contract Information</t>
  </si>
  <si>
    <t>Line Number</t>
  </si>
  <si>
    <t>Member Months during year</t>
  </si>
  <si>
    <t>Number of contracts 12/31</t>
  </si>
  <si>
    <t>2a</t>
  </si>
  <si>
    <t>Number of contracts included in line 2 that were issued during the year</t>
  </si>
  <si>
    <t>Number of subscribers covered as individuals (non-family) under group or individual contracts 12/31</t>
  </si>
  <si>
    <t>Number of families covered (individual + spouse, individual + dependent, individual + family) 12/31</t>
  </si>
  <si>
    <t>Number of dependents 12/31</t>
  </si>
  <si>
    <t>5a</t>
  </si>
  <si>
    <t>Covered lives 12/31 (lines 3-5)</t>
  </si>
  <si>
    <t>Revenue Information</t>
  </si>
  <si>
    <t>Direct premiums written</t>
  </si>
  <si>
    <t>Direct premiums earned</t>
  </si>
  <si>
    <t>Net premium income</t>
  </si>
  <si>
    <t>Change in unearned premium reserves and reserve for rate credits</t>
  </si>
  <si>
    <t>Fee-for-service</t>
  </si>
  <si>
    <t>Risk revenue</t>
  </si>
  <si>
    <t>Aggregate write-ins for other health care related revenues</t>
  </si>
  <si>
    <t>Total revenues (lines 8-13)</t>
  </si>
  <si>
    <t>Expense Information</t>
  </si>
  <si>
    <t>Hospital benefits (not including emergency room) - inpatient only</t>
  </si>
  <si>
    <t>Hospital benefits (not including emergency room) - outpatient only</t>
  </si>
  <si>
    <t>Medical benefits (excluding hospital inpatient and outpatient above)</t>
  </si>
  <si>
    <t>Other professional services</t>
  </si>
  <si>
    <t>Outside referrals</t>
  </si>
  <si>
    <t>Emergency room and out-of-area</t>
  </si>
  <si>
    <t>Prescription drugs</t>
  </si>
  <si>
    <t>Aggregate write-ins for other medical and hospital</t>
  </si>
  <si>
    <t>Incentive pool and withhold adjustments and bonus amounts</t>
  </si>
  <si>
    <t>Net reinsurance recoveries</t>
  </si>
  <si>
    <t>Increase in reserves</t>
  </si>
  <si>
    <t>Cost containment expenses</t>
  </si>
  <si>
    <t>Other claims adjustment expenses</t>
  </si>
  <si>
    <t>Salaries, wages and other benefits excluding cost containment expenses and other claims adjustment expenses</t>
  </si>
  <si>
    <t>Commissions</t>
  </si>
  <si>
    <t>Marketing and advertising</t>
  </si>
  <si>
    <t>Taxes, licenses and fees, excluding ACA Annual Health Insurance Industry Fee and ACA Exchange Fee</t>
  </si>
  <si>
    <t>ACA Annual Health Insurance Industry Fee</t>
  </si>
  <si>
    <t>33a</t>
  </si>
  <si>
    <t>ACA Exchange Fee</t>
  </si>
  <si>
    <t>Charitable contributions</t>
  </si>
  <si>
    <t>Lobbying expenses</t>
  </si>
  <si>
    <t>All other expenses</t>
  </si>
  <si>
    <t>Total claims adjustment and administrative expenses (lines 27-36)</t>
  </si>
  <si>
    <t>Net Underwriting gain or loss (line 14 less lines 25 less line 26 less line 37)</t>
  </si>
  <si>
    <t>Utilization Statistics</t>
  </si>
  <si>
    <t>Hospital days (not including emergency room) - inpatient only</t>
  </si>
  <si>
    <t>Physician encounters</t>
  </si>
  <si>
    <t>Other professional encounters</t>
  </si>
  <si>
    <t>Number of emergency room visits</t>
  </si>
  <si>
    <t>Policyholder Category</t>
  </si>
  <si>
    <t>Line Description</t>
  </si>
  <si>
    <t>Statewide Data</t>
  </si>
  <si>
    <t>Area 1: Cumberland, Sagadahoc and York Counties</t>
  </si>
  <si>
    <t>Area 2: Knox, Kennebec, Lincoln and Oxford Counties</t>
  </si>
  <si>
    <t>**If you answered NO to the question above, you must complete the 945 Short Form instead of this form.</t>
  </si>
  <si>
    <r>
      <t xml:space="preserve">Total medical and hospital expenses (lines 15-23 less line 24) </t>
    </r>
    <r>
      <rPr>
        <b/>
        <sz val="12"/>
        <color indexed="10"/>
        <rFont val="Calibri"/>
        <family val="2"/>
      </rPr>
      <t>Manually enter the total for Stop Loss</t>
    </r>
  </si>
  <si>
    <t>2. For each line item marked as either Allocated or as Combination, provide an explanation in the Comments tab.</t>
  </si>
  <si>
    <t>Line #</t>
  </si>
  <si>
    <t>ALLOCATION METHOD</t>
  </si>
  <si>
    <t>Allocation By Region (Select One)</t>
  </si>
  <si>
    <t>Allocation by Category of Policyholder (Select One)</t>
  </si>
  <si>
    <t>Actual</t>
  </si>
  <si>
    <t>Allocated</t>
  </si>
  <si>
    <t>Combination</t>
  </si>
  <si>
    <t xml:space="preserve">Salaries, wages and other benefits </t>
  </si>
  <si>
    <t>Enter Comments Below</t>
  </si>
  <si>
    <t>Allocation by Region Comments</t>
  </si>
  <si>
    <t>Allocation by Policyholder Category Comments</t>
  </si>
  <si>
    <t>E-Mail:</t>
  </si>
  <si>
    <t>YES</t>
  </si>
  <si>
    <t>NO</t>
  </si>
  <si>
    <t>All companies must, at least, complete Sections I, II, and III below. Use the Tab key to go forward and hold down the Shift key and Tab Key to go backward.</t>
  </si>
  <si>
    <r>
      <t>**If you answered YES to t</t>
    </r>
    <r>
      <rPr>
        <b/>
        <sz val="12"/>
        <color indexed="56"/>
        <rFont val="Calibri"/>
        <family val="2"/>
      </rPr>
      <t>he question directly above, you must complete the Statewide Data tab, Area tabs,  and Allocation and Comments tabs.</t>
    </r>
  </si>
  <si>
    <t>33b</t>
  </si>
  <si>
    <t>MGARA Reinsurance Assessment</t>
  </si>
  <si>
    <t>Reserved for Future Use (Formerly ACA Annual Health Insurance Industry Fee)</t>
  </si>
  <si>
    <t>**If the total of health insurance premium and stop loss is zero, do not submit this report.</t>
  </si>
  <si>
    <r>
      <t xml:space="preserve">Did this Company Have at Least $2 million of direct written health insurance premium in Maine? (Click on box and </t>
    </r>
    <r>
      <rPr>
        <sz val="14"/>
        <color rgb="FFFF0000"/>
        <rFont val="Calibri"/>
        <family val="2"/>
        <scheme val="minor"/>
      </rPr>
      <t>Select YES or NO</t>
    </r>
    <r>
      <rPr>
        <b/>
        <sz val="14"/>
        <color theme="1"/>
        <rFont val="Calibri"/>
        <family val="2"/>
        <scheme val="minor"/>
      </rPr>
      <t xml:space="preserve"> -----&gt;</t>
    </r>
    <r>
      <rPr>
        <sz val="14"/>
        <color theme="1"/>
        <rFont val="Calibri"/>
        <family val="2"/>
        <scheme val="minor"/>
      </rPr>
      <t>)</t>
    </r>
  </si>
  <si>
    <r>
      <t>1. Place an X in</t>
    </r>
    <r>
      <rPr>
        <b/>
        <u/>
        <sz val="14"/>
        <color rgb="FFA20000"/>
        <rFont val="Calibri"/>
        <family val="2"/>
      </rPr>
      <t xml:space="preserve"> either</t>
    </r>
    <r>
      <rPr>
        <sz val="14"/>
        <color rgb="FFA20000"/>
        <rFont val="Calibri"/>
        <family val="2"/>
      </rPr>
      <t xml:space="preserve"> the Actual, or the Allocated or the Combination column below to indicate how your data in the Statewide and Area tabs were determined. </t>
    </r>
  </si>
  <si>
    <t>945 Long Version: 12/1/2025</t>
  </si>
  <si>
    <t>Area 4: Penobscot, Somerset and Piscataquis Counties</t>
  </si>
  <si>
    <t>Area 3: Androscoggin, Waldo and Franklin Counties</t>
  </si>
  <si>
    <t>Area 5: Hancock, Aroostook and Washington Counties</t>
  </si>
  <si>
    <t>Maine Community Health Options</t>
  </si>
  <si>
    <t>Joanne</t>
  </si>
  <si>
    <t>Lauterbach</t>
  </si>
  <si>
    <t>jlauterbach@healthoptions.org</t>
  </si>
  <si>
    <t>207-330-2390</t>
  </si>
  <si>
    <t>X</t>
  </si>
  <si>
    <t>Actual premium with allocations for accounting adjustments.</t>
  </si>
  <si>
    <t>Allocation based on member months.</t>
  </si>
  <si>
    <t>Actual claims paid plus allocation of accounting adjustments as well as allocation by expense category (lines 15 - 20).</t>
  </si>
  <si>
    <t>Actual claims paid plus allocation of accounting adjustments.</t>
  </si>
  <si>
    <t>Allocation based on underlying claims.</t>
  </si>
  <si>
    <t>Allocated based on proportionate share of expenses via member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</si>
</sst>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lt;=9999999]###\-####;\(###\)\ ###\-####"/>
    <numFmt numFmtId="166" formatCode=";;;"/>
  </numFmts>
  <fonts count="31" x14ac:knownFonts="1">
    <font>
      <sz val="11"/>
      <color theme="1"/>
      <name val="Calibri"/>
      <family val="2"/>
      <scheme val="minor"/>
    </font>
    <font>
      <b/>
      <sz val="12"/>
      <color indexed="10"/>
      <name val="Calibri"/>
      <family val="2"/>
    </font>
    <font>
      <sz val="10"/>
      <name val="Arial"/>
      <family val="2"/>
    </font>
    <font>
      <b/>
      <sz val="10"/>
      <name val="Arial"/>
      <family val="2"/>
    </font>
    <font>
      <b/>
      <sz val="11"/>
      <name val="Arial"/>
      <family val="2"/>
    </font>
    <font>
      <b/>
      <sz val="12"/>
      <color indexed="56"/>
      <name val="Calibri"/>
      <family val="2"/>
    </font>
    <font>
      <b/>
      <sz val="11"/>
      <color theme="1"/>
      <name val="Calibri"/>
      <family val="2"/>
      <scheme val="minor"/>
    </font>
    <font>
      <sz val="16"/>
      <color theme="1"/>
      <name val="Calibri"/>
      <family val="2"/>
      <scheme val="minor"/>
    </font>
    <font>
      <sz val="12"/>
      <color theme="1"/>
      <name val="Calibri"/>
      <family val="2"/>
      <scheme val="minor"/>
    </font>
    <font>
      <b/>
      <sz val="16"/>
      <color theme="3"/>
      <name val="Calibri"/>
      <family val="2"/>
      <scheme val="minor"/>
    </font>
    <font>
      <sz val="12"/>
      <color rgb="FF000000"/>
      <name val="Calibri"/>
      <family val="2"/>
    </font>
    <font>
      <b/>
      <sz val="14"/>
      <color rgb="FFFF0000"/>
      <name val="Calibri"/>
      <family val="2"/>
    </font>
    <font>
      <b/>
      <sz val="12"/>
      <color rgb="FF000000"/>
      <name val="Calibri"/>
      <family val="2"/>
    </font>
    <font>
      <sz val="12"/>
      <name val="Calibri"/>
      <family val="2"/>
      <scheme val="minor"/>
    </font>
    <font>
      <b/>
      <sz val="12"/>
      <name val="Calibri"/>
      <family val="2"/>
      <scheme val="minor"/>
    </font>
    <font>
      <sz val="14"/>
      <color rgb="FFFF0000"/>
      <name val="Calibri"/>
      <family val="2"/>
      <scheme val="minor"/>
    </font>
    <font>
      <b/>
      <sz val="12"/>
      <color theme="3"/>
      <name val="Calibri"/>
      <family val="2"/>
      <scheme val="minor"/>
    </font>
    <font>
      <b/>
      <sz val="12"/>
      <color rgb="FF00B050"/>
      <name val="Calibri"/>
      <family val="2"/>
      <scheme val="minor"/>
    </font>
    <font>
      <b/>
      <sz val="11"/>
      <color rgb="FFFF0000"/>
      <name val="Calibri"/>
      <family val="2"/>
      <scheme val="minor"/>
    </font>
    <font>
      <b/>
      <sz val="14"/>
      <color rgb="FF000000"/>
      <name val="Calibri"/>
      <family val="2"/>
    </font>
    <font>
      <b/>
      <sz val="14"/>
      <color theme="3"/>
      <name val="Calibri"/>
      <family val="2"/>
      <scheme val="minor"/>
    </font>
    <font>
      <b/>
      <sz val="14"/>
      <name val="Calibri"/>
      <family val="2"/>
      <scheme val="minor"/>
    </font>
    <font>
      <b/>
      <sz val="14"/>
      <color rgb="FF00B050"/>
      <name val="Calibri"/>
      <family val="2"/>
      <scheme val="minor"/>
    </font>
    <font>
      <b/>
      <u/>
      <sz val="14"/>
      <color rgb="FFFF0000"/>
      <name val="Calibri"/>
      <family val="2"/>
      <scheme val="minor"/>
    </font>
    <font>
      <sz val="14"/>
      <color theme="1"/>
      <name val="Calibri"/>
      <family val="2"/>
      <scheme val="minor"/>
    </font>
    <font>
      <b/>
      <sz val="14"/>
      <color rgb="FFFF0000"/>
      <name val="Calibri"/>
      <family val="2"/>
      <scheme val="minor"/>
    </font>
    <font>
      <b/>
      <sz val="14"/>
      <color theme="1"/>
      <name val="Calibri"/>
      <family val="2"/>
      <scheme val="minor"/>
    </font>
    <font>
      <b/>
      <sz val="12"/>
      <color rgb="FFA20000"/>
      <name val="Calibri"/>
      <family val="2"/>
      <scheme val="minor"/>
    </font>
    <font>
      <sz val="14"/>
      <color rgb="FFA20000"/>
      <name val="Calibri"/>
      <family val="2"/>
      <scheme val="minor"/>
    </font>
    <font>
      <b/>
      <u/>
      <sz val="14"/>
      <color rgb="FFA20000"/>
      <name val="Calibri"/>
      <family val="2"/>
    </font>
    <font>
      <sz val="14"/>
      <color rgb="FFA20000"/>
      <name val="Calibri"/>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s>
  <borders count="38">
    <border>
      <left/>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0" fontId="2" fillId="0" borderId="0"/>
  </cellStyleXfs>
  <cellXfs count="133">
    <xf numFmtId="0" fontId="0" fillId="0" borderId="0" xfId="0"/>
    <xf numFmtId="0" fontId="8" fillId="0" borderId="4" xfId="0" applyFont="1" applyBorder="1" applyAlignment="1">
      <alignment horizontal="center"/>
    </xf>
    <xf numFmtId="0" fontId="3" fillId="3" borderId="13" xfId="2" applyFont="1" applyFill="1" applyBorder="1" applyAlignment="1" applyProtection="1">
      <alignment horizontal="center" vertical="center" wrapText="1"/>
      <protection hidden="1"/>
    </xf>
    <xf numFmtId="0" fontId="3" fillId="3" borderId="14" xfId="2" applyFont="1" applyFill="1" applyBorder="1" applyAlignment="1" applyProtection="1">
      <alignment horizontal="center" vertical="center" wrapText="1"/>
      <protection hidden="1"/>
    </xf>
    <xf numFmtId="0" fontId="3" fillId="3" borderId="15" xfId="2" applyFont="1" applyFill="1" applyBorder="1" applyAlignment="1" applyProtection="1">
      <alignment horizontal="center" vertical="center" wrapText="1"/>
      <protection hidden="1"/>
    </xf>
    <xf numFmtId="0" fontId="3" fillId="3" borderId="16" xfId="2" applyFont="1" applyFill="1" applyBorder="1" applyAlignment="1" applyProtection="1">
      <alignment horizontal="center" vertical="center" wrapText="1"/>
      <protection hidden="1"/>
    </xf>
    <xf numFmtId="0" fontId="7" fillId="0" borderId="0" xfId="0" applyFont="1"/>
    <xf numFmtId="0" fontId="8" fillId="0" borderId="0" xfId="0" applyFont="1"/>
    <xf numFmtId="0" fontId="9" fillId="0" borderId="0" xfId="0" applyFont="1"/>
    <xf numFmtId="0" fontId="8" fillId="0" borderId="2" xfId="0" applyFont="1" applyBorder="1" applyAlignment="1">
      <alignment horizontal="center"/>
    </xf>
    <xf numFmtId="0" fontId="8" fillId="0" borderId="3" xfId="0" applyFont="1" applyBorder="1" applyAlignment="1">
      <alignment horizontal="center"/>
    </xf>
    <xf numFmtId="0" fontId="8" fillId="0" borderId="5" xfId="0" applyFont="1" applyBorder="1"/>
    <xf numFmtId="0" fontId="11" fillId="4" borderId="6" xfId="0" applyFont="1" applyFill="1" applyBorder="1" applyAlignment="1">
      <alignment horizontal="center" vertical="center"/>
    </xf>
    <xf numFmtId="0" fontId="12" fillId="5" borderId="8"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7" xfId="0" applyFont="1" applyFill="1" applyBorder="1" applyAlignment="1">
      <alignment horizontal="center" vertical="center"/>
    </xf>
    <xf numFmtId="0" fontId="12" fillId="5" borderId="10"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0" borderId="1" xfId="0" applyFont="1" applyBorder="1" applyAlignment="1">
      <alignment vertical="center"/>
    </xf>
    <xf numFmtId="0" fontId="13" fillId="2" borderId="17" xfId="2" applyFont="1" applyFill="1" applyBorder="1" applyProtection="1">
      <protection hidden="1"/>
    </xf>
    <xf numFmtId="0" fontId="14" fillId="2" borderId="18" xfId="2" applyFont="1" applyFill="1" applyBorder="1" applyProtection="1">
      <protection hidden="1"/>
    </xf>
    <xf numFmtId="0" fontId="13" fillId="2" borderId="19" xfId="2" applyFont="1" applyFill="1" applyBorder="1" applyAlignment="1" applyProtection="1">
      <alignment horizontal="center" vertical="center"/>
      <protection hidden="1"/>
    </xf>
    <xf numFmtId="0" fontId="13" fillId="2" borderId="20" xfId="2" applyFont="1" applyFill="1" applyBorder="1" applyAlignment="1" applyProtection="1">
      <alignment horizontal="center" vertical="center"/>
      <protection hidden="1"/>
    </xf>
    <xf numFmtId="0" fontId="13" fillId="2" borderId="18" xfId="2" applyFont="1" applyFill="1" applyBorder="1" applyProtection="1">
      <protection hidden="1"/>
    </xf>
    <xf numFmtId="3" fontId="13" fillId="3" borderId="21" xfId="2" applyNumberFormat="1" applyFont="1" applyFill="1" applyBorder="1" applyAlignment="1">
      <alignment horizontal="center"/>
    </xf>
    <xf numFmtId="3" fontId="13" fillId="3" borderId="22" xfId="2" applyNumberFormat="1" applyFont="1" applyFill="1" applyBorder="1" applyAlignment="1">
      <alignment horizontal="center"/>
    </xf>
    <xf numFmtId="3" fontId="13" fillId="3" borderId="13" xfId="2" applyNumberFormat="1" applyFont="1" applyFill="1" applyBorder="1" applyAlignment="1">
      <alignment horizontal="center"/>
    </xf>
    <xf numFmtId="3" fontId="13" fillId="3" borderId="14" xfId="2" applyNumberFormat="1" applyFont="1" applyFill="1" applyBorder="1" applyAlignment="1">
      <alignment horizontal="center"/>
    </xf>
    <xf numFmtId="3" fontId="13" fillId="2" borderId="18" xfId="2" applyNumberFormat="1" applyFont="1" applyFill="1" applyBorder="1" applyAlignment="1" applyProtection="1">
      <alignment horizontal="center"/>
      <protection hidden="1"/>
    </xf>
    <xf numFmtId="3" fontId="13" fillId="6" borderId="21" xfId="2" applyNumberFormat="1" applyFont="1" applyFill="1" applyBorder="1" applyAlignment="1" applyProtection="1">
      <alignment horizontal="center"/>
      <protection locked="0"/>
    </xf>
    <xf numFmtId="3" fontId="13" fillId="6" borderId="22" xfId="2" applyNumberFormat="1" applyFont="1" applyFill="1" applyBorder="1" applyAlignment="1" applyProtection="1">
      <alignment horizontal="center"/>
      <protection locked="0"/>
    </xf>
    <xf numFmtId="3" fontId="13" fillId="6" borderId="23" xfId="2" applyNumberFormat="1" applyFont="1" applyFill="1" applyBorder="1" applyAlignment="1" applyProtection="1">
      <alignment horizontal="center"/>
      <protection locked="0"/>
    </xf>
    <xf numFmtId="3" fontId="13" fillId="6" borderId="15" xfId="2" applyNumberFormat="1" applyFont="1" applyFill="1" applyBorder="1" applyAlignment="1" applyProtection="1">
      <alignment horizontal="center"/>
      <protection locked="0"/>
    </xf>
    <xf numFmtId="3" fontId="13" fillId="6" borderId="13" xfId="2" applyNumberFormat="1" applyFont="1" applyFill="1" applyBorder="1" applyAlignment="1" applyProtection="1">
      <alignment horizontal="center"/>
      <protection locked="0"/>
    </xf>
    <xf numFmtId="3" fontId="13" fillId="6" borderId="16" xfId="2" applyNumberFormat="1" applyFont="1" applyFill="1" applyBorder="1" applyAlignment="1" applyProtection="1">
      <alignment horizontal="center"/>
      <protection locked="0"/>
    </xf>
    <xf numFmtId="0" fontId="13" fillId="2" borderId="21" xfId="2" applyFont="1" applyFill="1" applyBorder="1" applyAlignment="1">
      <alignment horizontal="left" vertical="top" wrapText="1"/>
    </xf>
    <xf numFmtId="0" fontId="13" fillId="2" borderId="13" xfId="2" applyFont="1" applyFill="1" applyBorder="1" applyAlignment="1">
      <alignment horizontal="left" vertical="top" wrapText="1"/>
    </xf>
    <xf numFmtId="0" fontId="14" fillId="2" borderId="18" xfId="2" applyFont="1" applyFill="1" applyBorder="1"/>
    <xf numFmtId="3" fontId="10" fillId="5" borderId="5" xfId="0" applyNumberFormat="1" applyFont="1" applyFill="1" applyBorder="1" applyAlignment="1">
      <alignment horizontal="center" vertical="center"/>
    </xf>
    <xf numFmtId="3" fontId="10" fillId="5" borderId="12" xfId="0" applyNumberFormat="1" applyFont="1" applyFill="1" applyBorder="1" applyAlignment="1">
      <alignment horizontal="center" vertical="center"/>
    </xf>
    <xf numFmtId="164" fontId="10" fillId="6" borderId="12" xfId="0" applyNumberFormat="1" applyFont="1" applyFill="1" applyBorder="1" applyAlignment="1" applyProtection="1">
      <alignment vertical="center"/>
      <protection locked="0"/>
    </xf>
    <xf numFmtId="164" fontId="10" fillId="5" borderId="5" xfId="0" applyNumberFormat="1" applyFont="1" applyFill="1" applyBorder="1" applyAlignment="1">
      <alignment horizontal="center" vertical="center"/>
    </xf>
    <xf numFmtId="164" fontId="10" fillId="5" borderId="7" xfId="0" applyNumberFormat="1" applyFont="1" applyFill="1" applyBorder="1" applyAlignment="1">
      <alignment horizontal="center" vertical="center"/>
    </xf>
    <xf numFmtId="164" fontId="10" fillId="5" borderId="12" xfId="0" applyNumberFormat="1" applyFont="1" applyFill="1" applyBorder="1" applyAlignment="1">
      <alignment horizontal="center" vertical="center"/>
    </xf>
    <xf numFmtId="164" fontId="10" fillId="7" borderId="12" xfId="0" applyNumberFormat="1" applyFont="1" applyFill="1" applyBorder="1" applyAlignment="1">
      <alignment horizontal="center" vertical="center"/>
    </xf>
    <xf numFmtId="3" fontId="10" fillId="7" borderId="12" xfId="0" applyNumberFormat="1" applyFont="1" applyFill="1" applyBorder="1" applyAlignment="1">
      <alignment horizontal="center" vertical="center"/>
    </xf>
    <xf numFmtId="0" fontId="24" fillId="6" borderId="9" xfId="0" applyFont="1" applyFill="1" applyBorder="1" applyProtection="1">
      <protection locked="0"/>
    </xf>
    <xf numFmtId="0" fontId="12" fillId="5" borderId="28" xfId="0" applyFont="1" applyFill="1" applyBorder="1" applyAlignment="1">
      <alignment horizontal="center" vertical="center" wrapText="1"/>
    </xf>
    <xf numFmtId="3" fontId="10" fillId="6" borderId="35" xfId="0" applyNumberFormat="1" applyFont="1" applyFill="1" applyBorder="1" applyAlignment="1" applyProtection="1">
      <alignment vertical="center"/>
      <protection locked="0"/>
    </xf>
    <xf numFmtId="3" fontId="10" fillId="5" borderId="35" xfId="0" applyNumberFormat="1" applyFont="1" applyFill="1" applyBorder="1" applyAlignment="1">
      <alignment horizontal="center" vertical="center"/>
    </xf>
    <xf numFmtId="0" fontId="12" fillId="5" borderId="29"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7" xfId="0" applyFont="1" applyFill="1" applyBorder="1" applyAlignment="1">
      <alignment horizontal="center" vertical="center"/>
    </xf>
    <xf numFmtId="164" fontId="10" fillId="5" borderId="1" xfId="0" applyNumberFormat="1" applyFont="1" applyFill="1" applyBorder="1" applyAlignment="1">
      <alignment horizontal="center" vertical="center"/>
    </xf>
    <xf numFmtId="164" fontId="10" fillId="7" borderId="1" xfId="0" applyNumberFormat="1" applyFont="1" applyFill="1" applyBorder="1" applyAlignment="1">
      <alignment horizontal="center" vertical="center"/>
    </xf>
    <xf numFmtId="164" fontId="10" fillId="5" borderId="28" xfId="0" applyNumberFormat="1" applyFont="1" applyFill="1" applyBorder="1" applyAlignment="1">
      <alignment horizontal="center" vertical="center" wrapText="1"/>
    </xf>
    <xf numFmtId="164" fontId="10" fillId="5" borderId="29" xfId="0" applyNumberFormat="1" applyFont="1" applyFill="1" applyBorder="1" applyAlignment="1">
      <alignment horizontal="center" vertical="center" wrapText="1"/>
    </xf>
    <xf numFmtId="3" fontId="10" fillId="7" borderId="1" xfId="0" applyNumberFormat="1" applyFont="1" applyFill="1" applyBorder="1" applyAlignment="1">
      <alignment horizontal="center" vertical="center"/>
    </xf>
    <xf numFmtId="0" fontId="24" fillId="6" borderId="28" xfId="0" applyFont="1" applyFill="1" applyBorder="1" applyProtection="1">
      <protection locked="0"/>
    </xf>
    <xf numFmtId="165" fontId="24" fillId="6" borderId="28" xfId="0" applyNumberFormat="1" applyFont="1" applyFill="1" applyBorder="1" applyProtection="1">
      <protection locked="0"/>
    </xf>
    <xf numFmtId="0" fontId="28" fillId="0" borderId="0" xfId="0" applyFont="1" applyAlignment="1">
      <alignment horizontal="left"/>
    </xf>
    <xf numFmtId="0" fontId="20" fillId="0" borderId="0" xfId="0" applyFont="1"/>
    <xf numFmtId="0" fontId="16" fillId="0" borderId="0" xfId="0" applyFont="1"/>
    <xf numFmtId="0" fontId="21" fillId="0" borderId="0" xfId="0" applyFont="1"/>
    <xf numFmtId="0" fontId="22" fillId="0" borderId="0" xfId="0" applyFont="1"/>
    <xf numFmtId="0" fontId="17" fillId="0" borderId="0" xfId="0" applyFont="1"/>
    <xf numFmtId="0" fontId="23" fillId="0" borderId="0" xfId="0" applyFont="1"/>
    <xf numFmtId="0" fontId="24" fillId="0" borderId="0" xfId="0" applyFont="1"/>
    <xf numFmtId="0" fontId="24" fillId="6" borderId="29" xfId="0" applyFont="1" applyFill="1" applyBorder="1"/>
    <xf numFmtId="0" fontId="24" fillId="6" borderId="7" xfId="0" applyFont="1" applyFill="1" applyBorder="1"/>
    <xf numFmtId="0" fontId="24" fillId="0" borderId="0" xfId="0" applyFont="1" applyAlignment="1">
      <alignment horizontal="center"/>
    </xf>
    <xf numFmtId="0" fontId="24" fillId="0" borderId="34" xfId="0" applyFont="1" applyBorder="1" applyAlignment="1">
      <alignment horizontal="right"/>
    </xf>
    <xf numFmtId="165" fontId="24" fillId="6" borderId="29" xfId="0" applyNumberFormat="1" applyFont="1" applyFill="1" applyBorder="1"/>
    <xf numFmtId="165" fontId="24" fillId="6" borderId="7" xfId="0" applyNumberFormat="1" applyFont="1" applyFill="1" applyBorder="1"/>
    <xf numFmtId="0" fontId="25" fillId="0" borderId="0" xfId="0" applyFont="1"/>
    <xf numFmtId="0" fontId="24" fillId="0" borderId="0" xfId="0" applyFont="1" applyAlignment="1">
      <alignment horizontal="right"/>
    </xf>
    <xf numFmtId="0" fontId="24" fillId="4" borderId="0" xfId="0" applyFont="1" applyFill="1"/>
    <xf numFmtId="0" fontId="27" fillId="0" borderId="0" xfId="0" applyFont="1"/>
    <xf numFmtId="0" fontId="9" fillId="0" borderId="0" xfId="0" applyFont="1" applyAlignment="1">
      <alignment horizontal="left"/>
    </xf>
    <xf numFmtId="3" fontId="10" fillId="5" borderId="1" xfId="0" applyNumberFormat="1" applyFont="1" applyFill="1" applyBorder="1" applyAlignment="1">
      <alignment horizontal="center" vertical="center"/>
    </xf>
    <xf numFmtId="0" fontId="10" fillId="5" borderId="36" xfId="0" applyFont="1" applyFill="1" applyBorder="1" applyAlignment="1">
      <alignment horizontal="center" vertical="center"/>
    </xf>
    <xf numFmtId="3" fontId="10" fillId="6" borderId="21" xfId="0" applyNumberFormat="1" applyFont="1" applyFill="1" applyBorder="1" applyAlignment="1" applyProtection="1">
      <alignment horizontal="center" vertical="center"/>
      <protection locked="0"/>
    </xf>
    <xf numFmtId="3" fontId="10" fillId="5" borderId="21" xfId="0" applyNumberFormat="1" applyFont="1" applyFill="1" applyBorder="1" applyAlignment="1">
      <alignment horizontal="center" vertical="center"/>
    </xf>
    <xf numFmtId="164" fontId="10" fillId="6" borderId="21" xfId="0" applyNumberFormat="1" applyFont="1" applyFill="1" applyBorder="1" applyAlignment="1" applyProtection="1">
      <alignment horizontal="center" vertical="center"/>
      <protection locked="0"/>
    </xf>
    <xf numFmtId="164" fontId="10" fillId="5" borderId="21" xfId="0" applyNumberFormat="1" applyFont="1" applyFill="1" applyBorder="1" applyAlignment="1">
      <alignment horizontal="center" vertical="center"/>
    </xf>
    <xf numFmtId="164" fontId="10" fillId="7" borderId="21" xfId="0" applyNumberFormat="1" applyFont="1" applyFill="1" applyBorder="1" applyAlignment="1">
      <alignment horizontal="center" vertical="center"/>
    </xf>
    <xf numFmtId="0" fontId="10" fillId="5" borderId="37" xfId="0" applyFont="1" applyFill="1" applyBorder="1" applyAlignment="1">
      <alignment horizontal="center" vertical="center"/>
    </xf>
    <xf numFmtId="3" fontId="10" fillId="7" borderId="21" xfId="0" applyNumberFormat="1" applyFont="1" applyFill="1" applyBorder="1" applyAlignment="1">
      <alignment horizontal="center" vertical="center"/>
    </xf>
    <xf numFmtId="0" fontId="8" fillId="0" borderId="21" xfId="0" applyFont="1" applyBorder="1"/>
    <xf numFmtId="0" fontId="12" fillId="5" borderId="21" xfId="0" applyFont="1" applyFill="1" applyBorder="1" applyAlignment="1">
      <alignment horizontal="center" vertical="center" wrapText="1"/>
    </xf>
    <xf numFmtId="0" fontId="8" fillId="0" borderId="21" xfId="0" applyFont="1" applyBorder="1" applyAlignment="1">
      <alignment horizontal="center"/>
    </xf>
    <xf numFmtId="3" fontId="10" fillId="6" borderId="11" xfId="0" applyNumberFormat="1" applyFont="1" applyFill="1" applyBorder="1" applyAlignment="1" applyProtection="1">
      <alignment horizontal="center" vertical="center"/>
      <protection locked="0"/>
    </xf>
    <xf numFmtId="164" fontId="10" fillId="6" borderId="11" xfId="0" applyNumberFormat="1" applyFont="1" applyFill="1" applyBorder="1" applyAlignment="1" applyProtection="1">
      <alignment horizontal="center" vertical="center"/>
      <protection locked="0"/>
    </xf>
    <xf numFmtId="0" fontId="11" fillId="4" borderId="21" xfId="0" applyFont="1" applyFill="1" applyBorder="1" applyAlignment="1">
      <alignment horizontal="center" vertical="center"/>
    </xf>
    <xf numFmtId="0" fontId="10" fillId="0" borderId="21" xfId="0" applyFont="1" applyBorder="1" applyAlignment="1">
      <alignment vertical="center"/>
    </xf>
    <xf numFmtId="0" fontId="12" fillId="5" borderId="21" xfId="0" applyFont="1" applyFill="1" applyBorder="1" applyAlignment="1">
      <alignment horizontal="center" vertical="center"/>
    </xf>
    <xf numFmtId="0" fontId="10" fillId="5" borderId="21" xfId="0" applyFont="1" applyFill="1" applyBorder="1" applyAlignment="1">
      <alignment horizontal="center" vertical="center" wrapText="1"/>
    </xf>
    <xf numFmtId="0" fontId="10" fillId="5" borderId="21" xfId="0" applyFont="1" applyFill="1" applyBorder="1" applyAlignment="1">
      <alignment horizontal="center" vertical="center"/>
    </xf>
    <xf numFmtId="0" fontId="10" fillId="5" borderId="11"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4" fillId="3" borderId="25" xfId="2" applyFont="1" applyFill="1" applyBorder="1" applyAlignment="1" applyProtection="1">
      <alignment vertical="center"/>
      <protection hidden="1"/>
    </xf>
    <xf numFmtId="0" fontId="4" fillId="3" borderId="26" xfId="2" applyFont="1" applyFill="1" applyBorder="1" applyAlignment="1" applyProtection="1">
      <alignment vertical="center"/>
      <protection hidden="1"/>
    </xf>
    <xf numFmtId="0" fontId="4" fillId="3" borderId="27" xfId="2" applyFont="1" applyFill="1" applyBorder="1" applyAlignment="1" applyProtection="1">
      <alignment vertical="center"/>
      <protection hidden="1"/>
    </xf>
    <xf numFmtId="0" fontId="9" fillId="0" borderId="0" xfId="0" applyFont="1" applyAlignment="1" applyProtection="1">
      <alignment horizontal="left"/>
      <protection hidden="1"/>
    </xf>
    <xf numFmtId="0" fontId="0" fillId="0" borderId="0" xfId="0" applyProtection="1">
      <protection hidden="1"/>
    </xf>
    <xf numFmtId="0" fontId="18" fillId="0" borderId="0" xfId="0" applyFont="1" applyProtection="1">
      <protection hidden="1"/>
    </xf>
    <xf numFmtId="0" fontId="6" fillId="0" borderId="0" xfId="0" applyFont="1" applyProtection="1">
      <protection hidden="1"/>
    </xf>
    <xf numFmtId="0" fontId="6" fillId="0" borderId="21" xfId="0" applyFont="1" applyBorder="1" applyProtection="1">
      <protection hidden="1"/>
    </xf>
    <xf numFmtId="0" fontId="13" fillId="2" borderId="21" xfId="2" applyFont="1" applyFill="1" applyBorder="1" applyAlignment="1" applyProtection="1">
      <alignment horizontal="left" vertical="top" wrapText="1"/>
      <protection hidden="1"/>
    </xf>
    <xf numFmtId="0" fontId="13" fillId="2" borderId="13" xfId="2" applyFont="1" applyFill="1" applyBorder="1" applyAlignment="1" applyProtection="1">
      <alignment horizontal="left" vertical="top" wrapText="1"/>
      <protection hidden="1"/>
    </xf>
    <xf numFmtId="0" fontId="3" fillId="3" borderId="24" xfId="2" applyFont="1" applyFill="1" applyBorder="1" applyAlignment="1">
      <alignment horizontal="center" vertical="center" wrapText="1"/>
    </xf>
    <xf numFmtId="0" fontId="3" fillId="3" borderId="20" xfId="2" applyFont="1" applyFill="1" applyBorder="1" applyAlignment="1">
      <alignment horizontal="center" vertical="center" wrapText="1"/>
    </xf>
    <xf numFmtId="0" fontId="13" fillId="2" borderId="17" xfId="2" applyFont="1" applyFill="1" applyBorder="1"/>
    <xf numFmtId="0" fontId="13" fillId="2" borderId="19" xfId="2" applyFont="1" applyFill="1" applyBorder="1" applyAlignment="1">
      <alignment horizontal="center" vertical="center"/>
    </xf>
    <xf numFmtId="0" fontId="13" fillId="2" borderId="20" xfId="2" applyFont="1" applyFill="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7" xfId="0" applyFont="1" applyBorder="1" applyAlignment="1">
      <alignment horizontal="center" vertical="center"/>
    </xf>
    <xf numFmtId="166" fontId="20" fillId="0" borderId="0" xfId="0" applyNumberFormat="1" applyFont="1"/>
    <xf numFmtId="0" fontId="19" fillId="0" borderId="21" xfId="0" applyFont="1" applyBorder="1" applyAlignment="1">
      <alignment horizontal="center" vertical="center"/>
    </xf>
    <xf numFmtId="0" fontId="19" fillId="0" borderId="11" xfId="0" applyFont="1" applyBorder="1" applyAlignment="1">
      <alignment horizontal="center" vertical="center"/>
    </xf>
    <xf numFmtId="0" fontId="28" fillId="0" borderId="0" xfId="0" applyFont="1" applyAlignment="1">
      <alignment horizontal="left"/>
    </xf>
    <xf numFmtId="0" fontId="9" fillId="0" borderId="0" xfId="0" applyFont="1" applyAlignment="1">
      <alignment horizontal="left"/>
    </xf>
    <xf numFmtId="0" fontId="4" fillId="3" borderId="30" xfId="2" applyFont="1" applyFill="1" applyBorder="1" applyAlignment="1" applyProtection="1">
      <alignment horizontal="left" vertical="center"/>
      <protection hidden="1"/>
    </xf>
    <xf numFmtId="0" fontId="4" fillId="3" borderId="13" xfId="2" applyFont="1" applyFill="1" applyBorder="1" applyAlignment="1" applyProtection="1">
      <alignment horizontal="left" vertical="center"/>
      <protection hidden="1"/>
    </xf>
    <xf numFmtId="0" fontId="3" fillId="3" borderId="24" xfId="2" applyFont="1" applyFill="1" applyBorder="1" applyAlignment="1" applyProtection="1">
      <alignment horizontal="center" vertical="center" wrapText="1"/>
      <protection hidden="1"/>
    </xf>
    <xf numFmtId="0" fontId="3" fillId="3" borderId="20" xfId="2" applyFont="1" applyFill="1" applyBorder="1" applyAlignment="1" applyProtection="1">
      <alignment horizontal="center" vertical="center" wrapText="1"/>
      <protection hidden="1"/>
    </xf>
    <xf numFmtId="0" fontId="3" fillId="3" borderId="30" xfId="2" applyFont="1" applyFill="1" applyBorder="1" applyAlignment="1" applyProtection="1">
      <alignment horizontal="center" vertical="center" wrapText="1"/>
      <protection hidden="1"/>
    </xf>
    <xf numFmtId="0" fontId="3" fillId="3" borderId="31" xfId="2" applyFont="1" applyFill="1" applyBorder="1" applyAlignment="1" applyProtection="1">
      <alignment horizontal="center" vertical="center" wrapText="1"/>
      <protection hidden="1"/>
    </xf>
    <xf numFmtId="0" fontId="3" fillId="3" borderId="32" xfId="2" applyFont="1" applyFill="1" applyBorder="1" applyAlignment="1" applyProtection="1">
      <alignment horizontal="center" vertical="center" wrapText="1"/>
      <protection hidden="1"/>
    </xf>
    <xf numFmtId="0" fontId="3" fillId="3" borderId="33" xfId="2" applyFont="1" applyFill="1" applyBorder="1" applyAlignment="1" applyProtection="1">
      <alignment horizontal="center" vertical="center" wrapText="1"/>
      <protection hidden="1"/>
    </xf>
  </cellXfs>
  <cellStyles count="3">
    <cellStyle name="Comma 2" xfId="1" xr:uid="{00000000-0005-0000-0000-000000000000}"/>
    <cellStyle name="Normal" xfId="0" builtinId="0"/>
    <cellStyle name="Normal 2" xfId="2" xr:uid="{00000000-0005-0000-0000-000002000000}"/>
  </cellStyles>
  <dxfs count="65">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S51"/>
  <sheetViews>
    <sheetView showGridLines="0" showRowColHeaders="0" workbookViewId="0">
      <selection activeCell="P14" sqref="P14"/>
    </sheetView>
  </sheetViews>
  <sheetFormatPr defaultColWidth="9.33203125" defaultRowHeight="15.6" x14ac:dyDescent="0.3"/>
  <cols>
    <col min="1" max="1" width="3.6640625" style="7" customWidth="1"/>
    <col min="2" max="5" width="9.33203125" style="7"/>
    <col min="6" max="6" width="20.44140625" style="7" customWidth="1"/>
    <col min="7" max="9" width="9.33203125" style="7"/>
    <col min="10" max="10" width="19" style="7" customWidth="1"/>
    <col min="11" max="11" width="15.33203125" style="7" bestFit="1" customWidth="1"/>
    <col min="12" max="14" width="9.33203125" style="7"/>
    <col min="15" max="15" width="4.33203125" style="7" customWidth="1"/>
    <col min="16" max="16384" width="9.33203125" style="7"/>
  </cols>
  <sheetData>
    <row r="1" spans="2:19" s="64" customFormat="1" ht="18" x14ac:dyDescent="0.35">
      <c r="B1" s="63" t="s">
        <v>9</v>
      </c>
      <c r="C1" s="63"/>
      <c r="D1" s="63"/>
      <c r="E1" s="120" t="s">
        <v>97</v>
      </c>
      <c r="F1" s="120"/>
      <c r="G1" s="63"/>
      <c r="H1" s="63"/>
      <c r="I1" s="63"/>
      <c r="J1" s="63"/>
      <c r="K1" s="63"/>
      <c r="L1" s="63"/>
      <c r="M1" s="63"/>
      <c r="N1" s="63"/>
      <c r="O1" s="63"/>
      <c r="P1" s="63"/>
      <c r="Q1" s="63"/>
      <c r="R1" s="63"/>
      <c r="S1" s="63"/>
    </row>
    <row r="2" spans="2:19" s="67" customFormat="1" ht="18" x14ac:dyDescent="0.35">
      <c r="B2" s="65" t="s">
        <v>89</v>
      </c>
      <c r="C2" s="65"/>
      <c r="D2" s="65"/>
      <c r="E2" s="65"/>
      <c r="F2" s="65"/>
      <c r="G2" s="65"/>
      <c r="H2" s="65"/>
      <c r="I2" s="65"/>
      <c r="J2" s="65"/>
      <c r="K2" s="65"/>
      <c r="L2" s="65"/>
      <c r="M2" s="65"/>
      <c r="N2" s="65"/>
      <c r="O2" s="65"/>
      <c r="P2" s="65"/>
      <c r="Q2" s="66"/>
      <c r="R2" s="66"/>
      <c r="S2" s="66"/>
    </row>
    <row r="3" spans="2:19" ht="18.600000000000001" thickBot="1" x14ac:dyDescent="0.4">
      <c r="B3" s="68" t="s">
        <v>0</v>
      </c>
      <c r="C3" s="68"/>
      <c r="D3" s="68"/>
      <c r="E3" s="68"/>
      <c r="F3" s="68"/>
      <c r="G3" s="69"/>
      <c r="H3" s="69"/>
      <c r="I3" s="69"/>
      <c r="J3" s="69"/>
      <c r="K3" s="69"/>
      <c r="L3" s="69"/>
      <c r="M3" s="69"/>
      <c r="N3" s="69"/>
      <c r="O3" s="69"/>
      <c r="P3" s="69"/>
      <c r="Q3" s="69"/>
      <c r="R3" s="69"/>
      <c r="S3" s="69"/>
    </row>
    <row r="4" spans="2:19" ht="18.600000000000001" thickBot="1" x14ac:dyDescent="0.4">
      <c r="B4" s="69" t="s">
        <v>1</v>
      </c>
      <c r="C4" s="69"/>
      <c r="D4" s="69"/>
      <c r="E4" s="60" t="s">
        <v>101</v>
      </c>
      <c r="F4" s="70"/>
      <c r="G4" s="70"/>
      <c r="H4" s="70"/>
      <c r="I4" s="70"/>
      <c r="J4" s="70"/>
      <c r="K4" s="71"/>
      <c r="L4" s="69"/>
      <c r="M4" s="69"/>
      <c r="N4" s="69"/>
      <c r="O4" s="69"/>
      <c r="P4" s="69"/>
      <c r="Q4" s="69"/>
      <c r="R4" s="69"/>
      <c r="S4" s="69"/>
    </row>
    <row r="5" spans="2:19" ht="18.600000000000001" thickBot="1" x14ac:dyDescent="0.4">
      <c r="B5" s="69" t="s">
        <v>2</v>
      </c>
      <c r="C5" s="69"/>
      <c r="D5" s="69"/>
      <c r="E5" s="60">
        <v>15077</v>
      </c>
      <c r="F5" s="70"/>
      <c r="G5" s="71"/>
      <c r="H5" s="69"/>
      <c r="I5" s="69"/>
      <c r="J5" s="69"/>
      <c r="K5" s="69"/>
      <c r="L5" s="69"/>
      <c r="M5" s="69"/>
      <c r="N5" s="69"/>
      <c r="O5" s="69"/>
      <c r="P5" s="69"/>
      <c r="Q5" s="69"/>
      <c r="R5" s="69"/>
      <c r="S5" s="69"/>
    </row>
    <row r="6" spans="2:19" ht="9.75" customHeight="1" x14ac:dyDescent="0.35">
      <c r="B6" s="69"/>
      <c r="C6" s="69"/>
      <c r="D6" s="69"/>
      <c r="E6" s="69"/>
      <c r="F6" s="69"/>
      <c r="G6" s="69"/>
      <c r="H6" s="69"/>
      <c r="I6" s="69"/>
      <c r="J6" s="69"/>
      <c r="K6" s="69"/>
      <c r="L6" s="69"/>
      <c r="M6" s="69"/>
      <c r="N6" s="69"/>
      <c r="O6" s="69"/>
      <c r="P6" s="69"/>
      <c r="Q6" s="69"/>
      <c r="R6" s="69"/>
      <c r="S6" s="69"/>
    </row>
    <row r="7" spans="2:19" ht="18.600000000000001" thickBot="1" x14ac:dyDescent="0.4">
      <c r="B7" s="68" t="s">
        <v>3</v>
      </c>
      <c r="C7" s="68"/>
      <c r="D7" s="68"/>
      <c r="E7" s="68"/>
      <c r="F7" s="68"/>
      <c r="G7" s="69"/>
      <c r="H7" s="69"/>
      <c r="I7" s="69"/>
      <c r="J7" s="69"/>
      <c r="K7" s="69"/>
      <c r="L7" s="69"/>
      <c r="M7" s="69"/>
      <c r="N7" s="69"/>
      <c r="O7" s="69"/>
      <c r="P7" s="69"/>
      <c r="Q7" s="69"/>
      <c r="R7" s="69"/>
      <c r="S7" s="69"/>
    </row>
    <row r="8" spans="2:19" ht="18.600000000000001" thickBot="1" x14ac:dyDescent="0.4">
      <c r="B8" s="69" t="s">
        <v>4</v>
      </c>
      <c r="C8" s="69"/>
      <c r="D8" s="60" t="s">
        <v>102</v>
      </c>
      <c r="E8" s="70"/>
      <c r="F8" s="70"/>
      <c r="G8" s="71"/>
      <c r="H8" s="69"/>
      <c r="I8" s="69"/>
      <c r="J8" s="72" t="s">
        <v>5</v>
      </c>
      <c r="K8" s="60" t="s">
        <v>103</v>
      </c>
      <c r="L8" s="70"/>
      <c r="M8" s="70"/>
      <c r="N8" s="71"/>
      <c r="P8" s="69"/>
      <c r="Q8" s="69"/>
      <c r="R8" s="69"/>
      <c r="S8" s="69"/>
    </row>
    <row r="9" spans="2:19" ht="18.600000000000001" thickBot="1" x14ac:dyDescent="0.4">
      <c r="B9" s="69" t="s">
        <v>86</v>
      </c>
      <c r="C9" s="69"/>
      <c r="D9" s="60" t="s">
        <v>104</v>
      </c>
      <c r="E9" s="70"/>
      <c r="F9" s="70"/>
      <c r="G9" s="70"/>
      <c r="H9" s="70"/>
      <c r="I9" s="71"/>
      <c r="J9" s="73" t="s">
        <v>6</v>
      </c>
      <c r="K9" s="61" t="s">
        <v>105</v>
      </c>
      <c r="L9" s="74"/>
      <c r="M9" s="74"/>
      <c r="N9" s="75"/>
    </row>
    <row r="10" spans="2:19" ht="12" customHeight="1" x14ac:dyDescent="0.35">
      <c r="B10" s="69"/>
      <c r="C10" s="69"/>
      <c r="D10" s="69"/>
      <c r="E10" s="69"/>
      <c r="F10" s="69"/>
      <c r="G10" s="69"/>
      <c r="H10" s="69"/>
      <c r="I10" s="69"/>
      <c r="J10" s="69"/>
      <c r="K10" s="69"/>
      <c r="L10" s="69"/>
      <c r="M10" s="69"/>
      <c r="N10" s="69"/>
      <c r="O10" s="69"/>
      <c r="P10" s="69"/>
      <c r="Q10" s="69"/>
      <c r="R10" s="69"/>
      <c r="S10" s="69"/>
    </row>
    <row r="11" spans="2:19" ht="18" x14ac:dyDescent="0.35">
      <c r="B11" s="68" t="s">
        <v>10</v>
      </c>
      <c r="C11" s="68"/>
      <c r="D11" s="68"/>
      <c r="E11" s="68"/>
      <c r="F11" s="68"/>
      <c r="G11" s="69"/>
      <c r="H11" s="69"/>
      <c r="I11" s="69"/>
      <c r="J11" s="69"/>
      <c r="K11" s="69"/>
      <c r="L11" s="69"/>
      <c r="M11" s="69"/>
      <c r="N11" s="69"/>
    </row>
    <row r="12" spans="2:19" ht="18" x14ac:dyDescent="0.35">
      <c r="B12" s="69" t="s">
        <v>7</v>
      </c>
      <c r="C12" s="65">
        <v>2025</v>
      </c>
      <c r="D12" s="69"/>
      <c r="E12" s="69"/>
      <c r="F12" s="69"/>
      <c r="G12" s="69"/>
      <c r="H12" s="69"/>
      <c r="I12" s="69"/>
      <c r="J12" s="69"/>
      <c r="K12" s="69"/>
      <c r="L12" s="69"/>
      <c r="M12" s="69"/>
      <c r="N12" s="69"/>
      <c r="O12" s="69"/>
      <c r="P12" s="69"/>
      <c r="Q12" s="69"/>
      <c r="R12" s="69"/>
      <c r="S12" s="69"/>
    </row>
    <row r="13" spans="2:19" ht="3" customHeight="1" thickBot="1" x14ac:dyDescent="0.4">
      <c r="B13" s="69"/>
      <c r="C13" s="76"/>
      <c r="D13" s="69"/>
      <c r="E13" s="69"/>
      <c r="F13" s="69"/>
      <c r="G13" s="69"/>
      <c r="H13" s="69"/>
      <c r="I13" s="69"/>
      <c r="J13" s="69"/>
      <c r="K13" s="69"/>
      <c r="L13" s="69"/>
      <c r="M13" s="69"/>
      <c r="N13" s="69"/>
      <c r="O13" s="69"/>
      <c r="P13" s="69"/>
      <c r="Q13" s="69"/>
      <c r="R13" s="69"/>
      <c r="S13" s="69"/>
    </row>
    <row r="14" spans="2:19" ht="18.600000000000001" thickBot="1" x14ac:dyDescent="0.4">
      <c r="B14" s="69" t="s">
        <v>95</v>
      </c>
      <c r="C14" s="69"/>
      <c r="D14" s="69"/>
      <c r="E14" s="69"/>
      <c r="F14" s="69"/>
      <c r="G14" s="69"/>
      <c r="H14" s="69"/>
      <c r="I14" s="69"/>
      <c r="J14" s="69"/>
      <c r="K14" s="69"/>
      <c r="L14" s="69"/>
      <c r="M14" s="69"/>
      <c r="O14" s="69"/>
      <c r="P14" s="47" t="s">
        <v>87</v>
      </c>
      <c r="R14" s="69"/>
      <c r="S14" s="69"/>
    </row>
    <row r="15" spans="2:19" ht="2.25" customHeight="1" x14ac:dyDescent="0.35">
      <c r="B15" s="69"/>
      <c r="C15" s="69"/>
      <c r="D15" s="69"/>
      <c r="E15" s="69"/>
      <c r="F15" s="69"/>
      <c r="G15" s="69"/>
      <c r="H15" s="69"/>
      <c r="I15" s="69"/>
      <c r="J15" s="69"/>
      <c r="K15" s="69"/>
      <c r="L15" s="77"/>
      <c r="M15" s="69"/>
      <c r="N15" s="69"/>
      <c r="O15" s="78"/>
      <c r="P15" s="69"/>
      <c r="Q15" s="69"/>
      <c r="R15" s="69"/>
      <c r="S15" s="69"/>
    </row>
    <row r="16" spans="2:19" x14ac:dyDescent="0.3">
      <c r="B16" s="64" t="s">
        <v>90</v>
      </c>
      <c r="C16" s="64"/>
      <c r="D16" s="64"/>
      <c r="E16" s="64"/>
      <c r="F16" s="64"/>
      <c r="G16" s="64"/>
      <c r="H16" s="64"/>
      <c r="I16" s="64"/>
      <c r="J16" s="64"/>
      <c r="K16" s="64"/>
    </row>
    <row r="17" spans="2:19" x14ac:dyDescent="0.3">
      <c r="B17" s="64" t="s">
        <v>72</v>
      </c>
      <c r="C17" s="64"/>
      <c r="D17" s="64"/>
      <c r="E17" s="64"/>
      <c r="F17" s="64"/>
      <c r="G17" s="64"/>
      <c r="H17" s="64"/>
      <c r="I17" s="64"/>
      <c r="J17" s="64"/>
      <c r="K17" s="64"/>
    </row>
    <row r="18" spans="2:19" ht="18" x14ac:dyDescent="0.35">
      <c r="B18" s="69"/>
      <c r="C18" s="69"/>
      <c r="D18" s="69"/>
      <c r="E18" s="69"/>
      <c r="F18" s="69"/>
      <c r="G18" s="69"/>
      <c r="H18" s="69"/>
      <c r="I18" s="69"/>
      <c r="J18" s="69"/>
      <c r="K18" s="69"/>
      <c r="L18" s="69"/>
      <c r="M18" s="69"/>
      <c r="N18" s="69"/>
      <c r="O18" s="69"/>
      <c r="P18" s="69"/>
      <c r="Q18" s="69"/>
      <c r="R18" s="69"/>
      <c r="S18" s="69"/>
    </row>
    <row r="19" spans="2:19" ht="18" x14ac:dyDescent="0.35">
      <c r="B19" s="79" t="s">
        <v>94</v>
      </c>
      <c r="C19" s="68"/>
      <c r="D19" s="68"/>
      <c r="E19" s="68"/>
      <c r="F19" s="68"/>
      <c r="G19" s="69"/>
      <c r="H19" s="69"/>
      <c r="I19" s="69"/>
      <c r="J19" s="69"/>
      <c r="K19" s="69"/>
      <c r="L19" s="69"/>
      <c r="M19" s="69"/>
      <c r="N19" s="69"/>
      <c r="O19" s="69"/>
      <c r="P19" s="69"/>
      <c r="Q19" s="69"/>
      <c r="R19" s="69"/>
      <c r="S19" s="69"/>
    </row>
    <row r="50" spans="2:2" x14ac:dyDescent="0.3">
      <c r="B50" s="7" t="s">
        <v>87</v>
      </c>
    </row>
    <row r="51" spans="2:2" x14ac:dyDescent="0.3">
      <c r="B51" s="7" t="s">
        <v>88</v>
      </c>
    </row>
  </sheetData>
  <sheetProtection selectLockedCells="1"/>
  <mergeCells count="1">
    <mergeCell ref="E1:F1"/>
  </mergeCells>
  <dataValidations count="1">
    <dataValidation type="list" allowBlank="1" showInputMessage="1" showErrorMessage="1" sqref="P14" xr:uid="{00000000-0002-0000-0000-000000000000}">
      <formula1>$B$50:$B$51</formula1>
    </dataValidation>
  </dataValidations>
  <pageMargins left="0.7" right="0.7" top="0.75" bottom="0.75" header="0.3" footer="0.3"/>
  <pageSetup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53"/>
  <sheetViews>
    <sheetView showGridLines="0" showRowColHeaders="0" zoomScaleNormal="100" workbookViewId="0">
      <pane ySplit="4" topLeftCell="A5" activePane="bottomLeft" state="frozenSplit"/>
      <selection activeCell="C1" sqref="C1:G65536"/>
      <selection pane="bottomLeft" activeCell="C7" sqref="C7"/>
    </sheetView>
  </sheetViews>
  <sheetFormatPr defaultColWidth="9.33203125" defaultRowHeight="15.6" x14ac:dyDescent="0.3"/>
  <cols>
    <col min="1" max="1" width="10.6640625" style="7" customWidth="1"/>
    <col min="2" max="2" width="104.33203125" style="7"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6" thickBot="1" x14ac:dyDescent="0.45">
      <c r="B1" s="8" t="s">
        <v>11</v>
      </c>
      <c r="C1" s="8"/>
      <c r="D1" s="8"/>
      <c r="E1" s="8"/>
      <c r="F1" s="8"/>
    </row>
    <row r="2" spans="1:7" ht="18.600000000000001" thickBot="1" x14ac:dyDescent="0.35">
      <c r="A2" s="11"/>
      <c r="B2" s="12" t="s">
        <v>69</v>
      </c>
      <c r="C2" s="117" t="s">
        <v>67</v>
      </c>
      <c r="D2" s="118"/>
      <c r="E2" s="118"/>
      <c r="F2" s="118"/>
      <c r="G2" s="119"/>
    </row>
    <row r="3" spans="1:7" ht="31.8" thickBot="1" x14ac:dyDescent="0.35">
      <c r="A3" s="13" t="s">
        <v>17</v>
      </c>
      <c r="B3" s="14" t="s">
        <v>68</v>
      </c>
      <c r="C3" s="14" t="s">
        <v>12</v>
      </c>
      <c r="D3" s="14" t="s">
        <v>13</v>
      </c>
      <c r="E3" s="15" t="s">
        <v>14</v>
      </c>
      <c r="F3" s="15" t="s">
        <v>15</v>
      </c>
      <c r="G3" s="16" t="s">
        <v>8</v>
      </c>
    </row>
    <row r="4" spans="1:7" ht="16.2" thickBot="1" x14ac:dyDescent="0.35">
      <c r="A4" s="17"/>
      <c r="B4" s="14" t="s">
        <v>16</v>
      </c>
      <c r="C4" s="18"/>
      <c r="D4" s="18"/>
      <c r="E4" s="18"/>
      <c r="F4" s="18"/>
      <c r="G4" s="18"/>
    </row>
    <row r="5" spans="1:7" ht="16.2" thickBot="1" x14ac:dyDescent="0.35">
      <c r="A5" s="9">
        <v>1</v>
      </c>
      <c r="B5" s="19" t="s">
        <v>18</v>
      </c>
      <c r="C5" s="39">
        <f>'Area 1 Data'!C5+'Area 2 Data'!C5+'Area 3 Data'!C5+'Area 4 Data'!C5+'Area 5 Data'!C5</f>
        <v>48231</v>
      </c>
      <c r="D5" s="39">
        <f>'Area 1 Data'!D5+'Area 2 Data'!D5+'Area 3 Data'!D5+'Area 4 Data'!D5+'Area 5 Data'!D5</f>
        <v>71844</v>
      </c>
      <c r="E5" s="39">
        <f>'Area 1 Data'!E5+'Area 2 Data'!E5+'Area 3 Data'!E5+'Area 4 Data'!E5+'Area 5 Data'!E5</f>
        <v>262630</v>
      </c>
      <c r="F5" s="39">
        <f>'Area 1 Data'!F5+'Area 2 Data'!F5+'Area 3 Data'!F5+'Area 4 Data'!F5+'Area 5 Data'!F5</f>
        <v>0</v>
      </c>
      <c r="G5" s="39">
        <f t="shared" ref="G5:G12" si="0">SUM(C5:F5)</f>
        <v>382705</v>
      </c>
    </row>
    <row r="6" spans="1:7" ht="16.2" thickBot="1" x14ac:dyDescent="0.35">
      <c r="A6" s="10">
        <v>2</v>
      </c>
      <c r="B6" s="19" t="s">
        <v>19</v>
      </c>
      <c r="C6" s="39">
        <f>'Area 1 Data'!C6+'Area 2 Data'!C6+'Area 3 Data'!C6+'Area 4 Data'!C6+'Area 5 Data'!C6</f>
        <v>2647</v>
      </c>
      <c r="D6" s="39">
        <f>'Area 1 Data'!D6+'Area 2 Data'!D6+'Area 3 Data'!D6+'Area 4 Data'!D6+'Area 5 Data'!D6</f>
        <v>3639</v>
      </c>
      <c r="E6" s="39">
        <f>'Area 1 Data'!E6+'Area 2 Data'!E6+'Area 3 Data'!E6+'Area 4 Data'!E6+'Area 5 Data'!E6</f>
        <v>14055</v>
      </c>
      <c r="F6" s="39">
        <f>'Area 1 Data'!F6+'Area 2 Data'!F6+'Area 3 Data'!F6+'Area 4 Data'!F6+'Area 5 Data'!F6</f>
        <v>0</v>
      </c>
      <c r="G6" s="40">
        <f t="shared" si="0"/>
        <v>20341</v>
      </c>
    </row>
    <row r="7" spans="1:7" ht="16.2" thickBot="1" x14ac:dyDescent="0.35">
      <c r="A7" s="10" t="s">
        <v>20</v>
      </c>
      <c r="B7" s="19" t="s">
        <v>21</v>
      </c>
      <c r="C7" s="49">
        <v>2647</v>
      </c>
      <c r="D7" s="49">
        <v>3639</v>
      </c>
      <c r="E7" s="49">
        <v>14055</v>
      </c>
      <c r="F7" s="49">
        <v>0</v>
      </c>
      <c r="G7" s="50">
        <f t="shared" si="0"/>
        <v>20341</v>
      </c>
    </row>
    <row r="8" spans="1:7" ht="16.2" thickBot="1" x14ac:dyDescent="0.35">
      <c r="A8" s="14"/>
      <c r="B8" s="48"/>
      <c r="C8" s="48"/>
      <c r="D8" s="51"/>
      <c r="E8" s="51"/>
      <c r="F8" s="51"/>
      <c r="G8" s="15"/>
    </row>
    <row r="9" spans="1:7" ht="16.2" thickBot="1" x14ac:dyDescent="0.35">
      <c r="A9" s="10">
        <v>3</v>
      </c>
      <c r="B9" s="19" t="s">
        <v>22</v>
      </c>
      <c r="C9" s="39">
        <f>'Area 1 Data'!C7+'Area 2 Data'!C7+'Area 3 Data'!C7+'Area 4 Data'!C7+'Area 5 Data'!C7</f>
        <v>2010</v>
      </c>
      <c r="D9" s="39">
        <f>'Area 1 Data'!D7+'Area 2 Data'!D7+'Area 3 Data'!D7+'Area 4 Data'!D7+'Area 5 Data'!D7</f>
        <v>2727</v>
      </c>
      <c r="E9" s="39">
        <f>'Area 1 Data'!E7+'Area 2 Data'!E7+'Area 3 Data'!E7+'Area 4 Data'!E7+'Area 5 Data'!E7</f>
        <v>9756</v>
      </c>
      <c r="F9" s="39">
        <f>'Area 1 Data'!F7+'Area 2 Data'!F7+'Area 3 Data'!F7+'Area 4 Data'!F7+'Area 5 Data'!F7</f>
        <v>0</v>
      </c>
      <c r="G9" s="40">
        <f t="shared" si="0"/>
        <v>14493</v>
      </c>
    </row>
    <row r="10" spans="1:7" ht="16.2" thickBot="1" x14ac:dyDescent="0.35">
      <c r="A10" s="10">
        <v>4</v>
      </c>
      <c r="B10" s="19" t="s">
        <v>23</v>
      </c>
      <c r="C10" s="39">
        <f>'Area 1 Data'!C8+'Area 2 Data'!C8+'Area 3 Data'!C8+'Area 4 Data'!C8+'Area 5 Data'!C8</f>
        <v>637</v>
      </c>
      <c r="D10" s="39">
        <f>'Area 1 Data'!D8+'Area 2 Data'!D8+'Area 3 Data'!D8+'Area 4 Data'!D8+'Area 5 Data'!D8</f>
        <v>912</v>
      </c>
      <c r="E10" s="39">
        <f>'Area 1 Data'!E8+'Area 2 Data'!E8+'Area 3 Data'!E8+'Area 4 Data'!E8+'Area 5 Data'!E8</f>
        <v>4299</v>
      </c>
      <c r="F10" s="39">
        <f>'Area 1 Data'!F8+'Area 2 Data'!F8+'Area 3 Data'!F8+'Area 4 Data'!F8+'Area 5 Data'!F8</f>
        <v>0</v>
      </c>
      <c r="G10" s="40">
        <f t="shared" si="0"/>
        <v>5848</v>
      </c>
    </row>
    <row r="11" spans="1:7" ht="16.2" thickBot="1" x14ac:dyDescent="0.35">
      <c r="A11" s="10">
        <v>5</v>
      </c>
      <c r="B11" s="19" t="s">
        <v>24</v>
      </c>
      <c r="C11" s="39">
        <f>'Area 1 Data'!C9+'Area 2 Data'!C9+'Area 3 Data'!C9+'Area 4 Data'!C9+'Area 5 Data'!C9</f>
        <v>1170</v>
      </c>
      <c r="D11" s="39">
        <f>'Area 1 Data'!D9+'Area 2 Data'!D9+'Area 3 Data'!D9+'Area 4 Data'!D9+'Area 5 Data'!D9</f>
        <v>1665</v>
      </c>
      <c r="E11" s="39">
        <f>'Area 1 Data'!E9+'Area 2 Data'!E9+'Area 3 Data'!E9+'Area 4 Data'!E9+'Area 5 Data'!E9</f>
        <v>6839</v>
      </c>
      <c r="F11" s="39">
        <f>'Area 1 Data'!F9+'Area 2 Data'!F9+'Area 3 Data'!F9+'Area 4 Data'!F9+'Area 5 Data'!F9</f>
        <v>0</v>
      </c>
      <c r="G11" s="40">
        <f t="shared" si="0"/>
        <v>9674</v>
      </c>
    </row>
    <row r="12" spans="1:7" ht="16.2" thickBot="1" x14ac:dyDescent="0.35">
      <c r="A12" s="1" t="s">
        <v>25</v>
      </c>
      <c r="B12" s="19" t="s">
        <v>26</v>
      </c>
      <c r="C12" s="40">
        <f>SUM(C9:C11)</f>
        <v>3817</v>
      </c>
      <c r="D12" s="40">
        <f>SUM(D9:D11)</f>
        <v>5304</v>
      </c>
      <c r="E12" s="40">
        <f>SUM(E9:E11)</f>
        <v>20894</v>
      </c>
      <c r="F12" s="40">
        <f>SUM(F9:F11)</f>
        <v>0</v>
      </c>
      <c r="G12" s="40">
        <f t="shared" si="0"/>
        <v>30015</v>
      </c>
    </row>
    <row r="13" spans="1:7" ht="16.2" thickBot="1" x14ac:dyDescent="0.35">
      <c r="A13" s="14"/>
      <c r="B13" s="14" t="s">
        <v>27</v>
      </c>
      <c r="C13" s="52"/>
      <c r="D13" s="53"/>
      <c r="E13" s="53"/>
      <c r="F13" s="53"/>
      <c r="G13" s="54"/>
    </row>
    <row r="14" spans="1:7" ht="16.2" thickBot="1" x14ac:dyDescent="0.35">
      <c r="A14" s="9">
        <v>6</v>
      </c>
      <c r="B14" s="19" t="s">
        <v>28</v>
      </c>
      <c r="C14" s="43">
        <f>'Area 1 Data'!C11+'Area 2 Data'!C11+'Area 3 Data'!C11+'Area 4 Data'!C11+'Area 5 Data'!C11</f>
        <v>30235574.880000006</v>
      </c>
      <c r="D14" s="43">
        <f>'Area 1 Data'!D11+'Area 2 Data'!D11+'Area 3 Data'!D11+'Area 4 Data'!D11+'Area 5 Data'!D11</f>
        <v>44390587.908477053</v>
      </c>
      <c r="E14" s="43">
        <f>'Area 1 Data'!E11+'Area 2 Data'!E11+'Area 3 Data'!E11+'Area 4 Data'!E11+'Area 5 Data'!E11</f>
        <v>198694877.78152299</v>
      </c>
      <c r="F14" s="43">
        <f>'Area 1 Data'!F11+'Area 2 Data'!F11+'Area 3 Data'!F11+'Area 4 Data'!F11+'Area 5 Data'!F11</f>
        <v>0</v>
      </c>
      <c r="G14" s="44">
        <f t="shared" ref="G14:G29" si="1">SUM(C14:F14)</f>
        <v>273321040.57000005</v>
      </c>
    </row>
    <row r="15" spans="1:7" ht="16.2" thickBot="1" x14ac:dyDescent="0.35">
      <c r="A15" s="10">
        <v>7</v>
      </c>
      <c r="B15" s="19" t="s">
        <v>29</v>
      </c>
      <c r="C15" s="43">
        <f>'Area 1 Data'!C12+'Area 2 Data'!C12+'Area 3 Data'!C12+'Area 4 Data'!C12+'Area 5 Data'!C12</f>
        <v>30235574.880000006</v>
      </c>
      <c r="D15" s="43">
        <f>'Area 1 Data'!D12+'Area 2 Data'!D12+'Area 3 Data'!D12+'Area 4 Data'!D12+'Area 5 Data'!D12</f>
        <v>44390587.908477053</v>
      </c>
      <c r="E15" s="43">
        <f>'Area 1 Data'!E12+'Area 2 Data'!E12+'Area 3 Data'!E12+'Area 4 Data'!E12+'Area 5 Data'!E12</f>
        <v>198694877.78152299</v>
      </c>
      <c r="F15" s="43">
        <f>'Area 1 Data'!F12+'Area 2 Data'!F12+'Area 3 Data'!F12+'Area 4 Data'!F12+'Area 5 Data'!F12</f>
        <v>0</v>
      </c>
      <c r="G15" s="42">
        <f t="shared" si="1"/>
        <v>273321040.57000005</v>
      </c>
    </row>
    <row r="16" spans="1:7" ht="16.2" thickBot="1" x14ac:dyDescent="0.35">
      <c r="A16" s="10">
        <v>8</v>
      </c>
      <c r="B16" s="19" t="s">
        <v>30</v>
      </c>
      <c r="C16" s="41">
        <v>30095437</v>
      </c>
      <c r="D16" s="41">
        <v>44181840</v>
      </c>
      <c r="E16" s="41">
        <v>197931789</v>
      </c>
      <c r="F16" s="41">
        <v>0</v>
      </c>
      <c r="G16" s="42">
        <f t="shared" si="1"/>
        <v>272209066</v>
      </c>
    </row>
    <row r="17" spans="1:7" ht="16.2" thickBot="1" x14ac:dyDescent="0.35">
      <c r="A17" s="10">
        <v>9</v>
      </c>
      <c r="B17" s="19" t="s">
        <v>31</v>
      </c>
      <c r="C17" s="41">
        <v>0</v>
      </c>
      <c r="D17" s="41">
        <v>0</v>
      </c>
      <c r="E17" s="41">
        <v>0</v>
      </c>
      <c r="F17" s="41">
        <v>0</v>
      </c>
      <c r="G17" s="42">
        <f t="shared" si="1"/>
        <v>0</v>
      </c>
    </row>
    <row r="18" spans="1:7" ht="16.2" thickBot="1" x14ac:dyDescent="0.35">
      <c r="A18" s="10">
        <v>10</v>
      </c>
      <c r="B18" s="19" t="s">
        <v>32</v>
      </c>
      <c r="C18" s="44">
        <f>'Area 1 Data'!C13+'Area 2 Data'!C13+'Area 3 Data'!C13+'Area 4 Data'!C13+'Area 5 Data'!C13</f>
        <v>0</v>
      </c>
      <c r="D18" s="44">
        <f>'Area 1 Data'!D13+'Area 2 Data'!D13+'Area 3 Data'!D13+'Area 4 Data'!D13+'Area 5 Data'!D13</f>
        <v>0</v>
      </c>
      <c r="E18" s="44">
        <f>'Area 1 Data'!E13+'Area 2 Data'!E13+'Area 3 Data'!E13+'Area 4 Data'!E13+'Area 5 Data'!E13</f>
        <v>0</v>
      </c>
      <c r="F18" s="45"/>
      <c r="G18" s="42">
        <f t="shared" si="1"/>
        <v>0</v>
      </c>
    </row>
    <row r="19" spans="1:7" ht="16.2" thickBot="1" x14ac:dyDescent="0.35">
      <c r="A19" s="10">
        <v>11</v>
      </c>
      <c r="B19" s="19" t="s">
        <v>33</v>
      </c>
      <c r="C19" s="44">
        <f>'Area 1 Data'!C14+'Area 2 Data'!C14+'Area 3 Data'!C14+'Area 4 Data'!C14+'Area 5 Data'!C14</f>
        <v>0</v>
      </c>
      <c r="D19" s="44">
        <f>'Area 1 Data'!D14+'Area 2 Data'!D14+'Area 3 Data'!D14+'Area 4 Data'!D14+'Area 5 Data'!D14</f>
        <v>0</v>
      </c>
      <c r="E19" s="44">
        <f>'Area 1 Data'!E14+'Area 2 Data'!E14+'Area 3 Data'!E14+'Area 4 Data'!E14+'Area 5 Data'!E14</f>
        <v>0</v>
      </c>
      <c r="F19" s="45"/>
      <c r="G19" s="42">
        <f t="shared" si="1"/>
        <v>0</v>
      </c>
    </row>
    <row r="20" spans="1:7" ht="16.2" thickBot="1" x14ac:dyDescent="0.35">
      <c r="A20" s="10">
        <v>13</v>
      </c>
      <c r="B20" s="19" t="s">
        <v>34</v>
      </c>
      <c r="C20" s="41">
        <v>0</v>
      </c>
      <c r="D20" s="41">
        <v>0</v>
      </c>
      <c r="E20" s="41">
        <v>0</v>
      </c>
      <c r="F20" s="41">
        <v>0</v>
      </c>
      <c r="G20" s="42">
        <f t="shared" si="1"/>
        <v>0</v>
      </c>
    </row>
    <row r="21" spans="1:7" ht="16.2" thickBot="1" x14ac:dyDescent="0.35">
      <c r="A21" s="1">
        <v>14</v>
      </c>
      <c r="B21" s="19" t="s">
        <v>35</v>
      </c>
      <c r="C21" s="42">
        <f>SUM(C16:C20)</f>
        <v>30095437</v>
      </c>
      <c r="D21" s="42">
        <f>SUM(D16:D20)</f>
        <v>44181840</v>
      </c>
      <c r="E21" s="42">
        <f>SUM(E16:E20)</f>
        <v>197931789</v>
      </c>
      <c r="F21" s="42">
        <f>SUM(F16:F20)</f>
        <v>0</v>
      </c>
      <c r="G21" s="42">
        <f t="shared" si="1"/>
        <v>272209066</v>
      </c>
    </row>
    <row r="22" spans="1:7" ht="16.2" thickBot="1" x14ac:dyDescent="0.35">
      <c r="A22" s="14"/>
      <c r="B22" s="14" t="s">
        <v>36</v>
      </c>
      <c r="C22" s="57"/>
      <c r="D22" s="58"/>
      <c r="E22" s="58"/>
      <c r="F22" s="58"/>
      <c r="G22" s="43"/>
    </row>
    <row r="23" spans="1:7" ht="16.2" thickBot="1" x14ac:dyDescent="0.35">
      <c r="A23" s="9">
        <v>15</v>
      </c>
      <c r="B23" s="19" t="s">
        <v>37</v>
      </c>
      <c r="C23" s="55">
        <f>'Area 1 Data'!C16+'Area 2 Data'!C16+'Area 3 Data'!C16+'Area 4 Data'!C16+'Area 5 Data'!C16</f>
        <v>2555093.9656823445</v>
      </c>
      <c r="D23" s="55">
        <f>'Area 1 Data'!D16+'Area 2 Data'!D16+'Area 3 Data'!D16+'Area 4 Data'!D16+'Area 5 Data'!D16</f>
        <v>3230216.7045210833</v>
      </c>
      <c r="E23" s="55">
        <f>'Area 1 Data'!E16+'Area 2 Data'!E16+'Area 3 Data'!E16+'Area 4 Data'!E16+'Area 5 Data'!E16</f>
        <v>15054533.726981992</v>
      </c>
      <c r="F23" s="56"/>
      <c r="G23" s="42">
        <f t="shared" si="1"/>
        <v>20839844.397185419</v>
      </c>
    </row>
    <row r="24" spans="1:7" ht="16.2" thickBot="1" x14ac:dyDescent="0.35">
      <c r="A24" s="10">
        <v>16</v>
      </c>
      <c r="B24" s="19" t="s">
        <v>38</v>
      </c>
      <c r="C24" s="55">
        <f>'Area 1 Data'!C17+'Area 2 Data'!C17+'Area 3 Data'!C17+'Area 4 Data'!C17+'Area 5 Data'!C17</f>
        <v>9708430.1552855242</v>
      </c>
      <c r="D24" s="55">
        <f>'Area 1 Data'!D17+'Area 2 Data'!D17+'Area 3 Data'!D17+'Area 4 Data'!D17+'Area 5 Data'!D17</f>
        <v>16094994.594298961</v>
      </c>
      <c r="E24" s="55">
        <f>'Area 1 Data'!E17+'Area 2 Data'!E17+'Area 3 Data'!E17+'Area 4 Data'!E17+'Area 5 Data'!E17</f>
        <v>84233434.102237865</v>
      </c>
      <c r="F24" s="45"/>
      <c r="G24" s="42">
        <f t="shared" si="1"/>
        <v>110036858.85182235</v>
      </c>
    </row>
    <row r="25" spans="1:7" ht="16.2" thickBot="1" x14ac:dyDescent="0.35">
      <c r="A25" s="10">
        <v>17</v>
      </c>
      <c r="B25" s="19" t="s">
        <v>39</v>
      </c>
      <c r="C25" s="55">
        <f>'Area 1 Data'!C18+'Area 2 Data'!C18+'Area 3 Data'!C18+'Area 4 Data'!C18+'Area 5 Data'!C18</f>
        <v>4529148.0478572696</v>
      </c>
      <c r="D25" s="55">
        <f>'Area 1 Data'!D18+'Area 2 Data'!D18+'Area 3 Data'!D18+'Area 4 Data'!D18+'Area 5 Data'!D18</f>
        <v>4226751.91142915</v>
      </c>
      <c r="E25" s="55">
        <f>'Area 1 Data'!E18+'Area 2 Data'!E18+'Area 3 Data'!E18+'Area 4 Data'!E18+'Area 5 Data'!E18</f>
        <v>22797528.062346559</v>
      </c>
      <c r="F25" s="45"/>
      <c r="G25" s="42">
        <f t="shared" si="1"/>
        <v>31553428.021632977</v>
      </c>
    </row>
    <row r="26" spans="1:7" ht="16.2" thickBot="1" x14ac:dyDescent="0.35">
      <c r="A26" s="10">
        <v>18</v>
      </c>
      <c r="B26" s="19" t="s">
        <v>40</v>
      </c>
      <c r="C26" s="55">
        <f>'Area 1 Data'!C19+'Area 2 Data'!C19+'Area 3 Data'!C19+'Area 4 Data'!C19+'Area 5 Data'!C19</f>
        <v>1393606.7149905979</v>
      </c>
      <c r="D26" s="55">
        <f>'Area 1 Data'!D19+'Area 2 Data'!D19+'Area 3 Data'!D19+'Area 4 Data'!D19+'Area 5 Data'!D19</f>
        <v>1576479.2378227634</v>
      </c>
      <c r="E26" s="55">
        <f>'Area 1 Data'!E19+'Area 2 Data'!E19+'Area 3 Data'!E19+'Area 4 Data'!E19+'Area 5 Data'!E19</f>
        <v>6477466.2867789371</v>
      </c>
      <c r="F26" s="45"/>
      <c r="G26" s="42">
        <f t="shared" si="1"/>
        <v>9447552.2395922989</v>
      </c>
    </row>
    <row r="27" spans="1:7" ht="16.2" thickBot="1" x14ac:dyDescent="0.35">
      <c r="A27" s="10">
        <v>19</v>
      </c>
      <c r="B27" s="19" t="s">
        <v>41</v>
      </c>
      <c r="C27" s="55">
        <f>'Area 1 Data'!C20+'Area 2 Data'!C20+'Area 3 Data'!C20+'Area 4 Data'!C20+'Area 5 Data'!C20</f>
        <v>5531.2346539782384</v>
      </c>
      <c r="D27" s="55">
        <f>'Area 1 Data'!D20+'Area 2 Data'!D20+'Area 3 Data'!D20+'Area 4 Data'!D20+'Area 5 Data'!D20</f>
        <v>116636.39844942496</v>
      </c>
      <c r="E27" s="55">
        <f>'Area 1 Data'!E20+'Area 2 Data'!E20+'Area 3 Data'!E20+'Area 4 Data'!E20+'Area 5 Data'!E20</f>
        <v>650461.40169579955</v>
      </c>
      <c r="F27" s="45"/>
      <c r="G27" s="42">
        <f t="shared" si="1"/>
        <v>772629.03479920281</v>
      </c>
    </row>
    <row r="28" spans="1:7" ht="16.2" thickBot="1" x14ac:dyDescent="0.35">
      <c r="A28" s="10">
        <v>20</v>
      </c>
      <c r="B28" s="19" t="s">
        <v>42</v>
      </c>
      <c r="C28" s="55">
        <f>'Area 1 Data'!C21+'Area 2 Data'!C21+'Area 3 Data'!C21+'Area 4 Data'!C21+'Area 5 Data'!C21</f>
        <v>7473321.8368556919</v>
      </c>
      <c r="D28" s="55">
        <f>'Area 1 Data'!D21+'Area 2 Data'!D21+'Area 3 Data'!D21+'Area 4 Data'!D21+'Area 5 Data'!D21</f>
        <v>8218092.7848550733</v>
      </c>
      <c r="E28" s="55">
        <f>'Area 1 Data'!E21+'Area 2 Data'!E21+'Area 3 Data'!E21+'Area 4 Data'!E21+'Area 5 Data'!E21</f>
        <v>44471338.706156984</v>
      </c>
      <c r="F28" s="45"/>
      <c r="G28" s="42">
        <f t="shared" si="1"/>
        <v>60162753.327867746</v>
      </c>
    </row>
    <row r="29" spans="1:7" ht="16.2" thickBot="1" x14ac:dyDescent="0.35">
      <c r="A29" s="10">
        <v>21</v>
      </c>
      <c r="B29" s="19" t="s">
        <v>43</v>
      </c>
      <c r="C29" s="55">
        <f>'Area 1 Data'!C22+'Area 2 Data'!C22+'Area 3 Data'!C22+'Area 4 Data'!C22+'Area 5 Data'!C22</f>
        <v>4849226.2276371671</v>
      </c>
      <c r="D29" s="55">
        <f>'Area 1 Data'!D22+'Area 2 Data'!D22+'Area 3 Data'!D22+'Area 4 Data'!D22+'Area 5 Data'!D22</f>
        <v>8559396.3906869199</v>
      </c>
      <c r="E29" s="55">
        <f>'Area 1 Data'!E22+'Area 2 Data'!E22+'Area 3 Data'!E22+'Area 4 Data'!E22+'Area 5 Data'!E22</f>
        <v>47859731.291675888</v>
      </c>
      <c r="F29" s="45"/>
      <c r="G29" s="42">
        <f t="shared" si="1"/>
        <v>61268353.909999974</v>
      </c>
    </row>
    <row r="30" spans="1:7" ht="16.2" thickBot="1" x14ac:dyDescent="0.35">
      <c r="A30" s="10">
        <v>22</v>
      </c>
      <c r="B30" s="19" t="s">
        <v>44</v>
      </c>
      <c r="C30" s="41">
        <v>0</v>
      </c>
      <c r="D30" s="41">
        <v>0</v>
      </c>
      <c r="E30" s="41">
        <v>0</v>
      </c>
      <c r="F30" s="45"/>
      <c r="G30" s="42">
        <f t="shared" ref="G30:G48" si="2">SUM(C30:F30)</f>
        <v>0</v>
      </c>
    </row>
    <row r="31" spans="1:7" ht="16.2" thickBot="1" x14ac:dyDescent="0.35">
      <c r="A31" s="10">
        <v>23</v>
      </c>
      <c r="B31" s="19" t="s">
        <v>45</v>
      </c>
      <c r="C31" s="41">
        <v>95106</v>
      </c>
      <c r="D31" s="41">
        <v>96954.51</v>
      </c>
      <c r="E31" s="41">
        <v>658000.51</v>
      </c>
      <c r="F31" s="45"/>
      <c r="G31" s="42">
        <f t="shared" si="2"/>
        <v>850061.02</v>
      </c>
    </row>
    <row r="32" spans="1:7" ht="16.2" thickBot="1" x14ac:dyDescent="0.35">
      <c r="A32" s="10">
        <v>24</v>
      </c>
      <c r="B32" s="19" t="s">
        <v>46</v>
      </c>
      <c r="C32" s="41">
        <v>0.49</v>
      </c>
      <c r="D32" s="41">
        <v>2991662</v>
      </c>
      <c r="E32" s="41">
        <v>21583274</v>
      </c>
      <c r="F32" s="41">
        <v>0</v>
      </c>
      <c r="G32" s="42">
        <f t="shared" si="2"/>
        <v>24574936.490000002</v>
      </c>
    </row>
    <row r="33" spans="1:7" ht="16.2" thickBot="1" x14ac:dyDescent="0.35">
      <c r="A33" s="10">
        <v>25</v>
      </c>
      <c r="B33" s="19" t="s">
        <v>73</v>
      </c>
      <c r="C33" s="42">
        <f>SUM(C23:C31)-C32</f>
        <v>30609463.692962576</v>
      </c>
      <c r="D33" s="42">
        <f>SUM(D23:D31)-D32</f>
        <v>39127860.532063372</v>
      </c>
      <c r="E33" s="42">
        <f>SUM(E23:E31)-E32</f>
        <v>200619220.08787403</v>
      </c>
      <c r="F33" s="41">
        <v>0</v>
      </c>
      <c r="G33" s="42">
        <f t="shared" si="2"/>
        <v>270356544.31289995</v>
      </c>
    </row>
    <row r="34" spans="1:7" ht="16.2" thickBot="1" x14ac:dyDescent="0.35">
      <c r="A34" s="10">
        <v>26</v>
      </c>
      <c r="B34" s="19" t="s">
        <v>47</v>
      </c>
      <c r="C34" s="41">
        <v>367426.51</v>
      </c>
      <c r="D34" s="41">
        <v>-4978503.49</v>
      </c>
      <c r="E34" s="41">
        <v>8869029.5099999998</v>
      </c>
      <c r="F34" s="41">
        <v>0</v>
      </c>
      <c r="G34" s="42">
        <f t="shared" si="2"/>
        <v>4257952.5299999993</v>
      </c>
    </row>
    <row r="35" spans="1:7" ht="16.2" thickBot="1" x14ac:dyDescent="0.35">
      <c r="A35" s="10">
        <v>27</v>
      </c>
      <c r="B35" s="19" t="s">
        <v>48</v>
      </c>
      <c r="C35" s="41">
        <v>1013798.8433424702</v>
      </c>
      <c r="D35" s="41">
        <v>1510136.49</v>
      </c>
      <c r="E35" s="41">
        <v>5520391.4900000002</v>
      </c>
      <c r="F35" s="41">
        <v>0</v>
      </c>
      <c r="G35" s="42">
        <f t="shared" si="2"/>
        <v>8044326.8233424705</v>
      </c>
    </row>
    <row r="36" spans="1:7" ht="16.2" thickBot="1" x14ac:dyDescent="0.35">
      <c r="A36" s="10">
        <v>28</v>
      </c>
      <c r="B36" s="19" t="s">
        <v>49</v>
      </c>
      <c r="C36" s="41">
        <v>590673.51989728399</v>
      </c>
      <c r="D36" s="41">
        <v>879856.28254650463</v>
      </c>
      <c r="E36" s="41">
        <v>3216366.7875562119</v>
      </c>
      <c r="F36" s="41">
        <v>0</v>
      </c>
      <c r="G36" s="42">
        <f t="shared" si="2"/>
        <v>4686896.5900000008</v>
      </c>
    </row>
    <row r="37" spans="1:7" ht="16.2" thickBot="1" x14ac:dyDescent="0.35">
      <c r="A37" s="10">
        <v>29</v>
      </c>
      <c r="B37" s="19" t="s">
        <v>50</v>
      </c>
      <c r="C37" s="41">
        <v>1464663.234513999</v>
      </c>
      <c r="D37" s="41">
        <v>2181735.096108804</v>
      </c>
      <c r="E37" s="41">
        <v>7975461.949377194</v>
      </c>
      <c r="F37" s="41">
        <v>0</v>
      </c>
      <c r="G37" s="42">
        <f t="shared" si="2"/>
        <v>11621860.279999997</v>
      </c>
    </row>
    <row r="38" spans="1:7" ht="16.2" thickBot="1" x14ac:dyDescent="0.35">
      <c r="A38" s="10">
        <v>30</v>
      </c>
      <c r="B38" s="19" t="s">
        <v>51</v>
      </c>
      <c r="C38" s="41">
        <v>531489.60202244553</v>
      </c>
      <c r="D38" s="41">
        <v>791697.01991873642</v>
      </c>
      <c r="E38" s="41">
        <v>2894095.3780588182</v>
      </c>
      <c r="F38" s="41">
        <v>0</v>
      </c>
      <c r="G38" s="42">
        <f t="shared" si="2"/>
        <v>4217282</v>
      </c>
    </row>
    <row r="39" spans="1:7" ht="16.2" thickBot="1" x14ac:dyDescent="0.35">
      <c r="A39" s="10">
        <v>31</v>
      </c>
      <c r="B39" s="19" t="s">
        <v>52</v>
      </c>
      <c r="C39" s="41">
        <v>124707.87855259275</v>
      </c>
      <c r="D39" s="41">
        <v>185762.53502379119</v>
      </c>
      <c r="E39" s="41">
        <v>679065.95642361615</v>
      </c>
      <c r="F39" s="41">
        <v>0</v>
      </c>
      <c r="G39" s="42">
        <f t="shared" si="2"/>
        <v>989536.37000000011</v>
      </c>
    </row>
    <row r="40" spans="1:7" ht="16.2" thickBot="1" x14ac:dyDescent="0.35">
      <c r="A40" s="10">
        <v>32</v>
      </c>
      <c r="B40" s="19" t="s">
        <v>53</v>
      </c>
      <c r="C40" s="41">
        <v>258966.10633406931</v>
      </c>
      <c r="D40" s="41">
        <v>385751.09252275247</v>
      </c>
      <c r="E40" s="41">
        <v>1410135.981143178</v>
      </c>
      <c r="F40" s="41">
        <v>0</v>
      </c>
      <c r="G40" s="42">
        <f t="shared" si="2"/>
        <v>2054853.1799999997</v>
      </c>
    </row>
    <row r="41" spans="1:7" ht="16.2" thickBot="1" x14ac:dyDescent="0.35">
      <c r="A41" s="9">
        <v>33</v>
      </c>
      <c r="B41" s="19" t="s">
        <v>93</v>
      </c>
      <c r="C41" s="44"/>
      <c r="D41" s="44"/>
      <c r="E41" s="44"/>
      <c r="F41" s="44"/>
      <c r="G41" s="42">
        <f t="shared" si="2"/>
        <v>0</v>
      </c>
    </row>
    <row r="42" spans="1:7" ht="16.2" thickBot="1" x14ac:dyDescent="0.35">
      <c r="A42" s="10" t="s">
        <v>55</v>
      </c>
      <c r="B42" s="19" t="s">
        <v>56</v>
      </c>
      <c r="C42" s="41">
        <v>0</v>
      </c>
      <c r="D42" s="41">
        <v>0</v>
      </c>
      <c r="E42" s="41">
        <v>5514358</v>
      </c>
      <c r="F42" s="41">
        <v>0</v>
      </c>
      <c r="G42" s="42">
        <f t="shared" si="2"/>
        <v>5514358</v>
      </c>
    </row>
    <row r="43" spans="1:7" ht="16.2" thickBot="1" x14ac:dyDescent="0.35">
      <c r="A43" s="10" t="s">
        <v>91</v>
      </c>
      <c r="B43" s="19" t="s">
        <v>92</v>
      </c>
      <c r="C43" s="41">
        <v>192924.00000000003</v>
      </c>
      <c r="D43" s="41">
        <v>287376</v>
      </c>
      <c r="E43" s="41">
        <v>1050520</v>
      </c>
      <c r="F43" s="41">
        <v>0</v>
      </c>
      <c r="G43" s="42">
        <f t="shared" si="2"/>
        <v>1530820</v>
      </c>
    </row>
    <row r="44" spans="1:7" ht="16.2" thickBot="1" x14ac:dyDescent="0.35">
      <c r="A44" s="10">
        <v>34</v>
      </c>
      <c r="B44" s="19" t="s">
        <v>57</v>
      </c>
      <c r="C44" s="41">
        <v>0</v>
      </c>
      <c r="D44" s="41">
        <v>0</v>
      </c>
      <c r="E44" s="41">
        <v>0</v>
      </c>
      <c r="F44" s="41">
        <v>0</v>
      </c>
      <c r="G44" s="42">
        <f t="shared" si="2"/>
        <v>0</v>
      </c>
    </row>
    <row r="45" spans="1:7" ht="16.2" thickBot="1" x14ac:dyDescent="0.35">
      <c r="A45" s="10">
        <v>35</v>
      </c>
      <c r="B45" s="19" t="s">
        <v>58</v>
      </c>
      <c r="C45" s="41">
        <v>10113.632562940125</v>
      </c>
      <c r="D45" s="41">
        <v>15065.078846631217</v>
      </c>
      <c r="E45" s="41">
        <v>55071.288590428652</v>
      </c>
      <c r="F45" s="41">
        <v>0</v>
      </c>
      <c r="G45" s="42">
        <f t="shared" si="2"/>
        <v>80250</v>
      </c>
    </row>
    <row r="46" spans="1:7" ht="16.2" thickBot="1" x14ac:dyDescent="0.35">
      <c r="A46" s="10">
        <v>36</v>
      </c>
      <c r="B46" s="19" t="s">
        <v>59</v>
      </c>
      <c r="C46" s="41">
        <v>1466465.2695915387</v>
      </c>
      <c r="D46" s="41">
        <v>2184419</v>
      </c>
      <c r="E46" s="41">
        <v>7985275</v>
      </c>
      <c r="F46" s="41">
        <v>0</v>
      </c>
      <c r="G46" s="42">
        <f t="shared" si="2"/>
        <v>11636159.269591538</v>
      </c>
    </row>
    <row r="47" spans="1:7" ht="16.2" thickBot="1" x14ac:dyDescent="0.35">
      <c r="A47" s="10">
        <v>37</v>
      </c>
      <c r="B47" s="19" t="s">
        <v>60</v>
      </c>
      <c r="C47" s="42">
        <f>SUM(C35:C46)</f>
        <v>5653802.0868173391</v>
      </c>
      <c r="D47" s="42">
        <f>SUM(D35:D46)</f>
        <v>8421798.59496722</v>
      </c>
      <c r="E47" s="42">
        <f>SUM(E35:E46)</f>
        <v>36300741.831149444</v>
      </c>
      <c r="F47" s="42">
        <f>SUM(F35:F46)</f>
        <v>0</v>
      </c>
      <c r="G47" s="42">
        <f t="shared" si="2"/>
        <v>50376342.512933999</v>
      </c>
    </row>
    <row r="48" spans="1:7" ht="16.2" thickBot="1" x14ac:dyDescent="0.35">
      <c r="A48" s="1">
        <v>38</v>
      </c>
      <c r="B48" s="19" t="s">
        <v>61</v>
      </c>
      <c r="C48" s="42">
        <f>C21-C33-C34-C47</f>
        <v>-6535255.2897799145</v>
      </c>
      <c r="D48" s="42">
        <f>D21-D33-D34-D47</f>
        <v>1610684.3629694078</v>
      </c>
      <c r="E48" s="42">
        <f>E21-E33-E34-E47</f>
        <v>-47857202.429023467</v>
      </c>
      <c r="F48" s="42">
        <f>F21-F33-F34-F47</f>
        <v>0</v>
      </c>
      <c r="G48" s="42">
        <f t="shared" si="2"/>
        <v>-52781773.355833977</v>
      </c>
    </row>
    <row r="49" spans="1:7" ht="16.2" thickBot="1" x14ac:dyDescent="0.35">
      <c r="A49" s="14"/>
      <c r="B49" s="14" t="s">
        <v>62</v>
      </c>
      <c r="C49" s="52"/>
      <c r="D49" s="53"/>
      <c r="E49" s="53"/>
      <c r="F49" s="53"/>
      <c r="G49" s="54"/>
    </row>
    <row r="50" spans="1:7" ht="16.2" thickBot="1" x14ac:dyDescent="0.35">
      <c r="A50" s="9">
        <v>39</v>
      </c>
      <c r="B50" s="19" t="s">
        <v>63</v>
      </c>
      <c r="C50" s="81">
        <f>'Area 1 Data'!C24+'Area 2 Data'!C24+'Area 3 Data'!C24+'Area 4 Data'!C24+'Area 5 Data'!C24</f>
        <v>896</v>
      </c>
      <c r="D50" s="81">
        <f>'Area 1 Data'!D24+'Area 2 Data'!D24+'Area 3 Data'!D24+'Area 4 Data'!D24+'Area 5 Data'!D24</f>
        <v>1382</v>
      </c>
      <c r="E50" s="81">
        <f>'Area 1 Data'!E24+'Area 2 Data'!E24+'Area 3 Data'!E24+'Area 4 Data'!E24+'Area 5 Data'!E24</f>
        <v>4838</v>
      </c>
      <c r="F50" s="59"/>
      <c r="G50" s="39">
        <f t="shared" ref="G50:G53" si="3">SUM(C50:F50)</f>
        <v>7116</v>
      </c>
    </row>
    <row r="51" spans="1:7" ht="16.2" thickBot="1" x14ac:dyDescent="0.35">
      <c r="A51" s="9">
        <v>40</v>
      </c>
      <c r="B51" s="19" t="s">
        <v>64</v>
      </c>
      <c r="C51" s="81">
        <f>'Area 1 Data'!C25+'Area 2 Data'!C25+'Area 3 Data'!C25+'Area 4 Data'!C25+'Area 5 Data'!C25</f>
        <v>20503.000000000004</v>
      </c>
      <c r="D51" s="81">
        <f>'Area 1 Data'!D25+'Area 2 Data'!D25+'Area 3 Data'!D25+'Area 4 Data'!D25+'Area 5 Data'!D25</f>
        <v>36494</v>
      </c>
      <c r="E51" s="81">
        <f>'Area 1 Data'!E25+'Area 2 Data'!E25+'Area 3 Data'!E25+'Area 4 Data'!E25+'Area 5 Data'!E25</f>
        <v>128676</v>
      </c>
      <c r="F51" s="46"/>
      <c r="G51" s="39">
        <f t="shared" si="3"/>
        <v>185673</v>
      </c>
    </row>
    <row r="52" spans="1:7" ht="16.2" thickBot="1" x14ac:dyDescent="0.35">
      <c r="A52" s="9">
        <v>41</v>
      </c>
      <c r="B52" s="19" t="s">
        <v>65</v>
      </c>
      <c r="C52" s="81">
        <f>'Area 1 Data'!C26+'Area 2 Data'!C26+'Area 3 Data'!C26+'Area 4 Data'!C26+'Area 5 Data'!C26</f>
        <v>11458</v>
      </c>
      <c r="D52" s="81">
        <f>'Area 1 Data'!D26+'Area 2 Data'!D26+'Area 3 Data'!D26+'Area 4 Data'!D26+'Area 5 Data'!D26</f>
        <v>23999.000000000004</v>
      </c>
      <c r="E52" s="81">
        <f>'Area 1 Data'!E26+'Area 2 Data'!E26+'Area 3 Data'!E26+'Area 4 Data'!E26+'Area 5 Data'!E26</f>
        <v>76050.000000000015</v>
      </c>
      <c r="F52" s="46"/>
      <c r="G52" s="39">
        <f t="shared" si="3"/>
        <v>111507.00000000001</v>
      </c>
    </row>
    <row r="53" spans="1:7" ht="16.2" thickBot="1" x14ac:dyDescent="0.35">
      <c r="A53" s="9">
        <v>42</v>
      </c>
      <c r="B53" s="19" t="s">
        <v>66</v>
      </c>
      <c r="C53" s="81">
        <f>'Area 1 Data'!C27+'Area 2 Data'!C27+'Area 3 Data'!C27+'Area 4 Data'!C27+'Area 5 Data'!C27</f>
        <v>100</v>
      </c>
      <c r="D53" s="81">
        <f>'Area 1 Data'!D27+'Area 2 Data'!D27+'Area 3 Data'!D27+'Area 4 Data'!D27+'Area 5 Data'!D27</f>
        <v>420</v>
      </c>
      <c r="E53" s="81">
        <f>'Area 1 Data'!E27+'Area 2 Data'!E27+'Area 3 Data'!E27+'Area 4 Data'!E27+'Area 5 Data'!E27</f>
        <v>2599</v>
      </c>
      <c r="F53" s="46"/>
      <c r="G53" s="39">
        <f t="shared" si="3"/>
        <v>3119</v>
      </c>
    </row>
  </sheetData>
  <sheetProtection selectLockedCells="1"/>
  <mergeCells count="1">
    <mergeCell ref="C2:G2"/>
  </mergeCells>
  <conditionalFormatting sqref="C23:F29 C30:G48">
    <cfRule type="cellIs" dxfId="64" priority="29" stopIfTrue="1" operator="lessThan">
      <formula>0</formula>
    </cfRule>
    <cfRule type="cellIs" dxfId="63" priority="33" stopIfTrue="1" operator="lessThan">
      <formula>0</formula>
    </cfRule>
  </conditionalFormatting>
  <conditionalFormatting sqref="C5:G7 C9:G12">
    <cfRule type="cellIs" dxfId="62" priority="31" stopIfTrue="1" operator="lessThan">
      <formula>0</formula>
    </cfRule>
    <cfRule type="cellIs" dxfId="61" priority="35" stopIfTrue="1" operator="lessThan">
      <formula>0</formula>
    </cfRule>
    <cfRule type="cellIs" dxfId="60" priority="37" stopIfTrue="1" operator="lessThan">
      <formula>0</formula>
    </cfRule>
  </conditionalFormatting>
  <conditionalFormatting sqref="C14:G21">
    <cfRule type="cellIs" dxfId="59" priority="30" stopIfTrue="1" operator="lessThan">
      <formula>0</formula>
    </cfRule>
    <cfRule type="cellIs" dxfId="58" priority="34" stopIfTrue="1" operator="lessThan">
      <formula>0</formula>
    </cfRule>
    <cfRule type="cellIs" dxfId="57" priority="36" stopIfTrue="1" operator="lessThan">
      <formula>0</formula>
    </cfRule>
  </conditionalFormatting>
  <conditionalFormatting sqref="C50:G53">
    <cfRule type="cellIs" dxfId="56" priority="28" stopIfTrue="1" operator="lessThan">
      <formula>0</formula>
    </cfRule>
    <cfRule type="cellIs" dxfId="55" priority="32" stopIfTrue="1" operator="lessThan">
      <formula>0</formula>
    </cfRule>
  </conditionalFormatting>
  <conditionalFormatting sqref="G23">
    <cfRule type="cellIs" dxfId="54" priority="23" stopIfTrue="1" operator="lessThan">
      <formula>0</formula>
    </cfRule>
    <cfRule type="cellIs" dxfId="53" priority="24" stopIfTrue="1" operator="lessThan">
      <formula>0</formula>
    </cfRule>
  </conditionalFormatting>
  <conditionalFormatting sqref="G23:G24">
    <cfRule type="cellIs" dxfId="52" priority="21" stopIfTrue="1" operator="lessThan">
      <formula>0</formula>
    </cfRule>
  </conditionalFormatting>
  <conditionalFormatting sqref="G24">
    <cfRule type="cellIs" dxfId="51" priority="20" stopIfTrue="1" operator="lessThan">
      <formula>0</formula>
    </cfRule>
  </conditionalFormatting>
  <conditionalFormatting sqref="G24:G25">
    <cfRule type="cellIs" dxfId="50" priority="18" stopIfTrue="1" operator="lessThan">
      <formula>0</formula>
    </cfRule>
  </conditionalFormatting>
  <conditionalFormatting sqref="G25">
    <cfRule type="cellIs" dxfId="49" priority="17" stopIfTrue="1" operator="lessThan">
      <formula>0</formula>
    </cfRule>
  </conditionalFormatting>
  <conditionalFormatting sqref="G25:G26">
    <cfRule type="cellIs" dxfId="48" priority="15" stopIfTrue="1" operator="lessThan">
      <formula>0</formula>
    </cfRule>
  </conditionalFormatting>
  <conditionalFormatting sqref="G26">
    <cfRule type="cellIs" dxfId="47" priority="14" stopIfTrue="1" operator="lessThan">
      <formula>0</formula>
    </cfRule>
  </conditionalFormatting>
  <conditionalFormatting sqref="G26:G27">
    <cfRule type="cellIs" dxfId="46" priority="12" stopIfTrue="1" operator="lessThan">
      <formula>0</formula>
    </cfRule>
  </conditionalFormatting>
  <conditionalFormatting sqref="G27">
    <cfRule type="cellIs" dxfId="45" priority="11" stopIfTrue="1" operator="lessThan">
      <formula>0</formula>
    </cfRule>
  </conditionalFormatting>
  <conditionalFormatting sqref="G27:G28">
    <cfRule type="cellIs" dxfId="44" priority="9" stopIfTrue="1" operator="lessThan">
      <formula>0</formula>
    </cfRule>
  </conditionalFormatting>
  <conditionalFormatting sqref="G28">
    <cfRule type="cellIs" dxfId="43" priority="8" stopIfTrue="1" operator="lessThan">
      <formula>0</formula>
    </cfRule>
  </conditionalFormatting>
  <conditionalFormatting sqref="G28:G29">
    <cfRule type="cellIs" dxfId="42" priority="6" stopIfTrue="1" operator="lessThan">
      <formula>0</formula>
    </cfRule>
  </conditionalFormatting>
  <conditionalFormatting sqref="G29">
    <cfRule type="cellIs" dxfId="41" priority="4" stopIfTrue="1" operator="lessThan">
      <formula>0</formula>
    </cfRule>
    <cfRule type="cellIs" dxfId="40" priority="5" stopIfTrue="1" operator="lessThan">
      <formula>0</formula>
    </cfRule>
  </conditionalFormatting>
  <pageMargins left="0.7" right="0.7" top="0.75" bottom="0.75" header="0.3" footer="0.3"/>
  <pageSetup scale="57" fitToWidth="0" orientation="landscape" horizontalDpi="300" verticalDpi="300" r:id="rId1"/>
  <ignoredErrors>
    <ignoredError sqref="C12:F12 C21:E21 C33:E33 C47:F47 C48:F4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27"/>
  <sheetViews>
    <sheetView showGridLines="0" showRowColHeaders="0" workbookViewId="0">
      <pane xSplit="2" ySplit="4" topLeftCell="C5" activePane="bottomRight" state="frozen"/>
      <selection pane="topRight" activeCell="C1" sqref="C1"/>
      <selection pane="bottomLeft" activeCell="A5" sqref="A5"/>
      <selection pane="bottomRight" activeCell="C6" sqref="C6"/>
    </sheetView>
  </sheetViews>
  <sheetFormatPr defaultColWidth="9.33203125" defaultRowHeight="15.6" x14ac:dyDescent="0.3"/>
  <cols>
    <col min="1" max="1" width="12.6640625" style="7" bestFit="1" customWidth="1"/>
    <col min="2" max="2" width="96.6640625" style="7" bestFit="1"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 x14ac:dyDescent="0.4">
      <c r="B1" s="8" t="s">
        <v>11</v>
      </c>
      <c r="C1" s="8"/>
      <c r="D1" s="8"/>
      <c r="E1" s="8"/>
      <c r="F1" s="8"/>
    </row>
    <row r="2" spans="1:7" ht="18" x14ac:dyDescent="0.3">
      <c r="A2" s="90"/>
      <c r="B2" s="95" t="s">
        <v>70</v>
      </c>
      <c r="C2" s="121" t="s">
        <v>67</v>
      </c>
      <c r="D2" s="121"/>
      <c r="E2" s="121"/>
      <c r="F2" s="121"/>
      <c r="G2" s="121"/>
    </row>
    <row r="3" spans="1:7" ht="31.2" x14ac:dyDescent="0.3">
      <c r="A3" s="91" t="s">
        <v>17</v>
      </c>
      <c r="B3" s="91" t="s">
        <v>68</v>
      </c>
      <c r="C3" s="91" t="s">
        <v>12</v>
      </c>
      <c r="D3" s="91" t="s">
        <v>13</v>
      </c>
      <c r="E3" s="91" t="s">
        <v>14</v>
      </c>
      <c r="F3" s="91" t="s">
        <v>15</v>
      </c>
      <c r="G3" s="97" t="s">
        <v>8</v>
      </c>
    </row>
    <row r="4" spans="1:7" x14ac:dyDescent="0.3">
      <c r="A4" s="91"/>
      <c r="B4" s="91" t="s">
        <v>16</v>
      </c>
      <c r="C4" s="18"/>
      <c r="D4" s="18"/>
      <c r="E4" s="18"/>
      <c r="F4" s="18"/>
      <c r="G4" s="88"/>
    </row>
    <row r="5" spans="1:7" x14ac:dyDescent="0.3">
      <c r="A5" s="92">
        <v>1</v>
      </c>
      <c r="B5" s="96" t="s">
        <v>18</v>
      </c>
      <c r="C5" s="93">
        <v>31382.862573486891</v>
      </c>
      <c r="D5" s="83">
        <v>36587.672652252499</v>
      </c>
      <c r="E5" s="83">
        <v>121934.47676933793</v>
      </c>
      <c r="F5" s="83"/>
      <c r="G5" s="84">
        <f>SUM(C5:F5)</f>
        <v>189905.01199507731</v>
      </c>
    </row>
    <row r="6" spans="1:7" x14ac:dyDescent="0.3">
      <c r="A6" s="92">
        <v>2</v>
      </c>
      <c r="B6" s="96" t="s">
        <v>19</v>
      </c>
      <c r="C6" s="93">
        <v>1618</v>
      </c>
      <c r="D6" s="83">
        <v>1687</v>
      </c>
      <c r="E6" s="83">
        <v>6686</v>
      </c>
      <c r="F6" s="83"/>
      <c r="G6" s="84">
        <f>SUM(C6:F6)</f>
        <v>9991</v>
      </c>
    </row>
    <row r="7" spans="1:7" x14ac:dyDescent="0.3">
      <c r="A7" s="92">
        <v>3</v>
      </c>
      <c r="B7" s="96" t="s">
        <v>22</v>
      </c>
      <c r="C7" s="93">
        <v>1194</v>
      </c>
      <c r="D7" s="83">
        <v>1242</v>
      </c>
      <c r="E7" s="83">
        <v>4717</v>
      </c>
      <c r="F7" s="83"/>
      <c r="G7" s="84">
        <f>SUM(C7:F7)</f>
        <v>7153</v>
      </c>
    </row>
    <row r="8" spans="1:7" x14ac:dyDescent="0.3">
      <c r="A8" s="92">
        <v>4</v>
      </c>
      <c r="B8" s="96" t="s">
        <v>23</v>
      </c>
      <c r="C8" s="93">
        <v>424</v>
      </c>
      <c r="D8" s="83">
        <v>445</v>
      </c>
      <c r="E8" s="83">
        <v>1969</v>
      </c>
      <c r="F8" s="83"/>
      <c r="G8" s="84">
        <f>SUM(C8:F8)</f>
        <v>2838</v>
      </c>
    </row>
    <row r="9" spans="1:7" x14ac:dyDescent="0.3">
      <c r="A9" s="92">
        <v>5</v>
      </c>
      <c r="B9" s="96" t="s">
        <v>24</v>
      </c>
      <c r="C9" s="93">
        <v>768</v>
      </c>
      <c r="D9" s="83">
        <v>815.12784880489164</v>
      </c>
      <c r="E9" s="83">
        <v>3321.4789642463984</v>
      </c>
      <c r="F9" s="83"/>
      <c r="G9" s="84">
        <f>SUM(C9:F9)</f>
        <v>4904.6068130512904</v>
      </c>
    </row>
    <row r="10" spans="1:7" x14ac:dyDescent="0.3">
      <c r="A10" s="91"/>
      <c r="B10" s="91" t="s">
        <v>27</v>
      </c>
      <c r="C10" s="18"/>
      <c r="D10" s="18"/>
      <c r="E10" s="18"/>
      <c r="F10" s="18"/>
      <c r="G10" s="82"/>
    </row>
    <row r="11" spans="1:7" x14ac:dyDescent="0.3">
      <c r="A11" s="92">
        <v>6</v>
      </c>
      <c r="B11" s="96" t="s">
        <v>28</v>
      </c>
      <c r="C11" s="94">
        <v>20568963.192993607</v>
      </c>
      <c r="D11" s="85">
        <v>21317667.803877641</v>
      </c>
      <c r="E11" s="85">
        <v>84946181.736734092</v>
      </c>
      <c r="F11" s="85"/>
      <c r="G11" s="86">
        <f>SUM(C11:F11)</f>
        <v>126832812.73360534</v>
      </c>
    </row>
    <row r="12" spans="1:7" x14ac:dyDescent="0.3">
      <c r="A12" s="92">
        <v>7</v>
      </c>
      <c r="B12" s="96" t="s">
        <v>29</v>
      </c>
      <c r="C12" s="94">
        <v>20568963.192993607</v>
      </c>
      <c r="D12" s="85">
        <v>21317667.803877641</v>
      </c>
      <c r="E12" s="85">
        <v>84946181.736734092</v>
      </c>
      <c r="F12" s="85"/>
      <c r="G12" s="86">
        <f>SUM(C12:F12)</f>
        <v>126832812.73360534</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1986751.1790120502</v>
      </c>
      <c r="D16" s="85">
        <v>2074036.7445363544</v>
      </c>
      <c r="E16" s="85">
        <v>6136349.0575271277</v>
      </c>
      <c r="F16" s="87"/>
      <c r="G16" s="86">
        <f t="shared" ref="G16:G22" si="0">SUM(C16:F16)</f>
        <v>10197136.981075533</v>
      </c>
    </row>
    <row r="17" spans="1:7" x14ac:dyDescent="0.3">
      <c r="A17" s="92">
        <v>16</v>
      </c>
      <c r="B17" s="96" t="s">
        <v>38</v>
      </c>
      <c r="C17" s="94">
        <v>6738463.5565876747</v>
      </c>
      <c r="D17" s="85">
        <v>8620403.3594811726</v>
      </c>
      <c r="E17" s="85">
        <v>32987540.430870619</v>
      </c>
      <c r="F17" s="87"/>
      <c r="G17" s="86">
        <f t="shared" si="0"/>
        <v>48346407.346939467</v>
      </c>
    </row>
    <row r="18" spans="1:7" x14ac:dyDescent="0.3">
      <c r="A18" s="92">
        <v>17</v>
      </c>
      <c r="B18" s="96" t="s">
        <v>39</v>
      </c>
      <c r="C18" s="94">
        <v>3675507.9656502674</v>
      </c>
      <c r="D18" s="85">
        <v>2730867.9672107422</v>
      </c>
      <c r="E18" s="85">
        <v>12669635.105704507</v>
      </c>
      <c r="F18" s="87"/>
      <c r="G18" s="86">
        <f t="shared" si="0"/>
        <v>19076011.038565516</v>
      </c>
    </row>
    <row r="19" spans="1:7" x14ac:dyDescent="0.3">
      <c r="A19" s="92">
        <v>18</v>
      </c>
      <c r="B19" s="96" t="s">
        <v>40</v>
      </c>
      <c r="C19" s="94">
        <v>1103927.650003477</v>
      </c>
      <c r="D19" s="85">
        <v>844332.81080608268</v>
      </c>
      <c r="E19" s="85">
        <v>2554145.474345176</v>
      </c>
      <c r="F19" s="87"/>
      <c r="G19" s="86">
        <f t="shared" si="0"/>
        <v>4502405.935154736</v>
      </c>
    </row>
    <row r="20" spans="1:7" x14ac:dyDescent="0.3">
      <c r="A20" s="92">
        <v>19</v>
      </c>
      <c r="B20" s="96" t="s">
        <v>41</v>
      </c>
      <c r="C20" s="94">
        <v>190.36756253233054</v>
      </c>
      <c r="D20" s="85">
        <v>102864.60610870903</v>
      </c>
      <c r="E20" s="85">
        <v>255168.27276602975</v>
      </c>
      <c r="F20" s="87"/>
      <c r="G20" s="86">
        <f t="shared" si="0"/>
        <v>358223.24643727113</v>
      </c>
    </row>
    <row r="21" spans="1:7" x14ac:dyDescent="0.3">
      <c r="A21" s="92">
        <v>20</v>
      </c>
      <c r="B21" s="96" t="s">
        <v>42</v>
      </c>
      <c r="C21" s="94">
        <v>6028847.3908805372</v>
      </c>
      <c r="D21" s="85">
        <v>4197769.4976686016</v>
      </c>
      <c r="E21" s="85">
        <v>27064490.101292562</v>
      </c>
      <c r="F21" s="87"/>
      <c r="G21" s="86">
        <f t="shared" si="0"/>
        <v>37291106.9898417</v>
      </c>
    </row>
    <row r="22" spans="1:7" x14ac:dyDescent="0.3">
      <c r="A22" s="92">
        <v>21</v>
      </c>
      <c r="B22" s="96" t="s">
        <v>43</v>
      </c>
      <c r="C22" s="94">
        <v>3389634.5832506698</v>
      </c>
      <c r="D22" s="85">
        <v>4489627.6813195264</v>
      </c>
      <c r="E22" s="85">
        <v>20334070.797075469</v>
      </c>
      <c r="F22" s="87"/>
      <c r="G22" s="86">
        <f t="shared" si="0"/>
        <v>28213333.061645664</v>
      </c>
    </row>
    <row r="23" spans="1:7" x14ac:dyDescent="0.3">
      <c r="A23" s="91"/>
      <c r="B23" s="91" t="s">
        <v>62</v>
      </c>
      <c r="C23" s="18"/>
      <c r="D23" s="18"/>
      <c r="E23" s="18"/>
      <c r="F23" s="18"/>
      <c r="G23" s="82"/>
    </row>
    <row r="24" spans="1:7" x14ac:dyDescent="0.3">
      <c r="A24" s="92">
        <v>39</v>
      </c>
      <c r="B24" s="96" t="s">
        <v>63</v>
      </c>
      <c r="C24" s="93">
        <v>706</v>
      </c>
      <c r="D24" s="83">
        <v>821.04577822990836</v>
      </c>
      <c r="E24" s="83">
        <v>2645</v>
      </c>
      <c r="F24" s="89"/>
      <c r="G24" s="84">
        <f>SUM(C24:F24)</f>
        <v>4172.0457782299081</v>
      </c>
    </row>
    <row r="25" spans="1:7" x14ac:dyDescent="0.3">
      <c r="A25" s="92">
        <v>40</v>
      </c>
      <c r="B25" s="96" t="s">
        <v>64</v>
      </c>
      <c r="C25" s="93">
        <v>14785.177864566096</v>
      </c>
      <c r="D25" s="83">
        <v>22044.106368594221</v>
      </c>
      <c r="E25" s="83">
        <v>78596.216893593402</v>
      </c>
      <c r="F25" s="89"/>
      <c r="G25" s="84">
        <f>SUM(C25:F25)</f>
        <v>115425.50112675372</v>
      </c>
    </row>
    <row r="26" spans="1:7" x14ac:dyDescent="0.3">
      <c r="A26" s="92">
        <v>41</v>
      </c>
      <c r="B26" s="96" t="s">
        <v>65</v>
      </c>
      <c r="C26" s="93">
        <v>8062.4551953775344</v>
      </c>
      <c r="D26" s="83">
        <v>13363.200770484516</v>
      </c>
      <c r="E26" s="83">
        <v>45313.820119084929</v>
      </c>
      <c r="F26" s="89"/>
      <c r="G26" s="84">
        <f>SUM(C26:F26)</f>
        <v>66739.476084946975</v>
      </c>
    </row>
    <row r="27" spans="1:7" x14ac:dyDescent="0.3">
      <c r="A27" s="92">
        <v>42</v>
      </c>
      <c r="B27" s="96" t="s">
        <v>66</v>
      </c>
      <c r="C27" s="93">
        <v>31</v>
      </c>
      <c r="D27" s="83">
        <v>210</v>
      </c>
      <c r="E27" s="83">
        <v>855</v>
      </c>
      <c r="F27" s="89"/>
      <c r="G27" s="84">
        <f>SUM(C27:F27)</f>
        <v>1096</v>
      </c>
    </row>
  </sheetData>
  <sheetProtection selectLockedCells="1"/>
  <mergeCells count="1">
    <mergeCell ref="C2:G2"/>
  </mergeCells>
  <conditionalFormatting sqref="C5:G9">
    <cfRule type="cellIs" dxfId="39" priority="4" stopIfTrue="1" operator="lessThan">
      <formula>0</formula>
    </cfRule>
    <cfRule type="cellIs" dxfId="38" priority="8" stopIfTrue="1" operator="lessThan">
      <formula>0</formula>
    </cfRule>
  </conditionalFormatting>
  <conditionalFormatting sqref="C11:G14">
    <cfRule type="cellIs" dxfId="37" priority="3" stopIfTrue="1" operator="lessThan">
      <formula>0</formula>
    </cfRule>
    <cfRule type="cellIs" dxfId="36" priority="7" stopIfTrue="1" operator="lessThan">
      <formula>0</formula>
    </cfRule>
  </conditionalFormatting>
  <conditionalFormatting sqref="C16:G22">
    <cfRule type="cellIs" dxfId="35" priority="2" stopIfTrue="1" operator="lessThan">
      <formula>0</formula>
    </cfRule>
    <cfRule type="cellIs" dxfId="34" priority="6" stopIfTrue="1" operator="lessThan">
      <formula>0</formula>
    </cfRule>
  </conditionalFormatting>
  <conditionalFormatting sqref="C24:G27">
    <cfRule type="cellIs" dxfId="33" priority="1" stopIfTrue="1" operator="lessThan">
      <formula>0</formula>
    </cfRule>
    <cfRule type="cellIs" dxfId="32" priority="5" stopIfTrue="1" operator="lessThan">
      <formula>0</formula>
    </cfRule>
  </conditionalFormatting>
  <pageMargins left="0.7" right="0.7" top="0.75" bottom="0.75" header="0.3" footer="0.3"/>
  <pageSetup scale="4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27"/>
  <sheetViews>
    <sheetView showGridLines="0" showRowColHeaders="0" topLeftCell="A2" workbookViewId="0">
      <pane xSplit="2" ySplit="3" topLeftCell="C5" activePane="bottomRight" state="frozen"/>
      <selection activeCell="A2" sqref="A2"/>
      <selection pane="topRight" activeCell="C2" sqref="C2"/>
      <selection pane="bottomLeft" activeCell="A5" sqref="A5"/>
      <selection pane="bottomRight" activeCell="C11" sqref="C11"/>
    </sheetView>
  </sheetViews>
  <sheetFormatPr defaultColWidth="9.33203125" defaultRowHeight="15.6" x14ac:dyDescent="0.3"/>
  <cols>
    <col min="1" max="1" width="12.6640625" style="7" bestFit="1" customWidth="1"/>
    <col min="2" max="2" width="96.6640625" style="7" bestFit="1"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 x14ac:dyDescent="0.4">
      <c r="B1" s="8" t="s">
        <v>11</v>
      </c>
      <c r="C1" s="8"/>
      <c r="D1" s="8"/>
      <c r="E1" s="8"/>
      <c r="F1" s="8"/>
    </row>
    <row r="2" spans="1:7" ht="18" x14ac:dyDescent="0.3">
      <c r="A2" s="90"/>
      <c r="B2" s="95" t="s">
        <v>71</v>
      </c>
      <c r="C2" s="121" t="s">
        <v>67</v>
      </c>
      <c r="D2" s="121"/>
      <c r="E2" s="121"/>
      <c r="F2" s="121"/>
      <c r="G2" s="121"/>
    </row>
    <row r="3" spans="1:7" ht="31.2" x14ac:dyDescent="0.3">
      <c r="A3" s="91" t="s">
        <v>17</v>
      </c>
      <c r="B3" s="91" t="s">
        <v>68</v>
      </c>
      <c r="C3" s="9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v>7176.3596281953714</v>
      </c>
      <c r="D5" s="83">
        <v>15222.278708364458</v>
      </c>
      <c r="E5" s="83">
        <v>60117.901616578434</v>
      </c>
      <c r="F5" s="83"/>
      <c r="G5" s="84">
        <f>SUM(C5:F5)</f>
        <v>82516.539953138272</v>
      </c>
    </row>
    <row r="6" spans="1:7" x14ac:dyDescent="0.3">
      <c r="A6" s="92">
        <v>2</v>
      </c>
      <c r="B6" s="96" t="s">
        <v>19</v>
      </c>
      <c r="C6" s="93">
        <v>413</v>
      </c>
      <c r="D6" s="83">
        <v>822</v>
      </c>
      <c r="E6" s="83">
        <v>3136</v>
      </c>
      <c r="F6" s="83"/>
      <c r="G6" s="84">
        <f>SUM(C6:F6)</f>
        <v>4371</v>
      </c>
    </row>
    <row r="7" spans="1:7" x14ac:dyDescent="0.3">
      <c r="A7" s="92">
        <v>3</v>
      </c>
      <c r="B7" s="96" t="s">
        <v>22</v>
      </c>
      <c r="C7" s="93">
        <v>315</v>
      </c>
      <c r="D7" s="83">
        <v>615</v>
      </c>
      <c r="E7" s="83">
        <v>2111</v>
      </c>
      <c r="F7" s="83"/>
      <c r="G7" s="84">
        <f>SUM(C7:F7)</f>
        <v>3041</v>
      </c>
    </row>
    <row r="8" spans="1:7" x14ac:dyDescent="0.3">
      <c r="A8" s="92">
        <v>4</v>
      </c>
      <c r="B8" s="96" t="s">
        <v>23</v>
      </c>
      <c r="C8" s="93">
        <v>98</v>
      </c>
      <c r="D8" s="83">
        <v>207</v>
      </c>
      <c r="E8" s="83">
        <v>1025</v>
      </c>
      <c r="F8" s="83"/>
      <c r="G8" s="84">
        <f>SUM(C8:F8)</f>
        <v>1330</v>
      </c>
    </row>
    <row r="9" spans="1:7" x14ac:dyDescent="0.3">
      <c r="A9" s="92">
        <v>5</v>
      </c>
      <c r="B9" s="96" t="s">
        <v>24</v>
      </c>
      <c r="C9" s="93">
        <v>189</v>
      </c>
      <c r="D9" s="83">
        <v>378.94274596998332</v>
      </c>
      <c r="E9" s="83">
        <v>1616.2274445986693</v>
      </c>
      <c r="F9" s="83"/>
      <c r="G9" s="84">
        <f>SUM(C9:F9)</f>
        <v>2184.1701905686527</v>
      </c>
    </row>
    <row r="10" spans="1:7" x14ac:dyDescent="0.3">
      <c r="A10" s="91"/>
      <c r="B10" s="91" t="s">
        <v>27</v>
      </c>
      <c r="C10" s="18"/>
      <c r="D10" s="18"/>
      <c r="E10" s="18"/>
      <c r="F10" s="18"/>
      <c r="G10" s="82"/>
    </row>
    <row r="11" spans="1:7" x14ac:dyDescent="0.3">
      <c r="A11" s="92">
        <v>6</v>
      </c>
      <c r="B11" s="96" t="s">
        <v>28</v>
      </c>
      <c r="C11" s="94">
        <v>3885453.4273395487</v>
      </c>
      <c r="D11" s="85">
        <v>9606875.6828747094</v>
      </c>
      <c r="E11" s="85">
        <v>45591172.131977819</v>
      </c>
      <c r="F11" s="85"/>
      <c r="G11" s="86">
        <f>SUM(C11:F11)</f>
        <v>59083501.242192075</v>
      </c>
    </row>
    <row r="12" spans="1:7" x14ac:dyDescent="0.3">
      <c r="A12" s="92">
        <v>7</v>
      </c>
      <c r="B12" s="96" t="s">
        <v>29</v>
      </c>
      <c r="C12" s="94">
        <v>3885453.4273395487</v>
      </c>
      <c r="D12" s="85">
        <v>9606875.6828747094</v>
      </c>
      <c r="E12" s="85">
        <v>45591172.131977819</v>
      </c>
      <c r="F12" s="85"/>
      <c r="G12" s="86">
        <f>SUM(C12:F12)</f>
        <v>59083501.242192075</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178928.39387791563</v>
      </c>
      <c r="D16" s="85">
        <v>574519.91908185568</v>
      </c>
      <c r="E16" s="85">
        <v>3385188.3582429723</v>
      </c>
      <c r="F16" s="87"/>
      <c r="G16" s="86">
        <f t="shared" ref="G16:G22" si="0">SUM(C16:F16)</f>
        <v>4138636.6712027434</v>
      </c>
    </row>
    <row r="17" spans="1:7" x14ac:dyDescent="0.3">
      <c r="A17" s="92">
        <v>16</v>
      </c>
      <c r="B17" s="96" t="s">
        <v>38</v>
      </c>
      <c r="C17" s="94">
        <v>977775.33875087963</v>
      </c>
      <c r="D17" s="85">
        <v>3110262.619819331</v>
      </c>
      <c r="E17" s="85">
        <v>18246165.251689501</v>
      </c>
      <c r="F17" s="87"/>
      <c r="G17" s="86">
        <f t="shared" si="0"/>
        <v>22334203.210259713</v>
      </c>
    </row>
    <row r="18" spans="1:7" x14ac:dyDescent="0.3">
      <c r="A18" s="92">
        <v>17</v>
      </c>
      <c r="B18" s="96" t="s">
        <v>39</v>
      </c>
      <c r="C18" s="94">
        <v>324652.75653991208</v>
      </c>
      <c r="D18" s="85">
        <v>625480.08295202709</v>
      </c>
      <c r="E18" s="85">
        <v>4397733.0340955518</v>
      </c>
      <c r="F18" s="87"/>
      <c r="G18" s="86">
        <f t="shared" si="0"/>
        <v>5347865.873587491</v>
      </c>
    </row>
    <row r="19" spans="1:7" x14ac:dyDescent="0.3">
      <c r="A19" s="92">
        <v>18</v>
      </c>
      <c r="B19" s="96" t="s">
        <v>40</v>
      </c>
      <c r="C19" s="94">
        <v>97401.390162738069</v>
      </c>
      <c r="D19" s="85">
        <v>253031.45932833411</v>
      </c>
      <c r="E19" s="85">
        <v>1332392.8452589188</v>
      </c>
      <c r="F19" s="87"/>
      <c r="G19" s="86">
        <f t="shared" si="0"/>
        <v>1682825.6947499909</v>
      </c>
    </row>
    <row r="20" spans="1:7" x14ac:dyDescent="0.3">
      <c r="A20" s="92">
        <v>19</v>
      </c>
      <c r="B20" s="96" t="s">
        <v>41</v>
      </c>
      <c r="C20" s="94">
        <v>4698.0693113835841</v>
      </c>
      <c r="D20" s="85">
        <v>4136.2423080954131</v>
      </c>
      <c r="E20" s="85">
        <v>58068.140241129164</v>
      </c>
      <c r="F20" s="87"/>
      <c r="G20" s="86">
        <f t="shared" si="0"/>
        <v>66902.451860608155</v>
      </c>
    </row>
    <row r="21" spans="1:7" x14ac:dyDescent="0.3">
      <c r="A21" s="92">
        <v>20</v>
      </c>
      <c r="B21" s="96" t="s">
        <v>42</v>
      </c>
      <c r="C21" s="94">
        <v>583004.56455666188</v>
      </c>
      <c r="D21" s="85">
        <v>1235384.9534070841</v>
      </c>
      <c r="E21" s="85">
        <v>7200202.7278855471</v>
      </c>
      <c r="F21" s="87"/>
      <c r="G21" s="86">
        <f t="shared" si="0"/>
        <v>9018592.2458492927</v>
      </c>
    </row>
    <row r="22" spans="1:7" x14ac:dyDescent="0.3">
      <c r="A22" s="92">
        <v>21</v>
      </c>
      <c r="B22" s="96" t="s">
        <v>43</v>
      </c>
      <c r="C22" s="94">
        <v>532049.21492000867</v>
      </c>
      <c r="D22" s="85">
        <v>1996060.3796679804</v>
      </c>
      <c r="E22" s="85">
        <v>8609190.9033279549</v>
      </c>
      <c r="F22" s="87"/>
      <c r="G22" s="86">
        <f t="shared" si="0"/>
        <v>11137300.497915944</v>
      </c>
    </row>
    <row r="23" spans="1:7" x14ac:dyDescent="0.3">
      <c r="A23" s="91"/>
      <c r="B23" s="91" t="s">
        <v>62</v>
      </c>
      <c r="C23" s="18"/>
      <c r="D23" s="18"/>
      <c r="E23" s="18"/>
      <c r="F23" s="18"/>
      <c r="G23" s="82"/>
    </row>
    <row r="24" spans="1:7" x14ac:dyDescent="0.3">
      <c r="A24" s="92">
        <v>39</v>
      </c>
      <c r="B24" s="96" t="s">
        <v>63</v>
      </c>
      <c r="C24" s="93">
        <v>65</v>
      </c>
      <c r="D24" s="83">
        <v>251.65615462868769</v>
      </c>
      <c r="E24" s="83">
        <v>1061</v>
      </c>
      <c r="F24" s="89"/>
      <c r="G24" s="84">
        <f>SUM(C24:F24)</f>
        <v>1377.6561546286875</v>
      </c>
    </row>
    <row r="25" spans="1:7" x14ac:dyDescent="0.3">
      <c r="A25" s="92">
        <v>40</v>
      </c>
      <c r="B25" s="96" t="s">
        <v>64</v>
      </c>
      <c r="C25" s="93">
        <v>2246.1418547693124</v>
      </c>
      <c r="D25" s="83">
        <v>7286.6282057060434</v>
      </c>
      <c r="E25" s="83">
        <v>22841.925989158735</v>
      </c>
      <c r="F25" s="89"/>
      <c r="G25" s="84">
        <f>SUM(C25:F25)</f>
        <v>32374.696049634091</v>
      </c>
    </row>
    <row r="26" spans="1:7" x14ac:dyDescent="0.3">
      <c r="A26" s="92">
        <v>41</v>
      </c>
      <c r="B26" s="96" t="s">
        <v>65</v>
      </c>
      <c r="C26" s="93">
        <v>1218.6257957105083</v>
      </c>
      <c r="D26" s="83">
        <v>3870.6343902800418</v>
      </c>
      <c r="E26" s="83">
        <v>10824.564623718494</v>
      </c>
      <c r="F26" s="89"/>
      <c r="G26" s="84">
        <f>SUM(C26:F26)</f>
        <v>15913.824809709044</v>
      </c>
    </row>
    <row r="27" spans="1:7" x14ac:dyDescent="0.3">
      <c r="A27" s="92">
        <v>42</v>
      </c>
      <c r="B27" s="96" t="s">
        <v>66</v>
      </c>
      <c r="C27" s="93">
        <v>42</v>
      </c>
      <c r="D27" s="83">
        <v>114</v>
      </c>
      <c r="E27" s="83">
        <v>622</v>
      </c>
      <c r="F27" s="89"/>
      <c r="G27" s="84">
        <f>SUM(C27:F27)</f>
        <v>778</v>
      </c>
    </row>
  </sheetData>
  <sheetProtection selectLockedCells="1"/>
  <mergeCells count="1">
    <mergeCell ref="C2:G2"/>
  </mergeCells>
  <conditionalFormatting sqref="C5:G9">
    <cfRule type="cellIs" dxfId="31" priority="4" stopIfTrue="1" operator="lessThan">
      <formula>0</formula>
    </cfRule>
    <cfRule type="cellIs" dxfId="30" priority="8" stopIfTrue="1" operator="lessThan">
      <formula>0</formula>
    </cfRule>
  </conditionalFormatting>
  <conditionalFormatting sqref="C11:G14">
    <cfRule type="cellIs" dxfId="29" priority="3" stopIfTrue="1" operator="lessThan">
      <formula>0</formula>
    </cfRule>
    <cfRule type="cellIs" dxfId="28" priority="7" stopIfTrue="1" operator="lessThan">
      <formula>0</formula>
    </cfRule>
  </conditionalFormatting>
  <conditionalFormatting sqref="C16:G22">
    <cfRule type="cellIs" dxfId="27" priority="2" stopIfTrue="1" operator="lessThan">
      <formula>0</formula>
    </cfRule>
    <cfRule type="cellIs" dxfId="26" priority="6" stopIfTrue="1" operator="lessThan">
      <formula>0</formula>
    </cfRule>
  </conditionalFormatting>
  <conditionalFormatting sqref="C24:G27">
    <cfRule type="cellIs" dxfId="25" priority="1" stopIfTrue="1" operator="lessThan">
      <formula>0</formula>
    </cfRule>
    <cfRule type="cellIs" dxfId="24" priority="5" stopIfTrue="1" operator="lessThan">
      <formula>0</formula>
    </cfRule>
  </conditionalFormatting>
  <pageMargins left="0.7" right="0.7" top="0.75" bottom="0.75" header="0.3" footer="0.3"/>
  <pageSetup scale="4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27"/>
  <sheetViews>
    <sheetView showGridLines="0" showRowColHeaders="0" topLeftCell="A2" workbookViewId="0">
      <pane xSplit="2" ySplit="3" topLeftCell="C5" activePane="bottomRight" state="frozen"/>
      <selection activeCell="A2" sqref="A2"/>
      <selection pane="topRight" activeCell="C2" sqref="C2"/>
      <selection pane="bottomLeft" activeCell="A5" sqref="A5"/>
      <selection pane="bottomRight" activeCell="C11" sqref="C11"/>
    </sheetView>
  </sheetViews>
  <sheetFormatPr defaultColWidth="9.33203125" defaultRowHeight="15.6" x14ac:dyDescent="0.3"/>
  <cols>
    <col min="1" max="1" width="12.6640625" style="7" bestFit="1" customWidth="1"/>
    <col min="2" max="2" width="101.44140625" style="7" bestFit="1"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 x14ac:dyDescent="0.4">
      <c r="B1" s="8" t="s">
        <v>11</v>
      </c>
      <c r="C1" s="8"/>
      <c r="D1" s="8"/>
      <c r="E1" s="8"/>
      <c r="F1" s="8"/>
    </row>
    <row r="2" spans="1:7" ht="18" x14ac:dyDescent="0.3">
      <c r="A2" s="90"/>
      <c r="B2" s="95" t="s">
        <v>99</v>
      </c>
      <c r="C2" s="121" t="s">
        <v>67</v>
      </c>
      <c r="D2" s="121"/>
      <c r="E2" s="121"/>
      <c r="F2" s="121"/>
      <c r="G2" s="121"/>
    </row>
    <row r="3" spans="1:7" ht="31.2" x14ac:dyDescent="0.3">
      <c r="A3" s="91" t="s">
        <v>17</v>
      </c>
      <c r="B3" s="91" t="s">
        <v>68</v>
      </c>
      <c r="C3" s="10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v>4978.3740258520993</v>
      </c>
      <c r="D5" s="83">
        <v>9674.8350226819366</v>
      </c>
      <c r="E5" s="83">
        <v>28431.634126740995</v>
      </c>
      <c r="F5" s="83"/>
      <c r="G5" s="84">
        <f>SUM(C5:F5)</f>
        <v>43084.843175275033</v>
      </c>
    </row>
    <row r="6" spans="1:7" x14ac:dyDescent="0.3">
      <c r="A6" s="92">
        <v>2</v>
      </c>
      <c r="B6" s="96" t="s">
        <v>19</v>
      </c>
      <c r="C6" s="93">
        <v>349</v>
      </c>
      <c r="D6" s="83">
        <v>690</v>
      </c>
      <c r="E6" s="83">
        <v>2494</v>
      </c>
      <c r="F6" s="83"/>
      <c r="G6" s="84">
        <f>SUM(C6:F6)</f>
        <v>3533</v>
      </c>
    </row>
    <row r="7" spans="1:7" x14ac:dyDescent="0.3">
      <c r="A7" s="92">
        <v>3</v>
      </c>
      <c r="B7" s="96" t="s">
        <v>22</v>
      </c>
      <c r="C7" s="93">
        <v>247</v>
      </c>
      <c r="D7" s="83">
        <v>559</v>
      </c>
      <c r="E7" s="83">
        <v>1761</v>
      </c>
      <c r="F7" s="83"/>
      <c r="G7" s="84">
        <f>SUM(C7:F7)</f>
        <v>2567</v>
      </c>
    </row>
    <row r="8" spans="1:7" x14ac:dyDescent="0.3">
      <c r="A8" s="92">
        <v>4</v>
      </c>
      <c r="B8" s="96" t="s">
        <v>23</v>
      </c>
      <c r="C8" s="93">
        <v>102</v>
      </c>
      <c r="D8" s="83">
        <v>131</v>
      </c>
      <c r="E8" s="83">
        <v>733</v>
      </c>
      <c r="F8" s="83"/>
      <c r="G8" s="84">
        <f>SUM(C8:F8)</f>
        <v>966</v>
      </c>
    </row>
    <row r="9" spans="1:7" x14ac:dyDescent="0.3">
      <c r="A9" s="92">
        <v>5</v>
      </c>
      <c r="B9" s="96" t="s">
        <v>24</v>
      </c>
      <c r="C9" s="93">
        <v>196</v>
      </c>
      <c r="D9" s="83">
        <v>227.90550305725404</v>
      </c>
      <c r="E9" s="83">
        <v>1093.1716842961757</v>
      </c>
      <c r="F9" s="83"/>
      <c r="G9" s="84">
        <f>SUM(C9:F9)</f>
        <v>1517.0771873534297</v>
      </c>
    </row>
    <row r="10" spans="1:7" x14ac:dyDescent="0.3">
      <c r="A10" s="91"/>
      <c r="B10" s="91" t="s">
        <v>27</v>
      </c>
      <c r="C10" s="18"/>
      <c r="D10" s="18"/>
      <c r="E10" s="18"/>
      <c r="F10" s="18"/>
      <c r="G10" s="82"/>
    </row>
    <row r="11" spans="1:7" x14ac:dyDescent="0.3">
      <c r="A11" s="92">
        <v>6</v>
      </c>
      <c r="B11" s="96" t="s">
        <v>28</v>
      </c>
      <c r="C11" s="94">
        <v>2659142.9360195883</v>
      </c>
      <c r="D11" s="85">
        <v>6252033.5001293719</v>
      </c>
      <c r="E11" s="85">
        <v>21898298.926053956</v>
      </c>
      <c r="F11" s="85"/>
      <c r="G11" s="86">
        <f>SUM(C11:F11)</f>
        <v>30809475.362202916</v>
      </c>
    </row>
    <row r="12" spans="1:7" x14ac:dyDescent="0.3">
      <c r="A12" s="92">
        <v>7</v>
      </c>
      <c r="B12" s="96" t="s">
        <v>29</v>
      </c>
      <c r="C12" s="94">
        <v>2659142.9360195883</v>
      </c>
      <c r="D12" s="85">
        <v>6252033.5001293719</v>
      </c>
      <c r="E12" s="85">
        <v>21898298.926053956</v>
      </c>
      <c r="F12" s="85"/>
      <c r="G12" s="86">
        <f>SUM(C12:F12)</f>
        <v>30809475.362202916</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175918.03458881436</v>
      </c>
      <c r="D16" s="85">
        <v>413598.50745819777</v>
      </c>
      <c r="E16" s="85">
        <v>1761495.8209359027</v>
      </c>
      <c r="F16" s="87"/>
      <c r="G16" s="86">
        <f t="shared" ref="G16:G22" si="0">SUM(C16:F16)</f>
        <v>2351012.3629829148</v>
      </c>
    </row>
    <row r="17" spans="1:7" x14ac:dyDescent="0.3">
      <c r="A17" s="92">
        <v>16</v>
      </c>
      <c r="B17" s="96" t="s">
        <v>38</v>
      </c>
      <c r="C17" s="94">
        <v>902583.12407876097</v>
      </c>
      <c r="D17" s="85">
        <v>1825741.9369070469</v>
      </c>
      <c r="E17" s="85">
        <v>8236374.3816337138</v>
      </c>
      <c r="F17" s="87"/>
      <c r="G17" s="86">
        <f t="shared" si="0"/>
        <v>10964699.442619521</v>
      </c>
    </row>
    <row r="18" spans="1:7" x14ac:dyDescent="0.3">
      <c r="A18" s="92">
        <v>17</v>
      </c>
      <c r="B18" s="96" t="s">
        <v>39</v>
      </c>
      <c r="C18" s="94">
        <v>293239.35341713665</v>
      </c>
      <c r="D18" s="85">
        <v>455105.61645115318</v>
      </c>
      <c r="E18" s="85">
        <v>2183983.1972559071</v>
      </c>
      <c r="F18" s="87"/>
      <c r="G18" s="86">
        <f t="shared" si="0"/>
        <v>2932328.1671241969</v>
      </c>
    </row>
    <row r="19" spans="1:7" x14ac:dyDescent="0.3">
      <c r="A19" s="92">
        <v>18</v>
      </c>
      <c r="B19" s="96" t="s">
        <v>40</v>
      </c>
      <c r="C19" s="94">
        <v>94780.26056953572</v>
      </c>
      <c r="D19" s="85">
        <v>255989.50348277375</v>
      </c>
      <c r="E19" s="85">
        <v>908857.19080576207</v>
      </c>
      <c r="F19" s="87"/>
      <c r="G19" s="86">
        <f t="shared" si="0"/>
        <v>1259626.9548580716</v>
      </c>
    </row>
    <row r="20" spans="1:7" x14ac:dyDescent="0.3">
      <c r="A20" s="92">
        <v>19</v>
      </c>
      <c r="B20" s="96" t="s">
        <v>41</v>
      </c>
      <c r="C20" s="94">
        <v>0</v>
      </c>
      <c r="D20" s="85">
        <v>6502.2462221456935</v>
      </c>
      <c r="E20" s="85">
        <v>42546.542664373526</v>
      </c>
      <c r="F20" s="87"/>
      <c r="G20" s="86">
        <f t="shared" si="0"/>
        <v>49048.788886519222</v>
      </c>
    </row>
    <row r="21" spans="1:7" x14ac:dyDescent="0.3">
      <c r="A21" s="92">
        <v>20</v>
      </c>
      <c r="B21" s="96" t="s">
        <v>42</v>
      </c>
      <c r="C21" s="94">
        <v>342907.09765234514</v>
      </c>
      <c r="D21" s="85">
        <v>977774.0824908897</v>
      </c>
      <c r="E21" s="85">
        <v>3136141.7733964324</v>
      </c>
      <c r="F21" s="87"/>
      <c r="G21" s="86">
        <f t="shared" si="0"/>
        <v>4456822.9535396677</v>
      </c>
    </row>
    <row r="22" spans="1:7" x14ac:dyDescent="0.3">
      <c r="A22" s="92">
        <v>21</v>
      </c>
      <c r="B22" s="96" t="s">
        <v>43</v>
      </c>
      <c r="C22" s="94">
        <v>502752.79489142244</v>
      </c>
      <c r="D22" s="85">
        <v>679736.74716082634</v>
      </c>
      <c r="E22" s="85">
        <v>5680909.1323703881</v>
      </c>
      <c r="F22" s="87"/>
      <c r="G22" s="86">
        <f t="shared" si="0"/>
        <v>6863398.6744226366</v>
      </c>
    </row>
    <row r="23" spans="1:7" x14ac:dyDescent="0.3">
      <c r="A23" s="91"/>
      <c r="B23" s="91" t="s">
        <v>62</v>
      </c>
      <c r="C23" s="18"/>
      <c r="D23" s="18"/>
      <c r="E23" s="18"/>
      <c r="F23" s="18"/>
      <c r="G23" s="82"/>
    </row>
    <row r="24" spans="1:7" x14ac:dyDescent="0.3">
      <c r="A24" s="92">
        <v>39</v>
      </c>
      <c r="B24" s="96" t="s">
        <v>63</v>
      </c>
      <c r="C24" s="94">
        <v>45</v>
      </c>
      <c r="D24" s="85">
        <v>154.64903357070193</v>
      </c>
      <c r="E24" s="85">
        <v>404</v>
      </c>
      <c r="F24" s="89"/>
      <c r="G24" s="84">
        <f>SUM(C24:F24)</f>
        <v>603.64903357070193</v>
      </c>
    </row>
    <row r="25" spans="1:7" x14ac:dyDescent="0.3">
      <c r="A25" s="92">
        <v>40</v>
      </c>
      <c r="B25" s="96" t="s">
        <v>64</v>
      </c>
      <c r="C25" s="94">
        <v>1748.0548090289271</v>
      </c>
      <c r="D25" s="85">
        <v>3942.6744490016677</v>
      </c>
      <c r="E25" s="85">
        <v>8104.2428443382132</v>
      </c>
      <c r="F25" s="89"/>
      <c r="G25" s="84">
        <f>SUM(C25:F25)</f>
        <v>13794.972102368807</v>
      </c>
    </row>
    <row r="26" spans="1:7" x14ac:dyDescent="0.3">
      <c r="A26" s="92">
        <v>41</v>
      </c>
      <c r="B26" s="96" t="s">
        <v>65</v>
      </c>
      <c r="C26" s="94">
        <v>886.47732837136425</v>
      </c>
      <c r="D26" s="85">
        <v>3294.5730478589421</v>
      </c>
      <c r="E26" s="85">
        <v>7874.9899270269061</v>
      </c>
      <c r="F26" s="89"/>
      <c r="G26" s="84">
        <f>SUM(C26:F26)</f>
        <v>12056.040303257212</v>
      </c>
    </row>
    <row r="27" spans="1:7" x14ac:dyDescent="0.3">
      <c r="A27" s="92">
        <v>42</v>
      </c>
      <c r="B27" s="96" t="s">
        <v>66</v>
      </c>
      <c r="C27" s="94">
        <v>27</v>
      </c>
      <c r="D27" s="85">
        <v>68</v>
      </c>
      <c r="E27" s="85">
        <v>569</v>
      </c>
      <c r="F27" s="89"/>
      <c r="G27" s="84">
        <f>SUM(C27:F27)</f>
        <v>664</v>
      </c>
    </row>
  </sheetData>
  <sheetProtection selectLockedCells="1"/>
  <mergeCells count="1">
    <mergeCell ref="C2:G2"/>
  </mergeCells>
  <conditionalFormatting sqref="C5:G9">
    <cfRule type="cellIs" dxfId="23" priority="8" stopIfTrue="1" operator="lessThan">
      <formula>0</formula>
    </cfRule>
    <cfRule type="cellIs" dxfId="22" priority="12" stopIfTrue="1" operator="lessThan">
      <formula>0</formula>
    </cfRule>
  </conditionalFormatting>
  <conditionalFormatting sqref="C11:G14">
    <cfRule type="cellIs" dxfId="21" priority="7" stopIfTrue="1" operator="lessThan">
      <formula>0</formula>
    </cfRule>
    <cfRule type="cellIs" dxfId="20" priority="11" stopIfTrue="1" operator="lessThan">
      <formula>0</formula>
    </cfRule>
  </conditionalFormatting>
  <conditionalFormatting sqref="C16:G22">
    <cfRule type="cellIs" dxfId="19" priority="6" stopIfTrue="1" operator="lessThan">
      <formula>0</formula>
    </cfRule>
    <cfRule type="cellIs" dxfId="18" priority="10" stopIfTrue="1" operator="lessThan">
      <formula>0</formula>
    </cfRule>
  </conditionalFormatting>
  <conditionalFormatting sqref="C24:G27">
    <cfRule type="cellIs" dxfId="17" priority="1" stopIfTrue="1" operator="lessThan">
      <formula>0</formula>
    </cfRule>
    <cfRule type="cellIs" dxfId="16" priority="2" stopIfTrue="1" operator="lessThan">
      <formula>0</formula>
    </cfRule>
  </conditionalFormatting>
  <pageMargins left="0.7" right="0.7" top="0.75" bottom="0.75" header="0.3" footer="0.3"/>
  <pageSetup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27"/>
  <sheetViews>
    <sheetView showGridLines="0" showRowColHeaders="0" topLeftCell="A2" zoomScaleNormal="100" workbookViewId="0">
      <pane xSplit="2" ySplit="3" topLeftCell="C5" activePane="bottomRight" state="frozen"/>
      <selection activeCell="A2" sqref="A2"/>
      <selection pane="topRight" activeCell="C2" sqref="C2"/>
      <selection pane="bottomLeft" activeCell="A5" sqref="A5"/>
      <selection pane="bottomRight" activeCell="E7" sqref="E7:E9"/>
    </sheetView>
  </sheetViews>
  <sheetFormatPr defaultColWidth="9.33203125" defaultRowHeight="15.6" x14ac:dyDescent="0.3"/>
  <cols>
    <col min="1" max="1" width="12.6640625" style="7" bestFit="1" customWidth="1"/>
    <col min="2" max="2" width="96.6640625" style="7" bestFit="1"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 x14ac:dyDescent="0.4">
      <c r="B1" s="8" t="s">
        <v>11</v>
      </c>
      <c r="C1" s="8"/>
      <c r="D1" s="8"/>
      <c r="E1" s="8"/>
      <c r="F1" s="8"/>
    </row>
    <row r="2" spans="1:7" ht="18" x14ac:dyDescent="0.3">
      <c r="A2" s="90"/>
      <c r="B2" s="95" t="s">
        <v>98</v>
      </c>
      <c r="C2" s="122" t="s">
        <v>67</v>
      </c>
      <c r="D2" s="121"/>
      <c r="E2" s="121"/>
      <c r="F2" s="121"/>
      <c r="G2" s="121"/>
    </row>
    <row r="3" spans="1:7" ht="31.2" x14ac:dyDescent="0.3">
      <c r="A3" s="91" t="s">
        <v>17</v>
      </c>
      <c r="B3" s="91" t="s">
        <v>68</v>
      </c>
      <c r="C3" s="10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v>4023.2037460452502</v>
      </c>
      <c r="D5" s="83">
        <v>6123.7845962626807</v>
      </c>
      <c r="E5" s="83">
        <v>24606.25633173007</v>
      </c>
      <c r="F5" s="83"/>
      <c r="G5" s="84">
        <f>SUM(C5:F5)</f>
        <v>34753.244674037996</v>
      </c>
    </row>
    <row r="6" spans="1:7" x14ac:dyDescent="0.3">
      <c r="A6" s="92">
        <v>2</v>
      </c>
      <c r="B6" s="96" t="s">
        <v>19</v>
      </c>
      <c r="C6" s="93">
        <v>136</v>
      </c>
      <c r="D6" s="83">
        <v>325</v>
      </c>
      <c r="E6" s="83">
        <v>1474</v>
      </c>
      <c r="F6" s="83"/>
      <c r="G6" s="84">
        <f>SUM(C6:F6)</f>
        <v>1935</v>
      </c>
    </row>
    <row r="7" spans="1:7" x14ac:dyDescent="0.3">
      <c r="A7" s="92">
        <v>3</v>
      </c>
      <c r="B7" s="96" t="s">
        <v>22</v>
      </c>
      <c r="C7" s="93">
        <v>127</v>
      </c>
      <c r="D7" s="83">
        <v>224</v>
      </c>
      <c r="E7" s="83">
        <v>992</v>
      </c>
      <c r="F7" s="83"/>
      <c r="G7" s="84">
        <f>SUM(C7:F7)</f>
        <v>1343</v>
      </c>
    </row>
    <row r="8" spans="1:7" x14ac:dyDescent="0.3">
      <c r="A8" s="92">
        <v>4</v>
      </c>
      <c r="B8" s="96" t="s">
        <v>23</v>
      </c>
      <c r="C8" s="93">
        <v>9</v>
      </c>
      <c r="D8" s="83">
        <v>101</v>
      </c>
      <c r="E8" s="83">
        <v>482</v>
      </c>
      <c r="F8" s="83"/>
      <c r="G8" s="84">
        <f>SUM(C8:F8)</f>
        <v>592</v>
      </c>
    </row>
    <row r="9" spans="1:7" x14ac:dyDescent="0.3">
      <c r="A9" s="92">
        <v>5</v>
      </c>
      <c r="B9" s="96" t="s">
        <v>24</v>
      </c>
      <c r="C9" s="93">
        <v>12</v>
      </c>
      <c r="D9" s="83">
        <v>181.12562534741522</v>
      </c>
      <c r="E9" s="83">
        <v>695.10381467477146</v>
      </c>
      <c r="F9" s="83"/>
      <c r="G9" s="84">
        <f>SUM(C9:F9)</f>
        <v>888.22944002218674</v>
      </c>
    </row>
    <row r="10" spans="1:7" x14ac:dyDescent="0.3">
      <c r="A10" s="91"/>
      <c r="B10" s="91" t="s">
        <v>27</v>
      </c>
      <c r="C10" s="18"/>
      <c r="D10" s="18"/>
      <c r="E10" s="18"/>
      <c r="F10" s="18"/>
      <c r="G10" s="82"/>
    </row>
    <row r="11" spans="1:7" x14ac:dyDescent="0.3">
      <c r="A11" s="92">
        <v>6</v>
      </c>
      <c r="B11" s="96" t="s">
        <v>28</v>
      </c>
      <c r="C11" s="94">
        <v>2580761.054439385</v>
      </c>
      <c r="D11" s="85">
        <v>4181775.5748910988</v>
      </c>
      <c r="E11" s="85">
        <v>21408530.301871248</v>
      </c>
      <c r="F11" s="85"/>
      <c r="G11" s="86">
        <f>SUM(C11:F11)</f>
        <v>28171066.931201734</v>
      </c>
    </row>
    <row r="12" spans="1:7" x14ac:dyDescent="0.3">
      <c r="A12" s="92">
        <v>7</v>
      </c>
      <c r="B12" s="96" t="s">
        <v>29</v>
      </c>
      <c r="C12" s="94">
        <v>2580761.054439385</v>
      </c>
      <c r="D12" s="85">
        <v>4181775.5748910988</v>
      </c>
      <c r="E12" s="85">
        <v>21408530.301871248</v>
      </c>
      <c r="F12" s="85"/>
      <c r="G12" s="86">
        <f>SUM(C12:F12)</f>
        <v>28171066.931201734</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213496.35820356448</v>
      </c>
      <c r="D16" s="85">
        <v>134741.62731155136</v>
      </c>
      <c r="E16" s="85">
        <v>1716876.9527850437</v>
      </c>
      <c r="F16" s="87"/>
      <c r="G16" s="86">
        <f t="shared" ref="G16:G22" si="0">SUM(C16:F16)</f>
        <v>2065114.9383001595</v>
      </c>
    </row>
    <row r="17" spans="1:7" x14ac:dyDescent="0.3">
      <c r="A17" s="92">
        <v>16</v>
      </c>
      <c r="B17" s="96" t="s">
        <v>38</v>
      </c>
      <c r="C17" s="94">
        <v>986638.97182082292</v>
      </c>
      <c r="D17" s="85">
        <v>1974257.8154757919</v>
      </c>
      <c r="E17" s="85">
        <v>11059234.734169841</v>
      </c>
      <c r="F17" s="87"/>
      <c r="G17" s="86">
        <f t="shared" si="0"/>
        <v>14020131.521466456</v>
      </c>
    </row>
    <row r="18" spans="1:7" x14ac:dyDescent="0.3">
      <c r="A18" s="92">
        <v>17</v>
      </c>
      <c r="B18" s="96" t="s">
        <v>39</v>
      </c>
      <c r="C18" s="94">
        <v>209872.05752307616</v>
      </c>
      <c r="D18" s="85">
        <v>329103.43197573698</v>
      </c>
      <c r="E18" s="85">
        <v>2034674.4005396094</v>
      </c>
      <c r="F18" s="87"/>
      <c r="G18" s="86">
        <f t="shared" si="0"/>
        <v>2573649.8900384223</v>
      </c>
    </row>
    <row r="19" spans="1:7" x14ac:dyDescent="0.3">
      <c r="A19" s="92">
        <v>18</v>
      </c>
      <c r="B19" s="96" t="s">
        <v>40</v>
      </c>
      <c r="C19" s="94">
        <v>88280.621974848909</v>
      </c>
      <c r="D19" s="85">
        <v>183778.84148469096</v>
      </c>
      <c r="E19" s="85">
        <v>905039.57375558396</v>
      </c>
      <c r="F19" s="87"/>
      <c r="G19" s="86">
        <f t="shared" si="0"/>
        <v>1177099.0372151239</v>
      </c>
    </row>
    <row r="20" spans="1:7" x14ac:dyDescent="0.3">
      <c r="A20" s="92">
        <v>19</v>
      </c>
      <c r="B20" s="96" t="s">
        <v>41</v>
      </c>
      <c r="C20" s="94">
        <v>642.7977800623238</v>
      </c>
      <c r="D20" s="85">
        <v>3133.3038104748148</v>
      </c>
      <c r="E20" s="85">
        <v>211894.12573674001</v>
      </c>
      <c r="F20" s="87"/>
      <c r="G20" s="86">
        <f t="shared" si="0"/>
        <v>215670.22732727716</v>
      </c>
    </row>
    <row r="21" spans="1:7" x14ac:dyDescent="0.3">
      <c r="A21" s="92">
        <v>20</v>
      </c>
      <c r="B21" s="96" t="s">
        <v>42</v>
      </c>
      <c r="C21" s="94">
        <v>455926.24218792358</v>
      </c>
      <c r="D21" s="85">
        <v>1632876.8502043663</v>
      </c>
      <c r="E21" s="85">
        <v>4099330.6401093923</v>
      </c>
      <c r="F21" s="87"/>
      <c r="G21" s="86">
        <f t="shared" si="0"/>
        <v>6188133.7325016819</v>
      </c>
    </row>
    <row r="22" spans="1:7" x14ac:dyDescent="0.3">
      <c r="A22" s="92">
        <v>21</v>
      </c>
      <c r="B22" s="96" t="s">
        <v>43</v>
      </c>
      <c r="C22" s="94">
        <v>383072.95284829359</v>
      </c>
      <c r="D22" s="85">
        <v>815774.39709530876</v>
      </c>
      <c r="E22" s="85">
        <v>6935316.0895201433</v>
      </c>
      <c r="F22" s="87"/>
      <c r="G22" s="86">
        <f t="shared" si="0"/>
        <v>8134163.4394637458</v>
      </c>
    </row>
    <row r="23" spans="1:7" x14ac:dyDescent="0.3">
      <c r="A23" s="91"/>
      <c r="B23" s="91" t="s">
        <v>62</v>
      </c>
      <c r="C23" s="18"/>
      <c r="D23" s="18"/>
      <c r="E23" s="18"/>
      <c r="F23" s="18"/>
      <c r="G23" s="82"/>
    </row>
    <row r="24" spans="1:7" x14ac:dyDescent="0.3">
      <c r="A24" s="92">
        <v>39</v>
      </c>
      <c r="B24" s="96" t="s">
        <v>63</v>
      </c>
      <c r="C24" s="93">
        <v>68</v>
      </c>
      <c r="D24" s="83">
        <v>130.74872838250255</v>
      </c>
      <c r="E24" s="83">
        <v>355</v>
      </c>
      <c r="F24" s="89"/>
      <c r="G24" s="84">
        <f>SUM(C24:F24)</f>
        <v>553.74872838250258</v>
      </c>
    </row>
    <row r="25" spans="1:7" x14ac:dyDescent="0.3">
      <c r="A25" s="92">
        <v>40</v>
      </c>
      <c r="B25" s="96" t="s">
        <v>64</v>
      </c>
      <c r="C25" s="93">
        <v>1477.9749122923149</v>
      </c>
      <c r="D25" s="83">
        <v>1898.1419750304231</v>
      </c>
      <c r="E25" s="83">
        <v>9372.9336121900214</v>
      </c>
      <c r="F25" s="89"/>
      <c r="G25" s="84">
        <f>SUM(C25:F25)</f>
        <v>12749.050499512759</v>
      </c>
    </row>
    <row r="26" spans="1:7" x14ac:dyDescent="0.3">
      <c r="A26" s="92">
        <v>41</v>
      </c>
      <c r="B26" s="96" t="s">
        <v>65</v>
      </c>
      <c r="C26" s="93">
        <v>1167.0081284888845</v>
      </c>
      <c r="D26" s="83">
        <v>2547.8268632389982</v>
      </c>
      <c r="E26" s="83">
        <v>6380.3420333975018</v>
      </c>
      <c r="F26" s="89"/>
      <c r="G26" s="84">
        <f>SUM(C26:F26)</f>
        <v>10095.177025125384</v>
      </c>
    </row>
    <row r="27" spans="1:7" x14ac:dyDescent="0.3">
      <c r="A27" s="92">
        <v>42</v>
      </c>
      <c r="B27" s="96" t="s">
        <v>66</v>
      </c>
      <c r="C27" s="93">
        <v>0</v>
      </c>
      <c r="D27" s="83">
        <v>28</v>
      </c>
      <c r="E27" s="83">
        <v>553</v>
      </c>
      <c r="F27" s="89"/>
      <c r="G27" s="84">
        <f>SUM(C27:F27)</f>
        <v>581</v>
      </c>
    </row>
  </sheetData>
  <sheetProtection selectLockedCells="1"/>
  <mergeCells count="1">
    <mergeCell ref="C2:G2"/>
  </mergeCells>
  <conditionalFormatting sqref="C5:G9">
    <cfRule type="cellIs" dxfId="15" priority="6" stopIfTrue="1" operator="lessThan">
      <formula>0</formula>
    </cfRule>
    <cfRule type="cellIs" dxfId="14" priority="10" stopIfTrue="1" operator="lessThan">
      <formula>0</formula>
    </cfRule>
  </conditionalFormatting>
  <conditionalFormatting sqref="C11:G14">
    <cfRule type="cellIs" dxfId="13" priority="5" stopIfTrue="1" operator="lessThan">
      <formula>0</formula>
    </cfRule>
    <cfRule type="cellIs" dxfId="12" priority="9" stopIfTrue="1" operator="lessThan">
      <formula>0</formula>
    </cfRule>
  </conditionalFormatting>
  <conditionalFormatting sqref="C16:G22">
    <cfRule type="cellIs" dxfId="11" priority="1" stopIfTrue="1" operator="lessThan">
      <formula>0</formula>
    </cfRule>
    <cfRule type="cellIs" dxfId="10" priority="2" stopIfTrue="1" operator="lessThan">
      <formula>0</formula>
    </cfRule>
  </conditionalFormatting>
  <conditionalFormatting sqref="C24:G27">
    <cfRule type="cellIs" dxfId="9" priority="3" stopIfTrue="1" operator="lessThan">
      <formula>0</formula>
    </cfRule>
    <cfRule type="cellIs" dxfId="8" priority="7" stopIfTrue="1" operator="lessThan">
      <formula>0</formula>
    </cfRule>
  </conditionalFormatting>
  <pageMargins left="0.7" right="0.7" top="0.75" bottom="0.75" header="0.3" footer="0.3"/>
  <pageSetup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469C8-3F68-45DA-9871-E4AF308143FC}">
  <sheetPr>
    <pageSetUpPr fitToPage="1"/>
  </sheetPr>
  <dimension ref="A1:G27"/>
  <sheetViews>
    <sheetView showGridLines="0" showRowColHeaders="0" topLeftCell="A2" zoomScaleNormal="100" workbookViewId="0">
      <pane xSplit="2" ySplit="3" topLeftCell="C5" activePane="bottomRight" state="frozen"/>
      <selection activeCell="A2" sqref="A2"/>
      <selection pane="topRight" activeCell="C2" sqref="C2"/>
      <selection pane="bottomLeft" activeCell="A5" sqref="A5"/>
      <selection pane="bottomRight" activeCell="C7" sqref="C7"/>
    </sheetView>
  </sheetViews>
  <sheetFormatPr defaultColWidth="9.33203125" defaultRowHeight="15.6" x14ac:dyDescent="0.3"/>
  <cols>
    <col min="1" max="1" width="12.6640625" style="7" bestFit="1" customWidth="1"/>
    <col min="2" max="2" width="96.6640625" style="7" bestFit="1"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 x14ac:dyDescent="0.4">
      <c r="B1" s="8" t="s">
        <v>11</v>
      </c>
      <c r="C1" s="8"/>
      <c r="D1" s="8"/>
      <c r="E1" s="8"/>
      <c r="F1" s="8"/>
    </row>
    <row r="2" spans="1:7" ht="18" x14ac:dyDescent="0.3">
      <c r="A2" s="90"/>
      <c r="B2" s="95" t="s">
        <v>100</v>
      </c>
      <c r="C2" s="121" t="s">
        <v>67</v>
      </c>
      <c r="D2" s="121"/>
      <c r="E2" s="121"/>
      <c r="F2" s="121"/>
      <c r="G2" s="121"/>
    </row>
    <row r="3" spans="1:7" ht="31.2" x14ac:dyDescent="0.3">
      <c r="A3" s="91" t="s">
        <v>17</v>
      </c>
      <c r="B3" s="91" t="s">
        <v>68</v>
      </c>
      <c r="C3" s="91" t="s">
        <v>12</v>
      </c>
      <c r="D3" s="91" t="s">
        <v>13</v>
      </c>
      <c r="E3" s="91" t="s">
        <v>14</v>
      </c>
      <c r="F3" s="91" t="s">
        <v>15</v>
      </c>
      <c r="G3" s="97" t="s">
        <v>8</v>
      </c>
    </row>
    <row r="4" spans="1:7" x14ac:dyDescent="0.3">
      <c r="A4" s="91"/>
      <c r="B4" s="91" t="s">
        <v>16</v>
      </c>
      <c r="C4" s="98"/>
      <c r="D4" s="98"/>
      <c r="E4" s="98"/>
      <c r="F4" s="98"/>
      <c r="G4" s="99"/>
    </row>
    <row r="5" spans="1:7" x14ac:dyDescent="0.3">
      <c r="A5" s="92">
        <v>1</v>
      </c>
      <c r="B5" s="96" t="s">
        <v>18</v>
      </c>
      <c r="C5" s="83">
        <v>670.20002642038662</v>
      </c>
      <c r="D5" s="83">
        <v>4235.4290204384351</v>
      </c>
      <c r="E5" s="83">
        <v>27539.731155612582</v>
      </c>
      <c r="F5" s="83"/>
      <c r="G5" s="84">
        <f>SUM(C5:F5)</f>
        <v>32445.360202471406</v>
      </c>
    </row>
    <row r="6" spans="1:7" x14ac:dyDescent="0.3">
      <c r="A6" s="92">
        <v>2</v>
      </c>
      <c r="B6" s="96" t="s">
        <v>19</v>
      </c>
      <c r="C6" s="83">
        <v>131</v>
      </c>
      <c r="D6" s="83">
        <v>115</v>
      </c>
      <c r="E6" s="83">
        <v>265</v>
      </c>
      <c r="F6" s="83"/>
      <c r="G6" s="84">
        <f>SUM(C6:F6)</f>
        <v>511</v>
      </c>
    </row>
    <row r="7" spans="1:7" x14ac:dyDescent="0.3">
      <c r="A7" s="92">
        <v>3</v>
      </c>
      <c r="B7" s="96" t="s">
        <v>22</v>
      </c>
      <c r="C7" s="83">
        <v>127</v>
      </c>
      <c r="D7" s="83">
        <v>87</v>
      </c>
      <c r="E7" s="83">
        <v>175</v>
      </c>
      <c r="F7" s="83"/>
      <c r="G7" s="84">
        <f>SUM(C7:F7)</f>
        <v>389</v>
      </c>
    </row>
    <row r="8" spans="1:7" x14ac:dyDescent="0.3">
      <c r="A8" s="92">
        <v>4</v>
      </c>
      <c r="B8" s="96" t="s">
        <v>23</v>
      </c>
      <c r="C8" s="83">
        <v>4</v>
      </c>
      <c r="D8" s="83">
        <v>28</v>
      </c>
      <c r="E8" s="83">
        <v>90</v>
      </c>
      <c r="F8" s="83"/>
      <c r="G8" s="84">
        <f>SUM(C8:F8)</f>
        <v>122</v>
      </c>
    </row>
    <row r="9" spans="1:7" x14ac:dyDescent="0.3">
      <c r="A9" s="92">
        <v>5</v>
      </c>
      <c r="B9" s="96" t="s">
        <v>24</v>
      </c>
      <c r="C9" s="83">
        <v>5</v>
      </c>
      <c r="D9" s="83">
        <v>61.898276820455806</v>
      </c>
      <c r="E9" s="83">
        <v>113.01809218398506</v>
      </c>
      <c r="F9" s="83"/>
      <c r="G9" s="84">
        <f>SUM(C9:F9)</f>
        <v>179.91636900444087</v>
      </c>
    </row>
    <row r="10" spans="1:7" x14ac:dyDescent="0.3">
      <c r="A10" s="91"/>
      <c r="B10" s="91" t="s">
        <v>27</v>
      </c>
      <c r="C10" s="18"/>
      <c r="D10" s="18"/>
      <c r="E10" s="18"/>
      <c r="F10" s="18"/>
      <c r="G10" s="82"/>
    </row>
    <row r="11" spans="1:7" x14ac:dyDescent="0.3">
      <c r="A11" s="92">
        <v>6</v>
      </c>
      <c r="B11" s="96" t="s">
        <v>28</v>
      </c>
      <c r="C11" s="85">
        <v>541254.26920787478</v>
      </c>
      <c r="D11" s="85">
        <v>3032235.3467042348</v>
      </c>
      <c r="E11" s="85">
        <v>24850694.684885852</v>
      </c>
      <c r="F11" s="85"/>
      <c r="G11" s="86">
        <f>SUM(C11:F11)</f>
        <v>28424184.300797962</v>
      </c>
    </row>
    <row r="12" spans="1:7" x14ac:dyDescent="0.3">
      <c r="A12" s="92">
        <v>7</v>
      </c>
      <c r="B12" s="96" t="s">
        <v>29</v>
      </c>
      <c r="C12" s="85">
        <v>541254.26920787478</v>
      </c>
      <c r="D12" s="85">
        <v>3032235.3467042348</v>
      </c>
      <c r="E12" s="85">
        <v>24850694.684885852</v>
      </c>
      <c r="F12" s="85"/>
      <c r="G12" s="86">
        <f>SUM(C12:F12)</f>
        <v>28424184.300797962</v>
      </c>
    </row>
    <row r="13" spans="1:7" x14ac:dyDescent="0.3">
      <c r="A13" s="92">
        <v>10</v>
      </c>
      <c r="B13" s="96" t="s">
        <v>32</v>
      </c>
      <c r="C13" s="85"/>
      <c r="D13" s="85"/>
      <c r="E13" s="85"/>
      <c r="F13" s="87"/>
      <c r="G13" s="86">
        <f>SUM(C13:F13)</f>
        <v>0</v>
      </c>
    </row>
    <row r="14" spans="1:7" x14ac:dyDescent="0.3">
      <c r="A14" s="92">
        <v>11</v>
      </c>
      <c r="B14" s="96" t="s">
        <v>33</v>
      </c>
      <c r="C14" s="85"/>
      <c r="D14" s="85"/>
      <c r="E14" s="85"/>
      <c r="F14" s="87"/>
      <c r="G14" s="86">
        <f>SUM(C14:F14)</f>
        <v>0</v>
      </c>
    </row>
    <row r="15" spans="1:7" x14ac:dyDescent="0.3">
      <c r="A15" s="91"/>
      <c r="B15" s="91" t="s">
        <v>36</v>
      </c>
      <c r="C15" s="18"/>
      <c r="D15" s="18"/>
      <c r="E15" s="18"/>
      <c r="F15" s="18"/>
      <c r="G15" s="82"/>
    </row>
    <row r="16" spans="1:7" x14ac:dyDescent="0.3">
      <c r="A16" s="92">
        <v>15</v>
      </c>
      <c r="B16" s="96" t="s">
        <v>37</v>
      </c>
      <c r="C16" s="85">
        <v>0</v>
      </c>
      <c r="D16" s="85">
        <v>33319.906133123492</v>
      </c>
      <c r="E16" s="85">
        <v>2054623.5374909455</v>
      </c>
      <c r="F16" s="87"/>
      <c r="G16" s="86">
        <f t="shared" ref="G16:G22" si="0">SUM(C16:F16)</f>
        <v>2087943.443624069</v>
      </c>
    </row>
    <row r="17" spans="1:7" x14ac:dyDescent="0.3">
      <c r="A17" s="92">
        <v>16</v>
      </c>
      <c r="B17" s="96" t="s">
        <v>38</v>
      </c>
      <c r="C17" s="85">
        <v>102969.1640473843</v>
      </c>
      <c r="D17" s="85">
        <v>564328.86261561862</v>
      </c>
      <c r="E17" s="85">
        <v>13704119.303874191</v>
      </c>
      <c r="F17" s="87"/>
      <c r="G17" s="86">
        <f t="shared" si="0"/>
        <v>14371417.330537194</v>
      </c>
    </row>
    <row r="18" spans="1:7" x14ac:dyDescent="0.3">
      <c r="A18" s="92">
        <v>17</v>
      </c>
      <c r="B18" s="96" t="s">
        <v>39</v>
      </c>
      <c r="C18" s="85">
        <v>25875.914726877443</v>
      </c>
      <c r="D18" s="85">
        <v>86194.812839490478</v>
      </c>
      <c r="E18" s="85">
        <v>1511502.3247509857</v>
      </c>
      <c r="F18" s="87"/>
      <c r="G18" s="86">
        <f t="shared" si="0"/>
        <v>1623573.0523173537</v>
      </c>
    </row>
    <row r="19" spans="1:7" x14ac:dyDescent="0.3">
      <c r="A19" s="92">
        <v>18</v>
      </c>
      <c r="B19" s="96" t="s">
        <v>40</v>
      </c>
      <c r="C19" s="85">
        <v>9216.7922799982825</v>
      </c>
      <c r="D19" s="85">
        <v>39346.62272088194</v>
      </c>
      <c r="E19" s="85">
        <v>777031.20261349645</v>
      </c>
      <c r="F19" s="87"/>
      <c r="G19" s="86">
        <f t="shared" si="0"/>
        <v>825594.61761437671</v>
      </c>
    </row>
    <row r="20" spans="1:7" x14ac:dyDescent="0.3">
      <c r="A20" s="92">
        <v>19</v>
      </c>
      <c r="B20" s="96" t="s">
        <v>41</v>
      </c>
      <c r="C20" s="85">
        <v>0</v>
      </c>
      <c r="D20" s="85">
        <v>0</v>
      </c>
      <c r="E20" s="85">
        <v>82784.320287527022</v>
      </c>
      <c r="F20" s="87"/>
      <c r="G20" s="86">
        <f t="shared" si="0"/>
        <v>82784.320287527022</v>
      </c>
    </row>
    <row r="21" spans="1:7" x14ac:dyDescent="0.3">
      <c r="A21" s="92">
        <v>20</v>
      </c>
      <c r="B21" s="96" t="s">
        <v>42</v>
      </c>
      <c r="C21" s="85">
        <v>62636.541578223725</v>
      </c>
      <c r="D21" s="85">
        <v>174287.40108413162</v>
      </c>
      <c r="E21" s="85">
        <v>2971173.4634730518</v>
      </c>
      <c r="F21" s="87"/>
      <c r="G21" s="86">
        <f t="shared" si="0"/>
        <v>3208097.4061354073</v>
      </c>
    </row>
    <row r="22" spans="1:7" x14ac:dyDescent="0.3">
      <c r="A22" s="92">
        <v>21</v>
      </c>
      <c r="B22" s="96" t="s">
        <v>43</v>
      </c>
      <c r="C22" s="85">
        <v>41716.68172677268</v>
      </c>
      <c r="D22" s="85">
        <v>578197.18544327817</v>
      </c>
      <c r="E22" s="85">
        <v>6300244.3693819372</v>
      </c>
      <c r="F22" s="87"/>
      <c r="G22" s="86">
        <f t="shared" si="0"/>
        <v>6920158.2365519879</v>
      </c>
    </row>
    <row r="23" spans="1:7" x14ac:dyDescent="0.3">
      <c r="A23" s="91"/>
      <c r="B23" s="91" t="s">
        <v>62</v>
      </c>
      <c r="C23" s="18"/>
      <c r="D23" s="18"/>
      <c r="E23" s="18"/>
      <c r="F23" s="18"/>
      <c r="G23" s="82"/>
    </row>
    <row r="24" spans="1:7" x14ac:dyDescent="0.3">
      <c r="A24" s="92">
        <v>39</v>
      </c>
      <c r="B24" s="96" t="s">
        <v>63</v>
      </c>
      <c r="C24" s="83">
        <v>12</v>
      </c>
      <c r="D24" s="83">
        <v>23.90030518819939</v>
      </c>
      <c r="E24" s="83">
        <v>373</v>
      </c>
      <c r="F24" s="89"/>
      <c r="G24" s="84">
        <f>SUM(C24:F24)</f>
        <v>408.90030518819941</v>
      </c>
    </row>
    <row r="25" spans="1:7" x14ac:dyDescent="0.3">
      <c r="A25" s="92">
        <v>40</v>
      </c>
      <c r="B25" s="96" t="s">
        <v>64</v>
      </c>
      <c r="C25" s="83">
        <v>245.65055934335078</v>
      </c>
      <c r="D25" s="83">
        <v>1322.4490016676432</v>
      </c>
      <c r="E25" s="83">
        <v>9760.6806607196213</v>
      </c>
      <c r="F25" s="89"/>
      <c r="G25" s="84">
        <f>SUM(C25:F25)</f>
        <v>11328.780221730616</v>
      </c>
    </row>
    <row r="26" spans="1:7" x14ac:dyDescent="0.3">
      <c r="A26" s="92">
        <v>41</v>
      </c>
      <c r="B26" s="96" t="s">
        <v>65</v>
      </c>
      <c r="C26" s="83">
        <v>123.43355205170894</v>
      </c>
      <c r="D26" s="83">
        <v>922.76492813750178</v>
      </c>
      <c r="E26" s="83">
        <v>5656.2832967721715</v>
      </c>
      <c r="F26" s="89"/>
      <c r="G26" s="84">
        <f>SUM(C26:F26)</f>
        <v>6702.4817769613819</v>
      </c>
    </row>
    <row r="27" spans="1:7" x14ac:dyDescent="0.3">
      <c r="A27" s="92">
        <v>42</v>
      </c>
      <c r="B27" s="96" t="s">
        <v>66</v>
      </c>
      <c r="C27" s="83">
        <v>0</v>
      </c>
      <c r="D27" s="83">
        <v>0</v>
      </c>
      <c r="E27" s="83">
        <v>0</v>
      </c>
      <c r="F27" s="89"/>
      <c r="G27" s="84">
        <f>SUM(C27:F27)</f>
        <v>0</v>
      </c>
    </row>
  </sheetData>
  <sheetProtection selectLockedCells="1"/>
  <mergeCells count="1">
    <mergeCell ref="C2:G2"/>
  </mergeCells>
  <conditionalFormatting sqref="C5:G9">
    <cfRule type="cellIs" dxfId="7" priority="8" stopIfTrue="1" operator="lessThan">
      <formula>0</formula>
    </cfRule>
    <cfRule type="cellIs" dxfId="6" priority="12" stopIfTrue="1" operator="lessThan">
      <formula>0</formula>
    </cfRule>
  </conditionalFormatting>
  <conditionalFormatting sqref="C11:G14">
    <cfRule type="cellIs" dxfId="5" priority="7" stopIfTrue="1" operator="lessThan">
      <formula>0</formula>
    </cfRule>
    <cfRule type="cellIs" dxfId="4" priority="11" stopIfTrue="1" operator="lessThan">
      <formula>0</formula>
    </cfRule>
  </conditionalFormatting>
  <conditionalFormatting sqref="C16:G22">
    <cfRule type="cellIs" dxfId="3" priority="1" stopIfTrue="1" operator="lessThan">
      <formula>0</formula>
    </cfRule>
    <cfRule type="cellIs" dxfId="2" priority="2" stopIfTrue="1" operator="lessThan">
      <formula>0</formula>
    </cfRule>
  </conditionalFormatting>
  <conditionalFormatting sqref="C24:G27">
    <cfRule type="cellIs" dxfId="1" priority="3" stopIfTrue="1" operator="lessThan">
      <formula>0</formula>
    </cfRule>
    <cfRule type="cellIs" dxfId="0" priority="4" stopIfTrue="1" operator="lessThan">
      <formula>0</formula>
    </cfRule>
  </conditionalFormatting>
  <pageMargins left="0.7" right="0.7" top="0.75" bottom="0.75" header="0.3" footer="0.3"/>
  <pageSetup scale="4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6"/>
  <sheetViews>
    <sheetView showGridLines="0" showRowColHeaders="0" tabSelected="1" zoomScaleNormal="100" workbookViewId="0">
      <pane xSplit="2" ySplit="6" topLeftCell="C15" activePane="bottomRight" state="frozen"/>
      <selection pane="topRight" activeCell="C1" sqref="C1"/>
      <selection pane="bottomLeft" activeCell="A7" sqref="A7"/>
      <selection pane="bottomRight" activeCell="F33" sqref="F33:H36"/>
    </sheetView>
  </sheetViews>
  <sheetFormatPr defaultColWidth="9.33203125" defaultRowHeight="14.4" x14ac:dyDescent="0.3"/>
  <cols>
    <col min="2" max="2" width="99" bestFit="1" customWidth="1"/>
    <col min="4" max="4" width="11.33203125" customWidth="1"/>
    <col min="5" max="5" width="15.44140625" customWidth="1"/>
    <col min="7" max="7" width="12.44140625" customWidth="1"/>
    <col min="8" max="8" width="13.33203125" customWidth="1"/>
    <col min="9" max="9" width="48.44140625" customWidth="1"/>
  </cols>
  <sheetData>
    <row r="1" spans="1:9" ht="21" x14ac:dyDescent="0.4">
      <c r="A1" s="124" t="s">
        <v>9</v>
      </c>
      <c r="B1" s="124"/>
      <c r="C1" s="124"/>
      <c r="D1" s="124"/>
      <c r="E1" s="124"/>
      <c r="F1" s="124"/>
      <c r="G1" s="124"/>
      <c r="H1" s="124"/>
      <c r="I1" s="124"/>
    </row>
    <row r="2" spans="1:9" ht="18" x14ac:dyDescent="0.35">
      <c r="A2" s="123" t="s">
        <v>96</v>
      </c>
      <c r="B2" s="123"/>
      <c r="C2" s="123"/>
      <c r="D2" s="123"/>
      <c r="E2" s="123"/>
      <c r="F2" s="123"/>
      <c r="G2" s="123"/>
      <c r="H2" s="123"/>
      <c r="I2" s="123"/>
    </row>
    <row r="3" spans="1:9" ht="18.600000000000001" thickBot="1" x14ac:dyDescent="0.4">
      <c r="A3" s="62" t="s">
        <v>74</v>
      </c>
      <c r="B3" s="62"/>
      <c r="C3" s="62"/>
      <c r="D3" s="62"/>
      <c r="E3" s="62"/>
      <c r="F3" s="62"/>
      <c r="G3" s="62"/>
      <c r="H3" s="62"/>
      <c r="I3" s="62"/>
    </row>
    <row r="4" spans="1:9" ht="26.25" customHeight="1" x14ac:dyDescent="0.3">
      <c r="A4" s="127" t="s">
        <v>75</v>
      </c>
      <c r="B4" s="125" t="s">
        <v>76</v>
      </c>
      <c r="C4" s="129" t="s">
        <v>77</v>
      </c>
      <c r="D4" s="129"/>
      <c r="E4" s="130"/>
      <c r="F4" s="131" t="s">
        <v>78</v>
      </c>
      <c r="G4" s="129"/>
      <c r="H4" s="132"/>
    </row>
    <row r="5" spans="1:9" ht="15" thickBot="1" x14ac:dyDescent="0.35">
      <c r="A5" s="128"/>
      <c r="B5" s="126"/>
      <c r="C5" s="2" t="s">
        <v>79</v>
      </c>
      <c r="D5" s="2" t="s">
        <v>80</v>
      </c>
      <c r="E5" s="3" t="s">
        <v>81</v>
      </c>
      <c r="F5" s="4" t="s">
        <v>79</v>
      </c>
      <c r="G5" s="2" t="s">
        <v>80</v>
      </c>
      <c r="H5" s="5" t="s">
        <v>81</v>
      </c>
    </row>
    <row r="6" spans="1:9" ht="15.6" x14ac:dyDescent="0.3">
      <c r="A6" s="20"/>
      <c r="B6" s="21" t="s">
        <v>27</v>
      </c>
      <c r="C6" s="24"/>
      <c r="D6" s="24"/>
      <c r="E6" s="24"/>
      <c r="F6" s="24"/>
      <c r="G6" s="24"/>
      <c r="H6" s="24"/>
      <c r="I6" s="7"/>
    </row>
    <row r="7" spans="1:9" ht="15.6" x14ac:dyDescent="0.3">
      <c r="A7" s="22">
        <v>6</v>
      </c>
      <c r="B7" s="36" t="s">
        <v>28</v>
      </c>
      <c r="C7" s="30"/>
      <c r="D7" s="30"/>
      <c r="E7" s="31" t="s">
        <v>106</v>
      </c>
      <c r="F7" s="32"/>
      <c r="G7" s="30"/>
      <c r="H7" s="30"/>
      <c r="I7" s="7"/>
    </row>
    <row r="8" spans="1:9" ht="15.6" x14ac:dyDescent="0.3">
      <c r="A8" s="22">
        <v>7</v>
      </c>
      <c r="B8" s="36" t="s">
        <v>29</v>
      </c>
      <c r="C8" s="30"/>
      <c r="D8" s="30"/>
      <c r="E8" s="31" t="s">
        <v>106</v>
      </c>
      <c r="F8" s="32"/>
      <c r="G8" s="30"/>
      <c r="H8" s="30"/>
      <c r="I8" s="7"/>
    </row>
    <row r="9" spans="1:9" ht="15.6" x14ac:dyDescent="0.3">
      <c r="A9" s="22">
        <v>8</v>
      </c>
      <c r="B9" s="36" t="s">
        <v>30</v>
      </c>
      <c r="C9" s="25"/>
      <c r="D9" s="25"/>
      <c r="E9" s="26"/>
      <c r="F9" s="32"/>
      <c r="G9" s="30"/>
      <c r="H9" s="30" t="s">
        <v>106</v>
      </c>
      <c r="I9" s="7"/>
    </row>
    <row r="10" spans="1:9" ht="15.6" x14ac:dyDescent="0.3">
      <c r="A10" s="22">
        <v>9</v>
      </c>
      <c r="B10" s="36" t="s">
        <v>31</v>
      </c>
      <c r="C10" s="25"/>
      <c r="D10" s="25"/>
      <c r="E10" s="26"/>
      <c r="F10" s="32"/>
      <c r="G10" s="30"/>
      <c r="H10" s="30"/>
      <c r="I10" s="7"/>
    </row>
    <row r="11" spans="1:9" ht="15.6" x14ac:dyDescent="0.3">
      <c r="A11" s="22">
        <v>10</v>
      </c>
      <c r="B11" s="36" t="s">
        <v>32</v>
      </c>
      <c r="C11" s="30"/>
      <c r="D11" s="30"/>
      <c r="E11" s="31"/>
      <c r="F11" s="32"/>
      <c r="G11" s="30"/>
      <c r="H11" s="30"/>
      <c r="I11" s="7"/>
    </row>
    <row r="12" spans="1:9" ht="15.6" x14ac:dyDescent="0.3">
      <c r="A12" s="22">
        <v>11</v>
      </c>
      <c r="B12" s="36" t="s">
        <v>33</v>
      </c>
      <c r="C12" s="30"/>
      <c r="D12" s="30"/>
      <c r="E12" s="31"/>
      <c r="F12" s="32"/>
      <c r="G12" s="30"/>
      <c r="H12" s="30"/>
      <c r="I12" s="7"/>
    </row>
    <row r="13" spans="1:9" ht="16.2" thickBot="1" x14ac:dyDescent="0.35">
      <c r="A13" s="23">
        <v>13</v>
      </c>
      <c r="B13" s="37" t="s">
        <v>34</v>
      </c>
      <c r="C13" s="27"/>
      <c r="D13" s="27"/>
      <c r="E13" s="28"/>
      <c r="F13" s="33"/>
      <c r="G13" s="34" t="s">
        <v>106</v>
      </c>
      <c r="H13" s="35"/>
      <c r="I13" s="7"/>
    </row>
    <row r="14" spans="1:9" ht="15.6" x14ac:dyDescent="0.3">
      <c r="A14" s="20"/>
      <c r="B14" s="38" t="s">
        <v>36</v>
      </c>
      <c r="C14" s="29"/>
      <c r="D14" s="29"/>
      <c r="E14" s="29"/>
      <c r="F14" s="29"/>
      <c r="G14" s="29"/>
      <c r="H14" s="29"/>
      <c r="I14" s="7"/>
    </row>
    <row r="15" spans="1:9" ht="15.6" x14ac:dyDescent="0.3">
      <c r="A15" s="22">
        <v>15</v>
      </c>
      <c r="B15" s="36" t="s">
        <v>37</v>
      </c>
      <c r="C15" s="30"/>
      <c r="D15" s="30"/>
      <c r="E15" s="31" t="s">
        <v>106</v>
      </c>
      <c r="F15" s="32"/>
      <c r="G15" s="30"/>
      <c r="H15" s="30" t="s">
        <v>106</v>
      </c>
      <c r="I15" s="7"/>
    </row>
    <row r="16" spans="1:9" ht="15.6" x14ac:dyDescent="0.3">
      <c r="A16" s="22">
        <v>16</v>
      </c>
      <c r="B16" s="36" t="s">
        <v>38</v>
      </c>
      <c r="C16" s="30"/>
      <c r="D16" s="30"/>
      <c r="E16" s="31" t="s">
        <v>106</v>
      </c>
      <c r="F16" s="32"/>
      <c r="G16" s="30"/>
      <c r="H16" s="30" t="s">
        <v>106</v>
      </c>
      <c r="I16" s="7"/>
    </row>
    <row r="17" spans="1:9" ht="15.6" x14ac:dyDescent="0.3">
      <c r="A17" s="22">
        <v>17</v>
      </c>
      <c r="B17" s="36" t="s">
        <v>39</v>
      </c>
      <c r="C17" s="30"/>
      <c r="D17" s="30"/>
      <c r="E17" s="31" t="s">
        <v>106</v>
      </c>
      <c r="F17" s="32"/>
      <c r="G17" s="30"/>
      <c r="H17" s="30" t="s">
        <v>106</v>
      </c>
      <c r="I17" s="7"/>
    </row>
    <row r="18" spans="1:9" ht="15.6" x14ac:dyDescent="0.3">
      <c r="A18" s="22">
        <v>18</v>
      </c>
      <c r="B18" s="36" t="s">
        <v>40</v>
      </c>
      <c r="C18" s="30"/>
      <c r="D18" s="30"/>
      <c r="E18" s="31" t="s">
        <v>106</v>
      </c>
      <c r="F18" s="32"/>
      <c r="G18" s="30"/>
      <c r="H18" s="30" t="s">
        <v>106</v>
      </c>
      <c r="I18" s="7"/>
    </row>
    <row r="19" spans="1:9" ht="15.6" x14ac:dyDescent="0.3">
      <c r="A19" s="22">
        <v>19</v>
      </c>
      <c r="B19" s="36" t="s">
        <v>41</v>
      </c>
      <c r="C19" s="30"/>
      <c r="D19" s="30"/>
      <c r="E19" s="31" t="s">
        <v>106</v>
      </c>
      <c r="F19" s="32"/>
      <c r="G19" s="30"/>
      <c r="H19" s="30" t="s">
        <v>106</v>
      </c>
      <c r="I19" s="7"/>
    </row>
    <row r="20" spans="1:9" ht="15.6" x14ac:dyDescent="0.3">
      <c r="A20" s="22">
        <v>20</v>
      </c>
      <c r="B20" s="36" t="s">
        <v>42</v>
      </c>
      <c r="C20" s="30"/>
      <c r="D20" s="30"/>
      <c r="E20" s="31" t="s">
        <v>106</v>
      </c>
      <c r="F20" s="32"/>
      <c r="G20" s="30"/>
      <c r="H20" s="30" t="s">
        <v>106</v>
      </c>
      <c r="I20" s="7"/>
    </row>
    <row r="21" spans="1:9" ht="15.6" x14ac:dyDescent="0.3">
      <c r="A21" s="22">
        <v>21</v>
      </c>
      <c r="B21" s="36" t="s">
        <v>43</v>
      </c>
      <c r="C21" s="30"/>
      <c r="D21" s="30"/>
      <c r="E21" s="31" t="s">
        <v>106</v>
      </c>
      <c r="F21" s="32"/>
      <c r="G21" s="30"/>
      <c r="H21" s="30" t="s">
        <v>106</v>
      </c>
      <c r="I21" s="7"/>
    </row>
    <row r="22" spans="1:9" ht="15.6" x14ac:dyDescent="0.3">
      <c r="A22" s="22">
        <v>22</v>
      </c>
      <c r="B22" s="36" t="s">
        <v>44</v>
      </c>
      <c r="C22" s="25"/>
      <c r="D22" s="25"/>
      <c r="E22" s="26"/>
      <c r="F22" s="32"/>
      <c r="G22" s="30" t="s">
        <v>106</v>
      </c>
      <c r="H22" s="30"/>
      <c r="I22" s="7"/>
    </row>
    <row r="23" spans="1:9" ht="15.6" x14ac:dyDescent="0.3">
      <c r="A23" s="22">
        <v>23</v>
      </c>
      <c r="B23" s="36" t="s">
        <v>45</v>
      </c>
      <c r="C23" s="25"/>
      <c r="D23" s="25"/>
      <c r="E23" s="26"/>
      <c r="F23" s="32" t="s">
        <v>106</v>
      </c>
      <c r="G23" s="30"/>
      <c r="H23" s="30"/>
      <c r="I23" s="7"/>
    </row>
    <row r="24" spans="1:9" ht="15.6" x14ac:dyDescent="0.3">
      <c r="A24" s="22">
        <v>24</v>
      </c>
      <c r="B24" s="36" t="s">
        <v>46</v>
      </c>
      <c r="C24" s="25"/>
      <c r="D24" s="25"/>
      <c r="E24" s="26"/>
      <c r="F24" s="32"/>
      <c r="G24" s="30" t="s">
        <v>106</v>
      </c>
      <c r="H24" s="30"/>
      <c r="I24" s="7"/>
    </row>
    <row r="25" spans="1:9" ht="15.6" x14ac:dyDescent="0.3">
      <c r="A25" s="22">
        <v>26</v>
      </c>
      <c r="B25" s="36" t="s">
        <v>47</v>
      </c>
      <c r="C25" s="25"/>
      <c r="D25" s="25"/>
      <c r="E25" s="26"/>
      <c r="F25" s="32"/>
      <c r="G25" s="30" t="s">
        <v>106</v>
      </c>
      <c r="H25" s="30"/>
      <c r="I25" s="7"/>
    </row>
    <row r="26" spans="1:9" ht="15.6" x14ac:dyDescent="0.3">
      <c r="A26" s="22">
        <v>27</v>
      </c>
      <c r="B26" s="36" t="s">
        <v>48</v>
      </c>
      <c r="C26" s="25"/>
      <c r="D26" s="25"/>
      <c r="E26" s="26"/>
      <c r="F26" s="32"/>
      <c r="G26" s="30" t="s">
        <v>106</v>
      </c>
      <c r="H26" s="30"/>
      <c r="I26" s="7"/>
    </row>
    <row r="27" spans="1:9" ht="15.6" x14ac:dyDescent="0.3">
      <c r="A27" s="22">
        <v>28</v>
      </c>
      <c r="B27" s="36" t="s">
        <v>49</v>
      </c>
      <c r="C27" s="25"/>
      <c r="D27" s="25"/>
      <c r="E27" s="26"/>
      <c r="F27" s="32"/>
      <c r="G27" s="30" t="s">
        <v>106</v>
      </c>
      <c r="H27" s="30"/>
      <c r="I27" s="7"/>
    </row>
    <row r="28" spans="1:9" ht="15.6" x14ac:dyDescent="0.3">
      <c r="A28" s="22">
        <v>29</v>
      </c>
      <c r="B28" s="36" t="s">
        <v>82</v>
      </c>
      <c r="C28" s="25"/>
      <c r="D28" s="25"/>
      <c r="E28" s="26"/>
      <c r="F28" s="32"/>
      <c r="G28" s="30" t="s">
        <v>106</v>
      </c>
      <c r="H28" s="30"/>
      <c r="I28" s="7"/>
    </row>
    <row r="29" spans="1:9" ht="15.6" x14ac:dyDescent="0.3">
      <c r="A29" s="22">
        <v>30</v>
      </c>
      <c r="B29" s="36" t="s">
        <v>51</v>
      </c>
      <c r="C29" s="25"/>
      <c r="D29" s="25"/>
      <c r="E29" s="26"/>
      <c r="F29" s="32" t="s">
        <v>106</v>
      </c>
      <c r="G29" s="30"/>
      <c r="H29" s="30"/>
      <c r="I29" s="7"/>
    </row>
    <row r="30" spans="1:9" ht="15.6" x14ac:dyDescent="0.3">
      <c r="A30" s="22">
        <v>31</v>
      </c>
      <c r="B30" s="36" t="s">
        <v>52</v>
      </c>
      <c r="C30" s="25"/>
      <c r="D30" s="25"/>
      <c r="E30" s="26"/>
      <c r="F30" s="32"/>
      <c r="G30" s="30" t="s">
        <v>106</v>
      </c>
      <c r="H30" s="30"/>
      <c r="I30" s="7"/>
    </row>
    <row r="31" spans="1:9" ht="15.6" x14ac:dyDescent="0.3">
      <c r="A31" s="22">
        <v>32</v>
      </c>
      <c r="B31" s="36" t="s">
        <v>53</v>
      </c>
      <c r="C31" s="25"/>
      <c r="D31" s="25"/>
      <c r="E31" s="26"/>
      <c r="F31" s="32"/>
      <c r="G31" s="30" t="s">
        <v>106</v>
      </c>
      <c r="H31" s="30"/>
      <c r="I31" s="7"/>
    </row>
    <row r="32" spans="1:9" ht="15.6" x14ac:dyDescent="0.3">
      <c r="A32" s="22">
        <v>33</v>
      </c>
      <c r="B32" s="36" t="s">
        <v>54</v>
      </c>
      <c r="C32" s="25"/>
      <c r="D32" s="25"/>
      <c r="E32" s="26"/>
      <c r="F32" s="25"/>
      <c r="G32" s="25"/>
      <c r="H32" s="26"/>
      <c r="I32" s="7"/>
    </row>
    <row r="33" spans="1:9" ht="15.6" x14ac:dyDescent="0.3">
      <c r="A33" s="22" t="s">
        <v>55</v>
      </c>
      <c r="B33" s="36" t="s">
        <v>56</v>
      </c>
      <c r="C33" s="25"/>
      <c r="D33" s="25"/>
      <c r="E33" s="26"/>
      <c r="F33" s="32"/>
      <c r="G33" s="30"/>
      <c r="H33" s="30"/>
      <c r="I33" s="7"/>
    </row>
    <row r="34" spans="1:9" ht="15.6" x14ac:dyDescent="0.3">
      <c r="A34" s="22">
        <v>34</v>
      </c>
      <c r="B34" s="36" t="s">
        <v>57</v>
      </c>
      <c r="C34" s="25"/>
      <c r="D34" s="25"/>
      <c r="E34" s="26"/>
      <c r="F34" s="32"/>
      <c r="G34" s="30" t="s">
        <v>106</v>
      </c>
      <c r="H34" s="30"/>
      <c r="I34" s="7"/>
    </row>
    <row r="35" spans="1:9" ht="15.6" x14ac:dyDescent="0.3">
      <c r="A35" s="22">
        <v>35</v>
      </c>
      <c r="B35" s="36" t="s">
        <v>58</v>
      </c>
      <c r="C35" s="25"/>
      <c r="D35" s="25"/>
      <c r="E35" s="26"/>
      <c r="F35" s="32"/>
      <c r="G35" s="30" t="s">
        <v>106</v>
      </c>
      <c r="H35" s="30"/>
      <c r="I35" s="7"/>
    </row>
    <row r="36" spans="1:9" ht="16.2" thickBot="1" x14ac:dyDescent="0.35">
      <c r="A36" s="23">
        <v>36</v>
      </c>
      <c r="B36" s="37" t="s">
        <v>59</v>
      </c>
      <c r="C36" s="27"/>
      <c r="D36" s="27"/>
      <c r="E36" s="28"/>
      <c r="F36" s="33"/>
      <c r="G36" s="34" t="s">
        <v>106</v>
      </c>
      <c r="H36" s="35"/>
      <c r="I36" s="7"/>
    </row>
  </sheetData>
  <sheetProtection selectLockedCells="1"/>
  <mergeCells count="6">
    <mergeCell ref="A2:I2"/>
    <mergeCell ref="A1:I1"/>
    <mergeCell ref="B4:B5"/>
    <mergeCell ref="A4:A5"/>
    <mergeCell ref="C4:E4"/>
    <mergeCell ref="F4:H4"/>
  </mergeCells>
  <pageMargins left="0.7" right="0.7" top="0.75" bottom="0.75" header="0.3" footer="0.3"/>
  <pageSetup scale="3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
  <sheetViews>
    <sheetView showGridLines="0" showRowColHeaders="0" topLeftCell="B1" zoomScaleNormal="100" workbookViewId="0">
      <pane xSplit="1" ySplit="1" topLeftCell="C13" activePane="bottomRight" state="frozen"/>
      <selection activeCell="B1" sqref="B1"/>
      <selection pane="topRight" activeCell="C1" sqref="C1"/>
      <selection pane="bottomLeft" activeCell="B6" sqref="B6"/>
      <selection pane="bottomRight" activeCell="E19" sqref="E19"/>
    </sheetView>
  </sheetViews>
  <sheetFormatPr defaultColWidth="9.33203125" defaultRowHeight="14.4" x14ac:dyDescent="0.3"/>
  <cols>
    <col min="1" max="1" width="8.33203125" customWidth="1"/>
    <col min="2" max="2" width="6.5546875" style="106" bestFit="1" customWidth="1"/>
    <col min="3" max="3" width="50.6640625" style="106" customWidth="1"/>
    <col min="4" max="5" width="55.6640625" style="106" customWidth="1"/>
    <col min="6" max="8" width="16.6640625" style="106" customWidth="1"/>
    <col min="9" max="9" width="48.44140625" style="106" customWidth="1"/>
    <col min="10" max="16384" width="9.33203125" style="106"/>
  </cols>
  <sheetData>
    <row r="1" spans="2:9" ht="21" x14ac:dyDescent="0.4">
      <c r="B1"/>
      <c r="C1" s="80" t="s">
        <v>9</v>
      </c>
      <c r="D1" s="105"/>
      <c r="E1" s="105"/>
      <c r="F1" s="105"/>
      <c r="G1" s="105"/>
      <c r="H1" s="105"/>
      <c r="I1" s="105"/>
    </row>
    <row r="2" spans="2:9" ht="15" thickBot="1" x14ac:dyDescent="0.35">
      <c r="B2"/>
      <c r="C2" s="107" t="s">
        <v>83</v>
      </c>
    </row>
    <row r="3" spans="2:9" x14ac:dyDescent="0.3">
      <c r="B3" s="112" t="s">
        <v>75</v>
      </c>
      <c r="C3" s="102" t="s">
        <v>76</v>
      </c>
    </row>
    <row r="4" spans="2:9" ht="15" thickBot="1" x14ac:dyDescent="0.35">
      <c r="B4" s="113"/>
      <c r="C4" s="103"/>
      <c r="D4" s="103"/>
      <c r="E4" s="104"/>
    </row>
    <row r="5" spans="2:9" ht="15.6" x14ac:dyDescent="0.3">
      <c r="B5" s="114"/>
      <c r="C5" s="21" t="s">
        <v>27</v>
      </c>
      <c r="D5" s="108" t="s">
        <v>84</v>
      </c>
      <c r="E5" s="109" t="s">
        <v>85</v>
      </c>
    </row>
    <row r="6" spans="2:9" ht="15.6" x14ac:dyDescent="0.3">
      <c r="B6" s="115">
        <v>6</v>
      </c>
      <c r="C6" s="110" t="s">
        <v>28</v>
      </c>
      <c r="D6" s="30" t="s">
        <v>107</v>
      </c>
      <c r="E6" s="30" t="s">
        <v>107</v>
      </c>
    </row>
    <row r="7" spans="2:9" ht="15.6" x14ac:dyDescent="0.3">
      <c r="B7" s="115">
        <v>7</v>
      </c>
      <c r="C7" s="110" t="s">
        <v>29</v>
      </c>
      <c r="D7" s="30" t="s">
        <v>107</v>
      </c>
      <c r="E7" s="30" t="s">
        <v>107</v>
      </c>
    </row>
    <row r="8" spans="2:9" ht="15.6" x14ac:dyDescent="0.3">
      <c r="B8" s="115">
        <v>8</v>
      </c>
      <c r="C8" s="110" t="s">
        <v>30</v>
      </c>
      <c r="D8" s="30"/>
      <c r="E8" s="30" t="s">
        <v>107</v>
      </c>
    </row>
    <row r="9" spans="2:9" ht="31.2" x14ac:dyDescent="0.3">
      <c r="B9" s="115">
        <v>9</v>
      </c>
      <c r="C9" s="110" t="s">
        <v>31</v>
      </c>
      <c r="D9" s="30"/>
      <c r="E9" s="30"/>
    </row>
    <row r="10" spans="2:9" ht="15.6" x14ac:dyDescent="0.3">
      <c r="B10" s="115">
        <v>10</v>
      </c>
      <c r="C10" s="110" t="s">
        <v>32</v>
      </c>
      <c r="D10" s="30"/>
      <c r="E10" s="30"/>
    </row>
    <row r="11" spans="2:9" ht="15.6" x14ac:dyDescent="0.3">
      <c r="B11" s="115">
        <v>11</v>
      </c>
      <c r="C11" s="110" t="s">
        <v>33</v>
      </c>
      <c r="D11" s="30"/>
      <c r="E11" s="30"/>
    </row>
    <row r="12" spans="2:9" ht="31.8" thickBot="1" x14ac:dyDescent="0.35">
      <c r="B12" s="116">
        <v>13</v>
      </c>
      <c r="C12" s="111" t="s">
        <v>34</v>
      </c>
      <c r="D12" s="30"/>
      <c r="E12" s="30" t="s">
        <v>108</v>
      </c>
    </row>
    <row r="13" spans="2:9" ht="15.6" x14ac:dyDescent="0.3">
      <c r="B13" s="114"/>
      <c r="C13" s="21" t="s">
        <v>36</v>
      </c>
      <c r="D13" s="30"/>
      <c r="E13" s="30"/>
    </row>
    <row r="14" spans="2:9" ht="31.2" x14ac:dyDescent="0.3">
      <c r="B14" s="115">
        <v>15</v>
      </c>
      <c r="C14" s="110" t="s">
        <v>37</v>
      </c>
      <c r="D14" s="30" t="s">
        <v>109</v>
      </c>
      <c r="E14" s="30" t="s">
        <v>109</v>
      </c>
    </row>
    <row r="15" spans="2:9" ht="31.2" x14ac:dyDescent="0.3">
      <c r="B15" s="115">
        <v>16</v>
      </c>
      <c r="C15" s="110" t="s">
        <v>38</v>
      </c>
      <c r="D15" s="30" t="s">
        <v>109</v>
      </c>
      <c r="E15" s="30" t="s">
        <v>109</v>
      </c>
    </row>
    <row r="16" spans="2:9" ht="31.2" x14ac:dyDescent="0.3">
      <c r="B16" s="115">
        <v>17</v>
      </c>
      <c r="C16" s="110" t="s">
        <v>39</v>
      </c>
      <c r="D16" s="30" t="s">
        <v>109</v>
      </c>
      <c r="E16" s="30" t="s">
        <v>109</v>
      </c>
    </row>
    <row r="17" spans="2:5" ht="15.6" x14ac:dyDescent="0.3">
      <c r="B17" s="115">
        <v>18</v>
      </c>
      <c r="C17" s="110" t="s">
        <v>40</v>
      </c>
      <c r="D17" s="30" t="s">
        <v>109</v>
      </c>
      <c r="E17" s="30" t="s">
        <v>109</v>
      </c>
    </row>
    <row r="18" spans="2:5" ht="15.6" x14ac:dyDescent="0.3">
      <c r="B18" s="115">
        <v>19</v>
      </c>
      <c r="C18" s="110" t="s">
        <v>41</v>
      </c>
      <c r="D18" s="30" t="s">
        <v>109</v>
      </c>
      <c r="E18" s="30" t="s">
        <v>109</v>
      </c>
    </row>
    <row r="19" spans="2:5" ht="15.6" x14ac:dyDescent="0.3">
      <c r="B19" s="115">
        <v>20</v>
      </c>
      <c r="C19" s="110" t="s">
        <v>42</v>
      </c>
      <c r="D19" s="30" t="s">
        <v>109</v>
      </c>
      <c r="E19" s="30" t="s">
        <v>109</v>
      </c>
    </row>
    <row r="20" spans="2:5" ht="15.6" x14ac:dyDescent="0.3">
      <c r="B20" s="115">
        <v>21</v>
      </c>
      <c r="C20" s="110" t="s">
        <v>43</v>
      </c>
      <c r="D20" s="30" t="s">
        <v>110</v>
      </c>
      <c r="E20" s="30" t="s">
        <v>110</v>
      </c>
    </row>
    <row r="21" spans="2:5" ht="15.6" x14ac:dyDescent="0.3">
      <c r="B21" s="115">
        <v>22</v>
      </c>
      <c r="C21" s="110" t="s">
        <v>44</v>
      </c>
      <c r="D21" s="30"/>
      <c r="E21" s="30"/>
    </row>
    <row r="22" spans="2:5" ht="31.2" x14ac:dyDescent="0.3">
      <c r="B22" s="115">
        <v>23</v>
      </c>
      <c r="C22" s="110" t="s">
        <v>45</v>
      </c>
      <c r="D22" s="30"/>
      <c r="E22" s="30" t="s">
        <v>111</v>
      </c>
    </row>
    <row r="23" spans="2:5" ht="15.6" x14ac:dyDescent="0.3">
      <c r="B23" s="115">
        <v>24</v>
      </c>
      <c r="C23" s="110" t="s">
        <v>46</v>
      </c>
      <c r="D23" s="30"/>
      <c r="E23" s="30"/>
    </row>
    <row r="24" spans="2:5" ht="15.6" x14ac:dyDescent="0.3">
      <c r="B24" s="115">
        <v>26</v>
      </c>
      <c r="C24" s="110" t="s">
        <v>47</v>
      </c>
      <c r="D24" s="30"/>
      <c r="E24" s="30" t="s">
        <v>111</v>
      </c>
    </row>
    <row r="25" spans="2:5" ht="15.6" x14ac:dyDescent="0.3">
      <c r="B25" s="115">
        <v>27</v>
      </c>
      <c r="C25" s="110" t="s">
        <v>48</v>
      </c>
      <c r="D25" s="30"/>
      <c r="E25" s="30" t="s">
        <v>112</v>
      </c>
    </row>
    <row r="26" spans="2:5" ht="15.6" x14ac:dyDescent="0.3">
      <c r="B26" s="115">
        <v>28</v>
      </c>
      <c r="C26" s="110" t="s">
        <v>49</v>
      </c>
      <c r="D26" s="30"/>
      <c r="E26" s="30" t="s">
        <v>112</v>
      </c>
    </row>
    <row r="27" spans="2:5" ht="15.6" x14ac:dyDescent="0.3">
      <c r="B27" s="115">
        <v>29</v>
      </c>
      <c r="C27" s="110" t="s">
        <v>82</v>
      </c>
      <c r="D27" s="30"/>
      <c r="E27" s="30" t="s">
        <v>112</v>
      </c>
    </row>
    <row r="28" spans="2:5" ht="15.6" x14ac:dyDescent="0.3">
      <c r="B28" s="115">
        <v>30</v>
      </c>
      <c r="C28" s="110" t="s">
        <v>51</v>
      </c>
      <c r="D28" s="30"/>
      <c r="E28" s="30"/>
    </row>
    <row r="29" spans="2:5" ht="15.6" x14ac:dyDescent="0.3">
      <c r="B29" s="115">
        <v>31</v>
      </c>
      <c r="C29" s="110" t="s">
        <v>52</v>
      </c>
      <c r="D29" s="30"/>
      <c r="E29" s="30" t="s">
        <v>112</v>
      </c>
    </row>
    <row r="30" spans="2:5" ht="46.8" x14ac:dyDescent="0.3">
      <c r="B30" s="115">
        <v>32</v>
      </c>
      <c r="C30" s="110" t="s">
        <v>53</v>
      </c>
      <c r="D30" s="30"/>
      <c r="E30" s="30" t="s">
        <v>112</v>
      </c>
    </row>
    <row r="31" spans="2:5" ht="15.6" x14ac:dyDescent="0.3">
      <c r="B31" s="115">
        <v>33</v>
      </c>
      <c r="C31" s="110" t="s">
        <v>54</v>
      </c>
      <c r="D31" s="30"/>
      <c r="E31" s="30"/>
    </row>
    <row r="32" spans="2:5" ht="15.6" x14ac:dyDescent="0.3">
      <c r="B32" s="115" t="s">
        <v>55</v>
      </c>
      <c r="C32" s="110" t="s">
        <v>56</v>
      </c>
      <c r="D32" s="30"/>
      <c r="E32" s="30"/>
    </row>
    <row r="33" spans="2:5" ht="15.6" x14ac:dyDescent="0.3">
      <c r="B33" s="115">
        <v>34</v>
      </c>
      <c r="C33" s="110" t="s">
        <v>57</v>
      </c>
      <c r="D33" s="30"/>
      <c r="E33" s="30" t="s">
        <v>112</v>
      </c>
    </row>
    <row r="34" spans="2:5" ht="15.6" x14ac:dyDescent="0.3">
      <c r="B34" s="115">
        <v>35</v>
      </c>
      <c r="C34" s="110" t="s">
        <v>58</v>
      </c>
      <c r="D34" s="30"/>
      <c r="E34" s="30" t="s">
        <v>112</v>
      </c>
    </row>
    <row r="35" spans="2:5" ht="16.2" thickBot="1" x14ac:dyDescent="0.35">
      <c r="B35" s="116">
        <v>36</v>
      </c>
      <c r="C35" s="111" t="s">
        <v>59</v>
      </c>
      <c r="D35" s="30"/>
      <c r="E35" s="30" t="s">
        <v>112</v>
      </c>
    </row>
  </sheetData>
  <sheetProtection algorithmName="SHA-512" hashValue="4lICcpgCcyI34HJyJrevyr33Vmw1dhq5VCyJ1audtgReZeSrEsuSFYGxJ4KHyC5Qf8gPwpb0M5mE4u3NluHrAA==" saltValue="OiLO+eDzcwrAoUOgGcCmEw==" spinCount="100000" sheet="1" objects="1" scenarios="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Sections I-III. Company Data</vt:lpstr>
      <vt:lpstr>Statewide Data</vt:lpstr>
      <vt:lpstr>Area 1 Data</vt:lpstr>
      <vt:lpstr>Area 2 Data</vt:lpstr>
      <vt:lpstr>Area 3 Data</vt:lpstr>
      <vt:lpstr>Area 4 Data</vt:lpstr>
      <vt:lpstr>Area 5 Data</vt:lpstr>
      <vt:lpstr>Allocation Method</vt:lpstr>
      <vt:lpstr>Comments</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Bradford L</dc:creator>
  <cp:lastModifiedBy>Fougere, Keith A</cp:lastModifiedBy>
  <cp:lastPrinted>2026-03-02T21:29:29Z</cp:lastPrinted>
  <dcterms:created xsi:type="dcterms:W3CDTF">2013-10-30T14:59:00Z</dcterms:created>
  <dcterms:modified xsi:type="dcterms:W3CDTF">2026-03-03T15:26:32Z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