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01_Reporting\Legal_Entities\UHIC-AMC Entity Shared Folder\Annual Stmt 2021\State Compliance\Maine\945\2_Final\"/>
    </mc:Choice>
  </mc:AlternateContent>
  <xr:revisionPtr revIDLastSave="0" documentId="13_ncr:1_{7BC05A9B-48C1-4A9A-AD6C-0B9646C99C12}" xr6:coauthVersionLast="47" xr6:coauthVersionMax="47"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20" yWindow="-120" windowWidth="19440" windowHeight="1500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24" i="2" l="1"/>
  <c r="G52" i="2"/>
  <c r="F12" i="2"/>
  <c r="G28" i="2"/>
  <c r="D21" i="2"/>
  <c r="E12" i="2"/>
  <c r="F48" i="2"/>
  <c r="G10" i="2"/>
  <c r="G14" i="2"/>
  <c r="G25" i="2"/>
  <c r="G53" i="2"/>
  <c r="G27" i="2"/>
  <c r="E21" i="2"/>
  <c r="G51" i="2"/>
  <c r="G19" i="2"/>
  <c r="G47" i="2"/>
  <c r="G9" i="2"/>
  <c r="C12" i="2"/>
  <c r="G18" i="2"/>
  <c r="G23" i="2"/>
  <c r="C33" i="2"/>
  <c r="E33" i="2"/>
  <c r="G29" i="2"/>
  <c r="D33" i="2"/>
  <c r="G26" i="2"/>
  <c r="G50" i="2"/>
  <c r="D12" i="2"/>
  <c r="G11" i="2"/>
  <c r="G15" i="2"/>
  <c r="C21" i="2"/>
  <c r="G5" i="2"/>
  <c r="G6" i="2"/>
  <c r="D48" i="2" l="1"/>
  <c r="G21" i="2"/>
  <c r="E48" i="2"/>
  <c r="G12" i="2"/>
  <c r="G33" i="2"/>
  <c r="C48" i="2"/>
  <c r="G48" i="2" l="1"/>
</calcChain>
</file>

<file path=xl/sharedStrings.xml><?xml version="1.0" encoding="utf-8"?>
<sst xmlns="http://schemas.openxmlformats.org/spreadsheetml/2006/main" count="360" uniqueCount="107">
  <si>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</si>
  <si>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</si>
  <si>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</si>
  <si>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</si>
  <si>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</si>
  <si>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</si>
  <si>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</si>
  <si>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</si>
  <si>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</si>
  <si>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</si>
  <si>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</si>
  <si>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</si>
  <si>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</si>
  <si>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</si>
  <si>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</si>
  <si>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</si>
  <si>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</si>
  <si>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</si>
  <si>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</si>
  <si>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</si>
  <si>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</si>
  <si>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</si>
  <si>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</si>
  <si>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</si>
  <si>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</si>
  <si>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</si>
  <si>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</si>
  <si>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</si>
  <si>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</si>
  <si>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</si>
  <si>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</si>
  <si>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</si>
  <si>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</si>
  <si>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</si>
  <si>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</si>
  <si>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</si>
  <si>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</si>
  <si>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</si>
  <si>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</si>
  <si>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</si>
  <si>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</si>
  <si>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</si>
  <si>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</si>
  <si>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</si>
  <si>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</si>
  <si>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</si>
  <si>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</si>
  <si>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</si>
  <si>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</si>
  <si>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</si>
  <si>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</si>
  <si>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</si>
  <si>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</si>
  <si>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</si>
  <si>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</si>
  <si>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</si>
  <si>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</si>
  <si>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</si>
  <si>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</si>
  <si>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</si>
  <si>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</si>
  <si>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</si>
  <si>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</si>
  <si>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</si>
  <si>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</si>
  <si>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</si>
  <si>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</si>
  <si>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</si>
  <si>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</si>
  <si>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</si>
  <si>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</si>
  <si>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</si>
  <si>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</si>
  <si>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</si>
  <si>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</si>
  <si>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</si>
  <si>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</si>
  <si>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</si>
  <si>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</si>
  <si>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</si>
  <si>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</si>
  <si>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</si>
  <si>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</si>
  <si>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</si>
  <si>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</si>
  <si>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</si>
  <si>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</si>
  <si>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</si>
  <si>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</si>
  <si>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</si>
  <si>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</si>
  <si>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</si>
  <si>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</si>
  <si>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</si>
  <si>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</si>
  <si>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</si>
  <si>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</si>
  <si>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</si>
  <si>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</si>
  <si>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</si>
  <si>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UnitedHealthcare Insurance Company</t>
  </si>
  <si>
    <t>X</t>
  </si>
  <si>
    <t>Allocated by members</t>
  </si>
  <si>
    <t>Maisie</t>
  </si>
  <si>
    <t>McCann</t>
  </si>
  <si>
    <t>maisie_mccann@uhc.com, supplement_filings@uhc.com</t>
  </si>
  <si>
    <t>860-702-8879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</si>
</sst>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5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22" sqref="E22"/>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99</v>
      </c>
      <c r="F1" s="104"/>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100</v>
      </c>
      <c r="F4" s="106"/>
      <c r="G4" s="106"/>
      <c r="H4" s="106"/>
      <c r="I4" s="106"/>
      <c r="J4" s="106"/>
      <c r="K4" s="107"/>
      <c r="L4" s="78"/>
      <c r="M4" s="78"/>
      <c r="N4" s="78"/>
      <c r="O4" s="78"/>
      <c r="P4" s="78"/>
      <c r="Q4" s="78"/>
      <c r="R4" s="78"/>
      <c r="S4" s="78"/>
    </row>
    <row r="5" spans="2:19" ht="19.5" thickBot="1" x14ac:dyDescent="0.35">
      <c r="B5" s="78" t="s">
        <v>2</v>
      </c>
      <c r="C5" s="78"/>
      <c r="D5" s="78"/>
      <c r="E5" s="105">
        <v>79413</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103</v>
      </c>
      <c r="E8" s="106"/>
      <c r="F8" s="106"/>
      <c r="G8" s="107"/>
      <c r="H8" s="78"/>
      <c r="I8" s="78"/>
      <c r="J8" s="98" t="s">
        <v>5</v>
      </c>
      <c r="K8" s="108" t="s">
        <v>104</v>
      </c>
      <c r="L8" s="109"/>
      <c r="M8" s="109"/>
      <c r="N8" s="110"/>
      <c r="P8" s="78"/>
      <c r="Q8" s="78"/>
      <c r="R8" s="78"/>
      <c r="S8" s="78"/>
    </row>
    <row r="9" spans="2:19" ht="19.5" thickBot="1" x14ac:dyDescent="0.35">
      <c r="B9" s="78" t="s">
        <v>91</v>
      </c>
      <c r="C9" s="78"/>
      <c r="D9" s="105" t="s">
        <v>105</v>
      </c>
      <c r="E9" s="106"/>
      <c r="F9" s="106"/>
      <c r="G9" s="106"/>
      <c r="H9" s="106"/>
      <c r="I9" s="107"/>
      <c r="J9" s="99" t="s">
        <v>6</v>
      </c>
      <c r="K9" s="111" t="s">
        <v>106</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35">
      <c r="B13" s="78"/>
      <c r="C13" s="100"/>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2" t="s">
        <v>92</v>
      </c>
      <c r="R14" s="78"/>
      <c r="S14" s="78"/>
    </row>
    <row r="15" spans="2:19" ht="2.25" customHeight="1" x14ac:dyDescent="0.3">
      <c r="B15" s="78"/>
      <c r="C15" s="78"/>
      <c r="D15" s="78"/>
      <c r="E15" s="78"/>
      <c r="F15" s="78"/>
      <c r="G15" s="78"/>
      <c r="H15" s="78"/>
      <c r="I15" s="78"/>
      <c r="J15" s="78"/>
      <c r="K15" s="78"/>
      <c r="L15" s="79"/>
      <c r="M15" s="78"/>
      <c r="N15" s="78"/>
      <c r="O15" s="80"/>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70" zoomScaleNormal="70" workbookViewId="0">
      <pane ySplit="4" topLeftCell="A26" activePane="bottomLeft" state="frozenSplit"/>
      <selection activeCell="C1" sqref="C1:G65536"/>
      <selection pane="bottomLeft" activeCell="B57" sqref="B56:B57"/>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57820</v>
      </c>
      <c r="D5" s="47">
        <f>'Area 1 Data'!D5+'Area 2 Data'!D5+'Area 3 Data'!D5+'Area 4 Data'!D5</f>
        <v>44209</v>
      </c>
      <c r="E5" s="47">
        <f>'Area 1 Data'!E5+'Area 2 Data'!E5+'Area 3 Data'!E5+'Area 4 Data'!E5</f>
        <v>0</v>
      </c>
      <c r="F5" s="47">
        <f>'Area 1 Data'!F5+'Area 2 Data'!F5+'Area 3 Data'!F5+'Area 4 Data'!F5</f>
        <v>33144</v>
      </c>
      <c r="G5" s="47">
        <f t="shared" ref="G5:G12" si="0">SUM(C5:F5)</f>
        <v>135173</v>
      </c>
    </row>
    <row r="6" spans="1:8" ht="16.5" thickBot="1" x14ac:dyDescent="0.3">
      <c r="A6" s="15">
        <v>2</v>
      </c>
      <c r="B6" s="25" t="s">
        <v>19</v>
      </c>
      <c r="C6" s="47">
        <f>'Area 1 Data'!C6+'Area 2 Data'!C6+'Area 3 Data'!C6+'Area 4 Data'!C6</f>
        <v>757</v>
      </c>
      <c r="D6" s="47">
        <f>'Area 1 Data'!D6+'Area 2 Data'!D6+'Area 3 Data'!D6+'Area 4 Data'!D6</f>
        <v>503</v>
      </c>
      <c r="E6" s="47">
        <f>'Area 1 Data'!E6+'Area 2 Data'!E6+'Area 3 Data'!E6+'Area 4 Data'!E6</f>
        <v>0</v>
      </c>
      <c r="F6" s="47">
        <f>'Area 1 Data'!F6+'Area 2 Data'!F6+'Area 3 Data'!F6+'Area 4 Data'!F6</f>
        <v>115</v>
      </c>
      <c r="G6" s="48">
        <f t="shared" si="0"/>
        <v>1375</v>
      </c>
    </row>
    <row r="7" spans="1:8" ht="16.5" thickBot="1" x14ac:dyDescent="0.3">
      <c r="A7" s="15" t="s">
        <v>20</v>
      </c>
      <c r="B7" s="25" t="s">
        <v>21</v>
      </c>
      <c r="C7" s="4">
        <v>235</v>
      </c>
      <c r="D7" s="4">
        <v>370</v>
      </c>
      <c r="E7" s="4">
        <v>0</v>
      </c>
      <c r="F7" s="4">
        <v>33</v>
      </c>
      <c r="G7" s="48">
        <f t="shared" si="0"/>
        <v>638</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815</v>
      </c>
      <c r="D9" s="62">
        <f>'Area 1 Data'!D7+'Area 2 Data'!D7+'Area 3 Data'!D7+'Area 4 Data'!D7</f>
        <v>1169</v>
      </c>
      <c r="E9" s="62">
        <f>'Area 1 Data'!E7+'Area 2 Data'!E7+'Area 3 Data'!E7+'Area 4 Data'!E7</f>
        <v>0</v>
      </c>
      <c r="F9" s="62">
        <f>'Area 1 Data'!F7+'Area 2 Data'!F7+'Area 3 Data'!F7+'Area 4 Data'!F7</f>
        <v>33</v>
      </c>
      <c r="G9" s="48">
        <f t="shared" si="0"/>
        <v>2017</v>
      </c>
    </row>
    <row r="10" spans="1:8" ht="16.5" thickBot="1" x14ac:dyDescent="0.3">
      <c r="A10" s="15">
        <v>4</v>
      </c>
      <c r="B10" s="25" t="s">
        <v>25</v>
      </c>
      <c r="C10" s="62">
        <f>'Area 1 Data'!C8+'Area 2 Data'!C8+'Area 3 Data'!C8+'Area 4 Data'!C8</f>
        <v>1731</v>
      </c>
      <c r="D10" s="62">
        <f>'Area 1 Data'!D8+'Area 2 Data'!D8+'Area 3 Data'!D8+'Area 4 Data'!D8</f>
        <v>1522</v>
      </c>
      <c r="E10" s="62">
        <f>'Area 1 Data'!E8+'Area 2 Data'!E8+'Area 3 Data'!E8+'Area 4 Data'!E8</f>
        <v>0</v>
      </c>
      <c r="F10" s="62">
        <f>'Area 1 Data'!F8+'Area 2 Data'!F8+'Area 3 Data'!F8+'Area 4 Data'!F8</f>
        <v>1286</v>
      </c>
      <c r="G10" s="48">
        <f t="shared" si="0"/>
        <v>4539</v>
      </c>
    </row>
    <row r="11" spans="1:8" ht="16.5" thickBot="1" x14ac:dyDescent="0.3">
      <c r="A11" s="15">
        <v>5</v>
      </c>
      <c r="B11" s="25" t="s">
        <v>26</v>
      </c>
      <c r="C11" s="62">
        <f>'Area 1 Data'!C9+'Area 2 Data'!C9+'Area 3 Data'!C9+'Area 4 Data'!C9</f>
        <v>1986</v>
      </c>
      <c r="D11" s="62">
        <f>'Area 1 Data'!D9+'Area 2 Data'!D9+'Area 3 Data'!D9+'Area 4 Data'!D9</f>
        <v>1725</v>
      </c>
      <c r="E11" s="62">
        <f>'Area 1 Data'!E9+'Area 2 Data'!E9+'Area 3 Data'!E9+'Area 4 Data'!E9</f>
        <v>0</v>
      </c>
      <c r="F11" s="62">
        <f>'Area 1 Data'!F9+'Area 2 Data'!F9+'Area 3 Data'!F9+'Area 4 Data'!F9</f>
        <v>1413</v>
      </c>
      <c r="G11" s="48">
        <f t="shared" si="0"/>
        <v>5124</v>
      </c>
    </row>
    <row r="12" spans="1:8" ht="16.5" thickBot="1" x14ac:dyDescent="0.3">
      <c r="A12" s="1" t="s">
        <v>27</v>
      </c>
      <c r="B12" s="25" t="s">
        <v>28</v>
      </c>
      <c r="C12" s="48">
        <f>SUM(C9:C11)</f>
        <v>4532</v>
      </c>
      <c r="D12" s="48">
        <f>SUM(D9:D11)</f>
        <v>4416</v>
      </c>
      <c r="E12" s="48">
        <f>SUM(E9:E11)</f>
        <v>0</v>
      </c>
      <c r="F12" s="48">
        <f>SUM(F9:F11)</f>
        <v>2732</v>
      </c>
      <c r="G12" s="48">
        <f t="shared" si="0"/>
        <v>11680</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32741618.780000001</v>
      </c>
      <c r="D14" s="63">
        <f>'Area 1 Data'!D11+'Area 2 Data'!D11+'Area 3 Data'!D11+'Area 4 Data'!D11</f>
        <v>20720808.219999999</v>
      </c>
      <c r="E14" s="63">
        <f>'Area 1 Data'!E11+'Area 2 Data'!E11+'Area 3 Data'!E11+'Area 4 Data'!E11</f>
        <v>0</v>
      </c>
      <c r="F14" s="63">
        <f>'Area 1 Data'!F11+'Area 2 Data'!F11+'Area 3 Data'!F11+'Area 4 Data'!F11</f>
        <v>1199915</v>
      </c>
      <c r="G14" s="54">
        <f t="shared" ref="G14:G21" si="1">SUM(C14:F14)</f>
        <v>54662342</v>
      </c>
    </row>
    <row r="15" spans="1:8" ht="16.5" thickBot="1" x14ac:dyDescent="0.3">
      <c r="A15" s="15">
        <v>7</v>
      </c>
      <c r="B15" s="25" t="s">
        <v>31</v>
      </c>
      <c r="C15" s="63">
        <f>'Area 1 Data'!C12+'Area 2 Data'!C12+'Area 3 Data'!C12+'Area 4 Data'!C12</f>
        <v>32787107.760000005</v>
      </c>
      <c r="D15" s="63">
        <f>'Area 1 Data'!D12+'Area 2 Data'!D12+'Area 3 Data'!D12+'Area 4 Data'!D12</f>
        <v>20720843.239999998</v>
      </c>
      <c r="E15" s="63">
        <f>'Area 1 Data'!E12+'Area 2 Data'!E12+'Area 3 Data'!E12+'Area 4 Data'!E12</f>
        <v>0</v>
      </c>
      <c r="F15" s="63">
        <f>'Area 1 Data'!F12+'Area 2 Data'!F12+'Area 3 Data'!F12+'Area 4 Data'!F12</f>
        <v>1180884.9999999998</v>
      </c>
      <c r="G15" s="54">
        <f t="shared" si="1"/>
        <v>54688836</v>
      </c>
    </row>
    <row r="16" spans="1:8" ht="16.5" thickBot="1" x14ac:dyDescent="0.3">
      <c r="A16" s="15">
        <v>8</v>
      </c>
      <c r="B16" s="25" t="s">
        <v>32</v>
      </c>
      <c r="C16" s="51">
        <v>32787107.760000002</v>
      </c>
      <c r="D16" s="51">
        <v>20720843.239999998</v>
      </c>
      <c r="E16" s="51">
        <v>0</v>
      </c>
      <c r="F16" s="51">
        <v>1180885</v>
      </c>
      <c r="G16" s="54">
        <f t="shared" si="1"/>
        <v>54688836</v>
      </c>
    </row>
    <row r="17" spans="1:7" ht="16.5" thickBot="1" x14ac:dyDescent="0.3">
      <c r="A17" s="15">
        <v>9</v>
      </c>
      <c r="B17" s="25" t="s">
        <v>33</v>
      </c>
      <c r="C17" s="51"/>
      <c r="D17" s="51"/>
      <c r="E17" s="51"/>
      <c r="F17" s="51"/>
      <c r="G17" s="54">
        <f t="shared" si="1"/>
        <v>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c r="D20" s="51"/>
      <c r="E20" s="51"/>
      <c r="F20" s="51"/>
      <c r="G20" s="54">
        <f t="shared" si="1"/>
        <v>0</v>
      </c>
    </row>
    <row r="21" spans="1:7" ht="16.5" thickBot="1" x14ac:dyDescent="0.3">
      <c r="A21" s="1">
        <v>14</v>
      </c>
      <c r="B21" s="25" t="s">
        <v>37</v>
      </c>
      <c r="C21" s="54">
        <f>SUM(C16:C20)</f>
        <v>32787107.760000002</v>
      </c>
      <c r="D21" s="54">
        <f>SUM(D16:D20)</f>
        <v>20720843.239999998</v>
      </c>
      <c r="E21" s="54">
        <f>SUM(E16:E20)</f>
        <v>0</v>
      </c>
      <c r="F21" s="54">
        <f>SUM(F16:F20)</f>
        <v>1180885</v>
      </c>
      <c r="G21" s="54">
        <f t="shared" si="1"/>
        <v>54688836</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6008483.4038182227</v>
      </c>
      <c r="D23" s="68">
        <f>'Area 1 Data'!D16+'Area 2 Data'!D16+'Area 3 Data'!D16+'Area 4 Data'!D16</f>
        <v>6218634.229907712</v>
      </c>
      <c r="E23" s="68">
        <f>'Area 1 Data'!E16+'Area 2 Data'!E16+'Area 3 Data'!E16+'Area 4 Data'!E16</f>
        <v>0</v>
      </c>
      <c r="F23" s="69">
        <v>0</v>
      </c>
      <c r="G23" s="54">
        <f>'Area 1 Data'!G16+'Area 2 Data'!G16+'Area 3 Data'!G16+'Area 4 Data'!G16</f>
        <v>12227117.633725934</v>
      </c>
    </row>
    <row r="24" spans="1:7" ht="16.5" thickBot="1" x14ac:dyDescent="0.3">
      <c r="A24" s="15">
        <v>16</v>
      </c>
      <c r="B24" s="25" t="s">
        <v>40</v>
      </c>
      <c r="C24" s="68">
        <f>'Area 1 Data'!C17+'Area 2 Data'!C17+'Area 3 Data'!C17+'Area 4 Data'!C17</f>
        <v>11857894.440543968</v>
      </c>
      <c r="D24" s="68">
        <f>'Area 1 Data'!D17+'Area 2 Data'!D17+'Area 3 Data'!D17+'Area 4 Data'!D17</f>
        <v>5846173.3080657814</v>
      </c>
      <c r="E24" s="68">
        <f>'Area 1 Data'!E17+'Area 2 Data'!E17+'Area 3 Data'!E17+'Area 4 Data'!E17</f>
        <v>0</v>
      </c>
      <c r="F24" s="65">
        <v>0</v>
      </c>
      <c r="G24" s="54">
        <f>'Area 1 Data'!G17+'Area 2 Data'!G17+'Area 3 Data'!G17+'Area 4 Data'!G17</f>
        <v>17704067.748609751</v>
      </c>
    </row>
    <row r="25" spans="1:7" ht="16.5" thickBot="1" x14ac:dyDescent="0.3">
      <c r="A25" s="15">
        <v>17</v>
      </c>
      <c r="B25" s="25" t="s">
        <v>41</v>
      </c>
      <c r="C25" s="68">
        <f>'Area 1 Data'!C18+'Area 2 Data'!C18+'Area 3 Data'!C18+'Area 4 Data'!C18</f>
        <v>5251286.0326468255</v>
      </c>
      <c r="D25" s="68">
        <f>'Area 1 Data'!D18+'Area 2 Data'!D18+'Area 3 Data'!D18+'Area 4 Data'!D18</f>
        <v>2317318.5886881351</v>
      </c>
      <c r="E25" s="68">
        <f>'Area 1 Data'!E18+'Area 2 Data'!E18+'Area 3 Data'!E18+'Area 4 Data'!E18</f>
        <v>0</v>
      </c>
      <c r="F25" s="65">
        <v>0</v>
      </c>
      <c r="G25" s="54">
        <f>'Area 1 Data'!G18+'Area 2 Data'!G18+'Area 3 Data'!G18+'Area 4 Data'!G18</f>
        <v>7568604.6213349616</v>
      </c>
    </row>
    <row r="26" spans="1:7" ht="16.5" thickBot="1" x14ac:dyDescent="0.3">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141681.74836042122</v>
      </c>
      <c r="D28" s="68">
        <f>'Area 1 Data'!D21+'Area 2 Data'!D21+'Area 3 Data'!D21+'Area 4 Data'!D21</f>
        <v>55140.115425225616</v>
      </c>
      <c r="E28" s="68">
        <f>'Area 1 Data'!E21+'Area 2 Data'!E21+'Area 3 Data'!E21+'Area 4 Data'!E21</f>
        <v>0</v>
      </c>
      <c r="F28" s="65">
        <v>0</v>
      </c>
      <c r="G28" s="54">
        <f>'Area 1 Data'!G21+'Area 2 Data'!G21+'Area 3 Data'!G21+'Area 4 Data'!G21</f>
        <v>196821.86378564683</v>
      </c>
    </row>
    <row r="29" spans="1:7" ht="16.5" thickBot="1" x14ac:dyDescent="0.3">
      <c r="A29" s="15">
        <v>21</v>
      </c>
      <c r="B29" s="25" t="s">
        <v>45</v>
      </c>
      <c r="C29" s="68">
        <f>'Area 1 Data'!C22+'Area 2 Data'!C22+'Area 3 Data'!C22+'Area 4 Data'!C22</f>
        <v>4175597.9720336981</v>
      </c>
      <c r="D29" s="68">
        <f>'Area 1 Data'!D22+'Area 2 Data'!D22+'Area 3 Data'!D22+'Area 4 Data'!D22</f>
        <v>1752501.2779131401</v>
      </c>
      <c r="E29" s="68">
        <f>'Area 1 Data'!E22+'Area 2 Data'!E22+'Area 3 Data'!E22+'Area 4 Data'!E22</f>
        <v>0</v>
      </c>
      <c r="F29" s="65">
        <v>0</v>
      </c>
      <c r="G29" s="54">
        <f>'Area 1 Data'!G22+'Area 2 Data'!G22+'Area 3 Data'!G22+'Area 4 Data'!G22</f>
        <v>5928099.2499468373</v>
      </c>
    </row>
    <row r="30" spans="1:7" ht="16.5" thickBot="1" x14ac:dyDescent="0.3">
      <c r="A30" s="15">
        <v>22</v>
      </c>
      <c r="B30" s="25" t="s">
        <v>46</v>
      </c>
      <c r="C30" s="51"/>
      <c r="D30" s="51"/>
      <c r="E30" s="51"/>
      <c r="F30" s="65">
        <v>0</v>
      </c>
      <c r="G30" s="54">
        <f t="shared" ref="G30:G48" si="2">SUM(C30:F30)</f>
        <v>0</v>
      </c>
    </row>
    <row r="31" spans="1:7" ht="16.5" thickBot="1" x14ac:dyDescent="0.3">
      <c r="A31" s="15">
        <v>23</v>
      </c>
      <c r="B31" s="25" t="s">
        <v>47</v>
      </c>
      <c r="C31" s="51"/>
      <c r="D31" s="51"/>
      <c r="E31" s="51"/>
      <c r="F31" s="65">
        <v>0</v>
      </c>
      <c r="G31" s="54">
        <f t="shared" si="2"/>
        <v>0</v>
      </c>
    </row>
    <row r="32" spans="1:7" ht="16.5" thickBot="1" x14ac:dyDescent="0.3">
      <c r="A32" s="15">
        <v>24</v>
      </c>
      <c r="B32" s="25" t="s">
        <v>48</v>
      </c>
      <c r="C32" s="51"/>
      <c r="D32" s="51"/>
      <c r="E32" s="51"/>
      <c r="F32" s="51"/>
      <c r="G32" s="54">
        <f t="shared" si="2"/>
        <v>0</v>
      </c>
    </row>
    <row r="33" spans="1:7" ht="16.5" thickBot="1" x14ac:dyDescent="0.3">
      <c r="A33" s="15">
        <v>25</v>
      </c>
      <c r="B33" s="25" t="s">
        <v>77</v>
      </c>
      <c r="C33" s="54">
        <f>SUM(C23:C31)-C32</f>
        <v>27434943.597403139</v>
      </c>
      <c r="D33" s="54">
        <f>SUM(D23:D31)-D32</f>
        <v>16189767.519999994</v>
      </c>
      <c r="E33" s="54">
        <f>SUM(E23:E31)-E32</f>
        <v>0</v>
      </c>
      <c r="F33" s="51">
        <v>902876.40259686043</v>
      </c>
      <c r="G33" s="54">
        <f t="shared" si="2"/>
        <v>44527587.519999996</v>
      </c>
    </row>
    <row r="34" spans="1:7" ht="16.5" thickBot="1" x14ac:dyDescent="0.3">
      <c r="A34" s="15">
        <v>26</v>
      </c>
      <c r="B34" s="25" t="s">
        <v>49</v>
      </c>
      <c r="C34" s="51">
        <v>-48284.81</v>
      </c>
      <c r="D34" s="51">
        <v>28999.010000000002</v>
      </c>
      <c r="E34" s="51">
        <v>0</v>
      </c>
      <c r="F34" s="51">
        <v>10726.130000000034</v>
      </c>
      <c r="G34" s="54">
        <f t="shared" si="2"/>
        <v>-8559.6699999999619</v>
      </c>
    </row>
    <row r="35" spans="1:7" ht="16.5" thickBot="1" x14ac:dyDescent="0.3">
      <c r="A35" s="15">
        <v>27</v>
      </c>
      <c r="B35" s="25" t="s">
        <v>50</v>
      </c>
      <c r="C35" s="51">
        <v>593360</v>
      </c>
      <c r="D35" s="51">
        <v>350150.55000000005</v>
      </c>
      <c r="E35" s="51">
        <v>0</v>
      </c>
      <c r="F35" s="51">
        <v>19527</v>
      </c>
      <c r="G35" s="54">
        <f t="shared" si="2"/>
        <v>963037.55</v>
      </c>
    </row>
    <row r="36" spans="1:7" ht="16.5" thickBot="1" x14ac:dyDescent="0.3">
      <c r="A36" s="15">
        <v>28</v>
      </c>
      <c r="B36" s="25" t="s">
        <v>51</v>
      </c>
      <c r="C36" s="51">
        <v>602436</v>
      </c>
      <c r="D36" s="51">
        <v>355506.46</v>
      </c>
      <c r="E36" s="51">
        <v>0</v>
      </c>
      <c r="F36" s="51">
        <v>19826</v>
      </c>
      <c r="G36" s="54">
        <f t="shared" si="2"/>
        <v>977768.46</v>
      </c>
    </row>
    <row r="37" spans="1:7" ht="16.5" thickBot="1" x14ac:dyDescent="0.3">
      <c r="A37" s="15">
        <v>29</v>
      </c>
      <c r="B37" s="25" t="s">
        <v>52</v>
      </c>
      <c r="C37" s="51">
        <v>127102</v>
      </c>
      <c r="D37" s="51">
        <v>75004.990000000005</v>
      </c>
      <c r="E37" s="51">
        <v>0</v>
      </c>
      <c r="F37" s="51">
        <v>4183</v>
      </c>
      <c r="G37" s="54">
        <f t="shared" si="2"/>
        <v>206289.99</v>
      </c>
    </row>
    <row r="38" spans="1:7" ht="16.5" thickBot="1" x14ac:dyDescent="0.3">
      <c r="A38" s="15">
        <v>30</v>
      </c>
      <c r="B38" s="25" t="s">
        <v>53</v>
      </c>
      <c r="C38" s="51">
        <v>1191571</v>
      </c>
      <c r="D38" s="51">
        <v>703163.45000000007</v>
      </c>
      <c r="E38" s="51">
        <v>0</v>
      </c>
      <c r="F38" s="51">
        <v>39214</v>
      </c>
      <c r="G38" s="54">
        <f t="shared" si="2"/>
        <v>1933948.4500000002</v>
      </c>
    </row>
    <row r="39" spans="1:7" ht="16.5" thickBot="1" x14ac:dyDescent="0.3">
      <c r="A39" s="15">
        <v>31</v>
      </c>
      <c r="B39" s="25" t="s">
        <v>54</v>
      </c>
      <c r="C39" s="51">
        <v>95585</v>
      </c>
      <c r="D39" s="51">
        <v>60492</v>
      </c>
      <c r="E39" s="51">
        <v>0</v>
      </c>
      <c r="F39" s="51">
        <v>3503</v>
      </c>
      <c r="G39" s="54">
        <f t="shared" si="2"/>
        <v>159580</v>
      </c>
    </row>
    <row r="40" spans="1:7" ht="16.5" thickBot="1" x14ac:dyDescent="0.3">
      <c r="A40" s="15">
        <v>32</v>
      </c>
      <c r="B40" s="25" t="s">
        <v>55</v>
      </c>
      <c r="C40" s="51">
        <v>1699081</v>
      </c>
      <c r="D40" s="51">
        <v>1002653.1600000001</v>
      </c>
      <c r="E40" s="51">
        <v>0</v>
      </c>
      <c r="F40" s="51">
        <v>55916</v>
      </c>
      <c r="G40" s="54">
        <f t="shared" si="2"/>
        <v>2757650.16</v>
      </c>
    </row>
    <row r="41" spans="1:7" ht="16.5" thickBot="1" x14ac:dyDescent="0.3">
      <c r="A41" s="14">
        <v>33</v>
      </c>
      <c r="B41" s="25" t="s">
        <v>56</v>
      </c>
      <c r="C41" s="51"/>
      <c r="D41" s="51"/>
      <c r="E41" s="51"/>
      <c r="F41" s="51"/>
      <c r="G41" s="54">
        <f t="shared" si="2"/>
        <v>0</v>
      </c>
    </row>
    <row r="42" spans="1:7" ht="16.5" thickBot="1" x14ac:dyDescent="0.3">
      <c r="A42" s="15" t="s">
        <v>57</v>
      </c>
      <c r="B42" s="25" t="s">
        <v>58</v>
      </c>
      <c r="C42" s="51"/>
      <c r="D42" s="51"/>
      <c r="E42" s="51"/>
      <c r="F42" s="51"/>
      <c r="G42" s="54">
        <f t="shared" si="2"/>
        <v>0</v>
      </c>
    </row>
    <row r="43" spans="1:7" ht="16.5" thickBot="1" x14ac:dyDescent="0.3">
      <c r="A43" s="15" t="s">
        <v>97</v>
      </c>
      <c r="B43" s="25" t="s">
        <v>98</v>
      </c>
      <c r="C43" s="51">
        <v>250754</v>
      </c>
      <c r="D43" s="51">
        <v>158471</v>
      </c>
      <c r="E43" s="51">
        <v>0</v>
      </c>
      <c r="F43" s="51">
        <v>9031</v>
      </c>
      <c r="G43" s="54">
        <f t="shared" si="2"/>
        <v>418256</v>
      </c>
    </row>
    <row r="44" spans="1:7" ht="16.5" thickBot="1" x14ac:dyDescent="0.3">
      <c r="A44" s="15">
        <v>34</v>
      </c>
      <c r="B44" s="25" t="s">
        <v>59</v>
      </c>
      <c r="C44" s="51"/>
      <c r="D44" s="51"/>
      <c r="E44" s="51"/>
      <c r="F44" s="51"/>
      <c r="G44" s="54">
        <f t="shared" si="2"/>
        <v>0</v>
      </c>
    </row>
    <row r="45" spans="1:7" ht="16.5" thickBot="1" x14ac:dyDescent="0.3">
      <c r="A45" s="15">
        <v>35</v>
      </c>
      <c r="B45" s="25" t="s">
        <v>60</v>
      </c>
      <c r="C45" s="51"/>
      <c r="D45" s="51"/>
      <c r="E45" s="51"/>
      <c r="F45" s="51"/>
      <c r="G45" s="54">
        <f t="shared" si="2"/>
        <v>0</v>
      </c>
    </row>
    <row r="46" spans="1:7" ht="16.5" thickBot="1" x14ac:dyDescent="0.3">
      <c r="A46" s="15">
        <v>36</v>
      </c>
      <c r="B46" s="25" t="s">
        <v>61</v>
      </c>
      <c r="C46" s="51">
        <v>1911559</v>
      </c>
      <c r="D46" s="51">
        <v>1128039.4099999999</v>
      </c>
      <c r="E46" s="51">
        <v>0</v>
      </c>
      <c r="F46" s="51">
        <v>62909</v>
      </c>
      <c r="G46" s="54">
        <f t="shared" si="2"/>
        <v>3102507.41</v>
      </c>
    </row>
    <row r="47" spans="1:7" ht="16.5" thickBot="1" x14ac:dyDescent="0.3">
      <c r="A47" s="15">
        <v>37</v>
      </c>
      <c r="B47" s="25" t="s">
        <v>62</v>
      </c>
      <c r="C47" s="54">
        <f>SUM(C35:C46)</f>
        <v>6471448</v>
      </c>
      <c r="D47" s="54">
        <f>SUM(D35:D46)</f>
        <v>3833481.0200000005</v>
      </c>
      <c r="E47" s="54">
        <f>SUM(E35:E46)</f>
        <v>0</v>
      </c>
      <c r="F47" s="54">
        <f>SUM(F35:F46)</f>
        <v>214109</v>
      </c>
      <c r="G47" s="54">
        <f t="shared" si="2"/>
        <v>10519038.02</v>
      </c>
    </row>
    <row r="48" spans="1:7" ht="16.5" thickBot="1" x14ac:dyDescent="0.3">
      <c r="A48" s="1">
        <v>38</v>
      </c>
      <c r="B48" s="25" t="s">
        <v>63</v>
      </c>
      <c r="C48" s="54">
        <f>C21-C33-C34-C47</f>
        <v>-1070999.0274031376</v>
      </c>
      <c r="D48" s="54">
        <f>D21-D33-D34-D47</f>
        <v>668595.69000000414</v>
      </c>
      <c r="E48" s="54">
        <f>E21-E33-E34-E47</f>
        <v>0</v>
      </c>
      <c r="F48" s="54">
        <f>F21-F33-F34-F47</f>
        <v>53173.46740313957</v>
      </c>
      <c r="G48" s="54">
        <f t="shared" si="2"/>
        <v>-349229.86999999394</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835</v>
      </c>
      <c r="D50" s="57">
        <f>'Area 1 Data'!D24+'Area 2 Data'!D24+'Area 3 Data'!D24+'Area 4 Data'!D24</f>
        <v>545</v>
      </c>
      <c r="E50" s="57">
        <f>'Area 1 Data'!E24+'Area 2 Data'!E24+'Area 3 Data'!E24+'Area 4 Data'!E24</f>
        <v>0</v>
      </c>
      <c r="F50" s="70">
        <v>0</v>
      </c>
      <c r="G50" s="47">
        <f>'Area 1 Data'!G24+'Area 2 Data'!G24+'Area 3 Data'!G24+'Area 4 Data'!G24</f>
        <v>1380</v>
      </c>
    </row>
    <row r="51" spans="1:7" ht="16.5" thickBot="1" x14ac:dyDescent="0.3">
      <c r="A51" s="14">
        <v>40</v>
      </c>
      <c r="B51" s="25" t="s">
        <v>66</v>
      </c>
      <c r="C51" s="58">
        <f>'Area 1 Data'!C25+'Area 2 Data'!C25+'Area 3 Data'!C25+'Area 4 Data'!C25</f>
        <v>56691</v>
      </c>
      <c r="D51" s="58">
        <f>'Area 1 Data'!D25+'Area 2 Data'!D25+'Area 3 Data'!D25+'Area 4 Data'!D25</f>
        <v>27399</v>
      </c>
      <c r="E51" s="58">
        <f>'Area 1 Data'!E25+'Area 2 Data'!E25+'Area 3 Data'!E25+'Area 4 Data'!E25</f>
        <v>0</v>
      </c>
      <c r="F51" s="71">
        <v>0</v>
      </c>
      <c r="G51" s="47">
        <f>'Area 1 Data'!G25+'Area 2 Data'!G25+'Area 3 Data'!G25+'Area 4 Data'!G25</f>
        <v>84090</v>
      </c>
    </row>
    <row r="52" spans="1:7" ht="16.5" thickBot="1" x14ac:dyDescent="0.3">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5" thickBot="1" x14ac:dyDescent="0.3">
      <c r="A53" s="14">
        <v>42</v>
      </c>
      <c r="B53" s="25" t="s">
        <v>68</v>
      </c>
      <c r="C53" s="58">
        <f>'Area 1 Data'!C27+'Area 2 Data'!C27+'Area 3 Data'!C27+'Area 4 Data'!C27</f>
        <v>1599</v>
      </c>
      <c r="D53" s="58">
        <f>'Area 1 Data'!D27+'Area 2 Data'!D27+'Area 3 Data'!D27+'Area 4 Data'!D27</f>
        <v>663</v>
      </c>
      <c r="E53" s="58">
        <f>'Area 1 Data'!E27+'Area 2 Data'!E27+'Area 3 Data'!E27+'Area 4 Data'!E27</f>
        <v>0</v>
      </c>
      <c r="F53" s="71">
        <v>0</v>
      </c>
      <c r="G53" s="47">
        <f>'Area 1 Data'!G27+'Area 2 Data'!G27+'Area 3 Data'!G27+'Area 4 Data'!G27</f>
        <v>2262</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51" priority="4" stopIfTrue="1" operator="lessThan">
      <formula>0</formula>
    </cfRule>
    <cfRule type="cellIs" dxfId="50" priority="8" stopIfTrue="1" operator="lessThan">
      <formula>0</formula>
    </cfRule>
    <cfRule type="cellIs" dxfId="49" priority="10" stopIfTrue="1" operator="lessThan">
      <formula>0</formula>
    </cfRule>
  </conditionalFormatting>
  <conditionalFormatting sqref="C14:G21">
    <cfRule type="cellIs" dxfId="48" priority="3" stopIfTrue="1" operator="lessThan">
      <formula>0</formula>
    </cfRule>
    <cfRule type="cellIs" dxfId="47" priority="7" stopIfTrue="1" operator="lessThan">
      <formula>0</formula>
    </cfRule>
    <cfRule type="cellIs" dxfId="46" priority="9" stopIfTrue="1" operator="lessThan">
      <formula>0</formula>
    </cfRule>
  </conditionalFormatting>
  <conditionalFormatting sqref="C23:G48">
    <cfRule type="cellIs" dxfId="45" priority="2" stopIfTrue="1" operator="lessThan">
      <formula>0</formula>
    </cfRule>
    <cfRule type="cellIs" dxfId="44" priority="6" stopIfTrue="1" operator="lessThan">
      <formula>0</formula>
    </cfRule>
  </conditionalFormatting>
  <conditionalFormatting sqref="C50:G53">
    <cfRule type="cellIs" dxfId="43" priority="1" stopIfTrue="1" operator="lessThan">
      <formula>0</formula>
    </cfRule>
    <cfRule type="cellIs" dxfId="4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90" zoomScaleNormal="90" workbookViewId="0">
      <pane xSplit="2" ySplit="4" topLeftCell="C5" activePane="bottomRight" state="frozen"/>
      <selection pane="topRight" activeCell="C1" sqref="C1"/>
      <selection pane="bottomLeft" activeCell="A5" sqref="A5"/>
      <selection pane="bottomRight" activeCell="F10" sqref="F10"/>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21185</v>
      </c>
      <c r="D5" s="3">
        <v>12922</v>
      </c>
      <c r="E5" s="4">
        <v>0</v>
      </c>
      <c r="F5" s="3">
        <v>12144</v>
      </c>
      <c r="G5" s="47">
        <f>SUM(C5:F5)</f>
        <v>46251</v>
      </c>
    </row>
    <row r="6" spans="1:7" ht="16.5" thickBot="1" x14ac:dyDescent="0.3">
      <c r="A6" s="15">
        <v>2</v>
      </c>
      <c r="B6" s="25" t="s">
        <v>19</v>
      </c>
      <c r="C6" s="4">
        <v>348</v>
      </c>
      <c r="D6" s="4">
        <v>155</v>
      </c>
      <c r="E6" s="4">
        <v>0</v>
      </c>
      <c r="F6" s="4">
        <v>42</v>
      </c>
      <c r="G6" s="48">
        <f>SUM(C6:F6)</f>
        <v>545</v>
      </c>
    </row>
    <row r="7" spans="1:7" ht="16.5" thickBot="1" x14ac:dyDescent="0.3">
      <c r="A7" s="15">
        <v>3</v>
      </c>
      <c r="B7" s="25" t="s">
        <v>24</v>
      </c>
      <c r="C7" s="4">
        <v>325</v>
      </c>
      <c r="D7" s="4">
        <v>308</v>
      </c>
      <c r="E7" s="4">
        <v>0</v>
      </c>
      <c r="F7" s="4">
        <v>12</v>
      </c>
      <c r="G7" s="48">
        <f>SUM(C7:F7)</f>
        <v>645</v>
      </c>
    </row>
    <row r="8" spans="1:7" ht="16.5" thickBot="1" x14ac:dyDescent="0.3">
      <c r="A8" s="15">
        <v>4</v>
      </c>
      <c r="B8" s="25" t="s">
        <v>25</v>
      </c>
      <c r="C8" s="4">
        <v>608</v>
      </c>
      <c r="D8" s="4">
        <v>477</v>
      </c>
      <c r="E8" s="4">
        <v>0</v>
      </c>
      <c r="F8" s="4">
        <v>471</v>
      </c>
      <c r="G8" s="48">
        <f>SUM(C8:F8)</f>
        <v>1556</v>
      </c>
    </row>
    <row r="9" spans="1:7" ht="16.5" thickBot="1" x14ac:dyDescent="0.3">
      <c r="A9" s="15">
        <v>5</v>
      </c>
      <c r="B9" s="25" t="s">
        <v>26</v>
      </c>
      <c r="C9" s="4">
        <v>699</v>
      </c>
      <c r="D9" s="4">
        <v>547</v>
      </c>
      <c r="E9" s="4">
        <v>0</v>
      </c>
      <c r="F9" s="4">
        <v>518</v>
      </c>
      <c r="G9" s="48">
        <f>SUM(C9:F9)</f>
        <v>1764</v>
      </c>
    </row>
    <row r="10" spans="1:7" ht="16.5" thickBot="1" x14ac:dyDescent="0.3">
      <c r="A10" s="19"/>
      <c r="B10" s="19" t="s">
        <v>29</v>
      </c>
      <c r="C10" s="23"/>
      <c r="D10" s="23"/>
      <c r="E10" s="23"/>
      <c r="F10" s="23"/>
      <c r="G10" s="49"/>
    </row>
    <row r="11" spans="1:7" ht="16.5" thickBot="1" x14ac:dyDescent="0.3">
      <c r="A11" s="14">
        <v>6</v>
      </c>
      <c r="B11" s="25" t="s">
        <v>30</v>
      </c>
      <c r="C11" s="52">
        <v>11996388.686515048</v>
      </c>
      <c r="D11" s="53">
        <v>6056555.9912877455</v>
      </c>
      <c r="E11" s="51">
        <v>0</v>
      </c>
      <c r="F11" s="53">
        <v>439644</v>
      </c>
      <c r="G11" s="54">
        <f>SUM(C11:F11)</f>
        <v>18492588.677802794</v>
      </c>
    </row>
    <row r="12" spans="1:7" ht="16.5" thickBot="1" x14ac:dyDescent="0.3">
      <c r="A12" s="15">
        <v>7</v>
      </c>
      <c r="B12" s="25" t="s">
        <v>31</v>
      </c>
      <c r="C12" s="51">
        <v>12013055.653676929</v>
      </c>
      <c r="D12" s="51">
        <v>6056566.2274034694</v>
      </c>
      <c r="E12" s="51">
        <v>0</v>
      </c>
      <c r="F12" s="51">
        <v>432671.19897959183</v>
      </c>
      <c r="G12" s="54">
        <f>SUM(C12:F12)</f>
        <v>18502293.080059987</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2449661.4340042695</v>
      </c>
      <c r="D16" s="53">
        <v>4910131.1111397902</v>
      </c>
      <c r="E16" s="51">
        <v>0</v>
      </c>
      <c r="F16" s="59">
        <v>0</v>
      </c>
      <c r="G16" s="54">
        <f t="shared" ref="G16:G22" si="0">SUM(C16:F16)</f>
        <v>7359792.5451440597</v>
      </c>
    </row>
    <row r="17" spans="1:7" ht="16.5" thickBot="1" x14ac:dyDescent="0.3">
      <c r="A17" s="15">
        <v>16</v>
      </c>
      <c r="B17" s="25" t="s">
        <v>40</v>
      </c>
      <c r="C17" s="51">
        <v>4165986.1846198007</v>
      </c>
      <c r="D17" s="51">
        <v>1750378.8219973748</v>
      </c>
      <c r="E17" s="51">
        <v>0</v>
      </c>
      <c r="F17" s="59">
        <v>0</v>
      </c>
      <c r="G17" s="54">
        <f t="shared" si="0"/>
        <v>5916365.0066171754</v>
      </c>
    </row>
    <row r="18" spans="1:7" ht="16.5" thickBot="1" x14ac:dyDescent="0.3">
      <c r="A18" s="15">
        <v>17</v>
      </c>
      <c r="B18" s="25" t="s">
        <v>41</v>
      </c>
      <c r="C18" s="51">
        <v>2917211.8123387257</v>
      </c>
      <c r="D18" s="51">
        <v>1177561.8951730453</v>
      </c>
      <c r="E18" s="51">
        <v>0</v>
      </c>
      <c r="F18" s="59">
        <v>0</v>
      </c>
      <c r="G18" s="54">
        <f t="shared" si="0"/>
        <v>4094773.707511771</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39418.607774661541</v>
      </c>
      <c r="D21" s="51">
        <v>13669.630210841477</v>
      </c>
      <c r="E21" s="51">
        <v>0</v>
      </c>
      <c r="F21" s="59">
        <v>0</v>
      </c>
      <c r="G21" s="54">
        <f t="shared" si="0"/>
        <v>53088.237985503016</v>
      </c>
    </row>
    <row r="22" spans="1:7" ht="16.5" thickBot="1" x14ac:dyDescent="0.3">
      <c r="A22" s="15">
        <v>21</v>
      </c>
      <c r="B22" s="25" t="s">
        <v>45</v>
      </c>
      <c r="C22" s="51">
        <v>1611365.8790777419</v>
      </c>
      <c r="D22" s="51">
        <v>480383.39006710635</v>
      </c>
      <c r="E22" s="51">
        <v>0</v>
      </c>
      <c r="F22" s="59">
        <v>0</v>
      </c>
      <c r="G22" s="54">
        <f t="shared" si="0"/>
        <v>2091749.2691448482</v>
      </c>
    </row>
    <row r="23" spans="1:7" ht="16.5" thickBot="1" x14ac:dyDescent="0.3">
      <c r="A23" s="19"/>
      <c r="B23" s="19" t="s">
        <v>64</v>
      </c>
      <c r="C23" s="23"/>
      <c r="D23" s="23"/>
      <c r="E23" s="23"/>
      <c r="F23" s="23"/>
      <c r="G23" s="50"/>
    </row>
    <row r="24" spans="1:7" ht="16.5" thickBot="1" x14ac:dyDescent="0.3">
      <c r="A24" s="14">
        <v>39</v>
      </c>
      <c r="B24" s="25" t="s">
        <v>65</v>
      </c>
      <c r="C24" s="6">
        <v>283</v>
      </c>
      <c r="D24" s="6">
        <v>302</v>
      </c>
      <c r="E24" s="4">
        <v>0</v>
      </c>
      <c r="F24" s="60">
        <v>0</v>
      </c>
      <c r="G24" s="47">
        <f>SUM(C24:F24)</f>
        <v>585</v>
      </c>
    </row>
    <row r="25" spans="1:7" ht="16.5" thickBot="1" x14ac:dyDescent="0.3">
      <c r="A25" s="14">
        <v>40</v>
      </c>
      <c r="B25" s="25" t="s">
        <v>66</v>
      </c>
      <c r="C25" s="4">
        <v>31588</v>
      </c>
      <c r="D25" s="4">
        <v>11699</v>
      </c>
      <c r="E25" s="4">
        <v>0</v>
      </c>
      <c r="F25" s="60">
        <v>0</v>
      </c>
      <c r="G25" s="47">
        <f>SUM(C25:F25)</f>
        <v>43287</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427</v>
      </c>
      <c r="D27" s="4">
        <v>154</v>
      </c>
      <c r="E27" s="4">
        <v>0</v>
      </c>
      <c r="F27" s="60">
        <v>0</v>
      </c>
      <c r="G27" s="47">
        <f>SUM(C27:F27)</f>
        <v>581</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D9 F5:G9">
    <cfRule type="cellIs" dxfId="41" priority="8" stopIfTrue="1" operator="lessThan">
      <formula>0</formula>
    </cfRule>
    <cfRule type="cellIs" dxfId="40" priority="12" stopIfTrue="1" operator="lessThan">
      <formula>0</formula>
    </cfRule>
  </conditionalFormatting>
  <conditionalFormatting sqref="C13:G14 C11:D12 F11:G12">
    <cfRule type="cellIs" dxfId="39" priority="7" stopIfTrue="1" operator="lessThan">
      <formula>0</formula>
    </cfRule>
    <cfRule type="cellIs" dxfId="38" priority="11" stopIfTrue="1" operator="lessThan">
      <formula>0</formula>
    </cfRule>
  </conditionalFormatting>
  <conditionalFormatting sqref="C16:G22">
    <cfRule type="cellIs" dxfId="37" priority="6" stopIfTrue="1" operator="lessThan">
      <formula>0</formula>
    </cfRule>
    <cfRule type="cellIs" dxfId="36" priority="10" stopIfTrue="1" operator="lessThan">
      <formula>0</formula>
    </cfRule>
  </conditionalFormatting>
  <conditionalFormatting sqref="C24:G27">
    <cfRule type="cellIs" dxfId="35" priority="5" stopIfTrue="1" operator="lessThan">
      <formula>0</formula>
    </cfRule>
    <cfRule type="cellIs" dxfId="34" priority="9" stopIfTrue="1" operator="lessThan">
      <formula>0</formula>
    </cfRule>
  </conditionalFormatting>
  <conditionalFormatting sqref="E5:E9">
    <cfRule type="cellIs" dxfId="33" priority="3" stopIfTrue="1" operator="lessThan">
      <formula>0</formula>
    </cfRule>
    <cfRule type="cellIs" dxfId="32" priority="4" stopIfTrue="1" operator="lessThan">
      <formula>0</formula>
    </cfRule>
  </conditionalFormatting>
  <conditionalFormatting sqref="E11:E12">
    <cfRule type="cellIs" dxfId="31" priority="1" stopIfTrue="1" operator="lessThan">
      <formula>0</formula>
    </cfRule>
    <cfRule type="cellIs" dxfId="30"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80" zoomScaleNormal="80" workbookViewId="0">
      <pane xSplit="2" ySplit="3" topLeftCell="C5" activePane="bottomRight" state="frozen"/>
      <selection activeCell="F36" sqref="F36"/>
      <selection pane="topRight" activeCell="F36" sqref="F36"/>
      <selection pane="bottomLeft" activeCell="F36" sqref="F36"/>
      <selection pane="bottomRight" activeCell="F10" sqref="F10"/>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14157</v>
      </c>
      <c r="D5" s="3">
        <v>6154</v>
      </c>
      <c r="E5" s="3">
        <v>0</v>
      </c>
      <c r="F5" s="3">
        <v>8115</v>
      </c>
      <c r="G5" s="47">
        <f>SUM(C5:F5)</f>
        <v>28426</v>
      </c>
    </row>
    <row r="6" spans="1:7" ht="16.5" thickBot="1" x14ac:dyDescent="0.3">
      <c r="A6" s="15">
        <v>2</v>
      </c>
      <c r="B6" s="25" t="s">
        <v>19</v>
      </c>
      <c r="C6" s="4">
        <v>154</v>
      </c>
      <c r="D6" s="4">
        <v>72</v>
      </c>
      <c r="E6" s="3">
        <v>0</v>
      </c>
      <c r="F6" s="4">
        <v>28</v>
      </c>
      <c r="G6" s="48">
        <f>SUM(C6:F6)</f>
        <v>254</v>
      </c>
    </row>
    <row r="7" spans="1:7" ht="16.5" thickBot="1" x14ac:dyDescent="0.3">
      <c r="A7" s="15">
        <v>3</v>
      </c>
      <c r="B7" s="25" t="s">
        <v>24</v>
      </c>
      <c r="C7" s="4">
        <v>212</v>
      </c>
      <c r="D7" s="4">
        <v>158</v>
      </c>
      <c r="E7" s="3">
        <v>0</v>
      </c>
      <c r="F7" s="4">
        <v>8</v>
      </c>
      <c r="G7" s="48">
        <f>SUM(C7:F7)</f>
        <v>378</v>
      </c>
    </row>
    <row r="8" spans="1:7" ht="16.5" thickBot="1" x14ac:dyDescent="0.3">
      <c r="A8" s="15">
        <v>4</v>
      </c>
      <c r="B8" s="25" t="s">
        <v>25</v>
      </c>
      <c r="C8" s="4">
        <v>411</v>
      </c>
      <c r="D8" s="4">
        <v>215</v>
      </c>
      <c r="E8" s="3">
        <v>0</v>
      </c>
      <c r="F8" s="4">
        <v>315</v>
      </c>
      <c r="G8" s="48">
        <f>SUM(C8:F8)</f>
        <v>941</v>
      </c>
    </row>
    <row r="9" spans="1:7" ht="16.5" thickBot="1" x14ac:dyDescent="0.3">
      <c r="A9" s="15">
        <v>5</v>
      </c>
      <c r="B9" s="25" t="s">
        <v>26</v>
      </c>
      <c r="C9" s="4">
        <v>471</v>
      </c>
      <c r="D9" s="4">
        <v>247</v>
      </c>
      <c r="E9" s="3">
        <v>0</v>
      </c>
      <c r="F9" s="4">
        <v>346</v>
      </c>
      <c r="G9" s="48">
        <f>SUM(C9:F9)</f>
        <v>1064</v>
      </c>
    </row>
    <row r="10" spans="1:7" ht="16.5" thickBot="1" x14ac:dyDescent="0.3">
      <c r="A10" s="19"/>
      <c r="B10" s="19" t="s">
        <v>29</v>
      </c>
      <c r="C10" s="23"/>
      <c r="D10" s="23"/>
      <c r="E10" s="23"/>
      <c r="F10" s="23"/>
      <c r="G10" s="49"/>
    </row>
    <row r="11" spans="1:7" ht="16.5" thickBot="1" x14ac:dyDescent="0.3">
      <c r="A11" s="14">
        <v>6</v>
      </c>
      <c r="B11" s="25" t="s">
        <v>30</v>
      </c>
      <c r="C11" s="52">
        <v>8016656.8154351441</v>
      </c>
      <c r="D11" s="53">
        <v>2884386.7489850479</v>
      </c>
      <c r="E11" s="53">
        <v>0</v>
      </c>
      <c r="F11" s="53">
        <v>293794</v>
      </c>
      <c r="G11" s="54">
        <f>SUM(C11:F11)</f>
        <v>11194837.564420192</v>
      </c>
    </row>
    <row r="12" spans="1:7" ht="16.5" thickBot="1" x14ac:dyDescent="0.3">
      <c r="A12" s="15">
        <v>7</v>
      </c>
      <c r="B12" s="25" t="s">
        <v>31</v>
      </c>
      <c r="C12" s="51">
        <v>8027794.6135994466</v>
      </c>
      <c r="D12" s="51">
        <v>2884391.6238539661</v>
      </c>
      <c r="E12" s="53">
        <v>0</v>
      </c>
      <c r="F12" s="51">
        <v>289135.05612244894</v>
      </c>
      <c r="G12" s="54">
        <f>SUM(C12:F12)</f>
        <v>11201321.293575861</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982879.6512179391</v>
      </c>
      <c r="D16" s="53">
        <v>79464.270919738119</v>
      </c>
      <c r="E16" s="53">
        <v>0</v>
      </c>
      <c r="F16" s="59">
        <v>0</v>
      </c>
      <c r="G16" s="54">
        <f t="shared" ref="G16:G22" si="0">SUM(C16:F16)</f>
        <v>1062343.9221376772</v>
      </c>
    </row>
    <row r="17" spans="1:7" ht="16.5" thickBot="1" x14ac:dyDescent="0.3">
      <c r="A17" s="15">
        <v>16</v>
      </c>
      <c r="B17" s="25" t="s">
        <v>40</v>
      </c>
      <c r="C17" s="51">
        <v>2519926.8065518043</v>
      </c>
      <c r="D17" s="51">
        <v>552043.21214091207</v>
      </c>
      <c r="E17" s="53">
        <v>0</v>
      </c>
      <c r="F17" s="59">
        <v>0</v>
      </c>
      <c r="G17" s="54">
        <f t="shared" si="0"/>
        <v>3071970.0186927165</v>
      </c>
    </row>
    <row r="18" spans="1:7" ht="16.5" thickBot="1" x14ac:dyDescent="0.3">
      <c r="A18" s="15">
        <v>17</v>
      </c>
      <c r="B18" s="25" t="s">
        <v>41</v>
      </c>
      <c r="C18" s="51">
        <v>834193.26656700636</v>
      </c>
      <c r="D18" s="51">
        <v>208277.63324779511</v>
      </c>
      <c r="E18" s="53">
        <v>0</v>
      </c>
      <c r="F18" s="59">
        <v>0</v>
      </c>
      <c r="G18" s="54">
        <f t="shared" si="0"/>
        <v>1042470.8998148015</v>
      </c>
    </row>
    <row r="19" spans="1:7" ht="16.5" thickBot="1" x14ac:dyDescent="0.3">
      <c r="A19" s="15">
        <v>18</v>
      </c>
      <c r="B19" s="25" t="s">
        <v>42</v>
      </c>
      <c r="C19" s="51">
        <v>0</v>
      </c>
      <c r="D19" s="51">
        <v>0</v>
      </c>
      <c r="E19" s="53">
        <v>0</v>
      </c>
      <c r="F19" s="59">
        <v>0</v>
      </c>
      <c r="G19" s="54">
        <f t="shared" si="0"/>
        <v>0</v>
      </c>
    </row>
    <row r="20" spans="1:7" ht="16.5" thickBot="1" x14ac:dyDescent="0.3">
      <c r="A20" s="15">
        <v>19</v>
      </c>
      <c r="B20" s="25" t="s">
        <v>43</v>
      </c>
      <c r="C20" s="51">
        <v>0</v>
      </c>
      <c r="D20" s="51">
        <v>0</v>
      </c>
      <c r="E20" s="53">
        <v>0</v>
      </c>
      <c r="F20" s="59">
        <v>0</v>
      </c>
      <c r="G20" s="54">
        <f t="shared" si="0"/>
        <v>0</v>
      </c>
    </row>
    <row r="21" spans="1:7" ht="16.5" thickBot="1" x14ac:dyDescent="0.3">
      <c r="A21" s="15">
        <v>20</v>
      </c>
      <c r="B21" s="25" t="s">
        <v>44</v>
      </c>
      <c r="C21" s="51">
        <v>34049.961437102073</v>
      </c>
      <c r="D21" s="51">
        <v>10567.842734759832</v>
      </c>
      <c r="E21" s="53">
        <v>0</v>
      </c>
      <c r="F21" s="59">
        <v>0</v>
      </c>
      <c r="G21" s="54">
        <f t="shared" si="0"/>
        <v>44617.804171861906</v>
      </c>
    </row>
    <row r="22" spans="1:7" ht="16.5" thickBot="1" x14ac:dyDescent="0.3">
      <c r="A22" s="15">
        <v>21</v>
      </c>
      <c r="B22" s="25" t="s">
        <v>45</v>
      </c>
      <c r="C22" s="51">
        <v>939997.02278548083</v>
      </c>
      <c r="D22" s="51">
        <v>379823.46822568605</v>
      </c>
      <c r="E22" s="53">
        <v>0</v>
      </c>
      <c r="F22" s="59">
        <v>0</v>
      </c>
      <c r="G22" s="54">
        <f t="shared" si="0"/>
        <v>1319820.4910111669</v>
      </c>
    </row>
    <row r="23" spans="1:7" ht="16.5" thickBot="1" x14ac:dyDescent="0.3">
      <c r="A23" s="19"/>
      <c r="B23" s="19" t="s">
        <v>64</v>
      </c>
      <c r="C23" s="23"/>
      <c r="D23" s="23"/>
      <c r="E23" s="23"/>
      <c r="F23" s="23"/>
      <c r="G23" s="50"/>
    </row>
    <row r="24" spans="1:7" ht="16.5" thickBot="1" x14ac:dyDescent="0.3">
      <c r="A24" s="14">
        <v>39</v>
      </c>
      <c r="B24" s="25" t="s">
        <v>65</v>
      </c>
      <c r="C24" s="6">
        <v>221</v>
      </c>
      <c r="D24" s="6">
        <v>18</v>
      </c>
      <c r="E24" s="4">
        <v>0</v>
      </c>
      <c r="F24" s="60">
        <v>0</v>
      </c>
      <c r="G24" s="47">
        <f>SUM(C24:F24)</f>
        <v>239</v>
      </c>
    </row>
    <row r="25" spans="1:7" ht="16.5" thickBot="1" x14ac:dyDescent="0.3">
      <c r="A25" s="14">
        <v>40</v>
      </c>
      <c r="B25" s="25" t="s">
        <v>66</v>
      </c>
      <c r="C25" s="4">
        <v>8702</v>
      </c>
      <c r="D25" s="4">
        <v>3181</v>
      </c>
      <c r="E25" s="4">
        <v>0</v>
      </c>
      <c r="F25" s="60">
        <v>0</v>
      </c>
      <c r="G25" s="47">
        <f>SUM(C25:F25)</f>
        <v>11883</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408</v>
      </c>
      <c r="D27" s="4">
        <v>106</v>
      </c>
      <c r="E27" s="4">
        <v>0</v>
      </c>
      <c r="F27" s="60">
        <v>0</v>
      </c>
      <c r="G27" s="47">
        <f>SUM(C27:F27)</f>
        <v>514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9" priority="6" stopIfTrue="1" operator="lessThan">
      <formula>0</formula>
    </cfRule>
    <cfRule type="cellIs" dxfId="28" priority="10" stopIfTrue="1" operator="lessThan">
      <formula>0</formula>
    </cfRule>
  </conditionalFormatting>
  <conditionalFormatting sqref="C11:G14">
    <cfRule type="cellIs" dxfId="27" priority="5" stopIfTrue="1" operator="lessThan">
      <formula>0</formula>
    </cfRule>
    <cfRule type="cellIs" dxfId="26" priority="9" stopIfTrue="1" operator="lessThan">
      <formula>0</formula>
    </cfRule>
  </conditionalFormatting>
  <conditionalFormatting sqref="C16:D22 F16:G22">
    <cfRule type="cellIs" dxfId="25" priority="4" stopIfTrue="1" operator="lessThan">
      <formula>0</formula>
    </cfRule>
    <cfRule type="cellIs" dxfId="24" priority="8" stopIfTrue="1" operator="lessThan">
      <formula>0</formula>
    </cfRule>
  </conditionalFormatting>
  <conditionalFormatting sqref="C24:G27">
    <cfRule type="cellIs" dxfId="23" priority="3" stopIfTrue="1" operator="lessThan">
      <formula>0</formula>
    </cfRule>
    <cfRule type="cellIs" dxfId="22" priority="7" stopIfTrue="1" operator="lessThan">
      <formula>0</formula>
    </cfRule>
  </conditionalFormatting>
  <conditionalFormatting sqref="E16:E22">
    <cfRule type="cellIs" dxfId="21" priority="1" stopIfTrue="1" operator="lessThan">
      <formula>0</formula>
    </cfRule>
    <cfRule type="cellIs" dxfId="20"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70" zoomScaleNormal="70" workbookViewId="0">
      <pane xSplit="2" ySplit="3" topLeftCell="C5" activePane="bottomRight" state="frozen"/>
      <selection activeCell="F36" sqref="F36"/>
      <selection pane="topRight" activeCell="F36" sqref="F36"/>
      <selection pane="bottomLeft" activeCell="F36" sqref="F36"/>
      <selection pane="bottomRight" activeCell="F10" sqref="F10"/>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13421</v>
      </c>
      <c r="D5" s="3">
        <v>15595</v>
      </c>
      <c r="E5" s="3">
        <v>0</v>
      </c>
      <c r="F5" s="3">
        <v>7693</v>
      </c>
      <c r="G5" s="47">
        <f>SUM(C5:F5)</f>
        <v>36709</v>
      </c>
    </row>
    <row r="6" spans="1:7" ht="16.5" thickBot="1" x14ac:dyDescent="0.3">
      <c r="A6" s="15">
        <v>2</v>
      </c>
      <c r="B6" s="25" t="s">
        <v>19</v>
      </c>
      <c r="C6" s="4">
        <v>178</v>
      </c>
      <c r="D6" s="4">
        <v>177</v>
      </c>
      <c r="E6" s="4">
        <v>0</v>
      </c>
      <c r="F6" s="4">
        <v>27</v>
      </c>
      <c r="G6" s="48">
        <f>SUM(C6:F6)</f>
        <v>382</v>
      </c>
    </row>
    <row r="7" spans="1:7" ht="16.5" thickBot="1" x14ac:dyDescent="0.3">
      <c r="A7" s="15">
        <v>3</v>
      </c>
      <c r="B7" s="25" t="s">
        <v>24</v>
      </c>
      <c r="C7" s="4">
        <v>187</v>
      </c>
      <c r="D7" s="4">
        <v>444</v>
      </c>
      <c r="E7" s="4">
        <v>0</v>
      </c>
      <c r="F7" s="4">
        <v>8</v>
      </c>
      <c r="G7" s="48">
        <f>SUM(C7:F7)</f>
        <v>639</v>
      </c>
    </row>
    <row r="8" spans="1:7" ht="16.5" thickBot="1" x14ac:dyDescent="0.3">
      <c r="A8" s="15">
        <v>4</v>
      </c>
      <c r="B8" s="25" t="s">
        <v>25</v>
      </c>
      <c r="C8" s="4">
        <v>405</v>
      </c>
      <c r="D8" s="4">
        <v>504</v>
      </c>
      <c r="E8" s="4">
        <v>0</v>
      </c>
      <c r="F8" s="4">
        <v>299</v>
      </c>
      <c r="G8" s="48">
        <f>SUM(C8:F8)</f>
        <v>1208</v>
      </c>
    </row>
    <row r="9" spans="1:7" ht="16.5" thickBot="1" x14ac:dyDescent="0.3">
      <c r="A9" s="15">
        <v>5</v>
      </c>
      <c r="B9" s="25" t="s">
        <v>26</v>
      </c>
      <c r="C9" s="4">
        <v>464</v>
      </c>
      <c r="D9" s="4">
        <v>579</v>
      </c>
      <c r="E9" s="5">
        <v>0</v>
      </c>
      <c r="F9" s="4">
        <v>328</v>
      </c>
      <c r="G9" s="48">
        <f>SUM(C9:F9)</f>
        <v>1371</v>
      </c>
    </row>
    <row r="10" spans="1:7" ht="16.5" thickBot="1" x14ac:dyDescent="0.3">
      <c r="A10" s="19"/>
      <c r="B10" s="19" t="s">
        <v>29</v>
      </c>
      <c r="C10" s="23"/>
      <c r="D10" s="23"/>
      <c r="E10" s="23"/>
      <c r="F10" s="23"/>
      <c r="G10" s="49"/>
    </row>
    <row r="11" spans="1:7" ht="16.5" thickBot="1" x14ac:dyDescent="0.3">
      <c r="A11" s="14">
        <v>6</v>
      </c>
      <c r="B11" s="25" t="s">
        <v>30</v>
      </c>
      <c r="C11" s="52">
        <v>7599883.5289930832</v>
      </c>
      <c r="D11" s="53">
        <v>7309394.1095908051</v>
      </c>
      <c r="E11" s="53">
        <v>0</v>
      </c>
      <c r="F11" s="53">
        <v>278521</v>
      </c>
      <c r="G11" s="54">
        <f>SUM(C11:F11)</f>
        <v>15187798.638583887</v>
      </c>
    </row>
    <row r="12" spans="1:7" ht="16.5" thickBot="1" x14ac:dyDescent="0.3">
      <c r="A12" s="15">
        <v>7</v>
      </c>
      <c r="B12" s="25" t="s">
        <v>31</v>
      </c>
      <c r="C12" s="51">
        <v>7610442.2906772746</v>
      </c>
      <c r="D12" s="51">
        <v>7309406.4631138453</v>
      </c>
      <c r="E12" s="51">
        <v>0</v>
      </c>
      <c r="F12" s="51">
        <v>274103.38265306118</v>
      </c>
      <c r="G12" s="54">
        <f>SUM(C12:F12)</f>
        <v>15193952.136444181</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1661375.5619356504</v>
      </c>
      <c r="D16" s="53">
        <v>770252.45163180423</v>
      </c>
      <c r="E16" s="51">
        <v>0</v>
      </c>
      <c r="F16" s="59">
        <v>0</v>
      </c>
      <c r="G16" s="54">
        <f t="shared" ref="G16:G22" si="0">SUM(C16:F16)</f>
        <v>2431628.0135674546</v>
      </c>
    </row>
    <row r="17" spans="1:7" ht="16.5" thickBot="1" x14ac:dyDescent="0.3">
      <c r="A17" s="15">
        <v>16</v>
      </c>
      <c r="B17" s="25" t="s">
        <v>40</v>
      </c>
      <c r="C17" s="51">
        <v>3051322.7123244088</v>
      </c>
      <c r="D17" s="51">
        <v>1844227.6242221068</v>
      </c>
      <c r="E17" s="51">
        <v>0</v>
      </c>
      <c r="F17" s="59">
        <v>0</v>
      </c>
      <c r="G17" s="54">
        <f t="shared" si="0"/>
        <v>4895550.336546516</v>
      </c>
    </row>
    <row r="18" spans="1:7" ht="16.5" thickBot="1" x14ac:dyDescent="0.3">
      <c r="A18" s="15">
        <v>17</v>
      </c>
      <c r="B18" s="25" t="s">
        <v>41</v>
      </c>
      <c r="C18" s="51">
        <v>929743.69133474096</v>
      </c>
      <c r="D18" s="51">
        <v>579855.01743024925</v>
      </c>
      <c r="E18" s="51">
        <v>0</v>
      </c>
      <c r="F18" s="59">
        <v>0</v>
      </c>
      <c r="G18" s="54">
        <f t="shared" si="0"/>
        <v>1509598.7087649903</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37470.999745119785</v>
      </c>
      <c r="D21" s="51">
        <v>12937.805947729887</v>
      </c>
      <c r="E21" s="51">
        <v>0</v>
      </c>
      <c r="F21" s="59">
        <v>0</v>
      </c>
      <c r="G21" s="54">
        <f t="shared" si="0"/>
        <v>50408.805692849674</v>
      </c>
    </row>
    <row r="22" spans="1:7" ht="16.5" thickBot="1" x14ac:dyDescent="0.3">
      <c r="A22" s="15">
        <v>21</v>
      </c>
      <c r="B22" s="25" t="s">
        <v>45</v>
      </c>
      <c r="C22" s="51">
        <v>1029467.3395926742</v>
      </c>
      <c r="D22" s="51">
        <v>435160.3993484255</v>
      </c>
      <c r="E22" s="51">
        <v>0</v>
      </c>
      <c r="F22" s="59">
        <v>0</v>
      </c>
      <c r="G22" s="54">
        <f t="shared" si="0"/>
        <v>1464627.7389410997</v>
      </c>
    </row>
    <row r="23" spans="1:7" ht="16.5" thickBot="1" x14ac:dyDescent="0.3">
      <c r="A23" s="19"/>
      <c r="B23" s="19" t="s">
        <v>64</v>
      </c>
      <c r="C23" s="23"/>
      <c r="D23" s="23"/>
      <c r="E23" s="23"/>
      <c r="F23" s="23"/>
      <c r="G23" s="50"/>
    </row>
    <row r="24" spans="1:7" ht="16.5" thickBot="1" x14ac:dyDescent="0.3">
      <c r="A24" s="14">
        <v>39</v>
      </c>
      <c r="B24" s="25" t="s">
        <v>65</v>
      </c>
      <c r="C24" s="6">
        <v>209</v>
      </c>
      <c r="D24" s="6">
        <v>131</v>
      </c>
      <c r="E24" s="4">
        <v>0</v>
      </c>
      <c r="F24" s="60">
        <v>0</v>
      </c>
      <c r="G24" s="47">
        <f>SUM(C24:F24)</f>
        <v>340</v>
      </c>
    </row>
    <row r="25" spans="1:7" ht="16.5" thickBot="1" x14ac:dyDescent="0.3">
      <c r="A25" s="14">
        <v>40</v>
      </c>
      <c r="B25" s="25" t="s">
        <v>66</v>
      </c>
      <c r="C25" s="4">
        <v>10143</v>
      </c>
      <c r="D25" s="4">
        <v>7632</v>
      </c>
      <c r="E25" s="4">
        <v>0</v>
      </c>
      <c r="F25" s="60">
        <v>0</v>
      </c>
      <c r="G25" s="47">
        <f>SUM(C25:F25)</f>
        <v>17775</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510</v>
      </c>
      <c r="D27" s="4">
        <v>247</v>
      </c>
      <c r="E27" s="4">
        <v>0</v>
      </c>
      <c r="F27" s="60">
        <v>0</v>
      </c>
      <c r="G27" s="47">
        <f>SUM(C27:F27)</f>
        <v>757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9" priority="6" stopIfTrue="1" operator="lessThan">
      <formula>0</formula>
    </cfRule>
    <cfRule type="cellIs" dxfId="18" priority="10" stopIfTrue="1" operator="lessThan">
      <formula>0</formula>
    </cfRule>
  </conditionalFormatting>
  <conditionalFormatting sqref="C11:G14">
    <cfRule type="cellIs" dxfId="17" priority="5" stopIfTrue="1" operator="lessThan">
      <formula>0</formula>
    </cfRule>
    <cfRule type="cellIs" dxfId="16" priority="9" stopIfTrue="1" operator="lessThan">
      <formula>0</formula>
    </cfRule>
  </conditionalFormatting>
  <conditionalFormatting sqref="C16:D22 F16:G22">
    <cfRule type="cellIs" dxfId="15" priority="4" stopIfTrue="1" operator="lessThan">
      <formula>0</formula>
    </cfRule>
    <cfRule type="cellIs" dxfId="14" priority="8" stopIfTrue="1" operator="lessThan">
      <formula>0</formula>
    </cfRule>
  </conditionalFormatting>
  <conditionalFormatting sqref="C24:G27">
    <cfRule type="cellIs" dxfId="13" priority="3" stopIfTrue="1" operator="lessThan">
      <formula>0</formula>
    </cfRule>
    <cfRule type="cellIs" dxfId="12" priority="7" stopIfTrue="1" operator="lessThan">
      <formula>0</formula>
    </cfRule>
  </conditionalFormatting>
  <conditionalFormatting sqref="E16:E22">
    <cfRule type="cellIs" dxfId="11" priority="1" stopIfTrue="1" operator="lessThan">
      <formula>0</formula>
    </cfRule>
    <cfRule type="cellIs" dxfId="10" priority="2"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70" zoomScaleNormal="70" workbookViewId="0">
      <pane xSplit="2" ySplit="3" topLeftCell="C5" activePane="bottomRight" state="frozen"/>
      <selection activeCell="F36" sqref="F36"/>
      <selection pane="topRight" activeCell="F36" sqref="F36"/>
      <selection pane="bottomLeft" activeCell="F36" sqref="F36"/>
      <selection pane="bottomRight" activeCell="G36" sqref="G3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9057</v>
      </c>
      <c r="D5" s="3">
        <v>9538</v>
      </c>
      <c r="E5" s="3">
        <v>0</v>
      </c>
      <c r="F5" s="3">
        <v>5192</v>
      </c>
      <c r="G5" s="47">
        <f>SUM(C5:F5)</f>
        <v>23787</v>
      </c>
    </row>
    <row r="6" spans="1:7" ht="16.5" thickBot="1" x14ac:dyDescent="0.3">
      <c r="A6" s="15">
        <v>2</v>
      </c>
      <c r="B6" s="25" t="s">
        <v>19</v>
      </c>
      <c r="C6" s="4">
        <v>77</v>
      </c>
      <c r="D6" s="4">
        <v>99</v>
      </c>
      <c r="E6" s="4">
        <v>0</v>
      </c>
      <c r="F6" s="4">
        <v>18</v>
      </c>
      <c r="G6" s="48">
        <f>SUM(C6:F6)</f>
        <v>194</v>
      </c>
    </row>
    <row r="7" spans="1:7" ht="16.5" thickBot="1" x14ac:dyDescent="0.3">
      <c r="A7" s="15">
        <v>3</v>
      </c>
      <c r="B7" s="25" t="s">
        <v>24</v>
      </c>
      <c r="C7" s="4">
        <v>91</v>
      </c>
      <c r="D7" s="4">
        <v>259</v>
      </c>
      <c r="E7" s="4">
        <v>0</v>
      </c>
      <c r="F7" s="4">
        <v>5</v>
      </c>
      <c r="G7" s="48">
        <f>SUM(C7:F7)</f>
        <v>355</v>
      </c>
    </row>
    <row r="8" spans="1:7" ht="16.5" thickBot="1" x14ac:dyDescent="0.3">
      <c r="A8" s="15">
        <v>4</v>
      </c>
      <c r="B8" s="25" t="s">
        <v>25</v>
      </c>
      <c r="C8" s="4">
        <v>307</v>
      </c>
      <c r="D8" s="4">
        <v>326</v>
      </c>
      <c r="E8" s="4">
        <v>0</v>
      </c>
      <c r="F8" s="4">
        <v>201</v>
      </c>
      <c r="G8" s="48">
        <f>SUM(C8:F8)</f>
        <v>834</v>
      </c>
    </row>
    <row r="9" spans="1:7" ht="16.5" thickBot="1" x14ac:dyDescent="0.3">
      <c r="A9" s="15">
        <v>5</v>
      </c>
      <c r="B9" s="25" t="s">
        <v>26</v>
      </c>
      <c r="C9" s="4">
        <v>352</v>
      </c>
      <c r="D9" s="4">
        <v>352</v>
      </c>
      <c r="E9" s="5">
        <v>0</v>
      </c>
      <c r="F9" s="4">
        <v>221</v>
      </c>
      <c r="G9" s="48">
        <f>SUM(C9:F9)</f>
        <v>925</v>
      </c>
    </row>
    <row r="10" spans="1:7" ht="16.5" thickBot="1" x14ac:dyDescent="0.3">
      <c r="A10" s="19"/>
      <c r="B10" s="19" t="s">
        <v>29</v>
      </c>
      <c r="C10" s="23"/>
      <c r="D10" s="23"/>
      <c r="E10" s="23"/>
      <c r="F10" s="23"/>
      <c r="G10" s="49"/>
    </row>
    <row r="11" spans="1:7" ht="16.5" thickBot="1" x14ac:dyDescent="0.3">
      <c r="A11" s="14">
        <v>6</v>
      </c>
      <c r="B11" s="25" t="s">
        <v>30</v>
      </c>
      <c r="C11" s="52">
        <v>5128689.7490567286</v>
      </c>
      <c r="D11" s="53">
        <v>4470471.370136397</v>
      </c>
      <c r="E11" s="53">
        <v>0</v>
      </c>
      <c r="F11" s="53">
        <v>187956</v>
      </c>
      <c r="G11" s="54">
        <f>SUM(C11:F11)</f>
        <v>9787117.1191931255</v>
      </c>
    </row>
    <row r="12" spans="1:7" ht="16.5" thickBot="1" x14ac:dyDescent="0.3">
      <c r="A12" s="15">
        <v>7</v>
      </c>
      <c r="B12" s="25" t="s">
        <v>31</v>
      </c>
      <c r="C12" s="51">
        <v>5135815.2020463515</v>
      </c>
      <c r="D12" s="51">
        <v>4470478.925628718</v>
      </c>
      <c r="E12" s="51">
        <v>0</v>
      </c>
      <c r="F12" s="51">
        <v>184975.36224489796</v>
      </c>
      <c r="G12" s="54">
        <f>SUM(C12:F12)</f>
        <v>9791269.4899199679</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914566.7566603634</v>
      </c>
      <c r="D16" s="53">
        <v>458786.39621637901</v>
      </c>
      <c r="E16" s="51">
        <v>0</v>
      </c>
      <c r="F16" s="59">
        <v>0</v>
      </c>
      <c r="G16" s="54">
        <f t="shared" ref="G16:G22" si="0">SUM(C16:F16)</f>
        <v>1373353.1528767424</v>
      </c>
    </row>
    <row r="17" spans="1:7" ht="16.5" thickBot="1" x14ac:dyDescent="0.3">
      <c r="A17" s="15">
        <v>16</v>
      </c>
      <c r="B17" s="25" t="s">
        <v>40</v>
      </c>
      <c r="C17" s="51">
        <v>2120658.7370479563</v>
      </c>
      <c r="D17" s="51">
        <v>1699523.6497053874</v>
      </c>
      <c r="E17" s="51">
        <v>0</v>
      </c>
      <c r="F17" s="59">
        <v>0</v>
      </c>
      <c r="G17" s="54">
        <f t="shared" si="0"/>
        <v>3820182.386753344</v>
      </c>
    </row>
    <row r="18" spans="1:7" ht="16.5" thickBot="1" x14ac:dyDescent="0.3">
      <c r="A18" s="15">
        <v>17</v>
      </c>
      <c r="B18" s="25" t="s">
        <v>41</v>
      </c>
      <c r="C18" s="51">
        <v>570137.26240635256</v>
      </c>
      <c r="D18" s="51">
        <v>351624.04283704562</v>
      </c>
      <c r="E18" s="51">
        <v>0</v>
      </c>
      <c r="F18" s="59">
        <v>0</v>
      </c>
      <c r="G18" s="54">
        <f t="shared" si="0"/>
        <v>921761.30524339818</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30742.179403537797</v>
      </c>
      <c r="D21" s="51">
        <v>17964.83653189442</v>
      </c>
      <c r="E21" s="51">
        <v>0</v>
      </c>
      <c r="F21" s="59">
        <v>0</v>
      </c>
      <c r="G21" s="54">
        <f t="shared" si="0"/>
        <v>48707.015935432217</v>
      </c>
    </row>
    <row r="22" spans="1:7" ht="16.5" thickBot="1" x14ac:dyDescent="0.3">
      <c r="A22" s="15">
        <v>21</v>
      </c>
      <c r="B22" s="25" t="s">
        <v>45</v>
      </c>
      <c r="C22" s="51">
        <v>594767.73057780089</v>
      </c>
      <c r="D22" s="51">
        <v>457134.02027192217</v>
      </c>
      <c r="E22" s="51">
        <v>0</v>
      </c>
      <c r="F22" s="59">
        <v>0</v>
      </c>
      <c r="G22" s="54">
        <f t="shared" si="0"/>
        <v>1051901.7508497231</v>
      </c>
    </row>
    <row r="23" spans="1:7" ht="16.5" thickBot="1" x14ac:dyDescent="0.3">
      <c r="A23" s="19"/>
      <c r="B23" s="19" t="s">
        <v>64</v>
      </c>
      <c r="C23" s="23"/>
      <c r="D23" s="23"/>
      <c r="E23" s="23"/>
      <c r="F23" s="23"/>
      <c r="G23" s="50"/>
    </row>
    <row r="24" spans="1:7" ht="16.5" thickBot="1" x14ac:dyDescent="0.3">
      <c r="A24" s="14">
        <v>39</v>
      </c>
      <c r="B24" s="25" t="s">
        <v>65</v>
      </c>
      <c r="C24" s="6">
        <v>122</v>
      </c>
      <c r="D24" s="6">
        <v>94</v>
      </c>
      <c r="E24" s="4">
        <v>0</v>
      </c>
      <c r="F24" s="60">
        <v>0</v>
      </c>
      <c r="G24" s="47">
        <f>SUM(C24:F24)</f>
        <v>216</v>
      </c>
    </row>
    <row r="25" spans="1:7" ht="16.5" thickBot="1" x14ac:dyDescent="0.3">
      <c r="A25" s="14">
        <v>40</v>
      </c>
      <c r="B25" s="25" t="s">
        <v>66</v>
      </c>
      <c r="C25" s="4">
        <v>6258</v>
      </c>
      <c r="D25" s="4">
        <v>4887</v>
      </c>
      <c r="E25" s="4">
        <v>0</v>
      </c>
      <c r="F25" s="60">
        <v>0</v>
      </c>
      <c r="G25" s="47">
        <f>SUM(C25:F25)</f>
        <v>11145</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254</v>
      </c>
      <c r="D27" s="4">
        <v>156</v>
      </c>
      <c r="E27" s="4">
        <v>0</v>
      </c>
      <c r="F27" s="60"/>
      <c r="G27" s="47">
        <f>SUM(C27:F27)</f>
        <v>410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9" priority="6" stopIfTrue="1" operator="lessThan">
      <formula>0</formula>
    </cfRule>
    <cfRule type="cellIs" dxfId="8" priority="10" stopIfTrue="1" operator="lessThan">
      <formula>0</formula>
    </cfRule>
  </conditionalFormatting>
  <conditionalFormatting sqref="C11:G14">
    <cfRule type="cellIs" dxfId="7" priority="5" stopIfTrue="1" operator="lessThan">
      <formula>0</formula>
    </cfRule>
    <cfRule type="cellIs" dxfId="6" priority="9" stopIfTrue="1" operator="lessThan">
      <formula>0</formula>
    </cfRule>
  </conditionalFormatting>
  <conditionalFormatting sqref="C16:D22 F16:G22">
    <cfRule type="cellIs" dxfId="5" priority="4" stopIfTrue="1" operator="lessThan">
      <formula>0</formula>
    </cfRule>
    <cfRule type="cellIs" dxfId="4" priority="8" stopIfTrue="1" operator="lessThan">
      <formula>0</formula>
    </cfRule>
  </conditionalFormatting>
  <conditionalFormatting sqref="C24:G27">
    <cfRule type="cellIs" dxfId="3" priority="3" stopIfTrue="1" operator="lessThan">
      <formula>0</formula>
    </cfRule>
    <cfRule type="cellIs" dxfId="2" priority="7" stopIfTrue="1" operator="lessThan">
      <formula>0</formula>
    </cfRule>
  </conditionalFormatting>
  <conditionalFormatting sqref="E16:E22">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70" zoomScaleNormal="70" workbookViewId="0">
      <pane xSplit="2" ySplit="6" topLeftCell="C10" activePane="bottomRight" state="frozen"/>
      <selection pane="topRight" activeCell="C1" sqref="C1"/>
      <selection pane="bottomLeft" activeCell="A7" sqref="A7"/>
      <selection pane="bottomRight" activeCell="I14" sqref="I14"/>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1" t="s">
        <v>79</v>
      </c>
      <c r="B3" s="101"/>
      <c r="C3" s="101"/>
      <c r="D3" s="101"/>
      <c r="E3" s="101"/>
      <c r="F3" s="101"/>
      <c r="G3" s="101"/>
      <c r="H3" s="101"/>
      <c r="I3" s="101"/>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t="s">
        <v>101</v>
      </c>
      <c r="E7" s="39"/>
      <c r="F7" s="40"/>
      <c r="G7" s="38" t="s">
        <v>101</v>
      </c>
      <c r="H7" s="38"/>
      <c r="I7" s="12"/>
    </row>
    <row r="8" spans="1:9" ht="15.75" x14ac:dyDescent="0.25">
      <c r="A8" s="28">
        <v>7</v>
      </c>
      <c r="B8" s="44" t="s">
        <v>31</v>
      </c>
      <c r="C8" s="38"/>
      <c r="D8" s="38" t="s">
        <v>101</v>
      </c>
      <c r="E8" s="39"/>
      <c r="F8" s="40"/>
      <c r="G8" s="38" t="s">
        <v>101</v>
      </c>
      <c r="H8" s="38"/>
      <c r="I8" s="12"/>
    </row>
    <row r="9" spans="1:9" ht="15.75" x14ac:dyDescent="0.25">
      <c r="A9" s="28">
        <v>8</v>
      </c>
      <c r="B9" s="44" t="s">
        <v>32</v>
      </c>
      <c r="C9" s="32"/>
      <c r="D9" s="32"/>
      <c r="E9" s="33"/>
      <c r="F9" s="40"/>
      <c r="G9" s="38" t="s">
        <v>101</v>
      </c>
      <c r="H9" s="38"/>
      <c r="I9" s="12"/>
    </row>
    <row r="10" spans="1:9" ht="15.75" x14ac:dyDescent="0.25">
      <c r="A10" s="28">
        <v>9</v>
      </c>
      <c r="B10" s="44" t="s">
        <v>33</v>
      </c>
      <c r="C10" s="32"/>
      <c r="D10" s="32"/>
      <c r="E10" s="33"/>
      <c r="F10" s="40"/>
      <c r="G10" s="38" t="s">
        <v>101</v>
      </c>
      <c r="H10" s="38"/>
      <c r="I10" s="12"/>
    </row>
    <row r="11" spans="1:9" ht="15.75" x14ac:dyDescent="0.25">
      <c r="A11" s="28">
        <v>10</v>
      </c>
      <c r="B11" s="44" t="s">
        <v>34</v>
      </c>
      <c r="C11" s="38"/>
      <c r="D11" s="38" t="s">
        <v>101</v>
      </c>
      <c r="E11" s="39"/>
      <c r="F11" s="40"/>
      <c r="G11" s="38" t="s">
        <v>101</v>
      </c>
      <c r="H11" s="38"/>
      <c r="I11" s="12"/>
    </row>
    <row r="12" spans="1:9" ht="15.75" x14ac:dyDescent="0.25">
      <c r="A12" s="28">
        <v>11</v>
      </c>
      <c r="B12" s="44" t="s">
        <v>35</v>
      </c>
      <c r="C12" s="38"/>
      <c r="D12" s="38" t="s">
        <v>101</v>
      </c>
      <c r="E12" s="39"/>
      <c r="F12" s="40"/>
      <c r="G12" s="38" t="s">
        <v>101</v>
      </c>
      <c r="H12" s="38"/>
      <c r="I12" s="12"/>
    </row>
    <row r="13" spans="1:9" ht="16.5" thickBot="1" x14ac:dyDescent="0.3">
      <c r="A13" s="29">
        <v>13</v>
      </c>
      <c r="B13" s="45" t="s">
        <v>36</v>
      </c>
      <c r="C13" s="34"/>
      <c r="D13" s="34"/>
      <c r="E13" s="35"/>
      <c r="F13" s="41"/>
      <c r="G13" s="42" t="s">
        <v>101</v>
      </c>
      <c r="H13" s="43"/>
      <c r="I13" s="12"/>
    </row>
    <row r="14" spans="1:9" ht="15.75" x14ac:dyDescent="0.25">
      <c r="A14" s="26"/>
      <c r="B14" s="46" t="s">
        <v>38</v>
      </c>
      <c r="C14" s="36"/>
      <c r="D14" s="36"/>
      <c r="E14" s="36"/>
      <c r="F14" s="36"/>
      <c r="G14" s="36"/>
      <c r="H14" s="36"/>
      <c r="I14" s="12"/>
    </row>
    <row r="15" spans="1:9" ht="15.75" x14ac:dyDescent="0.25">
      <c r="A15" s="28">
        <v>15</v>
      </c>
      <c r="B15" s="44" t="s">
        <v>39</v>
      </c>
      <c r="C15" s="38" t="s">
        <v>101</v>
      </c>
      <c r="D15" s="38"/>
      <c r="E15" s="39"/>
      <c r="F15" s="40" t="s">
        <v>101</v>
      </c>
      <c r="G15" s="38"/>
      <c r="H15" s="38"/>
      <c r="I15" s="37"/>
    </row>
    <row r="16" spans="1:9" ht="15.75" x14ac:dyDescent="0.25">
      <c r="A16" s="28">
        <v>16</v>
      </c>
      <c r="B16" s="44" t="s">
        <v>40</v>
      </c>
      <c r="C16" s="38" t="s">
        <v>101</v>
      </c>
      <c r="D16" s="38"/>
      <c r="E16" s="39"/>
      <c r="F16" s="40" t="s">
        <v>101</v>
      </c>
      <c r="G16" s="38"/>
      <c r="H16" s="38"/>
      <c r="I16" s="12"/>
    </row>
    <row r="17" spans="1:9" ht="15.75" x14ac:dyDescent="0.25">
      <c r="A17" s="28">
        <v>17</v>
      </c>
      <c r="B17" s="44" t="s">
        <v>41</v>
      </c>
      <c r="C17" s="38" t="s">
        <v>101</v>
      </c>
      <c r="D17" s="38"/>
      <c r="E17" s="39"/>
      <c r="F17" s="40" t="s">
        <v>101</v>
      </c>
      <c r="G17" s="38"/>
      <c r="H17" s="38"/>
      <c r="I17" s="12"/>
    </row>
    <row r="18" spans="1:9" ht="15.75" x14ac:dyDescent="0.25">
      <c r="A18" s="28">
        <v>18</v>
      </c>
      <c r="B18" s="44" t="s">
        <v>42</v>
      </c>
      <c r="C18" s="38" t="s">
        <v>101</v>
      </c>
      <c r="D18" s="38"/>
      <c r="E18" s="39"/>
      <c r="F18" s="40" t="s">
        <v>101</v>
      </c>
      <c r="G18" s="38"/>
      <c r="H18" s="38"/>
      <c r="I18" s="12"/>
    </row>
    <row r="19" spans="1:9" ht="15.75" x14ac:dyDescent="0.25">
      <c r="A19" s="28">
        <v>19</v>
      </c>
      <c r="B19" s="44" t="s">
        <v>43</v>
      </c>
      <c r="C19" s="38" t="s">
        <v>101</v>
      </c>
      <c r="D19" s="38"/>
      <c r="E19" s="39"/>
      <c r="F19" s="40" t="s">
        <v>101</v>
      </c>
      <c r="G19" s="38"/>
      <c r="H19" s="38"/>
      <c r="I19" s="12"/>
    </row>
    <row r="20" spans="1:9" ht="15.75" x14ac:dyDescent="0.25">
      <c r="A20" s="28">
        <v>20</v>
      </c>
      <c r="B20" s="44" t="s">
        <v>44</v>
      </c>
      <c r="C20" s="38" t="s">
        <v>101</v>
      </c>
      <c r="D20" s="38"/>
      <c r="E20" s="39"/>
      <c r="F20" s="40" t="s">
        <v>101</v>
      </c>
      <c r="G20" s="38"/>
      <c r="H20" s="38"/>
      <c r="I20" s="12"/>
    </row>
    <row r="21" spans="1:9" ht="15.75" x14ac:dyDescent="0.25">
      <c r="A21" s="28">
        <v>21</v>
      </c>
      <c r="B21" s="44" t="s">
        <v>45</v>
      </c>
      <c r="C21" s="38" t="s">
        <v>101</v>
      </c>
      <c r="D21" s="38"/>
      <c r="E21" s="39"/>
      <c r="F21" s="40" t="s">
        <v>101</v>
      </c>
      <c r="G21" s="38"/>
      <c r="H21" s="38"/>
      <c r="I21" s="12"/>
    </row>
    <row r="22" spans="1:9" ht="15.75" x14ac:dyDescent="0.25">
      <c r="A22" s="28">
        <v>22</v>
      </c>
      <c r="B22" s="44" t="s">
        <v>46</v>
      </c>
      <c r="C22" s="32"/>
      <c r="D22" s="32"/>
      <c r="E22" s="33"/>
      <c r="F22" s="40" t="s">
        <v>101</v>
      </c>
      <c r="G22" s="38"/>
      <c r="H22" s="38"/>
      <c r="I22" s="12"/>
    </row>
    <row r="23" spans="1:9" ht="15.75" x14ac:dyDescent="0.25">
      <c r="A23" s="28">
        <v>23</v>
      </c>
      <c r="B23" s="44" t="s">
        <v>47</v>
      </c>
      <c r="C23" s="32"/>
      <c r="D23" s="32"/>
      <c r="E23" s="33"/>
      <c r="F23" s="40" t="s">
        <v>101</v>
      </c>
      <c r="G23" s="38"/>
      <c r="H23" s="38"/>
      <c r="I23" s="12"/>
    </row>
    <row r="24" spans="1:9" ht="15.75" x14ac:dyDescent="0.25">
      <c r="A24" s="28">
        <v>24</v>
      </c>
      <c r="B24" s="44" t="s">
        <v>48</v>
      </c>
      <c r="C24" s="32"/>
      <c r="D24" s="32"/>
      <c r="E24" s="33"/>
      <c r="F24" s="40" t="s">
        <v>101</v>
      </c>
      <c r="G24" s="38"/>
      <c r="H24" s="38"/>
      <c r="I24" s="12"/>
    </row>
    <row r="25" spans="1:9" ht="15.75" x14ac:dyDescent="0.25">
      <c r="A25" s="28">
        <v>26</v>
      </c>
      <c r="B25" s="44" t="s">
        <v>49</v>
      </c>
      <c r="C25" s="32"/>
      <c r="D25" s="32"/>
      <c r="E25" s="33"/>
      <c r="F25" s="40" t="s">
        <v>101</v>
      </c>
      <c r="G25" s="38"/>
      <c r="H25" s="38"/>
      <c r="I25" s="12"/>
    </row>
    <row r="26" spans="1:9" ht="15.75" x14ac:dyDescent="0.25">
      <c r="A26" s="28">
        <v>27</v>
      </c>
      <c r="B26" s="44" t="s">
        <v>50</v>
      </c>
      <c r="C26" s="32"/>
      <c r="D26" s="32"/>
      <c r="E26" s="33"/>
      <c r="F26" s="40" t="s">
        <v>101</v>
      </c>
      <c r="G26" s="38"/>
      <c r="H26" s="38"/>
      <c r="I26" s="12"/>
    </row>
    <row r="27" spans="1:9" ht="15.75" x14ac:dyDescent="0.25">
      <c r="A27" s="28">
        <v>28</v>
      </c>
      <c r="B27" s="44" t="s">
        <v>51</v>
      </c>
      <c r="C27" s="32"/>
      <c r="D27" s="32"/>
      <c r="E27" s="33"/>
      <c r="F27" s="40" t="s">
        <v>101</v>
      </c>
      <c r="G27" s="38"/>
      <c r="H27" s="38"/>
      <c r="I27" s="12"/>
    </row>
    <row r="28" spans="1:9" ht="15.75" x14ac:dyDescent="0.25">
      <c r="A28" s="28">
        <v>29</v>
      </c>
      <c r="B28" s="44" t="s">
        <v>87</v>
      </c>
      <c r="C28" s="32"/>
      <c r="D28" s="32"/>
      <c r="E28" s="33"/>
      <c r="F28" s="40" t="s">
        <v>101</v>
      </c>
      <c r="G28" s="38"/>
      <c r="H28" s="38"/>
      <c r="I28" s="12"/>
    </row>
    <row r="29" spans="1:9" ht="15.75" x14ac:dyDescent="0.25">
      <c r="A29" s="28">
        <v>30</v>
      </c>
      <c r="B29" s="44" t="s">
        <v>53</v>
      </c>
      <c r="C29" s="32"/>
      <c r="D29" s="32"/>
      <c r="E29" s="33"/>
      <c r="F29" s="40" t="s">
        <v>101</v>
      </c>
      <c r="G29" s="38"/>
      <c r="H29" s="38"/>
      <c r="I29" s="12"/>
    </row>
    <row r="30" spans="1:9" ht="15.75" x14ac:dyDescent="0.25">
      <c r="A30" s="28">
        <v>31</v>
      </c>
      <c r="B30" s="44" t="s">
        <v>54</v>
      </c>
      <c r="C30" s="32"/>
      <c r="D30" s="32"/>
      <c r="E30" s="33"/>
      <c r="F30" s="40" t="s">
        <v>101</v>
      </c>
      <c r="G30" s="38"/>
      <c r="H30" s="38"/>
      <c r="I30" s="12"/>
    </row>
    <row r="31" spans="1:9" ht="15.75" x14ac:dyDescent="0.25">
      <c r="A31" s="28">
        <v>32</v>
      </c>
      <c r="B31" s="44" t="s">
        <v>55</v>
      </c>
      <c r="C31" s="32"/>
      <c r="D31" s="32"/>
      <c r="E31" s="33"/>
      <c r="F31" s="40" t="s">
        <v>101</v>
      </c>
      <c r="G31" s="38"/>
      <c r="H31" s="38"/>
      <c r="I31" s="12"/>
    </row>
    <row r="32" spans="1:9" ht="15.75" x14ac:dyDescent="0.25">
      <c r="A32" s="28">
        <v>33</v>
      </c>
      <c r="B32" s="44" t="s">
        <v>56</v>
      </c>
      <c r="C32" s="32"/>
      <c r="D32" s="32"/>
      <c r="E32" s="33"/>
      <c r="F32" s="40" t="s">
        <v>101</v>
      </c>
      <c r="G32" s="38"/>
      <c r="H32" s="38"/>
      <c r="I32" s="12"/>
    </row>
    <row r="33" spans="1:9" ht="15.75" x14ac:dyDescent="0.25">
      <c r="A33" s="28" t="s">
        <v>57</v>
      </c>
      <c r="B33" s="44" t="s">
        <v>58</v>
      </c>
      <c r="C33" s="32"/>
      <c r="D33" s="32"/>
      <c r="E33" s="33"/>
      <c r="F33" s="40" t="s">
        <v>101</v>
      </c>
      <c r="G33" s="38"/>
      <c r="H33" s="38"/>
      <c r="I33" s="12"/>
    </row>
    <row r="34" spans="1:9" ht="15.75" x14ac:dyDescent="0.25">
      <c r="A34" s="28">
        <v>34</v>
      </c>
      <c r="B34" s="44" t="s">
        <v>59</v>
      </c>
      <c r="C34" s="32"/>
      <c r="D34" s="32"/>
      <c r="E34" s="33"/>
      <c r="F34" s="40" t="s">
        <v>101</v>
      </c>
      <c r="G34" s="38"/>
      <c r="H34" s="38"/>
      <c r="I34" s="12"/>
    </row>
    <row r="35" spans="1:9" ht="15.75" x14ac:dyDescent="0.25">
      <c r="A35" s="28">
        <v>35</v>
      </c>
      <c r="B35" s="44" t="s">
        <v>60</v>
      </c>
      <c r="C35" s="32"/>
      <c r="D35" s="32"/>
      <c r="E35" s="33"/>
      <c r="F35" s="40" t="s">
        <v>101</v>
      </c>
      <c r="G35" s="38"/>
      <c r="H35" s="38"/>
      <c r="I35" s="12"/>
    </row>
    <row r="36" spans="1:9" ht="16.5" thickBot="1" x14ac:dyDescent="0.3">
      <c r="A36" s="29">
        <v>36</v>
      </c>
      <c r="B36" s="45" t="s">
        <v>61</v>
      </c>
      <c r="C36" s="34"/>
      <c r="D36" s="34"/>
      <c r="E36" s="35"/>
      <c r="F36" s="41" t="s">
        <v>101</v>
      </c>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14" sqref="E14"/>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8" t="s">
        <v>102</v>
      </c>
      <c r="E6" s="38" t="s">
        <v>102</v>
      </c>
    </row>
    <row r="7" spans="1:9" ht="15.75" x14ac:dyDescent="0.25">
      <c r="B7" s="93">
        <v>7</v>
      </c>
      <c r="C7" s="94" t="s">
        <v>31</v>
      </c>
      <c r="D7" s="38" t="s">
        <v>102</v>
      </c>
      <c r="E7" s="38" t="s">
        <v>102</v>
      </c>
    </row>
    <row r="8" spans="1:9" ht="15.75" x14ac:dyDescent="0.25">
      <c r="B8" s="93">
        <v>8</v>
      </c>
      <c r="C8" s="94" t="s">
        <v>32</v>
      </c>
      <c r="D8" s="38" t="s">
        <v>102</v>
      </c>
      <c r="E8" s="38" t="s">
        <v>102</v>
      </c>
    </row>
    <row r="9" spans="1:9" ht="31.5" x14ac:dyDescent="0.25">
      <c r="B9" s="93">
        <v>9</v>
      </c>
      <c r="C9" s="94" t="s">
        <v>33</v>
      </c>
      <c r="D9" s="38" t="s">
        <v>102</v>
      </c>
      <c r="E9" s="38" t="s">
        <v>102</v>
      </c>
    </row>
    <row r="10" spans="1:9" ht="15.75" x14ac:dyDescent="0.25">
      <c r="B10" s="93">
        <v>10</v>
      </c>
      <c r="C10" s="94" t="s">
        <v>34</v>
      </c>
      <c r="D10" s="38" t="s">
        <v>102</v>
      </c>
      <c r="E10" s="38" t="s">
        <v>102</v>
      </c>
    </row>
    <row r="11" spans="1:9" ht="15.75" x14ac:dyDescent="0.25">
      <c r="B11" s="93">
        <v>11</v>
      </c>
      <c r="C11" s="94" t="s">
        <v>35</v>
      </c>
      <c r="D11" s="38" t="s">
        <v>102</v>
      </c>
      <c r="E11" s="38" t="s">
        <v>102</v>
      </c>
    </row>
    <row r="12" spans="1:9" ht="32.25" thickBot="1" x14ac:dyDescent="0.3">
      <c r="B12" s="95">
        <v>13</v>
      </c>
      <c r="C12" s="96" t="s">
        <v>36</v>
      </c>
      <c r="D12" s="38"/>
      <c r="E12" s="38"/>
    </row>
    <row r="13" spans="1:9" ht="15.75" x14ac:dyDescent="0.25">
      <c r="B13" s="89"/>
      <c r="C13" s="97" t="s">
        <v>38</v>
      </c>
      <c r="D13" s="38"/>
      <c r="E13" s="38"/>
    </row>
    <row r="14" spans="1:9" ht="31.5" x14ac:dyDescent="0.25">
      <c r="B14" s="93">
        <v>15</v>
      </c>
      <c r="C14" s="94" t="s">
        <v>39</v>
      </c>
      <c r="D14" s="38"/>
      <c r="E14" s="38"/>
    </row>
    <row r="15" spans="1:9" ht="31.5" x14ac:dyDescent="0.25">
      <c r="B15" s="93">
        <v>16</v>
      </c>
      <c r="C15" s="94" t="s">
        <v>40</v>
      </c>
      <c r="D15" s="38"/>
      <c r="E15" s="38"/>
    </row>
    <row r="16" spans="1:9" ht="31.5" x14ac:dyDescent="0.25">
      <c r="B16" s="93">
        <v>17</v>
      </c>
      <c r="C16" s="94" t="s">
        <v>41</v>
      </c>
      <c r="D16" s="38"/>
      <c r="E16" s="38"/>
    </row>
    <row r="17" spans="2:5" ht="15.75" x14ac:dyDescent="0.25">
      <c r="B17" s="93">
        <v>18</v>
      </c>
      <c r="C17" s="94" t="s">
        <v>42</v>
      </c>
      <c r="D17" s="38"/>
      <c r="E17" s="38"/>
    </row>
    <row r="18" spans="2:5" ht="15.75" x14ac:dyDescent="0.25">
      <c r="B18" s="93">
        <v>19</v>
      </c>
      <c r="C18" s="94" t="s">
        <v>43</v>
      </c>
      <c r="D18" s="38"/>
      <c r="E18" s="38"/>
    </row>
    <row r="19" spans="2:5" ht="15.75" x14ac:dyDescent="0.25">
      <c r="B19" s="93">
        <v>20</v>
      </c>
      <c r="C19" s="94" t="s">
        <v>44</v>
      </c>
      <c r="D19" s="38"/>
      <c r="E19" s="38"/>
    </row>
    <row r="20" spans="2:5" ht="15.75" x14ac:dyDescent="0.25">
      <c r="B20" s="93">
        <v>21</v>
      </c>
      <c r="C20" s="94" t="s">
        <v>45</v>
      </c>
      <c r="D20" s="38"/>
      <c r="E20" s="38"/>
    </row>
    <row r="21" spans="2:5" ht="15.75" x14ac:dyDescent="0.25">
      <c r="B21" s="93">
        <v>22</v>
      </c>
      <c r="C21" s="94" t="s">
        <v>46</v>
      </c>
      <c r="D21" s="38"/>
      <c r="E21" s="38"/>
    </row>
    <row r="22" spans="2:5" ht="31.5" x14ac:dyDescent="0.25">
      <c r="B22" s="93">
        <v>23</v>
      </c>
      <c r="C22" s="94" t="s">
        <v>47</v>
      </c>
      <c r="D22" s="38"/>
      <c r="E22" s="38"/>
    </row>
    <row r="23" spans="2:5" ht="15.75" x14ac:dyDescent="0.25">
      <c r="B23" s="93">
        <v>24</v>
      </c>
      <c r="C23" s="94" t="s">
        <v>48</v>
      </c>
      <c r="D23" s="38"/>
      <c r="E23" s="38"/>
    </row>
    <row r="24" spans="2:5" ht="15.75" x14ac:dyDescent="0.25">
      <c r="B24" s="93">
        <v>26</v>
      </c>
      <c r="C24" s="94" t="s">
        <v>49</v>
      </c>
      <c r="D24" s="38"/>
      <c r="E24" s="38"/>
    </row>
    <row r="25" spans="2:5" ht="15.75" x14ac:dyDescent="0.25">
      <c r="B25" s="93">
        <v>27</v>
      </c>
      <c r="C25" s="94" t="s">
        <v>50</v>
      </c>
      <c r="D25" s="38"/>
      <c r="E25" s="38"/>
    </row>
    <row r="26" spans="2:5" ht="15.75" x14ac:dyDescent="0.25">
      <c r="B26" s="93">
        <v>28</v>
      </c>
      <c r="C26" s="94" t="s">
        <v>51</v>
      </c>
      <c r="D26" s="38"/>
      <c r="E26" s="38"/>
    </row>
    <row r="27" spans="2:5" ht="15.75" x14ac:dyDescent="0.25">
      <c r="B27" s="93">
        <v>29</v>
      </c>
      <c r="C27" s="94" t="s">
        <v>87</v>
      </c>
      <c r="D27" s="38"/>
      <c r="E27" s="38"/>
    </row>
    <row r="28" spans="2:5" ht="15.75" x14ac:dyDescent="0.25">
      <c r="B28" s="93">
        <v>30</v>
      </c>
      <c r="C28" s="94" t="s">
        <v>53</v>
      </c>
      <c r="D28" s="38"/>
      <c r="E28" s="38"/>
    </row>
    <row r="29" spans="2:5" ht="15.75" x14ac:dyDescent="0.25">
      <c r="B29" s="93">
        <v>31</v>
      </c>
      <c r="C29" s="94" t="s">
        <v>54</v>
      </c>
      <c r="D29" s="38"/>
      <c r="E29" s="38"/>
    </row>
    <row r="30" spans="2:5" ht="47.25" x14ac:dyDescent="0.25">
      <c r="B30" s="93">
        <v>32</v>
      </c>
      <c r="C30" s="94" t="s">
        <v>55</v>
      </c>
      <c r="D30" s="38"/>
      <c r="E30" s="38"/>
    </row>
    <row r="31" spans="2:5" ht="15.75" x14ac:dyDescent="0.25">
      <c r="B31" s="93">
        <v>33</v>
      </c>
      <c r="C31" s="94" t="s">
        <v>56</v>
      </c>
      <c r="D31" s="38"/>
      <c r="E31" s="38"/>
    </row>
    <row r="32" spans="2:5" ht="15.75" x14ac:dyDescent="0.25">
      <c r="B32" s="93" t="s">
        <v>57</v>
      </c>
      <c r="C32" s="94" t="s">
        <v>58</v>
      </c>
      <c r="D32" s="38"/>
      <c r="E32" s="38"/>
    </row>
    <row r="33" spans="2:5" ht="15.75" x14ac:dyDescent="0.25">
      <c r="B33" s="93">
        <v>34</v>
      </c>
      <c r="C33" s="94" t="s">
        <v>59</v>
      </c>
      <c r="D33" s="38"/>
      <c r="E33" s="38"/>
    </row>
    <row r="34" spans="2:5" ht="15.75" x14ac:dyDescent="0.25">
      <c r="B34" s="93">
        <v>35</v>
      </c>
      <c r="C34" s="94" t="s">
        <v>60</v>
      </c>
      <c r="D34" s="38"/>
      <c r="E34" s="38"/>
    </row>
    <row r="35" spans="2:5" ht="16.5" thickBot="1" x14ac:dyDescent="0.3">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McCann, Maisie H</cp:lastModifiedBy>
  <cp:lastPrinted>2014-10-03T12:15:11Z</cp:lastPrinted>
  <dcterms:created xsi:type="dcterms:W3CDTF">2013-10-30T14:59:00Z</dcterms:created>
  <dcterms:modified xsi:type="dcterms:W3CDTF">2022-03-28T21:08:46Z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