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Other Files\"/>
    </mc:Choice>
  </mc:AlternateContent>
  <xr:revisionPtr revIDLastSave="0" documentId="13_ncr:1_{764D3C9E-3AB2-4BF5-9355-E3BDF9FEDC1C}" xr6:coauthVersionLast="47" xr6:coauthVersionMax="47" xr10:uidLastSave="{00000000-0000-0000-0000-000000000000}"/>
  <bookViews>
    <workbookView xWindow="15390" yWindow="-16110" windowWidth="19095" windowHeight="15720" activeTab="2" xr2:uid="{A27AD9A4-DFFF-403F-9A2F-F306EACB7126}"/>
  </bookViews>
  <sheets>
    <sheet name="Cover Sheet" sheetId="5" r:id="rId1"/>
    <sheet name="1" sheetId="2" r:id="rId2"/>
    <sheet name="2" sheetId="4" r:id="rId3"/>
    <sheet name="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4" l="1"/>
  <c r="B20" i="4" l="1"/>
  <c r="B18" i="4"/>
  <c r="B13" i="4" l="1"/>
  <c r="B11" i="4"/>
  <c r="C18" i="4" l="1"/>
  <c r="D18" i="4"/>
  <c r="E18" i="4"/>
  <c r="F18" i="4"/>
  <c r="G18" i="4"/>
  <c r="H18" i="4"/>
  <c r="I18" i="4"/>
  <c r="J18" i="4"/>
  <c r="K18" i="4"/>
  <c r="L18" i="4"/>
  <c r="M18" i="4"/>
  <c r="N18" i="4"/>
  <c r="O18" i="4"/>
  <c r="Q18" i="4"/>
  <c r="R18" i="4"/>
  <c r="C11" i="4"/>
  <c r="C13" i="4" s="1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C20" i="4" l="1"/>
  <c r="D20" i="4" s="1"/>
  <c r="E20" i="4" s="1"/>
  <c r="F20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D13" i="4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</calcChain>
</file>

<file path=xl/sharedStrings.xml><?xml version="1.0" encoding="utf-8"?>
<sst xmlns="http://schemas.openxmlformats.org/spreadsheetml/2006/main" count="171" uniqueCount="81">
  <si>
    <t>Application of credits by month for the period January 2024 through July 2025</t>
  </si>
  <si>
    <t xml:space="preserve">Applied kWh Credits </t>
  </si>
  <si>
    <t>MPD</t>
  </si>
  <si>
    <t>BHD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</si>
  <si>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</si>
  <si>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</si>
  <si>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</si>
  <si>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</si>
  <si>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</si>
  <si>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</si>
  <si>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</si>
  <si>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</si>
  <si>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</si>
  <si>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</si>
  <si>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</si>
  <si>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</si>
  <si>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</si>
  <si>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</si>
  <si>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</si>
  <si>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</si>
  <si>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</si>
  <si>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</si>
  <si>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</si>
  <si>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</si>
  <si>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</si>
  <si>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</si>
  <si>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</si>
  <si>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</si>
  <si>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</si>
  <si>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</si>
  <si>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</si>
  <si>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</si>
  <si>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</si>
  <si>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</si>
  <si>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</si>
  <si>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2025-08</t>
  </si>
  <si>
    <t>2025-09</t>
  </si>
  <si>
    <t>2025-10</t>
  </si>
  <si>
    <t>2025-11</t>
  </si>
  <si>
    <t>2025-12</t>
  </si>
  <si>
    <t>MPD (MW)</t>
  </si>
  <si>
    <t>BHD (MW)</t>
  </si>
  <si>
    <t>Information Security Level</t>
  </si>
  <si>
    <t>Public</t>
  </si>
  <si>
    <t>Intended Audience</t>
  </si>
  <si>
    <t>MPUC, Standard Offer bidders</t>
  </si>
  <si>
    <t>Context</t>
  </si>
  <si>
    <t>Prepared By</t>
  </si>
  <si>
    <t>Kassidy Mathers</t>
  </si>
  <si>
    <t>1                     Applied Net Energy Billing (NEB) kWh credits by month</t>
  </si>
  <si>
    <t>2                     Forecasted total NEB nameplate capacity online by month through calendar year 2026</t>
  </si>
  <si>
    <t>3                     Forecasted NEB generation output by month and source through calendar year 2026</t>
  </si>
  <si>
    <t xml:space="preserve">Docket 2025-00157, Standard Offer Bid Package </t>
  </si>
  <si>
    <t>Solar</t>
  </si>
  <si>
    <t>Hydro</t>
  </si>
  <si>
    <t>Natural Gas</t>
  </si>
  <si>
    <t>Solar/Wind</t>
  </si>
  <si>
    <t>Wind</t>
  </si>
  <si>
    <t>Solar/CHP</t>
  </si>
  <si>
    <t>Biomass</t>
  </si>
  <si>
    <t>Solar/Battery</t>
  </si>
  <si>
    <t>Forecasted total NEB nameplate capacity online by month through calendar year 2026</t>
  </si>
  <si>
    <t>Forecasted NEB generation output by month and source through calendar year 2026</t>
  </si>
  <si>
    <t>Note 1</t>
  </si>
  <si>
    <t>Breakdown by Resource Type</t>
  </si>
  <si>
    <t>Maine Public District</t>
  </si>
  <si>
    <t>% Solar</t>
  </si>
  <si>
    <t>Cumulative Solar (kW)</t>
  </si>
  <si>
    <t>Bangor Hydro District</t>
  </si>
  <si>
    <t>Subtotal</t>
  </si>
  <si>
    <t>Note 2</t>
  </si>
  <si>
    <t>As of 7/31/2025 there was 112,030.86 kW of installed NEB kW in MPD.</t>
  </si>
  <si>
    <t>As of 7/31/2025 there was 221,373.557 kW of installed NEB kW in BHD.</t>
  </si>
  <si>
    <t xml:space="preserve">Our forecast methods don't breakout forecasted output by source for the kWh credit program. </t>
  </si>
  <si>
    <t>Versant then adds that 'in development' generation estimation to the monthly historical allocation actuals of 'active operational' generation to reach a total forecast NEB lost kwh by district for each month.</t>
  </si>
  <si>
    <t xml:space="preserve">As described in Docket 2025-00115, Versant applies the PV Watts model to the total estimated new capacity coming online by month using district-specific cancelation rates, in-service date projections, and customer class credit allocations based on historical actuals. </t>
  </si>
  <si>
    <t xml:space="preserve">Note </t>
  </si>
  <si>
    <t>Forecasted AC Size (kW)</t>
  </si>
  <si>
    <t>Forecasted MW per Month of NEB - 100% Solar</t>
  </si>
  <si>
    <t>Total NEB kWh and NEB Tariff</t>
  </si>
  <si>
    <t>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</si>
</sst>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i/>
      <sz val="11"/>
      <color theme="1"/>
      <name val="Calibri"/>
      <family val="2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4" fillId="0" borderId="0" xfId="0" applyFont="1" applyAlignment="1">
      <alignment horizontal="left"/>
    </xf>
    <xf numFmtId="0" fontId="5" fillId="0" borderId="0" xfId="3" applyFont="1"/>
    <xf numFmtId="0" fontId="7" fillId="0" borderId="0" xfId="3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3" borderId="0" xfId="3" applyFont="1" applyFill="1"/>
    <xf numFmtId="0" fontId="8" fillId="3" borderId="0" xfId="3" applyFont="1" applyFill="1" applyAlignment="1">
      <alignment horizontal="left"/>
    </xf>
    <xf numFmtId="0" fontId="8" fillId="0" borderId="0" xfId="3" applyFont="1"/>
    <xf numFmtId="0" fontId="8" fillId="0" borderId="0" xfId="3" applyFont="1" applyAlignment="1">
      <alignment horizontal="left"/>
    </xf>
    <xf numFmtId="3" fontId="4" fillId="0" borderId="0" xfId="0" applyNumberFormat="1" applyFont="1"/>
    <xf numFmtId="17" fontId="9" fillId="0" borderId="0" xfId="0" applyNumberFormat="1" applyFont="1"/>
    <xf numFmtId="0" fontId="8" fillId="0" borderId="0" xfId="0" applyFont="1"/>
    <xf numFmtId="164" fontId="4" fillId="0" borderId="0" xfId="1" applyNumberFormat="1" applyFont="1" applyFill="1"/>
    <xf numFmtId="0" fontId="8" fillId="2" borderId="0" xfId="0" applyFont="1" applyFill="1"/>
    <xf numFmtId="0" fontId="4" fillId="2" borderId="0" xfId="0" applyFont="1" applyFill="1"/>
    <xf numFmtId="0" fontId="10" fillId="0" borderId="0" xfId="0" applyFont="1"/>
    <xf numFmtId="0" fontId="2" fillId="0" borderId="5" xfId="0" applyFont="1" applyBorder="1"/>
    <xf numFmtId="0" fontId="5" fillId="0" borderId="0" xfId="0" applyFont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2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9" fontId="4" fillId="0" borderId="1" xfId="2" applyFont="1" applyFill="1" applyBorder="1"/>
    <xf numFmtId="9" fontId="4" fillId="0" borderId="1" xfId="0" applyNumberFormat="1" applyFont="1" applyBorder="1"/>
    <xf numFmtId="9" fontId="4" fillId="0" borderId="3" xfId="2" applyFont="1" applyFill="1" applyBorder="1"/>
    <xf numFmtId="9" fontId="4" fillId="0" borderId="3" xfId="0" applyNumberFormat="1" applyFont="1" applyBorder="1"/>
    <xf numFmtId="17" fontId="9" fillId="0" borderId="1" xfId="0" applyNumberFormat="1" applyFont="1" applyBorder="1"/>
    <xf numFmtId="0" fontId="4" fillId="0" borderId="2" xfId="0" applyFont="1" applyBorder="1"/>
    <xf numFmtId="164" fontId="4" fillId="0" borderId="2" xfId="1" applyNumberFormat="1" applyFont="1" applyBorder="1"/>
    <xf numFmtId="165" fontId="4" fillId="0" borderId="0" xfId="0" applyNumberFormat="1" applyFont="1"/>
    <xf numFmtId="165" fontId="4" fillId="0" borderId="0" xfId="1" applyNumberFormat="1" applyFont="1" applyFill="1" applyBorder="1"/>
    <xf numFmtId="164" fontId="4" fillId="0" borderId="0" xfId="1" applyNumberFormat="1" applyFont="1" applyFill="1" applyBorder="1"/>
    <xf numFmtId="164" fontId="4" fillId="0" borderId="0" xfId="1" applyNumberFormat="1" applyFont="1" applyBorder="1"/>
    <xf numFmtId="164" fontId="4" fillId="0" borderId="1" xfId="1" applyNumberFormat="1" applyFont="1" applyBorder="1"/>
    <xf numFmtId="164" fontId="4" fillId="0" borderId="1" xfId="1" applyNumberFormat="1" applyFont="1" applyFill="1" applyBorder="1"/>
    <xf numFmtId="164" fontId="4" fillId="0" borderId="4" xfId="0" applyNumberFormat="1" applyFont="1" applyBorder="1"/>
  </cellXfs>
  <cellStyles count="4">
    <cellStyle name="Comma" xfId="1" builtinId="3"/>
    <cellStyle name="Normal" xfId="0" builtinId="0"/>
    <cellStyle name="Normal 2" xfId="3" xr:uid="{61E479AA-73E7-4CDD-B88D-14F292A1E10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0</xdr:row>
      <xdr:rowOff>85725</xdr:rowOff>
    </xdr:from>
    <xdr:ext cx="1743075" cy="438150"/>
    <xdr:pic>
      <xdr:nvPicPr>
        <xdr:cNvPr id="2" name="Picture 1" descr="A close up of a sign&#10;&#10;Description automatically generated">
          <a:extLst>
            <a:ext uri="{FF2B5EF4-FFF2-40B4-BE49-F238E27FC236}">
              <a16:creationId xmlns:a16="http://schemas.microsoft.com/office/drawing/2014/main" id="{5A87FF75-A43E-4946-9636-BEC2420DE0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5725"/>
          <a:ext cx="1743075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7401-3224-43D4-B735-D292E34706A4}">
  <dimension ref="A1:B22"/>
  <sheetViews>
    <sheetView workbookViewId="0">
      <selection activeCell="C20" sqref="C20:L20"/>
    </sheetView>
  </sheetViews>
  <sheetFormatPr defaultRowHeight="15" x14ac:dyDescent="0.25"/>
  <cols>
    <col min="1" max="1" width="28.5703125" style="10" customWidth="1"/>
    <col min="2" max="2" width="9.140625" style="11"/>
    <col min="3" max="16384" width="9.140625" style="10"/>
  </cols>
  <sheetData>
    <row r="1" spans="1:2" x14ac:dyDescent="0.25">
      <c r="A1" s="8"/>
      <c r="B1" s="9"/>
    </row>
    <row r="2" spans="1:2" x14ac:dyDescent="0.25">
      <c r="A2" s="8"/>
      <c r="B2" s="9"/>
    </row>
    <row r="3" spans="1:2" x14ac:dyDescent="0.25">
      <c r="A3" s="8"/>
      <c r="B3" s="9"/>
    </row>
    <row r="10" spans="1:2" x14ac:dyDescent="0.25">
      <c r="A10" s="5" t="s">
        <v>42</v>
      </c>
      <c r="B10" s="6" t="s">
        <v>43</v>
      </c>
    </row>
    <row r="11" spans="1:2" x14ac:dyDescent="0.25">
      <c r="A11" s="5"/>
    </row>
    <row r="12" spans="1:2" x14ac:dyDescent="0.25">
      <c r="A12" s="5" t="s">
        <v>44</v>
      </c>
      <c r="B12" s="11" t="s">
        <v>45</v>
      </c>
    </row>
    <row r="13" spans="1:2" x14ac:dyDescent="0.25">
      <c r="A13" s="5"/>
    </row>
    <row r="14" spans="1:2" x14ac:dyDescent="0.25">
      <c r="A14" s="5" t="s">
        <v>46</v>
      </c>
      <c r="B14" s="10" t="s">
        <v>52</v>
      </c>
    </row>
    <row r="15" spans="1:2" x14ac:dyDescent="0.25">
      <c r="A15" s="5"/>
    </row>
    <row r="16" spans="1:2" x14ac:dyDescent="0.25">
      <c r="A16" s="5" t="s">
        <v>47</v>
      </c>
      <c r="B16" s="11" t="s">
        <v>48</v>
      </c>
    </row>
    <row r="19" spans="2:2" x14ac:dyDescent="0.25">
      <c r="B19" s="7" t="s">
        <v>49</v>
      </c>
    </row>
    <row r="20" spans="2:2" x14ac:dyDescent="0.25">
      <c r="B20" s="7" t="s">
        <v>50</v>
      </c>
    </row>
    <row r="21" spans="2:2" x14ac:dyDescent="0.25">
      <c r="B21" s="7" t="s">
        <v>51</v>
      </c>
    </row>
    <row r="22" spans="2:2" x14ac:dyDescent="0.25">
      <c r="B22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3D31-5BB4-474C-8E58-076B39954830}">
  <dimension ref="A1:V6"/>
  <sheetViews>
    <sheetView workbookViewId="0">
      <pane xSplit="1" topLeftCell="B1" activePane="topRight" state="frozen"/>
      <selection pane="topRight" activeCell="C29" sqref="C29"/>
    </sheetView>
  </sheetViews>
  <sheetFormatPr defaultRowHeight="15" x14ac:dyDescent="0.25"/>
  <cols>
    <col min="1" max="1" width="16.28515625" style="1" customWidth="1"/>
    <col min="2" max="18" width="13.28515625" style="1" bestFit="1" customWidth="1"/>
    <col min="19" max="20" width="14.28515625" style="1" bestFit="1" customWidth="1"/>
    <col min="21" max="16384" width="9.140625" style="1"/>
  </cols>
  <sheetData>
    <row r="1" spans="1:22" x14ac:dyDescent="0.25">
      <c r="A1" s="1" t="s">
        <v>0</v>
      </c>
    </row>
    <row r="4" spans="1:22" x14ac:dyDescent="0.25">
      <c r="A4" s="1" t="s">
        <v>1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/>
      <c r="V4" s="2"/>
    </row>
    <row r="5" spans="1:22" x14ac:dyDescent="0.25">
      <c r="A5" s="2" t="s">
        <v>2</v>
      </c>
      <c r="B5" s="3">
        <v>162228</v>
      </c>
      <c r="C5" s="3">
        <v>175891.8</v>
      </c>
      <c r="D5" s="3">
        <v>394651.67894999997</v>
      </c>
      <c r="E5" s="3">
        <v>744297.63376500015</v>
      </c>
      <c r="F5" s="3">
        <v>956091.82854899997</v>
      </c>
      <c r="G5" s="3">
        <v>790694.69933900004</v>
      </c>
      <c r="H5" s="3">
        <v>798086.72395599994</v>
      </c>
      <c r="I5" s="3">
        <v>1019518.8135560001</v>
      </c>
      <c r="J5" s="3">
        <v>1201819.8580150001</v>
      </c>
      <c r="K5" s="3">
        <v>1689400.7357730002</v>
      </c>
      <c r="L5" s="3">
        <v>1853382.2162279994</v>
      </c>
      <c r="M5" s="3">
        <v>1067765.4787419995</v>
      </c>
      <c r="N5" s="3">
        <v>650916.77943899995</v>
      </c>
      <c r="O5" s="3">
        <v>1129942.7181679995</v>
      </c>
      <c r="P5" s="3">
        <v>1818499.1668479992</v>
      </c>
      <c r="Q5" s="3">
        <v>3348095.5407799957</v>
      </c>
      <c r="R5" s="3">
        <v>3730455.6924550016</v>
      </c>
      <c r="S5" s="3">
        <v>3625114.387077997</v>
      </c>
      <c r="T5" s="3">
        <v>3926881.2347300029</v>
      </c>
    </row>
    <row r="6" spans="1:22" x14ac:dyDescent="0.25">
      <c r="A6" s="2" t="s">
        <v>3</v>
      </c>
      <c r="B6" s="3">
        <v>2167337.0907910019</v>
      </c>
      <c r="C6" s="3">
        <v>1804782.5381320054</v>
      </c>
      <c r="D6" s="3">
        <v>3206399.9821079941</v>
      </c>
      <c r="E6" s="3">
        <v>3706017.4872080097</v>
      </c>
      <c r="F6" s="3">
        <v>4195680.9587939996</v>
      </c>
      <c r="G6" s="3">
        <v>3994167.3465730026</v>
      </c>
      <c r="H6" s="3">
        <v>5010942.1600169968</v>
      </c>
      <c r="I6" s="3">
        <v>5534884.0861569885</v>
      </c>
      <c r="J6" s="3">
        <v>5150052.2264490006</v>
      </c>
      <c r="K6" s="3">
        <v>4401301.9493550155</v>
      </c>
      <c r="L6" s="3">
        <v>5632138.0947209867</v>
      </c>
      <c r="M6" s="3">
        <v>5928439.0172960209</v>
      </c>
      <c r="N6" s="3">
        <v>5955150.8347009346</v>
      </c>
      <c r="O6" s="3">
        <v>6781631.3589639878</v>
      </c>
      <c r="P6" s="3">
        <v>7000787.5045040473</v>
      </c>
      <c r="Q6" s="3">
        <v>9009671.6825740002</v>
      </c>
      <c r="R6" s="3">
        <v>9573596.7984369919</v>
      </c>
      <c r="S6" s="3">
        <v>10033872.896096004</v>
      </c>
      <c r="T6" s="3">
        <v>12082515.350734008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9AFF-863D-43E2-96EB-EB1A4C1BB5EA}">
  <dimension ref="A1:R53"/>
  <sheetViews>
    <sheetView tabSelected="1" topLeftCell="A21" workbookViewId="0">
      <pane xSplit="1" topLeftCell="B1" activePane="topRight" state="frozen"/>
      <selection pane="topRight" activeCell="K37" sqref="K37"/>
    </sheetView>
  </sheetViews>
  <sheetFormatPr defaultRowHeight="15" x14ac:dyDescent="0.25"/>
  <cols>
    <col min="1" max="1" width="25.140625" style="1" customWidth="1"/>
    <col min="2" max="2" width="14.42578125" style="1" customWidth="1"/>
    <col min="3" max="18" width="11.5703125" style="1" bestFit="1" customWidth="1"/>
    <col min="19" max="16384" width="9.140625" style="1"/>
  </cols>
  <sheetData>
    <row r="1" spans="1:18" x14ac:dyDescent="0.25">
      <c r="A1" s="7" t="s">
        <v>61</v>
      </c>
    </row>
    <row r="3" spans="1:18" x14ac:dyDescent="0.25">
      <c r="B3" s="13" t="s">
        <v>35</v>
      </c>
      <c r="C3" s="13" t="s">
        <v>36</v>
      </c>
      <c r="D3" s="13" t="s">
        <v>37</v>
      </c>
      <c r="E3" s="13" t="s">
        <v>38</v>
      </c>
      <c r="F3" s="13" t="s">
        <v>39</v>
      </c>
      <c r="G3" s="13" t="s">
        <v>23</v>
      </c>
      <c r="H3" s="13" t="s">
        <v>24</v>
      </c>
      <c r="I3" s="13" t="s">
        <v>25</v>
      </c>
      <c r="J3" s="13" t="s">
        <v>26</v>
      </c>
      <c r="K3" s="13" t="s">
        <v>27</v>
      </c>
      <c r="L3" s="13" t="s">
        <v>28</v>
      </c>
      <c r="M3" s="13" t="s">
        <v>29</v>
      </c>
      <c r="N3" s="13" t="s">
        <v>30</v>
      </c>
      <c r="O3" s="13" t="s">
        <v>31</v>
      </c>
      <c r="P3" s="13" t="s">
        <v>32</v>
      </c>
      <c r="Q3" s="13" t="s">
        <v>33</v>
      </c>
      <c r="R3" s="13" t="s">
        <v>34</v>
      </c>
    </row>
    <row r="4" spans="1:18" x14ac:dyDescent="0.25">
      <c r="A4" s="16" t="s">
        <v>78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5">
      <c r="A5" s="1" t="s">
        <v>40</v>
      </c>
      <c r="B5" s="34">
        <v>0.51859</v>
      </c>
      <c r="C5" s="34">
        <v>0.25106999999999996</v>
      </c>
      <c r="D5" s="34">
        <v>0.24369100000000005</v>
      </c>
      <c r="E5" s="34">
        <v>0.13977999999999999</v>
      </c>
      <c r="F5" s="34">
        <v>0.24114000000000002</v>
      </c>
      <c r="G5" s="34">
        <v>0</v>
      </c>
      <c r="H5" s="34">
        <v>5.3120000000000007E-2</v>
      </c>
      <c r="I5" s="34">
        <v>0</v>
      </c>
      <c r="J5" s="34">
        <v>0</v>
      </c>
      <c r="K5" s="34">
        <v>1.2231000000000001</v>
      </c>
      <c r="L5" s="34">
        <v>0</v>
      </c>
      <c r="M5" s="34">
        <v>0.249</v>
      </c>
      <c r="N5" s="34">
        <v>0.21989999999999998</v>
      </c>
      <c r="O5" s="34">
        <v>0</v>
      </c>
      <c r="P5" s="34">
        <v>0</v>
      </c>
      <c r="Q5" s="34">
        <v>0.19500000000000001</v>
      </c>
      <c r="R5" s="34">
        <v>1.9E-2</v>
      </c>
    </row>
    <row r="6" spans="1:18" x14ac:dyDescent="0.25">
      <c r="A6" s="1" t="s">
        <v>41</v>
      </c>
      <c r="B6" s="35">
        <v>8.0946000000000004E-2</v>
      </c>
      <c r="C6" s="35">
        <v>1.0868250000000006</v>
      </c>
      <c r="D6" s="35">
        <v>1.7007479999999999</v>
      </c>
      <c r="E6" s="35">
        <v>0.25945499999999999</v>
      </c>
      <c r="F6" s="35">
        <v>0.14557</v>
      </c>
      <c r="G6" s="35">
        <v>0.13175000000000001</v>
      </c>
      <c r="H6" s="35">
        <v>0.17294000000000001</v>
      </c>
      <c r="I6" s="35">
        <v>1.2778399999999999</v>
      </c>
      <c r="J6" s="35">
        <v>0.135023</v>
      </c>
      <c r="K6" s="35">
        <v>5.6959999999999997E-2</v>
      </c>
      <c r="L6" s="35">
        <v>1.022</v>
      </c>
      <c r="M6" s="35">
        <v>5.0834599999999996</v>
      </c>
      <c r="N6" s="35">
        <v>4.2315000000000005E-2</v>
      </c>
      <c r="O6" s="35">
        <v>6.0000000000000001E-3</v>
      </c>
      <c r="P6" s="35">
        <v>0</v>
      </c>
      <c r="Q6" s="35">
        <v>0</v>
      </c>
      <c r="R6" s="35">
        <v>1.52E-2</v>
      </c>
    </row>
    <row r="7" spans="1:18" x14ac:dyDescent="0.25">
      <c r="A7" s="14"/>
    </row>
    <row r="8" spans="1:18" x14ac:dyDescent="0.25">
      <c r="A8" s="17" t="s">
        <v>64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5">
      <c r="B9" s="18" t="s">
        <v>70</v>
      </c>
    </row>
    <row r="10" spans="1:18" x14ac:dyDescent="0.25">
      <c r="A10" s="24" t="s">
        <v>65</v>
      </c>
      <c r="B10" s="31" t="s">
        <v>35</v>
      </c>
      <c r="C10" s="31" t="s">
        <v>36</v>
      </c>
      <c r="D10" s="31" t="s">
        <v>37</v>
      </c>
      <c r="E10" s="31" t="s">
        <v>38</v>
      </c>
      <c r="F10" s="31" t="s">
        <v>39</v>
      </c>
      <c r="G10" s="31" t="s">
        <v>23</v>
      </c>
      <c r="H10" s="31" t="s">
        <v>24</v>
      </c>
      <c r="I10" s="31" t="s">
        <v>25</v>
      </c>
      <c r="J10" s="31" t="s">
        <v>26</v>
      </c>
      <c r="K10" s="31" t="s">
        <v>27</v>
      </c>
      <c r="L10" s="31" t="s">
        <v>28</v>
      </c>
      <c r="M10" s="31" t="s">
        <v>29</v>
      </c>
      <c r="N10" s="31" t="s">
        <v>30</v>
      </c>
      <c r="O10" s="31" t="s">
        <v>31</v>
      </c>
      <c r="P10" s="31" t="s">
        <v>32</v>
      </c>
      <c r="Q10" s="31" t="s">
        <v>33</v>
      </c>
      <c r="R10" s="31" t="s">
        <v>34</v>
      </c>
    </row>
    <row r="11" spans="1:18" ht="16.5" customHeight="1" x14ac:dyDescent="0.25">
      <c r="A11" s="21" t="s">
        <v>77</v>
      </c>
      <c r="B11" s="25">
        <f t="shared" ref="B11:R11" si="0">B5*1000</f>
        <v>518.59</v>
      </c>
      <c r="C11" s="25">
        <f t="shared" si="0"/>
        <v>251.06999999999996</v>
      </c>
      <c r="D11" s="25">
        <f t="shared" si="0"/>
        <v>243.69100000000006</v>
      </c>
      <c r="E11" s="25">
        <f t="shared" si="0"/>
        <v>139.78</v>
      </c>
      <c r="F11" s="25">
        <f t="shared" si="0"/>
        <v>241.14000000000001</v>
      </c>
      <c r="G11" s="25">
        <f t="shared" si="0"/>
        <v>0</v>
      </c>
      <c r="H11" s="25">
        <f t="shared" si="0"/>
        <v>53.120000000000005</v>
      </c>
      <c r="I11" s="25">
        <f t="shared" si="0"/>
        <v>0</v>
      </c>
      <c r="J11" s="25">
        <f t="shared" si="0"/>
        <v>0</v>
      </c>
      <c r="K11" s="25">
        <f t="shared" si="0"/>
        <v>1223.1000000000001</v>
      </c>
      <c r="L11" s="25">
        <f t="shared" si="0"/>
        <v>0</v>
      </c>
      <c r="M11" s="25">
        <f t="shared" si="0"/>
        <v>249</v>
      </c>
      <c r="N11" s="25">
        <f t="shared" si="0"/>
        <v>219.89999999999998</v>
      </c>
      <c r="O11" s="25">
        <f t="shared" si="0"/>
        <v>0</v>
      </c>
      <c r="P11" s="25">
        <f t="shared" si="0"/>
        <v>0</v>
      </c>
      <c r="Q11" s="25">
        <f t="shared" si="0"/>
        <v>195</v>
      </c>
      <c r="R11" s="25">
        <f t="shared" si="0"/>
        <v>19</v>
      </c>
    </row>
    <row r="12" spans="1:18" x14ac:dyDescent="0.25">
      <c r="A12" s="21" t="s">
        <v>66</v>
      </c>
      <c r="B12" s="27">
        <v>1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27">
        <v>1</v>
      </c>
      <c r="P12" s="27">
        <v>1</v>
      </c>
      <c r="Q12" s="27">
        <v>1</v>
      </c>
      <c r="R12" s="28">
        <v>1</v>
      </c>
    </row>
    <row r="13" spans="1:18" x14ac:dyDescent="0.25">
      <c r="A13" s="23" t="s">
        <v>67</v>
      </c>
      <c r="B13" s="39">
        <f>$C$45+$C$49+(B11*B12)</f>
        <v>110913.91999999998</v>
      </c>
      <c r="C13" s="39">
        <f>B13+(C11*C12)</f>
        <v>111164.98999999999</v>
      </c>
      <c r="D13" s="39">
        <f t="shared" ref="D13:R13" si="1">C13+(D11*D12)</f>
        <v>111408.681</v>
      </c>
      <c r="E13" s="39">
        <f t="shared" si="1"/>
        <v>111548.461</v>
      </c>
      <c r="F13" s="39">
        <f t="shared" si="1"/>
        <v>111789.601</v>
      </c>
      <c r="G13" s="39">
        <f t="shared" si="1"/>
        <v>111789.601</v>
      </c>
      <c r="H13" s="39">
        <f t="shared" si="1"/>
        <v>111842.72099999999</v>
      </c>
      <c r="I13" s="39">
        <f t="shared" si="1"/>
        <v>111842.72099999999</v>
      </c>
      <c r="J13" s="39">
        <f t="shared" si="1"/>
        <v>111842.72099999999</v>
      </c>
      <c r="K13" s="39">
        <f t="shared" si="1"/>
        <v>113065.821</v>
      </c>
      <c r="L13" s="39">
        <f t="shared" si="1"/>
        <v>113065.821</v>
      </c>
      <c r="M13" s="39">
        <f t="shared" si="1"/>
        <v>113314.821</v>
      </c>
      <c r="N13" s="39">
        <f t="shared" si="1"/>
        <v>113534.72099999999</v>
      </c>
      <c r="O13" s="39">
        <f t="shared" si="1"/>
        <v>113534.72099999999</v>
      </c>
      <c r="P13" s="39">
        <f t="shared" si="1"/>
        <v>113534.72099999999</v>
      </c>
      <c r="Q13" s="39">
        <f t="shared" si="1"/>
        <v>113729.72099999999</v>
      </c>
      <c r="R13" s="39">
        <f t="shared" si="1"/>
        <v>113748.72099999999</v>
      </c>
    </row>
    <row r="14" spans="1:18" x14ac:dyDescent="0.25">
      <c r="A14"/>
    </row>
    <row r="15" spans="1:18" x14ac:dyDescent="0.25">
      <c r="A15"/>
    </row>
    <row r="16" spans="1:18" x14ac:dyDescent="0.25">
      <c r="A16" s="19"/>
      <c r="B16" s="18" t="s">
        <v>63</v>
      </c>
    </row>
    <row r="17" spans="1:18" x14ac:dyDescent="0.25">
      <c r="A17" s="24" t="s">
        <v>68</v>
      </c>
      <c r="B17" s="31" t="s">
        <v>35</v>
      </c>
      <c r="C17" s="31" t="s">
        <v>36</v>
      </c>
      <c r="D17" s="31" t="s">
        <v>37</v>
      </c>
      <c r="E17" s="31" t="s">
        <v>38</v>
      </c>
      <c r="F17" s="31" t="s">
        <v>39</v>
      </c>
      <c r="G17" s="31" t="s">
        <v>23</v>
      </c>
      <c r="H17" s="31" t="s">
        <v>24</v>
      </c>
      <c r="I17" s="31" t="s">
        <v>25</v>
      </c>
      <c r="J17" s="31" t="s">
        <v>26</v>
      </c>
      <c r="K17" s="31" t="s">
        <v>27</v>
      </c>
      <c r="L17" s="31" t="s">
        <v>28</v>
      </c>
      <c r="M17" s="31" t="s">
        <v>29</v>
      </c>
      <c r="N17" s="31" t="s">
        <v>30</v>
      </c>
      <c r="O17" s="31" t="s">
        <v>31</v>
      </c>
      <c r="P17" s="31" t="s">
        <v>32</v>
      </c>
      <c r="Q17" s="31" t="s">
        <v>33</v>
      </c>
      <c r="R17" s="31" t="s">
        <v>34</v>
      </c>
    </row>
    <row r="18" spans="1:18" ht="19.5" customHeight="1" x14ac:dyDescent="0.25">
      <c r="A18" s="21" t="s">
        <v>77</v>
      </c>
      <c r="B18" s="26">
        <f>B6*1000</f>
        <v>80.945999999999998</v>
      </c>
      <c r="C18" s="26">
        <f t="shared" ref="C18:R18" si="2">C6*1000</f>
        <v>1086.8250000000005</v>
      </c>
      <c r="D18" s="26">
        <f t="shared" si="2"/>
        <v>1700.7479999999998</v>
      </c>
      <c r="E18" s="26">
        <f t="shared" si="2"/>
        <v>259.45499999999998</v>
      </c>
      <c r="F18" s="26">
        <f t="shared" si="2"/>
        <v>145.57</v>
      </c>
      <c r="G18" s="26">
        <f t="shared" si="2"/>
        <v>131.75</v>
      </c>
      <c r="H18" s="26">
        <f t="shared" si="2"/>
        <v>172.94</v>
      </c>
      <c r="I18" s="26">
        <f t="shared" si="2"/>
        <v>1277.8399999999999</v>
      </c>
      <c r="J18" s="26">
        <f t="shared" si="2"/>
        <v>135.023</v>
      </c>
      <c r="K18" s="26">
        <f t="shared" si="2"/>
        <v>56.959999999999994</v>
      </c>
      <c r="L18" s="26">
        <f t="shared" si="2"/>
        <v>1022</v>
      </c>
      <c r="M18" s="26">
        <f t="shared" si="2"/>
        <v>5083.46</v>
      </c>
      <c r="N18" s="26">
        <f t="shared" si="2"/>
        <v>42.315000000000005</v>
      </c>
      <c r="O18" s="26">
        <f t="shared" si="2"/>
        <v>6</v>
      </c>
      <c r="P18" s="26">
        <f>P6*1000</f>
        <v>0</v>
      </c>
      <c r="Q18" s="26">
        <f t="shared" si="2"/>
        <v>0</v>
      </c>
      <c r="R18" s="26">
        <f t="shared" si="2"/>
        <v>15.2</v>
      </c>
    </row>
    <row r="19" spans="1:18" ht="15.75" thickBot="1" x14ac:dyDescent="0.3">
      <c r="A19" s="22" t="s">
        <v>66</v>
      </c>
      <c r="B19" s="29">
        <v>1</v>
      </c>
      <c r="C19" s="29">
        <v>1</v>
      </c>
      <c r="D19" s="29">
        <v>1</v>
      </c>
      <c r="E19" s="30">
        <v>1</v>
      </c>
      <c r="F19" s="30">
        <v>1</v>
      </c>
      <c r="G19" s="30">
        <v>1</v>
      </c>
      <c r="H19" s="30">
        <v>1</v>
      </c>
      <c r="I19" s="30">
        <v>1</v>
      </c>
      <c r="J19" s="30">
        <v>1</v>
      </c>
      <c r="K19" s="30">
        <v>1</v>
      </c>
      <c r="L19" s="30">
        <v>1</v>
      </c>
      <c r="M19" s="30">
        <v>1</v>
      </c>
      <c r="N19" s="30">
        <v>1</v>
      </c>
      <c r="O19" s="30">
        <v>1</v>
      </c>
      <c r="P19" s="30">
        <v>1</v>
      </c>
      <c r="Q19" s="30">
        <v>1</v>
      </c>
      <c r="R19" s="30">
        <v>1</v>
      </c>
    </row>
    <row r="20" spans="1:18" ht="16.5" customHeight="1" x14ac:dyDescent="0.25">
      <c r="A20" s="23" t="s">
        <v>67</v>
      </c>
      <c r="B20" s="40">
        <f>$C$27+$C$36+(B18*B19)</f>
        <v>213364.2030000001</v>
      </c>
      <c r="C20" s="40">
        <f>B20+(C18*C19)</f>
        <v>214451.02800000011</v>
      </c>
      <c r="D20" s="40">
        <f>C20+(D18*D19)</f>
        <v>216151.7760000001</v>
      </c>
      <c r="E20" s="40">
        <f t="shared" ref="E20:R20" si="3">D20+(E18*E19)</f>
        <v>216411.23100000009</v>
      </c>
      <c r="F20" s="40">
        <f t="shared" si="3"/>
        <v>216556.80100000009</v>
      </c>
      <c r="G20" s="40">
        <f t="shared" si="3"/>
        <v>216688.55100000009</v>
      </c>
      <c r="H20" s="40">
        <f t="shared" si="3"/>
        <v>216861.4910000001</v>
      </c>
      <c r="I20" s="40">
        <f t="shared" si="3"/>
        <v>218139.33100000009</v>
      </c>
      <c r="J20" s="40">
        <f t="shared" si="3"/>
        <v>218274.35400000008</v>
      </c>
      <c r="K20" s="40">
        <f t="shared" si="3"/>
        <v>218331.31400000007</v>
      </c>
      <c r="L20" s="40">
        <f t="shared" si="3"/>
        <v>219353.31400000007</v>
      </c>
      <c r="M20" s="40">
        <f t="shared" si="3"/>
        <v>224436.77400000006</v>
      </c>
      <c r="N20" s="40">
        <f t="shared" si="3"/>
        <v>224479.08900000007</v>
      </c>
      <c r="O20" s="40">
        <f t="shared" si="3"/>
        <v>224485.08900000007</v>
      </c>
      <c r="P20" s="40">
        <f t="shared" si="3"/>
        <v>224485.08900000007</v>
      </c>
      <c r="Q20" s="40">
        <f t="shared" si="3"/>
        <v>224485.08900000007</v>
      </c>
      <c r="R20" s="40">
        <f t="shared" si="3"/>
        <v>224500.28900000008</v>
      </c>
    </row>
    <row r="21" spans="1:18" x14ac:dyDescent="0.25">
      <c r="B21" s="15"/>
    </row>
    <row r="22" spans="1:18" x14ac:dyDescent="0.25">
      <c r="B22" s="15"/>
    </row>
    <row r="23" spans="1:18" x14ac:dyDescent="0.25">
      <c r="B23" s="15"/>
    </row>
    <row r="24" spans="1:18" x14ac:dyDescent="0.25">
      <c r="A24" s="18" t="s">
        <v>63</v>
      </c>
      <c r="B24" s="15" t="s">
        <v>72</v>
      </c>
    </row>
    <row r="26" spans="1:18" x14ac:dyDescent="0.25">
      <c r="B26" s="1" t="s">
        <v>56</v>
      </c>
      <c r="C26" s="3">
        <v>81.900000000000006</v>
      </c>
      <c r="D26" s="1" t="s">
        <v>80</v>
      </c>
    </row>
    <row r="27" spans="1:18" x14ac:dyDescent="0.25">
      <c r="B27" s="1" t="s">
        <v>53</v>
      </c>
      <c r="C27" s="3">
        <v>127095.7570000001</v>
      </c>
      <c r="D27" s="1" t="s">
        <v>80</v>
      </c>
    </row>
    <row r="28" spans="1:18" x14ac:dyDescent="0.25">
      <c r="B28" s="1" t="s">
        <v>57</v>
      </c>
      <c r="C28" s="3">
        <v>121.80000000000004</v>
      </c>
      <c r="D28" s="1" t="s">
        <v>80</v>
      </c>
    </row>
    <row r="29" spans="1:18" x14ac:dyDescent="0.25">
      <c r="B29" s="1" t="s">
        <v>55</v>
      </c>
      <c r="C29" s="1">
        <v>106.8</v>
      </c>
      <c r="D29" s="1" t="s">
        <v>80</v>
      </c>
    </row>
    <row r="30" spans="1:18" x14ac:dyDescent="0.25">
      <c r="B30" s="1" t="s">
        <v>54</v>
      </c>
      <c r="C30" s="1">
        <v>942</v>
      </c>
      <c r="D30" s="1" t="s">
        <v>80</v>
      </c>
    </row>
    <row r="31" spans="1:18" x14ac:dyDescent="0.25">
      <c r="B31" s="1" t="s">
        <v>58</v>
      </c>
      <c r="C31" s="1">
        <v>65</v>
      </c>
      <c r="D31" s="1" t="s">
        <v>80</v>
      </c>
    </row>
    <row r="32" spans="1:18" x14ac:dyDescent="0.25">
      <c r="B32" s="1" t="s">
        <v>59</v>
      </c>
      <c r="C32" s="3">
        <v>275</v>
      </c>
      <c r="D32" s="1" t="s">
        <v>80</v>
      </c>
    </row>
    <row r="33" spans="1:4" x14ac:dyDescent="0.25">
      <c r="B33" s="1" t="s">
        <v>60</v>
      </c>
      <c r="C33" s="3">
        <v>77.800000000000011</v>
      </c>
      <c r="D33" s="1" t="s">
        <v>80</v>
      </c>
    </row>
    <row r="34" spans="1:4" x14ac:dyDescent="0.25">
      <c r="B34" s="1" t="s">
        <v>69</v>
      </c>
      <c r="C34" s="33">
        <v>128766.0570000001</v>
      </c>
      <c r="D34" s="1" t="s">
        <v>80</v>
      </c>
    </row>
    <row r="35" spans="1:4" x14ac:dyDescent="0.25">
      <c r="C35" s="3"/>
    </row>
    <row r="36" spans="1:4" x14ac:dyDescent="0.25">
      <c r="B36" s="1" t="s">
        <v>53</v>
      </c>
      <c r="C36" s="3">
        <v>86187.5</v>
      </c>
      <c r="D36" s="1" t="s">
        <v>80</v>
      </c>
    </row>
    <row r="37" spans="1:4" x14ac:dyDescent="0.25">
      <c r="B37" s="1" t="s">
        <v>54</v>
      </c>
      <c r="C37" s="3">
        <v>6420</v>
      </c>
      <c r="D37" s="1" t="s">
        <v>80</v>
      </c>
    </row>
    <row r="38" spans="1:4" x14ac:dyDescent="0.25">
      <c r="B38" s="1" t="s">
        <v>69</v>
      </c>
      <c r="C38" s="32">
        <v>92607.5</v>
      </c>
      <c r="D38" s="1" t="s">
        <v>80</v>
      </c>
    </row>
    <row r="40" spans="1:4" x14ac:dyDescent="0.25">
      <c r="B40" s="1" t="s">
        <v>79</v>
      </c>
      <c r="C40" s="38">
        <v>221373.55700000009</v>
      </c>
      <c r="D40" s="1" t="s">
        <v>80</v>
      </c>
    </row>
    <row r="42" spans="1:4" x14ac:dyDescent="0.25">
      <c r="A42" s="18" t="s">
        <v>70</v>
      </c>
      <c r="B42" s="15" t="s">
        <v>71</v>
      </c>
    </row>
    <row r="44" spans="1:4" x14ac:dyDescent="0.25">
      <c r="B44" s="1" t="s">
        <v>56</v>
      </c>
      <c r="C44" s="3">
        <v>6.9</v>
      </c>
      <c r="D44" s="1" t="s">
        <v>80</v>
      </c>
    </row>
    <row r="45" spans="1:4" x14ac:dyDescent="0.25">
      <c r="B45" s="1" t="s">
        <v>53</v>
      </c>
      <c r="C45" s="3">
        <v>43716.329999999987</v>
      </c>
      <c r="D45" s="1" t="s">
        <v>80</v>
      </c>
    </row>
    <row r="46" spans="1:4" x14ac:dyDescent="0.25">
      <c r="B46" s="1" t="s">
        <v>57</v>
      </c>
      <c r="C46" s="3">
        <v>228.63000000000022</v>
      </c>
      <c r="D46" s="1" t="s">
        <v>80</v>
      </c>
    </row>
    <row r="47" spans="1:4" x14ac:dyDescent="0.25">
      <c r="B47" s="1" t="s">
        <v>69</v>
      </c>
      <c r="C47" s="33">
        <v>43951.859999999986</v>
      </c>
      <c r="D47" s="1" t="s">
        <v>80</v>
      </c>
    </row>
    <row r="48" spans="1:4" x14ac:dyDescent="0.25">
      <c r="C48" s="3"/>
    </row>
    <row r="49" spans="2:4" x14ac:dyDescent="0.25">
      <c r="B49" s="1" t="s">
        <v>53</v>
      </c>
      <c r="C49" s="3">
        <v>66679</v>
      </c>
      <c r="D49" s="1" t="s">
        <v>80</v>
      </c>
    </row>
    <row r="50" spans="2:4" x14ac:dyDescent="0.25">
      <c r="B50" s="1" t="s">
        <v>54</v>
      </c>
      <c r="C50" s="3">
        <v>1400</v>
      </c>
      <c r="D50" s="1" t="s">
        <v>80</v>
      </c>
    </row>
    <row r="51" spans="2:4" x14ac:dyDescent="0.25">
      <c r="B51" s="1" t="s">
        <v>69</v>
      </c>
      <c r="C51" s="33">
        <v>68079</v>
      </c>
      <c r="D51" s="1" t="s">
        <v>80</v>
      </c>
    </row>
    <row r="52" spans="2:4" x14ac:dyDescent="0.25">
      <c r="C52" s="3"/>
    </row>
    <row r="53" spans="2:4" x14ac:dyDescent="0.25">
      <c r="B53" s="1" t="s">
        <v>79</v>
      </c>
      <c r="C53" s="38">
        <v>112030.85999999999</v>
      </c>
      <c r="D53" s="1" t="s">
        <v>80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DAD9-4877-4FAD-8A37-9588B62CAFC1}">
  <dimension ref="A1:R49"/>
  <sheetViews>
    <sheetView workbookViewId="0">
      <pane xSplit="1" topLeftCell="B1" activePane="topRight" state="frozen"/>
      <selection pane="topRight" activeCell="E34" sqref="E34"/>
    </sheetView>
  </sheetViews>
  <sheetFormatPr defaultRowHeight="15" x14ac:dyDescent="0.25"/>
  <cols>
    <col min="1" max="1" width="9.140625" style="1"/>
    <col min="2" max="2" width="11.7109375" style="1" customWidth="1"/>
    <col min="3" max="11" width="9.140625" style="1"/>
    <col min="12" max="12" width="10.140625" style="1" bestFit="1" customWidth="1"/>
    <col min="13" max="13" width="11.5703125" style="1" bestFit="1" customWidth="1"/>
    <col min="14" max="16384" width="9.140625" style="1"/>
  </cols>
  <sheetData>
    <row r="1" spans="1:18" x14ac:dyDescent="0.25">
      <c r="A1" s="7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8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8" x14ac:dyDescent="0.25">
      <c r="A3" s="7"/>
      <c r="B3" s="18"/>
      <c r="C3" s="7"/>
      <c r="D3" s="7"/>
      <c r="E3" s="7"/>
      <c r="F3" s="7"/>
      <c r="G3" s="7"/>
      <c r="H3" s="7"/>
      <c r="I3" s="7"/>
      <c r="J3" s="7"/>
      <c r="K3" s="7"/>
    </row>
    <row r="4" spans="1:18" x14ac:dyDescent="0.25">
      <c r="A4" s="4"/>
      <c r="B4" s="20" t="s">
        <v>35</v>
      </c>
      <c r="C4" s="20" t="s">
        <v>36</v>
      </c>
      <c r="D4" s="20" t="s">
        <v>37</v>
      </c>
      <c r="E4" s="20" t="s">
        <v>38</v>
      </c>
      <c r="F4" s="20" t="s">
        <v>39</v>
      </c>
      <c r="G4" s="2" t="s">
        <v>23</v>
      </c>
      <c r="H4" s="2" t="s">
        <v>24</v>
      </c>
      <c r="I4" s="2" t="s">
        <v>25</v>
      </c>
      <c r="J4" s="2" t="s">
        <v>26</v>
      </c>
      <c r="K4" s="2" t="s">
        <v>27</v>
      </c>
      <c r="L4" s="2" t="s">
        <v>28</v>
      </c>
      <c r="M4" s="2" t="s">
        <v>29</v>
      </c>
      <c r="N4" s="2" t="s">
        <v>30</v>
      </c>
      <c r="O4" s="2" t="s">
        <v>31</v>
      </c>
      <c r="P4" s="2" t="s">
        <v>32</v>
      </c>
      <c r="Q4" s="2" t="s">
        <v>33</v>
      </c>
      <c r="R4" s="2" t="s">
        <v>34</v>
      </c>
    </row>
    <row r="5" spans="1:18" x14ac:dyDescent="0.25">
      <c r="A5" s="2" t="s">
        <v>2</v>
      </c>
      <c r="B5" s="12">
        <v>1019518.8135560001</v>
      </c>
      <c r="C5" s="12">
        <v>1201819.8580150001</v>
      </c>
      <c r="D5" s="12">
        <v>1689400.7357730002</v>
      </c>
      <c r="E5" s="12">
        <v>1853382.2162279994</v>
      </c>
      <c r="F5" s="12">
        <v>1067790.9023093495</v>
      </c>
      <c r="G5" s="12">
        <v>650967.18046998873</v>
      </c>
      <c r="H5" s="12">
        <v>1130042.3832510163</v>
      </c>
      <c r="I5" s="12">
        <v>1818709.8799494053</v>
      </c>
      <c r="J5" s="12">
        <v>3350348.3238175088</v>
      </c>
      <c r="K5" s="12">
        <v>3733077.824849796</v>
      </c>
      <c r="L5" s="12">
        <v>3627729.0336155328</v>
      </c>
      <c r="M5" s="12">
        <v>3930633.8023621826</v>
      </c>
      <c r="N5" s="12">
        <v>1022631.8392830443</v>
      </c>
      <c r="O5" s="12">
        <v>1204012.826732914</v>
      </c>
      <c r="P5" s="12">
        <v>1690397.7960032579</v>
      </c>
      <c r="Q5" s="12">
        <v>1853790.8393280047</v>
      </c>
      <c r="R5" s="12">
        <v>1068052.0355935094</v>
      </c>
    </row>
    <row r="6" spans="1:18" x14ac:dyDescent="0.25">
      <c r="A6" s="2" t="s">
        <v>3</v>
      </c>
      <c r="B6" s="12">
        <v>5539617.2470874293</v>
      </c>
      <c r="C6" s="12">
        <v>5159017.4680643203</v>
      </c>
      <c r="D6" s="12">
        <v>4410062.8021820458</v>
      </c>
      <c r="E6" s="12">
        <v>5635948.5016513066</v>
      </c>
      <c r="F6" s="12">
        <v>5931002.7239889475</v>
      </c>
      <c r="G6" s="12">
        <v>5960498.8399568358</v>
      </c>
      <c r="H6" s="12">
        <v>6792424.6531835543</v>
      </c>
      <c r="I6" s="12">
        <v>7030682.8610741952</v>
      </c>
      <c r="J6" s="12">
        <v>9047353.1271989569</v>
      </c>
      <c r="K6" s="12">
        <v>9617673.3324570935</v>
      </c>
      <c r="L6" s="12">
        <v>10087155.434264259</v>
      </c>
      <c r="M6" s="12">
        <v>12167935.715090403</v>
      </c>
      <c r="N6" s="12">
        <v>5610533.4552915571</v>
      </c>
      <c r="O6" s="12">
        <v>5208974.3395522954</v>
      </c>
      <c r="P6" s="12">
        <v>4432776.3089374732</v>
      </c>
      <c r="Q6" s="12">
        <v>5645257.1304188874</v>
      </c>
      <c r="R6" s="12">
        <v>5936991.5542791318</v>
      </c>
    </row>
    <row r="10" spans="1:18" x14ac:dyDescent="0.25">
      <c r="A10" s="18" t="s">
        <v>76</v>
      </c>
      <c r="B10" s="1" t="s">
        <v>73</v>
      </c>
    </row>
    <row r="12" spans="1:18" x14ac:dyDescent="0.25">
      <c r="A12" s="18" t="s">
        <v>76</v>
      </c>
      <c r="B12" s="1" t="s">
        <v>75</v>
      </c>
    </row>
    <row r="13" spans="1:18" x14ac:dyDescent="0.25">
      <c r="B13" s="1" t="s">
        <v>74</v>
      </c>
    </row>
    <row r="27" spans="1:11" x14ac:dyDescent="0.25">
      <c r="A27" s="18"/>
      <c r="D27" s="18"/>
      <c r="E27" s="18"/>
      <c r="F27" s="18"/>
      <c r="G27" s="18"/>
      <c r="H27" s="18"/>
      <c r="I27" s="18"/>
      <c r="J27" s="18"/>
      <c r="K27" s="18"/>
    </row>
    <row r="29" spans="1:11" x14ac:dyDescent="0.25">
      <c r="B29" s="36"/>
    </row>
    <row r="31" spans="1:11" x14ac:dyDescent="0.25">
      <c r="C31" s="37"/>
    </row>
    <row r="32" spans="1:11" x14ac:dyDescent="0.25">
      <c r="C32" s="37"/>
    </row>
    <row r="33" spans="3:3" x14ac:dyDescent="0.25">
      <c r="C33" s="37"/>
    </row>
    <row r="37" spans="3:3" x14ac:dyDescent="0.25">
      <c r="C37" s="37"/>
    </row>
    <row r="38" spans="3:3" x14ac:dyDescent="0.25">
      <c r="C38" s="37"/>
    </row>
    <row r="39" spans="3:3" x14ac:dyDescent="0.25">
      <c r="C39" s="37"/>
    </row>
    <row r="40" spans="3:3" x14ac:dyDescent="0.25">
      <c r="C40" s="37"/>
    </row>
    <row r="41" spans="3:3" x14ac:dyDescent="0.25">
      <c r="C41" s="37"/>
    </row>
    <row r="42" spans="3:3" x14ac:dyDescent="0.25">
      <c r="C42" s="37"/>
    </row>
    <row r="43" spans="3:3" x14ac:dyDescent="0.25">
      <c r="C43" s="37"/>
    </row>
    <row r="49" spans="2:2" x14ac:dyDescent="0.25">
      <c r="B49" s="36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MATHERS, KASSIDY</dc:creator>
  <cp:lastModifiedBy>JOHNSTON, STEPHEN</cp:lastModifiedBy>
  <dcterms:created xsi:type="dcterms:W3CDTF">2025-08-26T17:58:28Z</dcterms:created>
  <dcterms:modified xsi:type="dcterms:W3CDTF">2025-08-29T17:42:12Z</dcterms:modified>
</cp:coreProperties>
</file>