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werContractsAdmin\Electric Supply\NUG Auctions - SOP\SOP Auction 2025\Total Nameplate Capacity Online kWh\"/>
    </mc:Choice>
  </mc:AlternateContent>
  <xr:revisionPtr revIDLastSave="0" documentId="13_ncr:1_{9BAE29C7-B81B-46A1-A1D0-F06923ACCE2A}" xr6:coauthVersionLast="47" xr6:coauthVersionMax="47" xr10:uidLastSave="{00000000-0000-0000-0000-000000000000}"/>
  <bookViews>
    <workbookView xWindow="-120" yWindow="-120" windowWidth="29040" windowHeight="15720" xr2:uid="{6631EB15-C467-4940-A21D-E49AE7ECF200}"/>
  </bookViews>
  <sheets>
    <sheet name="total MW nameplate and res %" sheetId="1" r:id="rId1"/>
    <sheet name="Sheet1" sheetId="2" r:id="rId2"/>
  </sheets>
  <externalReferences>
    <externalReference r:id="rId3"/>
  </externalReferences>
  <definedNames>
    <definedName name="_xlnm._FilterDatabase" localSheetId="0" hidden="1">[1]Sheet1!$B$5:$G$5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S11" i="2" l="1"/>
  <c r="S12" i="2" s="1"/>
  <c r="B10" i="2" s="1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F49" i="1" l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</calcChain>
</file>

<file path=xl/sharedStrings.xml><?xml version="1.0" encoding="utf-8"?>
<sst xmlns="http://schemas.openxmlformats.org/spreadsheetml/2006/main" count="33" uniqueCount="27">
  <si>
    <t>Solar</t>
  </si>
  <si>
    <t>Wind</t>
  </si>
  <si>
    <t>CHCP</t>
  </si>
  <si>
    <t>Hydro</t>
  </si>
  <si>
    <t>Gas/Wood</t>
  </si>
  <si>
    <t>Diesel</t>
  </si>
  <si>
    <t>(kWh Credit Program)</t>
  </si>
  <si>
    <t>Total Online Nameplate Capacity by Month and by Resource Type</t>
  </si>
  <si>
    <t>Total AC (MW) by Month</t>
  </si>
  <si>
    <t xml:space="preserve">esclation from most recent stranded cost est ajdusted to get to target </t>
  </si>
  <si>
    <t>target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</si>
  <si>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</si>
  <si>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</si>
  <si>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</si>
  <si>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</si>
  <si>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</si>
  <si>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</si>
  <si>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</si>
  <si>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</si>
  <si>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</si>
  <si>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</si>
  <si>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</si>
  <si>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</si>
  <si>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S:\PowerContractsAdmin\Electric Supply\Stranded Costs\Budget calcs\P25\kWh Netting Calculation P25 stranded cost T&amp;D lost revenue\kWh Netting Calculation P25 stranded cost T&amp;D lost revenue</t>
  </si>
  <si>
    <t>target less 9/2024</t>
  </si>
  <si>
    <t>divide by # months (17)</t>
  </si>
  <si>
    <t>(1) Use actual installed capacity through July 2025; straight line monthly increase thereafter to obtain 600 MW by December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</si>
</sst>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0.000"/>
    <numFmt numFmtId="166" formatCode="0.0000%"/>
    <numFmt numFmtId="167" formatCode="#,##0.000_);[Red]\(#,##0.000\)"/>
    <numFmt numFmtId="168" formatCode="_(* #,##0.000_);_(* \(#,##0.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MS Sans Serif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/>
    <xf numFmtId="17" fontId="0" fillId="0" borderId="0" xfId="0" applyNumberFormat="1" applyBorder="1"/>
    <xf numFmtId="10" fontId="0" fillId="2" borderId="0" xfId="1" applyNumberFormat="1" applyFont="1" applyFill="1"/>
    <xf numFmtId="10" fontId="0" fillId="0" borderId="0" xfId="1" applyNumberFormat="1" applyFont="1" applyFill="1"/>
    <xf numFmtId="0" fontId="3" fillId="0" borderId="0" xfId="3" applyFont="1"/>
    <xf numFmtId="0" fontId="3" fillId="0" borderId="0" xfId="0" applyFont="1" applyAlignment="1"/>
    <xf numFmtId="165" fontId="0" fillId="0" borderId="0" xfId="0" applyNumberFormat="1" applyBorder="1"/>
    <xf numFmtId="10" fontId="0" fillId="0" borderId="0" xfId="0" applyNumberFormat="1"/>
    <xf numFmtId="0" fontId="0" fillId="0" borderId="0" xfId="0" applyFill="1"/>
    <xf numFmtId="166" fontId="0" fillId="0" borderId="0" xfId="0" applyNumberFormat="1"/>
    <xf numFmtId="165" fontId="0" fillId="0" borderId="0" xfId="0" applyNumberFormat="1" applyFill="1" applyBorder="1"/>
    <xf numFmtId="0" fontId="7" fillId="0" borderId="0" xfId="4" applyFont="1"/>
    <xf numFmtId="0" fontId="1" fillId="0" borderId="0" xfId="4"/>
    <xf numFmtId="165" fontId="6" fillId="0" borderId="0" xfId="3" applyNumberFormat="1"/>
    <xf numFmtId="0" fontId="6" fillId="0" borderId="0" xfId="3"/>
    <xf numFmtId="165" fontId="1" fillId="0" borderId="0" xfId="4" applyNumberFormat="1"/>
    <xf numFmtId="0" fontId="7" fillId="2" borderId="0" xfId="4" applyFont="1" applyFill="1"/>
    <xf numFmtId="165" fontId="0" fillId="2" borderId="0" xfId="0" applyNumberFormat="1" applyFill="1"/>
    <xf numFmtId="2" fontId="0" fillId="0" borderId="0" xfId="0" applyNumberFormat="1" applyFill="1" applyBorder="1"/>
    <xf numFmtId="165" fontId="0" fillId="0" borderId="0" xfId="0" applyNumberFormat="1" applyFill="1"/>
    <xf numFmtId="10" fontId="4" fillId="0" borderId="0" xfId="1" applyNumberFormat="1" applyBorder="1" applyAlignment="1">
      <alignment horizontal="right"/>
    </xf>
    <xf numFmtId="10" fontId="0" fillId="0" borderId="0" xfId="0" applyNumberFormat="1" applyBorder="1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38" fontId="0" fillId="0" borderId="0" xfId="0" applyNumberFormat="1" applyBorder="1"/>
    <xf numFmtId="10" fontId="3" fillId="0" borderId="0" xfId="0" applyNumberFormat="1" applyFont="1" applyBorder="1"/>
    <xf numFmtId="168" fontId="0" fillId="0" borderId="0" xfId="5" applyNumberFormat="1" applyFont="1" applyBorder="1"/>
    <xf numFmtId="0" fontId="3" fillId="0" borderId="0" xfId="0" applyFont="1" applyBorder="1"/>
    <xf numFmtId="38" fontId="3" fillId="0" borderId="0" xfId="0" quotePrefix="1" applyNumberFormat="1" applyFont="1" applyBorder="1"/>
    <xf numFmtId="0" fontId="3" fillId="0" borderId="0" xfId="0" applyFont="1" applyBorder="1" applyAlignment="1">
      <alignment horizontal="right"/>
    </xf>
    <xf numFmtId="165" fontId="0" fillId="0" borderId="0" xfId="0" applyNumberFormat="1"/>
    <xf numFmtId="0" fontId="3" fillId="0" borderId="0" xfId="0" applyFont="1" applyAlignment="1">
      <alignment horizontal="center"/>
    </xf>
  </cellXfs>
  <cellStyles count="6">
    <cellStyle name="Comma" xfId="5" builtinId="3"/>
    <cellStyle name="Normal" xfId="0" builtinId="0"/>
    <cellStyle name="Normal 11" xfId="2" xr:uid="{8EC4C133-554F-4BE4-ABFD-CE3C0A0D8A90}"/>
    <cellStyle name="Normal 15 2" xfId="3" xr:uid="{08CA2C51-8BF0-471B-BDAB-2135FFEE3223}"/>
    <cellStyle name="Normal 6 6" xfId="4" xr:uid="{4394E5FF-254B-430D-A95C-6E8694E3C36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358912\Desktop\Origina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Customer/Project Developer</v>
          </cell>
          <cell r="C5" t="str">
            <v>Initial Date</v>
          </cell>
          <cell r="D5" t="str">
            <v>Month</v>
          </cell>
          <cell r="E5" t="str">
            <v>Year</v>
          </cell>
          <cell r="F5" t="str">
            <v>AC Size</v>
          </cell>
          <cell r="G5" t="str">
            <v>Fuel Type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B624-0A5B-48B3-8A19-38D8874205E1}">
  <dimension ref="A2:W69"/>
  <sheetViews>
    <sheetView tabSelected="1" workbookViewId="0">
      <pane ySplit="5" topLeftCell="A30" activePane="bottomLeft" state="frozen"/>
      <selection pane="bottomLeft" activeCell="N45" sqref="N45"/>
    </sheetView>
  </sheetViews>
  <sheetFormatPr defaultRowHeight="12.75" x14ac:dyDescent="0.2"/>
  <cols>
    <col min="1" max="1" width="2.140625" customWidth="1"/>
    <col min="4" max="4" width="22.5703125" bestFit="1" customWidth="1"/>
    <col min="5" max="12" width="11.140625" customWidth="1"/>
    <col min="13" max="13" width="10.28515625" bestFit="1" customWidth="1"/>
    <col min="15" max="15" width="23.85546875" bestFit="1" customWidth="1"/>
    <col min="16" max="16" width="13.42578125" bestFit="1" customWidth="1"/>
    <col min="19" max="19" width="11.7109375" bestFit="1" customWidth="1"/>
    <col min="20" max="20" width="22.28515625" bestFit="1" customWidth="1"/>
    <col min="21" max="21" width="11" bestFit="1" customWidth="1"/>
  </cols>
  <sheetData>
    <row r="2" spans="2:19" ht="11.25" customHeight="1" x14ac:dyDescent="0.2">
      <c r="B2" s="7"/>
      <c r="C2" s="35" t="s">
        <v>7</v>
      </c>
      <c r="D2" s="35"/>
      <c r="E2" s="35"/>
      <c r="F2" s="35"/>
      <c r="G2" s="35"/>
      <c r="H2" s="35"/>
      <c r="I2" s="35"/>
      <c r="J2" s="35"/>
    </row>
    <row r="3" spans="2:19" x14ac:dyDescent="0.2">
      <c r="B3" s="7"/>
      <c r="C3" s="35" t="s">
        <v>6</v>
      </c>
      <c r="D3" s="35"/>
      <c r="E3" s="35"/>
      <c r="F3" s="35"/>
      <c r="G3" s="35"/>
      <c r="H3" s="35"/>
      <c r="I3" s="35"/>
      <c r="J3" s="35"/>
    </row>
    <row r="5" spans="2:19" x14ac:dyDescent="0.2">
      <c r="D5" s="1" t="s">
        <v>8</v>
      </c>
      <c r="E5" s="1" t="s">
        <v>0</v>
      </c>
      <c r="F5" s="1" t="s">
        <v>1</v>
      </c>
      <c r="G5" s="1" t="s">
        <v>2</v>
      </c>
      <c r="H5" s="1" t="s">
        <v>3</v>
      </c>
      <c r="I5" s="1" t="s">
        <v>4</v>
      </c>
      <c r="J5" s="1" t="s">
        <v>5</v>
      </c>
      <c r="K5" s="1"/>
      <c r="L5" s="1"/>
    </row>
    <row r="6" spans="2:19" x14ac:dyDescent="0.2">
      <c r="B6">
        <v>1</v>
      </c>
      <c r="C6" s="2">
        <v>44562</v>
      </c>
      <c r="D6" s="8">
        <v>80.537000000000006</v>
      </c>
      <c r="E6" s="5">
        <v>0.95737000000000005</v>
      </c>
      <c r="F6" s="5">
        <v>1.06E-2</v>
      </c>
      <c r="G6" s="5">
        <v>8.2100000000000003E-3</v>
      </c>
      <c r="H6" s="5">
        <v>2.66E-3</v>
      </c>
      <c r="I6" s="5">
        <v>2.1160000000000002E-2</v>
      </c>
      <c r="J6" s="5">
        <v>0</v>
      </c>
      <c r="K6" s="9"/>
      <c r="L6" s="9"/>
      <c r="M6" s="9"/>
      <c r="N6" s="9"/>
      <c r="O6" s="9"/>
      <c r="P6" s="9"/>
      <c r="Q6" s="9"/>
      <c r="R6" s="9"/>
      <c r="S6" s="9"/>
    </row>
    <row r="7" spans="2:19" x14ac:dyDescent="0.2">
      <c r="B7">
        <v>2</v>
      </c>
      <c r="C7" s="3">
        <v>44593</v>
      </c>
      <c r="D7" s="8">
        <v>93.114999999999995</v>
      </c>
      <c r="E7" s="5">
        <v>0.96313000000000004</v>
      </c>
      <c r="F7" s="5">
        <v>9.1699999999999993E-3</v>
      </c>
      <c r="G7" s="5">
        <v>7.1000000000000004E-3</v>
      </c>
      <c r="H7" s="5">
        <v>2.3E-3</v>
      </c>
      <c r="I7" s="5">
        <v>1.83E-2</v>
      </c>
      <c r="J7" s="5">
        <v>0</v>
      </c>
      <c r="K7" s="9"/>
      <c r="L7" s="9"/>
      <c r="M7" s="9"/>
      <c r="N7" s="9"/>
      <c r="O7" s="9"/>
      <c r="P7" s="9"/>
      <c r="Q7" s="9"/>
      <c r="R7" s="9"/>
      <c r="S7" s="9"/>
    </row>
    <row r="8" spans="2:19" x14ac:dyDescent="0.2">
      <c r="B8">
        <v>3</v>
      </c>
      <c r="C8" s="3">
        <v>44621</v>
      </c>
      <c r="D8" s="8">
        <v>104.004</v>
      </c>
      <c r="E8" s="5">
        <v>0.96699000000000002</v>
      </c>
      <c r="F8" s="5">
        <v>8.2100000000000003E-3</v>
      </c>
      <c r="G8" s="5">
        <v>6.3600000000000002E-3</v>
      </c>
      <c r="H8" s="5">
        <v>2.0600000000000002E-3</v>
      </c>
      <c r="I8" s="5">
        <v>1.6379999999999999E-2</v>
      </c>
      <c r="J8" s="5">
        <v>0</v>
      </c>
      <c r="K8" s="9"/>
      <c r="L8" s="9"/>
      <c r="M8" s="9"/>
      <c r="N8" s="9"/>
      <c r="O8" s="9"/>
      <c r="P8" s="9"/>
      <c r="Q8" s="9"/>
      <c r="R8" s="9"/>
      <c r="S8" s="9"/>
    </row>
    <row r="9" spans="2:19" x14ac:dyDescent="0.2">
      <c r="B9">
        <v>4</v>
      </c>
      <c r="C9" s="2">
        <v>44652</v>
      </c>
      <c r="D9" s="8">
        <v>116.476</v>
      </c>
      <c r="E9" s="5">
        <v>0.97053</v>
      </c>
      <c r="F9" s="5">
        <v>7.3299999999999997E-3</v>
      </c>
      <c r="G9" s="5">
        <v>5.6699999999999997E-3</v>
      </c>
      <c r="H9" s="5">
        <v>1.8400000000000001E-3</v>
      </c>
      <c r="I9" s="5">
        <v>1.4630000000000001E-2</v>
      </c>
      <c r="J9" s="5">
        <v>0</v>
      </c>
      <c r="K9" s="9"/>
      <c r="L9" s="9"/>
      <c r="M9" s="9"/>
      <c r="N9" s="9"/>
      <c r="O9" s="9"/>
      <c r="P9" s="9"/>
      <c r="Q9" s="9"/>
      <c r="R9" s="9"/>
      <c r="S9" s="9"/>
    </row>
    <row r="10" spans="2:19" x14ac:dyDescent="0.2">
      <c r="B10">
        <v>5</v>
      </c>
      <c r="C10" s="3">
        <v>44682</v>
      </c>
      <c r="D10" s="8">
        <v>117.59699999999999</v>
      </c>
      <c r="E10" s="5">
        <v>0.97080999999999995</v>
      </c>
      <c r="F10" s="5">
        <v>7.26E-3</v>
      </c>
      <c r="G10" s="5">
        <v>5.62E-3</v>
      </c>
      <c r="H10" s="5">
        <v>1.82E-3</v>
      </c>
      <c r="I10" s="5">
        <v>1.4489999999999999E-2</v>
      </c>
      <c r="J10" s="5">
        <v>0</v>
      </c>
      <c r="K10" s="9"/>
      <c r="L10" s="9"/>
      <c r="M10" s="9"/>
      <c r="N10" s="9"/>
      <c r="O10" s="9"/>
      <c r="P10" s="9"/>
      <c r="Q10" s="9"/>
      <c r="R10" s="9"/>
      <c r="S10" s="9"/>
    </row>
    <row r="11" spans="2:19" x14ac:dyDescent="0.2">
      <c r="B11">
        <v>6</v>
      </c>
      <c r="C11" s="3">
        <v>44713</v>
      </c>
      <c r="D11" s="8">
        <v>127.10899999999999</v>
      </c>
      <c r="E11" s="5">
        <v>0.97299000000000002</v>
      </c>
      <c r="F11" s="5">
        <v>6.7200000000000003E-3</v>
      </c>
      <c r="G11" s="5">
        <v>5.1999999999999998E-3</v>
      </c>
      <c r="H11" s="5">
        <v>1.6800000000000001E-3</v>
      </c>
      <c r="I11" s="5">
        <v>1.341E-2</v>
      </c>
      <c r="J11" s="5">
        <v>0</v>
      </c>
      <c r="K11" s="9"/>
      <c r="L11" s="9"/>
      <c r="M11" s="9"/>
      <c r="N11" s="9"/>
      <c r="O11" s="9"/>
      <c r="P11" s="9"/>
      <c r="Q11" s="9"/>
      <c r="R11" s="9"/>
      <c r="S11" s="9"/>
    </row>
    <row r="12" spans="2:19" x14ac:dyDescent="0.2">
      <c r="B12">
        <v>7</v>
      </c>
      <c r="C12" s="2">
        <v>44743</v>
      </c>
      <c r="D12" s="8">
        <v>144.697</v>
      </c>
      <c r="E12" s="5">
        <v>0.97626999999999997</v>
      </c>
      <c r="F12" s="5">
        <v>5.8999999999999999E-3</v>
      </c>
      <c r="G12" s="5">
        <v>4.5700000000000003E-3</v>
      </c>
      <c r="H12" s="5">
        <v>1.48E-3</v>
      </c>
      <c r="I12" s="5">
        <v>1.1780000000000001E-2</v>
      </c>
      <c r="J12" s="5">
        <v>0</v>
      </c>
      <c r="K12" s="9"/>
      <c r="L12" s="9"/>
      <c r="M12" s="9"/>
      <c r="N12" s="9"/>
      <c r="O12" s="9"/>
      <c r="P12" s="9"/>
      <c r="Q12" s="9"/>
      <c r="R12" s="9"/>
      <c r="S12" s="9"/>
    </row>
    <row r="13" spans="2:19" x14ac:dyDescent="0.2">
      <c r="B13">
        <v>8</v>
      </c>
      <c r="C13" s="3">
        <v>44774</v>
      </c>
      <c r="D13" s="8">
        <v>146.44</v>
      </c>
      <c r="E13" s="5">
        <v>0.97655999999999998</v>
      </c>
      <c r="F13" s="5">
        <v>5.8300000000000001E-3</v>
      </c>
      <c r="G13" s="5">
        <v>4.5100000000000001E-3</v>
      </c>
      <c r="H13" s="5">
        <v>1.4599999999999999E-3</v>
      </c>
      <c r="I13" s="5">
        <v>1.1639999999999999E-2</v>
      </c>
      <c r="J13" s="5">
        <v>0</v>
      </c>
      <c r="K13" s="9"/>
      <c r="L13" s="9"/>
      <c r="M13" s="9"/>
      <c r="N13" s="9"/>
      <c r="O13" s="9"/>
      <c r="P13" s="9"/>
      <c r="Q13" s="9"/>
      <c r="R13" s="9"/>
      <c r="S13" s="9"/>
    </row>
    <row r="14" spans="2:19" x14ac:dyDescent="0.2">
      <c r="B14">
        <v>9</v>
      </c>
      <c r="C14" s="3">
        <v>44805</v>
      </c>
      <c r="D14" s="8">
        <v>147.79900000000001</v>
      </c>
      <c r="E14" s="5">
        <v>0.97677000000000003</v>
      </c>
      <c r="F14" s="5">
        <v>5.7800000000000004E-3</v>
      </c>
      <c r="G14" s="5">
        <v>4.47E-3</v>
      </c>
      <c r="H14" s="5">
        <v>1.4499999999999999E-3</v>
      </c>
      <c r="I14" s="5">
        <v>1.153E-2</v>
      </c>
      <c r="J14" s="5">
        <v>0</v>
      </c>
      <c r="K14" s="9"/>
      <c r="L14" s="9"/>
      <c r="M14" s="9"/>
      <c r="N14" s="9"/>
      <c r="O14" s="9"/>
      <c r="P14" s="9"/>
      <c r="Q14" s="9"/>
      <c r="R14" s="9"/>
      <c r="S14" s="9"/>
    </row>
    <row r="15" spans="2:19" x14ac:dyDescent="0.2">
      <c r="B15">
        <v>10</v>
      </c>
      <c r="C15" s="2">
        <v>44835</v>
      </c>
      <c r="D15" s="8">
        <v>148.78800000000001</v>
      </c>
      <c r="E15" s="5">
        <v>0.97692999999999997</v>
      </c>
      <c r="F15" s="5">
        <v>5.7400000000000003E-3</v>
      </c>
      <c r="G15" s="5">
        <v>4.4400000000000004E-3</v>
      </c>
      <c r="H15" s="5">
        <v>1.4400000000000001E-3</v>
      </c>
      <c r="I15" s="5">
        <v>1.145E-2</v>
      </c>
      <c r="J15" s="5">
        <v>0</v>
      </c>
      <c r="K15" s="9"/>
      <c r="L15" s="9"/>
      <c r="M15" s="9"/>
      <c r="N15" s="9"/>
      <c r="O15" s="9"/>
      <c r="P15" s="9"/>
      <c r="Q15" s="9"/>
      <c r="R15" s="9"/>
      <c r="S15" s="9"/>
    </row>
    <row r="16" spans="2:19" x14ac:dyDescent="0.2">
      <c r="B16">
        <v>11</v>
      </c>
      <c r="C16" s="3">
        <v>44866</v>
      </c>
      <c r="D16" s="8">
        <v>150.369</v>
      </c>
      <c r="E16" s="5">
        <v>0.97716999999999998</v>
      </c>
      <c r="F16" s="5">
        <v>5.6800000000000002E-3</v>
      </c>
      <c r="G16" s="5">
        <v>4.4000000000000003E-3</v>
      </c>
      <c r="H16" s="5">
        <v>1.42E-3</v>
      </c>
      <c r="I16" s="5">
        <v>1.133E-2</v>
      </c>
      <c r="J16" s="5">
        <v>0</v>
      </c>
      <c r="K16" s="9"/>
      <c r="L16" s="9"/>
      <c r="M16" s="9"/>
      <c r="N16" s="9"/>
      <c r="O16" s="9"/>
      <c r="P16" s="9"/>
      <c r="Q16" s="9"/>
      <c r="R16" s="9"/>
      <c r="S16" s="9"/>
    </row>
    <row r="17" spans="2:19" x14ac:dyDescent="0.2">
      <c r="B17">
        <v>12</v>
      </c>
      <c r="C17" s="3">
        <v>44896</v>
      </c>
      <c r="D17" s="8">
        <v>151.53399999999999</v>
      </c>
      <c r="E17" s="5">
        <v>0.97735000000000005</v>
      </c>
      <c r="F17" s="5">
        <v>5.64E-3</v>
      </c>
      <c r="G17" s="5">
        <v>4.3600000000000002E-3</v>
      </c>
      <c r="H17" s="5">
        <v>1.41E-3</v>
      </c>
      <c r="I17" s="5">
        <v>1.125E-2</v>
      </c>
      <c r="J17" s="5">
        <v>0</v>
      </c>
      <c r="K17" s="9"/>
      <c r="L17" s="9"/>
      <c r="M17" s="9"/>
      <c r="N17" s="9"/>
      <c r="O17" s="9"/>
      <c r="P17" s="9"/>
      <c r="Q17" s="9"/>
      <c r="R17" s="9"/>
      <c r="S17" s="9"/>
    </row>
    <row r="18" spans="2:19" x14ac:dyDescent="0.2">
      <c r="B18">
        <v>1</v>
      </c>
      <c r="C18" s="2">
        <v>44927</v>
      </c>
      <c r="D18" s="8">
        <v>152.79900000000001</v>
      </c>
      <c r="E18" s="5">
        <v>0.97753000000000001</v>
      </c>
      <c r="F18" s="5">
        <v>5.5900000000000004E-3</v>
      </c>
      <c r="G18" s="5">
        <v>4.3299999999999996E-3</v>
      </c>
      <c r="H18" s="5">
        <v>1.4E-3</v>
      </c>
      <c r="I18" s="5">
        <v>1.115E-2</v>
      </c>
      <c r="J18" s="5">
        <v>0</v>
      </c>
      <c r="K18" s="9"/>
      <c r="L18" s="9"/>
      <c r="M18" s="9"/>
      <c r="N18" s="9"/>
      <c r="O18" s="9"/>
      <c r="P18" s="9"/>
      <c r="Q18" s="9"/>
      <c r="R18" s="9"/>
      <c r="S18" s="9"/>
    </row>
    <row r="19" spans="2:19" x14ac:dyDescent="0.2">
      <c r="B19">
        <v>2</v>
      </c>
      <c r="C19" s="3">
        <v>44958</v>
      </c>
      <c r="D19" s="8">
        <v>182.33600000000001</v>
      </c>
      <c r="E19" s="5">
        <v>0.98116999999999999</v>
      </c>
      <c r="F19" s="5">
        <v>4.6800000000000001E-3</v>
      </c>
      <c r="G19" s="5">
        <v>3.63E-3</v>
      </c>
      <c r="H19" s="5">
        <v>1.17E-3</v>
      </c>
      <c r="I19" s="5">
        <v>9.3500000000000007E-3</v>
      </c>
      <c r="J19" s="5">
        <v>0</v>
      </c>
      <c r="K19" s="9"/>
      <c r="L19" s="9"/>
      <c r="M19" s="9"/>
      <c r="N19" s="9"/>
      <c r="O19" s="9"/>
      <c r="P19" s="9"/>
      <c r="Q19" s="9"/>
      <c r="R19" s="9"/>
      <c r="S19" s="9"/>
    </row>
    <row r="20" spans="2:19" x14ac:dyDescent="0.2">
      <c r="B20">
        <v>3</v>
      </c>
      <c r="C20" s="3">
        <v>44986</v>
      </c>
      <c r="D20" s="8">
        <v>184.24299999999999</v>
      </c>
      <c r="E20" s="5">
        <v>0.98136999999999996</v>
      </c>
      <c r="F20" s="5">
        <v>4.64E-3</v>
      </c>
      <c r="G20" s="5">
        <v>3.5899999999999999E-3</v>
      </c>
      <c r="H20" s="5">
        <v>1.16E-3</v>
      </c>
      <c r="I20" s="5">
        <v>9.2499999999999995E-3</v>
      </c>
      <c r="J20" s="5">
        <v>0</v>
      </c>
      <c r="K20" s="9"/>
      <c r="L20" s="9"/>
      <c r="M20" s="9"/>
      <c r="N20" s="9"/>
      <c r="O20" s="9"/>
      <c r="P20" s="9"/>
      <c r="Q20" s="9"/>
      <c r="R20" s="9"/>
      <c r="S20" s="9"/>
    </row>
    <row r="21" spans="2:19" x14ac:dyDescent="0.2">
      <c r="B21">
        <v>4</v>
      </c>
      <c r="C21" s="2">
        <v>45017</v>
      </c>
      <c r="D21" s="8">
        <v>185.91200000000001</v>
      </c>
      <c r="E21" s="5">
        <v>0.98153000000000001</v>
      </c>
      <c r="F21" s="5">
        <v>4.5900000000000003E-3</v>
      </c>
      <c r="G21" s="5">
        <v>3.5599999999999998E-3</v>
      </c>
      <c r="H21" s="5">
        <v>1.15E-3</v>
      </c>
      <c r="I21" s="5">
        <v>9.1699999999999993E-3</v>
      </c>
      <c r="J21" s="5">
        <v>0</v>
      </c>
      <c r="K21" s="9"/>
      <c r="L21" s="9"/>
      <c r="M21" s="9"/>
      <c r="N21" s="9"/>
      <c r="O21" s="9"/>
      <c r="P21" s="9"/>
      <c r="Q21" s="9"/>
      <c r="R21" s="9"/>
      <c r="S21" s="9"/>
    </row>
    <row r="22" spans="2:19" x14ac:dyDescent="0.2">
      <c r="B22">
        <v>5</v>
      </c>
      <c r="C22" s="3">
        <v>45047</v>
      </c>
      <c r="D22" s="8">
        <v>198.494</v>
      </c>
      <c r="E22" s="5">
        <v>0.98270000000000002</v>
      </c>
      <c r="F22" s="5">
        <v>4.3E-3</v>
      </c>
      <c r="G22" s="5">
        <v>3.3300000000000001E-3</v>
      </c>
      <c r="H22" s="5">
        <v>1.08E-3</v>
      </c>
      <c r="I22" s="5">
        <v>8.5800000000000008E-3</v>
      </c>
      <c r="J22" s="5">
        <v>0</v>
      </c>
      <c r="K22" s="9"/>
      <c r="L22" s="9"/>
      <c r="M22" s="9"/>
      <c r="N22" s="9"/>
      <c r="O22" s="9"/>
      <c r="P22" s="9"/>
      <c r="Q22" s="9"/>
      <c r="R22" s="9"/>
      <c r="S22" s="9"/>
    </row>
    <row r="23" spans="2:19" x14ac:dyDescent="0.2">
      <c r="B23">
        <v>6</v>
      </c>
      <c r="C23" s="3">
        <v>45078</v>
      </c>
      <c r="D23" s="8">
        <v>223.334</v>
      </c>
      <c r="E23" s="5">
        <v>0.98463000000000001</v>
      </c>
      <c r="F23" s="5">
        <v>3.82E-3</v>
      </c>
      <c r="G23" s="5">
        <v>2.96E-3</v>
      </c>
      <c r="H23" s="5">
        <v>9.6000000000000002E-4</v>
      </c>
      <c r="I23" s="5">
        <v>7.6299999999999996E-3</v>
      </c>
      <c r="J23" s="5">
        <v>0</v>
      </c>
      <c r="K23" s="9"/>
      <c r="L23" s="9"/>
      <c r="M23" s="9"/>
      <c r="N23" s="9"/>
      <c r="O23" s="9"/>
      <c r="P23" s="9"/>
      <c r="Q23" s="9"/>
      <c r="R23" s="9"/>
      <c r="S23" s="9"/>
    </row>
    <row r="24" spans="2:19" x14ac:dyDescent="0.2">
      <c r="B24">
        <v>7</v>
      </c>
      <c r="C24" s="2">
        <v>45108</v>
      </c>
      <c r="D24" s="8">
        <v>225.41499999999999</v>
      </c>
      <c r="E24" s="5">
        <v>0.98477000000000003</v>
      </c>
      <c r="F24" s="5">
        <v>3.79E-3</v>
      </c>
      <c r="G24" s="5">
        <v>2.9299999999999999E-3</v>
      </c>
      <c r="H24" s="5">
        <v>9.5E-4</v>
      </c>
      <c r="I24" s="5">
        <v>7.5599999999999999E-3</v>
      </c>
      <c r="J24" s="5">
        <v>0</v>
      </c>
      <c r="K24" s="9"/>
      <c r="L24" s="8"/>
      <c r="M24" s="11"/>
      <c r="N24" s="9"/>
      <c r="O24" s="9"/>
      <c r="P24" s="9"/>
      <c r="Q24" s="9"/>
      <c r="R24" s="9"/>
      <c r="S24" s="9"/>
    </row>
    <row r="25" spans="2:19" x14ac:dyDescent="0.2">
      <c r="B25">
        <v>8</v>
      </c>
      <c r="C25" s="3">
        <v>45139</v>
      </c>
      <c r="D25" s="10">
        <v>246.93199999999999</v>
      </c>
      <c r="E25" s="5">
        <v>0.98719999999999997</v>
      </c>
      <c r="F25" s="5">
        <v>2.3974211523820322E-3</v>
      </c>
      <c r="G25" s="5">
        <v>2.6363533280417285E-3</v>
      </c>
      <c r="H25" s="5">
        <v>8.6663534900296437E-4</v>
      </c>
      <c r="I25" s="5">
        <v>6.9006852088834177E-3</v>
      </c>
      <c r="J25" s="5">
        <v>0</v>
      </c>
      <c r="K25" s="9"/>
      <c r="L25" s="10"/>
      <c r="M25" s="9"/>
      <c r="N25" s="9"/>
      <c r="O25" s="9"/>
      <c r="P25" s="9"/>
      <c r="Q25" s="9"/>
      <c r="R25" s="9"/>
      <c r="S25" s="9"/>
    </row>
    <row r="26" spans="2:19" x14ac:dyDescent="0.2">
      <c r="B26">
        <v>9</v>
      </c>
      <c r="C26" s="3">
        <v>45170</v>
      </c>
      <c r="D26" s="12">
        <v>248.94399999999999</v>
      </c>
      <c r="E26" s="5">
        <v>0.98706938106562125</v>
      </c>
      <c r="F26" s="5">
        <v>2.3700109261520661E-3</v>
      </c>
      <c r="G26" s="5">
        <v>2.6150459541101614E-3</v>
      </c>
      <c r="H26" s="5">
        <v>1.1006491419757055E-3</v>
      </c>
      <c r="I26" s="5">
        <v>6.8449129121408835E-3</v>
      </c>
      <c r="J26" s="5">
        <v>0</v>
      </c>
      <c r="K26" s="9"/>
      <c r="L26" s="9"/>
      <c r="M26" s="11"/>
      <c r="N26" s="9"/>
      <c r="O26" s="9"/>
      <c r="P26" s="9"/>
      <c r="Q26" s="9"/>
      <c r="R26" s="9"/>
      <c r="S26" s="9"/>
    </row>
    <row r="27" spans="2:19" x14ac:dyDescent="0.2">
      <c r="B27">
        <v>10</v>
      </c>
      <c r="C27" s="2">
        <v>45200</v>
      </c>
      <c r="D27" s="12">
        <v>250.98099999999999</v>
      </c>
      <c r="E27" s="5">
        <v>0.98717432793717452</v>
      </c>
      <c r="F27" s="5">
        <v>2.3507755567154483E-3</v>
      </c>
      <c r="G27" s="5">
        <v>2.5938218430877238E-3</v>
      </c>
      <c r="H27" s="5">
        <v>1.0917161060000559E-3</v>
      </c>
      <c r="I27" s="5">
        <v>6.7893585570222448E-3</v>
      </c>
      <c r="J27" s="5">
        <v>0</v>
      </c>
      <c r="K27" s="9"/>
      <c r="L27" s="9"/>
      <c r="M27" s="9"/>
      <c r="N27" s="9"/>
      <c r="O27" s="9"/>
      <c r="P27" s="9"/>
      <c r="Q27" s="9"/>
      <c r="R27" s="9"/>
      <c r="S27" s="9"/>
    </row>
    <row r="28" spans="2:19" x14ac:dyDescent="0.2">
      <c r="B28">
        <v>11</v>
      </c>
      <c r="C28" s="3">
        <v>45231</v>
      </c>
      <c r="D28" s="12">
        <v>265.14</v>
      </c>
      <c r="E28" s="5">
        <v>0.98785924417288984</v>
      </c>
      <c r="F28" s="5">
        <v>2.2290110884815571E-3</v>
      </c>
      <c r="G28" s="5">
        <v>2.45530663045938E-3</v>
      </c>
      <c r="H28" s="5">
        <v>1.0334163083653919E-3</v>
      </c>
      <c r="I28" s="5">
        <v>6.426793392170174E-3</v>
      </c>
      <c r="J28" s="5">
        <v>0</v>
      </c>
      <c r="K28" s="9"/>
      <c r="L28" s="9"/>
      <c r="M28" s="9"/>
      <c r="N28" s="9"/>
      <c r="O28" s="9"/>
      <c r="P28" s="9"/>
      <c r="Q28" s="9"/>
      <c r="R28" s="9"/>
      <c r="S28" s="9"/>
    </row>
    <row r="29" spans="2:19" x14ac:dyDescent="0.2">
      <c r="B29">
        <v>12</v>
      </c>
      <c r="C29" s="3">
        <v>45261</v>
      </c>
      <c r="D29" s="12">
        <v>266.32100000000003</v>
      </c>
      <c r="E29" s="5">
        <v>0.98791308233297392</v>
      </c>
      <c r="F29" s="5">
        <v>2.2153716755344112E-3</v>
      </c>
      <c r="G29" s="5">
        <v>2.4444185775811893E-3</v>
      </c>
      <c r="H29" s="5">
        <v>1.0288336255871674E-3</v>
      </c>
      <c r="I29" s="5">
        <v>6.3982937883231127E-3</v>
      </c>
      <c r="J29" s="5">
        <v>0</v>
      </c>
      <c r="K29" s="9"/>
      <c r="L29" s="9"/>
      <c r="M29" s="9"/>
      <c r="N29" s="9"/>
      <c r="O29" s="9"/>
      <c r="P29" s="9"/>
      <c r="Q29" s="9"/>
      <c r="R29" s="9"/>
      <c r="S29" s="9"/>
    </row>
    <row r="30" spans="2:19" x14ac:dyDescent="0.2">
      <c r="B30">
        <v>1</v>
      </c>
      <c r="C30" s="2">
        <v>45292</v>
      </c>
      <c r="D30" s="12">
        <v>288.95299999999997</v>
      </c>
      <c r="E30" s="5">
        <v>0.9888597799642157</v>
      </c>
      <c r="F30" s="5">
        <v>2.0418545576616266E-3</v>
      </c>
      <c r="G30" s="5">
        <v>2.252961554301219E-3</v>
      </c>
      <c r="H30" s="5">
        <v>9.4825109965980645E-4</v>
      </c>
      <c r="I30" s="5">
        <v>5.8971528241617156E-3</v>
      </c>
      <c r="J30" s="5">
        <v>0</v>
      </c>
      <c r="K30" s="9"/>
      <c r="L30" s="9"/>
      <c r="M30" s="9"/>
      <c r="N30" s="9"/>
      <c r="O30" s="9"/>
      <c r="P30" s="9"/>
      <c r="Q30" s="9"/>
      <c r="R30" s="9"/>
      <c r="S30" s="9"/>
    </row>
    <row r="31" spans="2:19" x14ac:dyDescent="0.2">
      <c r="B31">
        <v>2</v>
      </c>
      <c r="C31" s="3">
        <v>45323</v>
      </c>
      <c r="D31" s="12">
        <v>300.23200000000003</v>
      </c>
      <c r="E31" s="5">
        <v>0.98699672253457305</v>
      </c>
      <c r="F31" s="5">
        <v>1.9651469530229952E-3</v>
      </c>
      <c r="G31" s="5">
        <v>2.1683231634202884E-3</v>
      </c>
      <c r="H31" s="5">
        <v>3.2108502757867245E-3</v>
      </c>
      <c r="I31" s="5">
        <v>5.6756108609342104E-3</v>
      </c>
      <c r="J31" s="5">
        <v>0</v>
      </c>
      <c r="K31" s="9"/>
      <c r="L31" s="9"/>
      <c r="M31" s="9"/>
      <c r="N31" s="9"/>
      <c r="O31" s="9"/>
      <c r="P31" s="9"/>
      <c r="Q31" s="9"/>
      <c r="R31" s="9"/>
      <c r="S31" s="9"/>
    </row>
    <row r="32" spans="2:19" x14ac:dyDescent="0.2">
      <c r="B32">
        <v>3</v>
      </c>
      <c r="C32" s="3">
        <v>45352</v>
      </c>
      <c r="D32" s="10">
        <v>303.47500000000002</v>
      </c>
      <c r="E32" s="5">
        <v>0.98714226872065225</v>
      </c>
      <c r="F32" s="5">
        <v>1.9441469643298457E-3</v>
      </c>
      <c r="G32" s="5">
        <v>2.1451519894554738E-3</v>
      </c>
      <c r="H32" s="5">
        <v>3.1765384298541887E-3</v>
      </c>
      <c r="I32" s="5">
        <v>5.6149600461323007E-3</v>
      </c>
      <c r="J32" s="5">
        <v>0</v>
      </c>
      <c r="K32" s="9"/>
      <c r="L32" s="9"/>
      <c r="M32" s="9"/>
      <c r="N32" s="9"/>
      <c r="O32" s="9"/>
      <c r="P32" s="9"/>
      <c r="Q32" s="9"/>
      <c r="R32" s="9"/>
      <c r="S32" s="9"/>
    </row>
    <row r="33" spans="2:23" x14ac:dyDescent="0.2">
      <c r="B33">
        <v>4</v>
      </c>
      <c r="C33" s="2">
        <v>45383</v>
      </c>
      <c r="D33" s="12">
        <v>313.32400000000001</v>
      </c>
      <c r="E33" s="5">
        <v>0.98970075704382676</v>
      </c>
      <c r="F33" s="5">
        <v>1.8830348138029643E-3</v>
      </c>
      <c r="G33" s="5">
        <v>2.0777214640436098E-3</v>
      </c>
      <c r="H33" s="5">
        <v>9.2236790032043496E-4</v>
      </c>
      <c r="I33" s="5">
        <v>5.4384598690173751E-3</v>
      </c>
      <c r="J33" s="5">
        <v>0</v>
      </c>
      <c r="K33" s="9"/>
      <c r="L33" s="9"/>
      <c r="M33" s="9"/>
      <c r="N33" s="23"/>
      <c r="O33" s="23"/>
      <c r="P33" s="23"/>
      <c r="Q33" s="23"/>
      <c r="R33" s="23"/>
      <c r="S33" s="23"/>
      <c r="T33" s="24"/>
      <c r="U33" s="24"/>
      <c r="V33" s="24"/>
      <c r="W33" s="24"/>
    </row>
    <row r="34" spans="2:23" x14ac:dyDescent="0.2">
      <c r="B34">
        <v>5</v>
      </c>
      <c r="C34" s="3">
        <v>45413</v>
      </c>
      <c r="D34" s="12">
        <v>323.334</v>
      </c>
      <c r="E34" s="5">
        <v>0.99001342265273684</v>
      </c>
      <c r="F34" s="5">
        <v>1.8247385056938026E-3</v>
      </c>
      <c r="G34" s="5">
        <v>2.0133979105197721E-3</v>
      </c>
      <c r="H34" s="5">
        <v>8.9381259007713376E-4</v>
      </c>
      <c r="I34" s="5">
        <v>5.270092226613966E-3</v>
      </c>
      <c r="J34" s="5">
        <v>0</v>
      </c>
      <c r="K34" s="9"/>
      <c r="L34" s="9"/>
      <c r="M34" s="9"/>
      <c r="N34" s="23"/>
      <c r="O34" s="23"/>
      <c r="P34" s="23"/>
      <c r="Q34" s="23"/>
      <c r="R34" s="23"/>
      <c r="S34" s="23"/>
      <c r="T34" s="24"/>
      <c r="U34" s="24"/>
      <c r="V34" s="24"/>
      <c r="W34" s="24"/>
    </row>
    <row r="35" spans="2:23" x14ac:dyDescent="0.2">
      <c r="B35">
        <v>6</v>
      </c>
      <c r="C35" s="3">
        <v>45444</v>
      </c>
      <c r="D35" s="12">
        <v>329.43799999999999</v>
      </c>
      <c r="E35" s="5">
        <v>0.99020453013920684</v>
      </c>
      <c r="F35" s="5">
        <v>1.7909287938853442E-3</v>
      </c>
      <c r="G35" s="5">
        <v>1.976092618337897E-3</v>
      </c>
      <c r="H35" s="5">
        <v>8.7725156175061771E-4</v>
      </c>
      <c r="I35" s="5">
        <v>5.1724451945434347E-3</v>
      </c>
      <c r="J35" s="5">
        <v>0</v>
      </c>
      <c r="K35" s="9"/>
      <c r="L35" s="9"/>
      <c r="M35" s="9"/>
      <c r="N35" s="23"/>
      <c r="O35" s="25"/>
      <c r="P35" s="26"/>
      <c r="Q35" s="26"/>
      <c r="R35" s="26"/>
      <c r="S35" s="26"/>
      <c r="T35" s="24"/>
      <c r="U35" s="24"/>
      <c r="V35" s="24"/>
      <c r="W35" s="24"/>
    </row>
    <row r="36" spans="2:23" x14ac:dyDescent="0.2">
      <c r="B36">
        <v>7</v>
      </c>
      <c r="C36" s="2">
        <v>45474</v>
      </c>
      <c r="D36" s="12">
        <v>340.01900000000001</v>
      </c>
      <c r="E36" s="5">
        <v>0.99050935388904726</v>
      </c>
      <c r="F36" s="5">
        <v>1.7351971507474581E-3</v>
      </c>
      <c r="G36" s="5">
        <v>1.914598890062026E-3</v>
      </c>
      <c r="H36" s="5">
        <v>8.4995250265426333E-4</v>
      </c>
      <c r="I36" s="5">
        <v>5.0114846523282523E-3</v>
      </c>
      <c r="J36" s="5">
        <v>0</v>
      </c>
      <c r="K36" s="9"/>
      <c r="L36" s="9"/>
      <c r="M36" s="9"/>
      <c r="N36" s="23"/>
      <c r="O36" s="24"/>
      <c r="P36" s="27"/>
      <c r="Q36" s="28"/>
      <c r="R36" s="29"/>
      <c r="S36" s="28"/>
      <c r="T36" s="24"/>
      <c r="U36" s="24"/>
      <c r="V36" s="24"/>
      <c r="W36" s="24"/>
    </row>
    <row r="37" spans="2:23" x14ac:dyDescent="0.2">
      <c r="B37">
        <v>8</v>
      </c>
      <c r="C37" s="3">
        <v>45505</v>
      </c>
      <c r="D37" s="12">
        <v>346.42399999999998</v>
      </c>
      <c r="E37" s="5">
        <v>0.9906877121677482</v>
      </c>
      <c r="F37" s="5">
        <v>1.7031152576033994E-3</v>
      </c>
      <c r="G37" s="5">
        <v>1.8792000554234119E-3</v>
      </c>
      <c r="H37" s="5">
        <v>8.3423781262268197E-4</v>
      </c>
      <c r="I37" s="5">
        <v>4.9188277948410044E-3</v>
      </c>
      <c r="J37" s="5">
        <v>0</v>
      </c>
      <c r="K37" s="9"/>
      <c r="L37" s="9"/>
      <c r="M37" s="9"/>
      <c r="N37" s="23"/>
      <c r="O37" s="24"/>
      <c r="P37" s="30"/>
      <c r="Q37" s="28"/>
      <c r="R37" s="23"/>
      <c r="S37" s="28"/>
      <c r="T37" s="24"/>
      <c r="U37" s="24"/>
      <c r="V37" s="24"/>
      <c r="W37" s="24"/>
    </row>
    <row r="38" spans="2:23" x14ac:dyDescent="0.2">
      <c r="B38">
        <v>9</v>
      </c>
      <c r="C38" s="3">
        <v>45536</v>
      </c>
      <c r="D38" s="12">
        <v>359.01299999999998</v>
      </c>
      <c r="E38" s="5">
        <v>0.99101425296577006</v>
      </c>
      <c r="F38" s="5">
        <v>1.643394528888926E-3</v>
      </c>
      <c r="G38" s="5">
        <v>1.8133048106893067E-3</v>
      </c>
      <c r="H38" s="5">
        <v>8.0498477770999939E-4</v>
      </c>
      <c r="I38" s="5">
        <v>4.7463462325876777E-3</v>
      </c>
      <c r="J38" s="5">
        <v>0</v>
      </c>
      <c r="K38" s="9"/>
      <c r="L38" s="12"/>
      <c r="M38" s="9"/>
      <c r="N38" s="23"/>
      <c r="O38" s="24"/>
      <c r="P38" s="27"/>
      <c r="Q38" s="28"/>
      <c r="R38" s="23"/>
      <c r="S38" s="28"/>
      <c r="T38" s="24"/>
      <c r="U38" s="24"/>
      <c r="V38" s="24"/>
      <c r="W38" s="24"/>
    </row>
    <row r="39" spans="2:23" x14ac:dyDescent="0.2">
      <c r="B39">
        <v>10</v>
      </c>
      <c r="C39" s="2">
        <v>45566</v>
      </c>
      <c r="D39" s="21">
        <v>377.61</v>
      </c>
      <c r="E39" s="5">
        <v>0.99070000000000003</v>
      </c>
      <c r="F39" s="5">
        <v>1.543655061688226E-3</v>
      </c>
      <c r="G39" s="5">
        <v>1.7245293809767981E-3</v>
      </c>
      <c r="H39" s="5">
        <v>7.6428006656926279E-4</v>
      </c>
      <c r="I39" s="5">
        <v>5.2408532631343418E-3</v>
      </c>
      <c r="J39" s="5">
        <v>0</v>
      </c>
      <c r="K39" s="9"/>
      <c r="L39" s="20"/>
      <c r="M39" s="9"/>
      <c r="N39" s="23"/>
      <c r="O39" s="31"/>
      <c r="P39" s="27"/>
      <c r="Q39" s="28"/>
      <c r="R39" s="23"/>
      <c r="S39" s="28"/>
      <c r="T39" s="24"/>
      <c r="U39" s="24"/>
      <c r="V39" s="24"/>
      <c r="W39" s="24"/>
    </row>
    <row r="40" spans="2:23" x14ac:dyDescent="0.2">
      <c r="B40">
        <v>11</v>
      </c>
      <c r="C40" s="3">
        <v>45597</v>
      </c>
      <c r="D40" s="21">
        <v>414.64699999999999</v>
      </c>
      <c r="E40" s="5">
        <v>0.99152531183035963</v>
      </c>
      <c r="F40" s="5">
        <v>1.4354394987392998E-3</v>
      </c>
      <c r="G40" s="5">
        <v>1.5704942902873564E-3</v>
      </c>
      <c r="H40" s="5">
        <v>6.9601451501371484E-4</v>
      </c>
      <c r="I40" s="5">
        <v>4.7727398655999361E-3</v>
      </c>
      <c r="J40" s="5">
        <v>0</v>
      </c>
      <c r="K40" s="9"/>
      <c r="L40" s="20"/>
      <c r="M40" s="9"/>
      <c r="N40" s="23"/>
      <c r="O40" s="31"/>
      <c r="P40" s="27"/>
      <c r="Q40" s="28"/>
      <c r="R40" s="23"/>
      <c r="S40" s="28"/>
      <c r="T40" s="24"/>
      <c r="U40" s="24"/>
      <c r="V40" s="24"/>
      <c r="W40" s="24"/>
    </row>
    <row r="41" spans="2:23" x14ac:dyDescent="0.2">
      <c r="B41">
        <v>12</v>
      </c>
      <c r="C41" s="3">
        <v>45627</v>
      </c>
      <c r="D41" s="21">
        <v>465.56799999999998</v>
      </c>
      <c r="E41" s="5">
        <v>0.99245738269796391</v>
      </c>
      <c r="F41" s="5">
        <v>1.2732838411684457E-3</v>
      </c>
      <c r="G41" s="5">
        <v>1.3987220603388902E-3</v>
      </c>
      <c r="H41" s="5">
        <v>6.1988818583200817E-4</v>
      </c>
      <c r="I41" s="5">
        <v>4.2507232146969647E-3</v>
      </c>
      <c r="J41" s="5">
        <v>0</v>
      </c>
      <c r="K41" s="9"/>
      <c r="L41" s="20"/>
      <c r="M41" s="9"/>
      <c r="N41" s="23"/>
      <c r="O41" s="31"/>
      <c r="P41" s="27"/>
      <c r="Q41" s="28"/>
      <c r="R41" s="23"/>
      <c r="S41" s="28"/>
      <c r="T41" s="24"/>
      <c r="U41" s="24"/>
      <c r="V41" s="24"/>
      <c r="W41" s="24"/>
    </row>
    <row r="42" spans="2:23" x14ac:dyDescent="0.2">
      <c r="B42">
        <v>1</v>
      </c>
      <c r="C42" s="2">
        <v>45658</v>
      </c>
      <c r="D42" s="21">
        <v>468.26299999999998</v>
      </c>
      <c r="E42" s="5">
        <v>0.9924956763542474</v>
      </c>
      <c r="F42" s="5">
        <v>1.2710795201912137E-3</v>
      </c>
      <c r="G42" s="5">
        <v>1.3906703352629716E-3</v>
      </c>
      <c r="H42" s="5">
        <v>6.1631980767336237E-4</v>
      </c>
      <c r="I42" s="5">
        <v>4.2262539826250309E-3</v>
      </c>
      <c r="J42" s="5">
        <v>0</v>
      </c>
      <c r="K42" s="9"/>
      <c r="L42" s="20"/>
      <c r="M42" s="9"/>
      <c r="N42" s="23"/>
      <c r="O42" s="31"/>
      <c r="P42" s="27"/>
      <c r="Q42" s="28"/>
      <c r="R42" s="23"/>
      <c r="S42" s="28"/>
      <c r="T42" s="24"/>
      <c r="U42" s="24"/>
      <c r="V42" s="24"/>
      <c r="W42" s="24"/>
    </row>
    <row r="43" spans="2:23" x14ac:dyDescent="0.2">
      <c r="B43">
        <v>2</v>
      </c>
      <c r="C43" s="3">
        <v>45689</v>
      </c>
      <c r="D43" s="21">
        <v>470.25099999999998</v>
      </c>
      <c r="E43" s="5">
        <v>0.99252739461069805</v>
      </c>
      <c r="F43" s="5">
        <v>1.2657070938282789E-3</v>
      </c>
      <c r="G43" s="5">
        <v>1.3847924386777173E-3</v>
      </c>
      <c r="H43" s="5">
        <v>6.1371483077762477E-4</v>
      </c>
      <c r="I43" s="5">
        <v>4.2083910260184319E-3</v>
      </c>
      <c r="J43" s="5">
        <v>0</v>
      </c>
      <c r="K43" s="9"/>
      <c r="L43" s="20"/>
      <c r="M43" s="9"/>
      <c r="N43" s="23"/>
      <c r="O43" s="31"/>
      <c r="P43" s="27"/>
      <c r="Q43" s="28"/>
      <c r="R43" s="22"/>
      <c r="S43" s="32"/>
      <c r="T43" s="24"/>
      <c r="U43" s="24"/>
      <c r="V43" s="24"/>
      <c r="W43" s="24"/>
    </row>
    <row r="44" spans="2:23" x14ac:dyDescent="0.2">
      <c r="B44">
        <v>3</v>
      </c>
      <c r="C44" s="3">
        <v>45717</v>
      </c>
      <c r="D44" s="21">
        <v>473.53100000000001</v>
      </c>
      <c r="E44" s="5">
        <v>0.99261590486239437</v>
      </c>
      <c r="F44" s="5">
        <v>1.2518708452704645E-3</v>
      </c>
      <c r="G44" s="5">
        <v>1.3751995520245085E-3</v>
      </c>
      <c r="H44" s="5">
        <v>5.7778654397098517E-4</v>
      </c>
      <c r="I44" s="5">
        <v>4.1792381963398377E-3</v>
      </c>
      <c r="J44" s="5">
        <v>0</v>
      </c>
      <c r="K44" s="9"/>
      <c r="L44" s="20"/>
      <c r="M44" s="9"/>
      <c r="N44" s="23"/>
      <c r="O44" s="31"/>
      <c r="P44" s="27"/>
      <c r="Q44" s="28"/>
      <c r="R44" s="22"/>
      <c r="S44" s="32"/>
      <c r="T44" s="24"/>
      <c r="U44" s="24"/>
      <c r="V44" s="24"/>
      <c r="W44" s="24"/>
    </row>
    <row r="45" spans="2:23" x14ac:dyDescent="0.2">
      <c r="B45">
        <v>4</v>
      </c>
      <c r="C45" s="2">
        <v>45748</v>
      </c>
      <c r="D45" s="21">
        <v>476.81299999999999</v>
      </c>
      <c r="E45" s="5">
        <v>0.99266672083609508</v>
      </c>
      <c r="F45" s="5">
        <v>1.2432557022143875E-3</v>
      </c>
      <c r="G45" s="5">
        <v>1.3657356836741081E-3</v>
      </c>
      <c r="H45" s="5">
        <v>5.7381032409894962E-4</v>
      </c>
      <c r="I45" s="5">
        <v>4.1504774539174753E-3</v>
      </c>
      <c r="J45" s="5">
        <v>0</v>
      </c>
      <c r="K45" s="9"/>
      <c r="L45" s="20"/>
      <c r="M45" s="9"/>
      <c r="N45" s="23"/>
      <c r="O45" s="33"/>
      <c r="P45" s="27"/>
      <c r="Q45" s="28"/>
      <c r="R45" s="33"/>
      <c r="S45" s="32"/>
      <c r="T45" s="24"/>
      <c r="U45" s="24"/>
      <c r="V45" s="24"/>
      <c r="W45" s="24"/>
    </row>
    <row r="46" spans="2:23" x14ac:dyDescent="0.2">
      <c r="B46">
        <v>5</v>
      </c>
      <c r="C46" s="3">
        <v>45778</v>
      </c>
      <c r="D46" s="21">
        <v>481.82400000000001</v>
      </c>
      <c r="E46" s="5">
        <v>0.99274797340080667</v>
      </c>
      <c r="F46" s="5">
        <v>1.2253438567236131E-3</v>
      </c>
      <c r="G46" s="5">
        <v>1.3515310289607368E-3</v>
      </c>
      <c r="H46" s="5">
        <v>5.6784227506704178E-4</v>
      </c>
      <c r="I46" s="5">
        <v>4.1073094384417967E-3</v>
      </c>
      <c r="J46" s="5">
        <v>0</v>
      </c>
      <c r="K46" s="9"/>
      <c r="L46" s="20"/>
      <c r="M46" s="9"/>
      <c r="N46" s="23"/>
      <c r="O46" s="23"/>
      <c r="P46" s="23"/>
      <c r="Q46" s="23"/>
      <c r="R46" s="23"/>
      <c r="S46" s="23"/>
      <c r="T46" s="24"/>
      <c r="U46" s="24"/>
      <c r="V46" s="24"/>
      <c r="W46" s="24"/>
    </row>
    <row r="47" spans="2:23" x14ac:dyDescent="0.2">
      <c r="B47">
        <v>6</v>
      </c>
      <c r="C47" s="3">
        <v>45809</v>
      </c>
      <c r="D47" s="21">
        <v>488.59199999999998</v>
      </c>
      <c r="E47" s="5">
        <v>0.9928496574848602</v>
      </c>
      <c r="F47" s="5">
        <v>1.2071422073017511E-3</v>
      </c>
      <c r="G47" s="5">
        <v>1.3328094360713842E-3</v>
      </c>
      <c r="H47" s="5">
        <v>5.5997644611353002E-4</v>
      </c>
      <c r="I47" s="5">
        <v>4.0504144256530549E-3</v>
      </c>
      <c r="J47" s="5">
        <v>0</v>
      </c>
      <c r="K47" s="9"/>
      <c r="L47" s="20"/>
      <c r="M47" s="9"/>
      <c r="N47" s="23"/>
      <c r="O47" s="23"/>
      <c r="P47" s="23"/>
      <c r="Q47" s="23"/>
      <c r="R47" s="23"/>
      <c r="S47" s="23"/>
      <c r="T47" s="24"/>
      <c r="U47" s="24"/>
      <c r="V47" s="24"/>
      <c r="W47" s="24"/>
    </row>
    <row r="48" spans="2:23" x14ac:dyDescent="0.2">
      <c r="B48">
        <v>7</v>
      </c>
      <c r="C48" s="2">
        <v>45839</v>
      </c>
      <c r="D48" s="21">
        <v>491.767</v>
      </c>
      <c r="E48" s="5">
        <v>0.99289581549318495</v>
      </c>
      <c r="F48" s="5">
        <v>1.199349674295713E-3</v>
      </c>
      <c r="G48" s="5">
        <v>1.324205676333283E-3</v>
      </c>
      <c r="H48" s="5">
        <v>5.5636159865599848E-4</v>
      </c>
      <c r="I48" s="5">
        <v>4.0242675575300471E-3</v>
      </c>
      <c r="J48" s="5">
        <v>0</v>
      </c>
      <c r="K48" s="9"/>
      <c r="L48" s="20"/>
      <c r="M48" s="9"/>
      <c r="N48" s="23"/>
      <c r="O48" s="23"/>
      <c r="P48" s="23"/>
      <c r="Q48" s="23"/>
      <c r="R48" s="23"/>
      <c r="S48" s="23"/>
      <c r="T48" s="24"/>
      <c r="U48" s="24"/>
      <c r="V48" s="24"/>
      <c r="W48" s="24"/>
    </row>
    <row r="49" spans="2:23" x14ac:dyDescent="0.2">
      <c r="B49">
        <v>8</v>
      </c>
      <c r="C49" s="3">
        <v>45870</v>
      </c>
      <c r="D49" s="19">
        <v>498.13400000000001</v>
      </c>
      <c r="E49" s="4">
        <v>0.99298661905759711</v>
      </c>
      <c r="F49" s="4">
        <f t="shared" ref="F49:F52" si="0">$F$4/D49</f>
        <v>0</v>
      </c>
      <c r="G49" s="4">
        <f t="shared" ref="G49:G52" si="1">$G$4/D49</f>
        <v>0</v>
      </c>
      <c r="H49" s="4">
        <f t="shared" ref="H49:H52" si="2">$H$4/D49</f>
        <v>0</v>
      </c>
      <c r="I49" s="4">
        <f t="shared" ref="I49:I52" si="3">$I$4/D49</f>
        <v>0</v>
      </c>
      <c r="J49" s="4">
        <v>0</v>
      </c>
      <c r="K49" s="34"/>
      <c r="L49" s="20"/>
      <c r="M49" s="20"/>
      <c r="N49" s="9"/>
      <c r="O49" s="23"/>
      <c r="P49" s="23"/>
      <c r="Q49" s="23"/>
      <c r="R49" s="23"/>
      <c r="S49" s="23"/>
      <c r="T49" s="24"/>
      <c r="U49" s="24"/>
      <c r="V49" s="24"/>
      <c r="W49" s="24"/>
    </row>
    <row r="50" spans="2:23" x14ac:dyDescent="0.2">
      <c r="B50">
        <v>9</v>
      </c>
      <c r="C50" s="3">
        <v>45901</v>
      </c>
      <c r="D50" s="19">
        <v>504.50099999999998</v>
      </c>
      <c r="E50" s="4">
        <v>0.99307513066899189</v>
      </c>
      <c r="F50" s="4">
        <f t="shared" si="0"/>
        <v>0</v>
      </c>
      <c r="G50" s="4">
        <f t="shared" si="1"/>
        <v>0</v>
      </c>
      <c r="H50" s="4">
        <f t="shared" si="2"/>
        <v>0</v>
      </c>
      <c r="I50" s="4">
        <f t="shared" si="3"/>
        <v>0</v>
      </c>
      <c r="J50" s="4">
        <v>0</v>
      </c>
      <c r="K50" s="34"/>
      <c r="L50" s="20"/>
      <c r="M50" s="20"/>
      <c r="N50" s="9"/>
      <c r="O50" s="9"/>
      <c r="P50" s="9"/>
      <c r="Q50" s="9"/>
      <c r="R50" s="9"/>
      <c r="S50" s="9"/>
    </row>
    <row r="51" spans="2:23" x14ac:dyDescent="0.2">
      <c r="B51">
        <v>10</v>
      </c>
      <c r="C51" s="2">
        <v>45931</v>
      </c>
      <c r="D51" s="19">
        <v>510.86799999999999</v>
      </c>
      <c r="E51" s="4">
        <v>0.9931614360219021</v>
      </c>
      <c r="F51" s="4">
        <f t="shared" si="0"/>
        <v>0</v>
      </c>
      <c r="G51" s="4">
        <f t="shared" si="1"/>
        <v>0</v>
      </c>
      <c r="H51" s="4">
        <f t="shared" si="2"/>
        <v>0</v>
      </c>
      <c r="I51" s="4">
        <f t="shared" si="3"/>
        <v>0</v>
      </c>
      <c r="J51" s="4">
        <v>0</v>
      </c>
      <c r="K51" s="34"/>
      <c r="L51" s="20"/>
      <c r="M51" s="20"/>
      <c r="N51" s="9"/>
      <c r="O51" s="9"/>
      <c r="P51" s="9"/>
      <c r="Q51" s="9"/>
      <c r="R51" s="9"/>
      <c r="S51" s="9"/>
    </row>
    <row r="52" spans="2:23" x14ac:dyDescent="0.2">
      <c r="B52">
        <v>11</v>
      </c>
      <c r="C52" s="3">
        <v>45962</v>
      </c>
      <c r="D52" s="19">
        <v>517.23500000000001</v>
      </c>
      <c r="E52" s="4">
        <v>0.99324561659136967</v>
      </c>
      <c r="F52" s="4">
        <f t="shared" si="0"/>
        <v>0</v>
      </c>
      <c r="G52" s="4">
        <f t="shared" si="1"/>
        <v>0</v>
      </c>
      <c r="H52" s="4">
        <f t="shared" si="2"/>
        <v>0</v>
      </c>
      <c r="I52" s="4">
        <f t="shared" si="3"/>
        <v>0</v>
      </c>
      <c r="J52" s="4">
        <v>0</v>
      </c>
      <c r="K52" s="34"/>
      <c r="L52" s="20"/>
      <c r="M52" s="20"/>
      <c r="N52" s="9"/>
      <c r="O52" s="9"/>
      <c r="P52" s="9"/>
      <c r="Q52" s="9"/>
      <c r="R52" s="9"/>
      <c r="S52" s="9"/>
    </row>
    <row r="53" spans="2:23" x14ac:dyDescent="0.2">
      <c r="B53">
        <v>12</v>
      </c>
      <c r="C53" s="3">
        <v>45992</v>
      </c>
      <c r="D53" s="19">
        <v>523.60199999999998</v>
      </c>
      <c r="E53" s="4">
        <v>0.99332774988949057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34"/>
      <c r="L53" s="20"/>
      <c r="M53" s="20"/>
      <c r="N53" s="9"/>
      <c r="O53" s="9"/>
      <c r="P53" s="9"/>
      <c r="Q53" s="9"/>
      <c r="R53" s="9"/>
      <c r="S53" s="9"/>
    </row>
    <row r="54" spans="2:23" x14ac:dyDescent="0.2">
      <c r="B54">
        <v>1</v>
      </c>
      <c r="C54" s="3">
        <v>46023</v>
      </c>
      <c r="D54" s="19">
        <v>529.96900000000005</v>
      </c>
      <c r="E54" s="4">
        <v>0.99340790970346771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34"/>
      <c r="L54" s="20"/>
      <c r="M54" s="20"/>
      <c r="N54" s="9"/>
      <c r="O54" s="31"/>
      <c r="P54" s="27"/>
      <c r="Q54" s="28"/>
      <c r="R54" s="23"/>
      <c r="S54" s="28"/>
      <c r="T54" s="24"/>
      <c r="U54" s="24"/>
      <c r="V54" s="24"/>
      <c r="W54" s="24"/>
    </row>
    <row r="55" spans="2:23" x14ac:dyDescent="0.2">
      <c r="B55">
        <v>2</v>
      </c>
      <c r="C55" s="3">
        <v>46054</v>
      </c>
      <c r="D55" s="19">
        <v>536.33600000000001</v>
      </c>
      <c r="E55" s="4">
        <v>0.9934861663167065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34"/>
      <c r="L55" s="20"/>
      <c r="M55" s="20"/>
      <c r="N55" s="9"/>
      <c r="O55" s="31"/>
      <c r="P55" s="27"/>
      <c r="Q55" s="28"/>
      <c r="R55" s="22"/>
      <c r="S55" s="32"/>
      <c r="T55" s="24"/>
      <c r="U55" s="24"/>
      <c r="V55" s="24"/>
      <c r="W55" s="24"/>
    </row>
    <row r="56" spans="2:23" x14ac:dyDescent="0.2">
      <c r="B56">
        <v>3</v>
      </c>
      <c r="C56" s="3">
        <v>46082</v>
      </c>
      <c r="D56" s="19">
        <v>542.70299999999997</v>
      </c>
      <c r="E56" s="4">
        <v>0.99356258671434849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34"/>
      <c r="L56" s="20"/>
      <c r="M56" s="20"/>
      <c r="N56" s="9"/>
      <c r="O56" s="31"/>
      <c r="P56" s="27"/>
      <c r="Q56" s="28"/>
      <c r="R56" s="22"/>
      <c r="S56" s="32"/>
      <c r="T56" s="24"/>
      <c r="U56" s="24"/>
      <c r="V56" s="24"/>
      <c r="W56" s="24"/>
    </row>
    <row r="57" spans="2:23" x14ac:dyDescent="0.2">
      <c r="B57">
        <v>4</v>
      </c>
      <c r="C57" s="3">
        <v>46113</v>
      </c>
      <c r="D57" s="19">
        <v>549.07000000000005</v>
      </c>
      <c r="E57" s="4">
        <v>0.99363723477450427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34"/>
      <c r="L57" s="20"/>
      <c r="M57" s="20"/>
      <c r="N57" s="9"/>
      <c r="O57" s="33"/>
      <c r="P57" s="27"/>
      <c r="Q57" s="28"/>
      <c r="R57" s="33"/>
      <c r="S57" s="32"/>
      <c r="T57" s="24"/>
      <c r="U57" s="24"/>
      <c r="V57" s="24"/>
      <c r="W57" s="24"/>
    </row>
    <row r="58" spans="2:23" x14ac:dyDescent="0.2">
      <c r="B58">
        <v>5</v>
      </c>
      <c r="C58" s="3">
        <v>46143</v>
      </c>
      <c r="D58" s="19">
        <v>555.43700000000001</v>
      </c>
      <c r="E58" s="4">
        <v>0.99371017144633333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34"/>
      <c r="L58" s="20"/>
      <c r="M58" s="20"/>
      <c r="N58" s="9"/>
      <c r="O58" s="23"/>
      <c r="P58" s="23"/>
      <c r="Q58" s="23"/>
      <c r="R58" s="23"/>
      <c r="S58" s="23"/>
      <c r="T58" s="24"/>
      <c r="U58" s="24"/>
      <c r="V58" s="24"/>
      <c r="W58" s="24"/>
    </row>
    <row r="59" spans="2:23" x14ac:dyDescent="0.2">
      <c r="B59">
        <v>6</v>
      </c>
      <c r="C59" s="3">
        <v>46174</v>
      </c>
      <c r="D59" s="19">
        <v>561.80399999999997</v>
      </c>
      <c r="E59" s="4">
        <v>0.99378145491601533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34"/>
      <c r="L59" s="20"/>
      <c r="M59" s="20"/>
      <c r="N59" s="9"/>
      <c r="O59" s="23"/>
      <c r="P59" s="23"/>
      <c r="Q59" s="23"/>
      <c r="R59" s="23"/>
      <c r="S59" s="23"/>
      <c r="T59" s="24"/>
      <c r="U59" s="24"/>
      <c r="V59" s="24"/>
      <c r="W59" s="24"/>
    </row>
    <row r="60" spans="2:23" x14ac:dyDescent="0.2">
      <c r="B60">
        <v>7</v>
      </c>
      <c r="C60" s="3">
        <v>46204</v>
      </c>
      <c r="D60" s="19">
        <v>568.17100000000005</v>
      </c>
      <c r="E60" s="4">
        <v>0.99385114076156134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34"/>
      <c r="L60" s="20"/>
      <c r="M60" s="20"/>
      <c r="N60" s="9"/>
      <c r="O60" s="23"/>
      <c r="P60" s="23"/>
      <c r="Q60" s="23"/>
      <c r="R60" s="23"/>
      <c r="S60" s="23"/>
      <c r="T60" s="24"/>
      <c r="U60" s="24"/>
      <c r="V60" s="24"/>
      <c r="W60" s="24"/>
    </row>
    <row r="61" spans="2:23" x14ac:dyDescent="0.2">
      <c r="B61">
        <v>8</v>
      </c>
      <c r="C61" s="3">
        <v>46235</v>
      </c>
      <c r="D61" s="19">
        <v>574.53800000000001</v>
      </c>
      <c r="E61" s="4">
        <v>0.99391928209733227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34"/>
      <c r="L61" s="20"/>
      <c r="M61" s="20"/>
      <c r="N61" s="9"/>
      <c r="O61" s="23"/>
      <c r="P61" s="23"/>
      <c r="Q61" s="23"/>
      <c r="R61" s="23"/>
      <c r="S61" s="23"/>
      <c r="T61" s="24"/>
      <c r="U61" s="24"/>
      <c r="V61" s="24"/>
      <c r="W61" s="24"/>
    </row>
    <row r="62" spans="2:23" x14ac:dyDescent="0.2">
      <c r="B62">
        <v>9</v>
      </c>
      <c r="C62" s="3">
        <v>46266</v>
      </c>
      <c r="D62" s="19">
        <v>580.90499999999997</v>
      </c>
      <c r="E62" s="4">
        <v>0.99398592970905242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34"/>
      <c r="L62" s="20"/>
      <c r="M62" s="20"/>
      <c r="N62" s="9"/>
      <c r="O62" s="9"/>
      <c r="P62" s="9"/>
      <c r="Q62" s="9"/>
      <c r="R62" s="9"/>
      <c r="S62" s="9"/>
    </row>
    <row r="63" spans="2:23" x14ac:dyDescent="0.2">
      <c r="B63">
        <v>10</v>
      </c>
      <c r="C63" s="3">
        <v>46296</v>
      </c>
      <c r="D63" s="19">
        <v>587.27200000000005</v>
      </c>
      <c r="E63" s="4">
        <v>0.99405113218004104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34"/>
      <c r="L63" s="20"/>
      <c r="M63" s="20"/>
      <c r="N63" s="9"/>
      <c r="O63" s="9"/>
      <c r="P63" s="9"/>
      <c r="Q63" s="9"/>
      <c r="R63" s="9"/>
      <c r="S63" s="9"/>
    </row>
    <row r="64" spans="2:23" x14ac:dyDescent="0.2">
      <c r="B64">
        <v>11</v>
      </c>
      <c r="C64" s="3">
        <v>46327</v>
      </c>
      <c r="D64" s="19">
        <v>593.63900000000001</v>
      </c>
      <c r="E64" s="4">
        <v>0.99411493600932055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34"/>
      <c r="L64" s="20"/>
      <c r="M64" s="20"/>
      <c r="N64" s="9"/>
      <c r="O64" s="9"/>
      <c r="P64" s="9"/>
      <c r="Q64" s="9"/>
      <c r="R64" s="9"/>
      <c r="S64" s="9"/>
    </row>
    <row r="65" spans="1:19" x14ac:dyDescent="0.2">
      <c r="B65">
        <v>12</v>
      </c>
      <c r="C65" s="3">
        <v>46357</v>
      </c>
      <c r="D65" s="19">
        <v>600.00599999999997</v>
      </c>
      <c r="E65" s="4">
        <v>0.9941773857222046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34"/>
      <c r="L65" s="20"/>
      <c r="M65" s="20"/>
      <c r="N65" s="9"/>
      <c r="O65" s="9"/>
      <c r="P65" s="9"/>
      <c r="Q65" s="9"/>
      <c r="R65" s="9"/>
      <c r="S65" s="9"/>
    </row>
    <row r="69" spans="1:19" x14ac:dyDescent="0.2">
      <c r="A69" s="6" t="s">
        <v>26</v>
      </c>
    </row>
  </sheetData>
  <mergeCells count="2">
    <mergeCell ref="C2:J2"/>
    <mergeCell ref="C3:J3"/>
  </mergeCells>
  <pageMargins left="0.7" right="0.7" top="0.75" bottom="0.75" header="0.3" footer="0.3"/>
  <pageSetup orientation="portrait" r:id="rId1"/>
  <headerFooter>
    <oddFooter>&amp;C&amp;1#&amp;"Calibri"&amp;12&amp;K008000Internal Use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2CA3-45B9-4CDF-BD38-18A1D47006BD}">
  <dimension ref="A1:T13"/>
  <sheetViews>
    <sheetView workbookViewId="0">
      <selection activeCell="K35" sqref="K35"/>
    </sheetView>
  </sheetViews>
  <sheetFormatPr defaultRowHeight="12.75" x14ac:dyDescent="0.2"/>
  <sheetData>
    <row r="1" spans="1:20" x14ac:dyDescent="0.2">
      <c r="A1" t="s">
        <v>9</v>
      </c>
    </row>
    <row r="2" spans="1:20" x14ac:dyDescent="0.2">
      <c r="A2" t="s">
        <v>23</v>
      </c>
    </row>
    <row r="8" spans="1:20" ht="15.75" x14ac:dyDescent="0.25">
      <c r="A8" s="13">
        <v>2024</v>
      </c>
      <c r="B8" s="18">
        <v>2024</v>
      </c>
      <c r="C8" s="18">
        <v>2024</v>
      </c>
      <c r="D8" s="18">
        <v>2024</v>
      </c>
      <c r="E8" s="18">
        <v>2025</v>
      </c>
      <c r="F8" s="18">
        <v>2025</v>
      </c>
      <c r="G8" s="18">
        <v>2025</v>
      </c>
      <c r="H8" s="18">
        <v>2025</v>
      </c>
      <c r="I8" s="18">
        <v>2025</v>
      </c>
      <c r="J8" s="18">
        <v>2025</v>
      </c>
      <c r="K8" s="18">
        <v>2025</v>
      </c>
      <c r="L8" s="18">
        <v>2025</v>
      </c>
      <c r="M8" s="18">
        <v>2025</v>
      </c>
      <c r="N8" s="18">
        <v>2025</v>
      </c>
      <c r="O8" s="18">
        <v>2025</v>
      </c>
      <c r="P8" s="18">
        <v>2025</v>
      </c>
      <c r="Q8" s="18">
        <v>2026</v>
      </c>
      <c r="R8" s="18">
        <v>2026</v>
      </c>
      <c r="S8" s="14"/>
    </row>
    <row r="9" spans="1:20" ht="15.75" x14ac:dyDescent="0.25">
      <c r="A9" s="13" t="s">
        <v>12</v>
      </c>
      <c r="B9" s="18" t="s">
        <v>13</v>
      </c>
      <c r="C9" s="18" t="s">
        <v>14</v>
      </c>
      <c r="D9" s="18" t="s">
        <v>15</v>
      </c>
      <c r="E9" s="18" t="s">
        <v>16</v>
      </c>
      <c r="F9" s="18" t="s">
        <v>17</v>
      </c>
      <c r="G9" s="18" t="s">
        <v>18</v>
      </c>
      <c r="H9" s="18" t="s">
        <v>19</v>
      </c>
      <c r="I9" s="18" t="s">
        <v>20</v>
      </c>
      <c r="J9" s="18" t="s">
        <v>21</v>
      </c>
      <c r="K9" s="18" t="s">
        <v>22</v>
      </c>
      <c r="L9" s="18" t="s">
        <v>11</v>
      </c>
      <c r="M9" s="18" t="s">
        <v>12</v>
      </c>
      <c r="N9" s="18" t="s">
        <v>13</v>
      </c>
      <c r="O9" s="18" t="s">
        <v>14</v>
      </c>
      <c r="P9" s="18" t="s">
        <v>15</v>
      </c>
      <c r="Q9" s="18" t="s">
        <v>16</v>
      </c>
      <c r="R9" s="18" t="s">
        <v>17</v>
      </c>
      <c r="S9" s="14"/>
    </row>
    <row r="10" spans="1:20" ht="14.25" x14ac:dyDescent="0.2">
      <c r="A10" s="15">
        <f>'total MW nameplate and res %'!D38</f>
        <v>359.01299999999998</v>
      </c>
      <c r="B10" s="15">
        <f>ROUND(+A10+$S$12,3)</f>
        <v>371.13</v>
      </c>
      <c r="C10" s="15">
        <f t="shared" ref="C10:R10" si="0">ROUND(+B10+$S$12,3)</f>
        <v>383.24700000000001</v>
      </c>
      <c r="D10" s="15">
        <f t="shared" si="0"/>
        <v>395.36399999999998</v>
      </c>
      <c r="E10" s="15">
        <f t="shared" si="0"/>
        <v>407.48099999999999</v>
      </c>
      <c r="F10" s="15">
        <f t="shared" si="0"/>
        <v>419.59800000000001</v>
      </c>
      <c r="G10" s="15">
        <f t="shared" si="0"/>
        <v>431.71499999999997</v>
      </c>
      <c r="H10" s="15">
        <f t="shared" si="0"/>
        <v>443.83199999999999</v>
      </c>
      <c r="I10" s="15">
        <f t="shared" si="0"/>
        <v>455.94900000000001</v>
      </c>
      <c r="J10" s="15">
        <f t="shared" si="0"/>
        <v>468.06599999999997</v>
      </c>
      <c r="K10" s="15">
        <f t="shared" si="0"/>
        <v>480.18299999999999</v>
      </c>
      <c r="L10" s="15">
        <f t="shared" si="0"/>
        <v>492.3</v>
      </c>
      <c r="M10" s="15">
        <f t="shared" si="0"/>
        <v>504.41699999999997</v>
      </c>
      <c r="N10" s="15">
        <f t="shared" si="0"/>
        <v>516.53399999999999</v>
      </c>
      <c r="O10" s="15">
        <f t="shared" si="0"/>
        <v>528.65099999999995</v>
      </c>
      <c r="P10" s="15">
        <f t="shared" si="0"/>
        <v>540.76800000000003</v>
      </c>
      <c r="Q10" s="15">
        <f t="shared" si="0"/>
        <v>552.88499999999999</v>
      </c>
      <c r="R10" s="15">
        <f t="shared" si="0"/>
        <v>565.00199999999995</v>
      </c>
      <c r="S10" s="16">
        <v>565</v>
      </c>
      <c r="T10" t="s">
        <v>10</v>
      </c>
    </row>
    <row r="11" spans="1:20" ht="15" x14ac:dyDescent="0.25">
      <c r="S11" s="17">
        <f>+S10-A10</f>
        <v>205.98700000000002</v>
      </c>
      <c r="T11" t="s">
        <v>24</v>
      </c>
    </row>
    <row r="12" spans="1:20" ht="15" x14ac:dyDescent="0.25">
      <c r="S12" s="17">
        <f>S11/17</f>
        <v>12.116882352941177</v>
      </c>
      <c r="T12" t="s">
        <v>25</v>
      </c>
    </row>
    <row r="13" spans="1:20" ht="15" x14ac:dyDescent="0.25">
      <c r="S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MW nameplate and res %</vt:lpstr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EASTMAN, RONALD</dc:creator>
  <cp:lastModifiedBy>LAPIERRE, AMY</cp:lastModifiedBy>
  <dcterms:created xsi:type="dcterms:W3CDTF">2023-08-29T14:19:51Z</dcterms:created>
  <dcterms:modified xsi:type="dcterms:W3CDTF">2025-08-26T19:55:33Z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2023-08-30T13:40:32Z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27b7f5d2-9896-44d1-a5de-d14e1ad5b413</vt:lpwstr>
  </property>
  <property fmtid="{D5CDD505-2E9C-101B-9397-08002B2CF9AE}" pid="8" name="MSIP_Label_019c027e-33b7-45fc-a572-8ffa5d09ec36_ContentBits">
    <vt:lpwstr>2</vt:lpwstr>
  </property>
</Properties>
</file>