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CAC9A68A-2EC6-4D14-971F-4F7ACB649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 &amp; Small ALL_ONLY 2024" sheetId="1" r:id="rId1"/>
  </sheets>
  <definedNames>
    <definedName name="_xlnm.Print_Area" localSheetId="0">'RES &amp; Small ALL_ONLY 2024'!$A$1:$O$55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D40" i="1"/>
  <c r="E40" i="1"/>
  <c r="F40" i="1"/>
  <c r="G40" i="1"/>
  <c r="H40" i="1"/>
  <c r="H23" i="1"/>
  <c r="H42" i="1"/>
  <c r="H49" i="1" l="1"/>
  <c r="F42" i="1"/>
  <c r="G42" i="1"/>
  <c r="F23" i="1"/>
  <c r="G23" i="1"/>
  <c r="E42" i="1" l="1"/>
  <c r="E23" i="1"/>
  <c r="D42" i="1" l="1"/>
  <c r="D23" i="1"/>
  <c r="O32" i="1" l="1"/>
  <c r="I23" i="1" l="1"/>
  <c r="I42" i="1"/>
  <c r="I49" i="1" s="1"/>
  <c r="J23" i="1"/>
  <c r="J42" i="1"/>
  <c r="J49" i="1"/>
  <c r="K23" i="1"/>
  <c r="K42" i="1"/>
  <c r="K49" i="1"/>
  <c r="L23" i="1"/>
  <c r="L49" i="1" s="1"/>
  <c r="L42" i="1"/>
  <c r="M23" i="1"/>
  <c r="M49" i="1" s="1"/>
  <c r="M42" i="1"/>
  <c r="N23" i="1"/>
  <c r="N42" i="1"/>
  <c r="N49" i="1"/>
  <c r="C23" i="1"/>
  <c r="C42" i="1"/>
  <c r="D49" i="1"/>
  <c r="E49" i="1"/>
  <c r="F49" i="1"/>
  <c r="G49" i="1"/>
  <c r="O38" i="1"/>
  <c r="O34" i="1"/>
  <c r="O30" i="1"/>
  <c r="O19" i="1"/>
  <c r="O15" i="1"/>
  <c r="O11" i="1"/>
  <c r="O36" i="1"/>
  <c r="O28" i="1"/>
  <c r="O17" i="1"/>
  <c r="O13" i="1"/>
  <c r="O9" i="1"/>
  <c r="C21" i="1"/>
  <c r="O21" i="1" s="1"/>
  <c r="G47" i="1"/>
  <c r="I21" i="1"/>
  <c r="I47" i="1" s="1"/>
  <c r="J21" i="1"/>
  <c r="K21" i="1"/>
  <c r="L21" i="1"/>
  <c r="L47" i="1" s="1"/>
  <c r="C40" i="1"/>
  <c r="H47" i="1"/>
  <c r="I40" i="1"/>
  <c r="J40" i="1"/>
  <c r="K40" i="1"/>
  <c r="L40" i="1"/>
  <c r="N21" i="1"/>
  <c r="N47" i="1" s="1"/>
  <c r="M21" i="1"/>
  <c r="N40" i="1"/>
  <c r="M40" i="1"/>
  <c r="M47" i="1" s="1"/>
  <c r="J47" i="1"/>
  <c r="F47" i="1"/>
  <c r="K47" i="1"/>
  <c r="O42" i="1" l="1"/>
  <c r="C49" i="1"/>
  <c r="O40" i="1"/>
  <c r="C47" i="1"/>
  <c r="E47" i="1"/>
  <c r="D47" i="1"/>
  <c r="O23" i="1"/>
  <c r="O49" i="1" l="1"/>
  <c r="O47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<sst xmlns="http://schemas.openxmlformats.org/spreadsheetml/2006/main" count="73" uniqueCount="32">
  <si>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</si>
  <si>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</si>
  <si>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</si>
  <si>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</si>
  <si>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</si>
  <si>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</si>
  <si>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</si>
  <si>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</si>
  <si>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</si>
  <si>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</si>
  <si>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</si>
  <si>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</si>
  <si>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</si>
  <si>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</si>
  <si>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</si>
  <si>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</si>
  <si>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</si>
  <si>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</si>
  <si>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</si>
  <si>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</si>
  <si>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</si>
  <si>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</si>
  <si>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</si>
  <si>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</si>
  <si>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</si>
  <si>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</si>
  <si>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</si>
  <si>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 xml:space="preserve">SmartCare is programmed more accurately to use an engeneering dark hours table to estimate monthly consumption for street and area lights. 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</si>
  <si>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</si>
  <si>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</si>
  <si>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</si>
  <si>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2024 Billing Units - All and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</si>
</sst>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#,00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6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587769</v>
      </c>
      <c r="D9" s="13">
        <v>588343</v>
      </c>
      <c r="E9" s="13">
        <v>588811</v>
      </c>
      <c r="F9" s="13">
        <v>589030</v>
      </c>
      <c r="G9" s="13">
        <v>589037</v>
      </c>
      <c r="H9" s="13">
        <v>589370</v>
      </c>
      <c r="O9" s="24">
        <f>AVERAGE(C9:H9)</f>
        <v>588726.66666666663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373299561.36299998</v>
      </c>
      <c r="D11" s="13">
        <v>370563792.42699999</v>
      </c>
      <c r="E11" s="13">
        <v>318819782.66299999</v>
      </c>
      <c r="F11" s="13">
        <v>279985151.537</v>
      </c>
      <c r="G11" s="13">
        <v>257374031.66</v>
      </c>
      <c r="H11" s="13">
        <v>261539482.22600001</v>
      </c>
      <c r="O11" s="24">
        <f>SUM(C11:N11)</f>
        <v>1861581801.8760002</v>
      </c>
    </row>
    <row r="12" spans="1:15" x14ac:dyDescent="0.2">
      <c r="A12" s="14"/>
      <c r="O12" s="24"/>
    </row>
    <row r="13" spans="1:15" x14ac:dyDescent="0.2">
      <c r="A13" s="14"/>
      <c r="B13" s="6" t="s">
        <v>29</v>
      </c>
      <c r="C13" s="33">
        <v>521265</v>
      </c>
      <c r="D13" s="33">
        <v>498017</v>
      </c>
      <c r="E13" s="33">
        <v>498735</v>
      </c>
      <c r="F13" s="33">
        <v>522559</v>
      </c>
      <c r="G13" s="33">
        <v>524474</v>
      </c>
      <c r="H13" s="33">
        <v>501415</v>
      </c>
      <c r="O13" s="24">
        <f>AVERAGE(C13:H13)</f>
        <v>511077.5</v>
      </c>
    </row>
    <row r="14" spans="1:15" x14ac:dyDescent="0.2">
      <c r="A14" s="14"/>
      <c r="O14" s="24"/>
    </row>
    <row r="15" spans="1:15" x14ac:dyDescent="0.2">
      <c r="A15" s="14"/>
      <c r="B15" s="6" t="s">
        <v>28</v>
      </c>
      <c r="C15" s="13">
        <v>332460392.58700001</v>
      </c>
      <c r="D15" s="13">
        <v>331298990.29500002</v>
      </c>
      <c r="E15" s="13">
        <v>285613924.19099998</v>
      </c>
      <c r="F15" s="13">
        <v>250618044.336</v>
      </c>
      <c r="G15" s="13">
        <v>229972484.08199999</v>
      </c>
      <c r="H15" s="13">
        <v>233738535.11700001</v>
      </c>
      <c r="O15" s="24">
        <f>SUM(C15:N15)</f>
        <v>1663702370.608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5099</v>
      </c>
      <c r="D17" s="13">
        <v>5102</v>
      </c>
      <c r="E17" s="15">
        <v>5099</v>
      </c>
      <c r="F17" s="13">
        <v>5084</v>
      </c>
      <c r="G17" s="13">
        <v>5073</v>
      </c>
      <c r="H17" s="13">
        <v>5067</v>
      </c>
      <c r="O17" s="24">
        <f>AVERAGE(C17:H17)</f>
        <v>5087.333333333333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1041263</v>
      </c>
      <c r="D19" s="13">
        <v>909279</v>
      </c>
      <c r="E19" s="13">
        <v>814146</v>
      </c>
      <c r="F19" s="13">
        <v>727608</v>
      </c>
      <c r="G19" s="13">
        <v>636325</v>
      </c>
      <c r="H19" s="13">
        <v>570811</v>
      </c>
      <c r="O19" s="35">
        <f>SUM(C19:N19)</f>
        <v>4699432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592868</v>
      </c>
      <c r="D21" s="13">
        <f t="shared" si="0"/>
        <v>593445</v>
      </c>
      <c r="E21" s="13">
        <f t="shared" si="0"/>
        <v>593910</v>
      </c>
      <c r="F21" s="13">
        <f t="shared" si="0"/>
        <v>594114</v>
      </c>
      <c r="G21" s="13">
        <f t="shared" si="0"/>
        <v>594110</v>
      </c>
      <c r="H21" s="13">
        <f t="shared" si="0"/>
        <v>594437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AVERAGE(C21:H21)</f>
        <v>593814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374340824.36299998</v>
      </c>
      <c r="D23" s="18">
        <f t="shared" si="1"/>
        <v>371473071.42699999</v>
      </c>
      <c r="E23" s="18">
        <f t="shared" si="1"/>
        <v>319633928.66299999</v>
      </c>
      <c r="F23" s="18">
        <f t="shared" si="1"/>
        <v>280712759.537</v>
      </c>
      <c r="G23" s="18">
        <f t="shared" si="1"/>
        <v>258010356.66</v>
      </c>
      <c r="H23" s="18">
        <f t="shared" si="1"/>
        <v>262110293.22600001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1866281233.8760002</v>
      </c>
    </row>
    <row r="24" spans="1:15" x14ac:dyDescent="0.2">
      <c r="O24" s="15"/>
    </row>
    <row r="25" spans="1:15" x14ac:dyDescent="0.2">
      <c r="A25" s="32" t="s">
        <v>27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65376</v>
      </c>
      <c r="D28" s="13">
        <v>65474</v>
      </c>
      <c r="E28" s="13">
        <v>65503</v>
      </c>
      <c r="F28" s="13">
        <v>65613</v>
      </c>
      <c r="G28" s="13">
        <v>65805</v>
      </c>
      <c r="H28" s="13">
        <v>65974</v>
      </c>
      <c r="O28" s="24">
        <f>AVERAGE(C28:H28)</f>
        <v>65624.166666666672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59112804.494000003</v>
      </c>
      <c r="D30" s="13">
        <v>59985208.028999999</v>
      </c>
      <c r="E30" s="13">
        <v>54065446.860999994</v>
      </c>
      <c r="F30" s="13">
        <v>49085636.842999995</v>
      </c>
      <c r="G30" s="13">
        <v>46239770.175999992</v>
      </c>
      <c r="H30" s="13">
        <v>48864767.000000007</v>
      </c>
      <c r="O30" s="24">
        <f>SUM(C30:N30)</f>
        <v>317353633.403</v>
      </c>
    </row>
    <row r="31" spans="1:15" x14ac:dyDescent="0.2">
      <c r="A31" s="14"/>
      <c r="O31" s="24"/>
    </row>
    <row r="32" spans="1:15" x14ac:dyDescent="0.2">
      <c r="A32" s="14"/>
      <c r="B32" s="6" t="s">
        <v>29</v>
      </c>
      <c r="C32" s="34">
        <v>46157</v>
      </c>
      <c r="D32" s="34">
        <v>43982</v>
      </c>
      <c r="E32" s="34">
        <v>44342</v>
      </c>
      <c r="F32" s="34">
        <v>46016</v>
      </c>
      <c r="G32" s="34">
        <v>46288</v>
      </c>
      <c r="H32" s="13">
        <v>44295</v>
      </c>
      <c r="O32" s="24">
        <f>AVERAGE(C32:H32)</f>
        <v>45180</v>
      </c>
    </row>
    <row r="33" spans="1:15" x14ac:dyDescent="0.2">
      <c r="A33" s="14"/>
      <c r="O33" s="24"/>
    </row>
    <row r="34" spans="1:15" x14ac:dyDescent="0.2">
      <c r="A34" s="14"/>
      <c r="B34" s="6" t="s">
        <v>28</v>
      </c>
      <c r="C34" s="13">
        <v>40152211.629000016</v>
      </c>
      <c r="D34" s="13">
        <v>40945567.234999992</v>
      </c>
      <c r="E34" s="13">
        <v>36702786.108000003</v>
      </c>
      <c r="F34" s="13">
        <v>32968188.207000047</v>
      </c>
      <c r="G34" s="13">
        <v>30856893.493999969</v>
      </c>
      <c r="H34" s="13">
        <v>33084457.689000018</v>
      </c>
      <c r="O34" s="24">
        <f>SUM(C34:N34)</f>
        <v>214710104.36200002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557</v>
      </c>
      <c r="E36" s="15">
        <v>557</v>
      </c>
      <c r="F36" s="13">
        <v>556</v>
      </c>
      <c r="G36" s="13">
        <v>556</v>
      </c>
      <c r="H36" s="13">
        <v>555</v>
      </c>
      <c r="M36" s="15"/>
      <c r="O36" s="24">
        <f>AVERAGE(C36:H36)</f>
        <v>556.83333333333337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1045998</v>
      </c>
      <c r="D38" s="13">
        <v>941202</v>
      </c>
      <c r="E38" s="13">
        <v>789311</v>
      </c>
      <c r="F38" s="13">
        <v>695212</v>
      </c>
      <c r="G38" s="13">
        <v>643897</v>
      </c>
      <c r="H38" s="13">
        <v>572582</v>
      </c>
      <c r="O38" s="24">
        <f>SUM(C38:N38)</f>
        <v>4688202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65936</v>
      </c>
      <c r="D40" s="21">
        <f t="shared" si="2"/>
        <v>66031</v>
      </c>
      <c r="E40" s="21">
        <f t="shared" si="2"/>
        <v>66060</v>
      </c>
      <c r="F40" s="21">
        <f t="shared" si="2"/>
        <v>66169</v>
      </c>
      <c r="G40" s="21">
        <f t="shared" si="2"/>
        <v>66361</v>
      </c>
      <c r="H40" s="21">
        <f t="shared" si="2"/>
        <v>66529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AVERAGE(C40:H40)</f>
        <v>66181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60158802.494000003</v>
      </c>
      <c r="D42" s="18">
        <f>D30+D38</f>
        <v>60926410.028999999</v>
      </c>
      <c r="E42" s="18">
        <f>E30+E38</f>
        <v>54854757.860999994</v>
      </c>
      <c r="F42" s="18">
        <f t="shared" ref="F42:H42" si="3">F30+F38</f>
        <v>49780848.842999995</v>
      </c>
      <c r="G42" s="18">
        <f t="shared" si="3"/>
        <v>46883667.175999992</v>
      </c>
      <c r="H42" s="18">
        <f t="shared" si="3"/>
        <v>49437349.000000007</v>
      </c>
      <c r="I42" s="18">
        <f t="shared" ref="I42:L42" si="4">I30+I38</f>
        <v>0</v>
      </c>
      <c r="J42" s="18">
        <f t="shared" si="4"/>
        <v>0</v>
      </c>
      <c r="K42" s="18">
        <f t="shared" si="4"/>
        <v>0</v>
      </c>
      <c r="L42" s="18">
        <f t="shared" si="4"/>
        <v>0</v>
      </c>
      <c r="M42" s="18">
        <f>M30+M38</f>
        <v>0</v>
      </c>
      <c r="N42" s="18">
        <f>N30+N38</f>
        <v>0</v>
      </c>
      <c r="O42" s="27">
        <f>SUM(C42:N42)</f>
        <v>322041835.403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5">C21+C40</f>
        <v>658804</v>
      </c>
      <c r="D47" s="13">
        <f t="shared" si="5"/>
        <v>659476</v>
      </c>
      <c r="E47" s="13">
        <f>E21+E40</f>
        <v>659970</v>
      </c>
      <c r="F47" s="13">
        <f>F21+F40</f>
        <v>660283</v>
      </c>
      <c r="G47" s="13">
        <f t="shared" si="5"/>
        <v>660471</v>
      </c>
      <c r="H47" s="13">
        <f t="shared" si="5"/>
        <v>660966</v>
      </c>
      <c r="I47" s="13">
        <f t="shared" si="5"/>
        <v>0</v>
      </c>
      <c r="J47" s="13">
        <f t="shared" si="5"/>
        <v>0</v>
      </c>
      <c r="K47" s="13">
        <f t="shared" si="5"/>
        <v>0</v>
      </c>
      <c r="L47" s="13">
        <f t="shared" si="5"/>
        <v>0</v>
      </c>
      <c r="M47" s="13">
        <f t="shared" si="5"/>
        <v>0</v>
      </c>
      <c r="N47" s="13">
        <f>N21+N40</f>
        <v>0</v>
      </c>
      <c r="O47" s="26">
        <f>AVERAGE(C47:H47)</f>
        <v>659995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>C23+C42</f>
        <v>434499626.85699999</v>
      </c>
      <c r="D49" s="18">
        <f>D23+D42</f>
        <v>432399481.45599997</v>
      </c>
      <c r="E49" s="18">
        <f>E23+E42</f>
        <v>374488686.52399999</v>
      </c>
      <c r="F49" s="18">
        <f>F23+F42</f>
        <v>330493608.38</v>
      </c>
      <c r="G49" s="18">
        <f t="shared" ref="G49:M49" si="6">G23+G42</f>
        <v>304894023.83599997</v>
      </c>
      <c r="H49" s="18">
        <f t="shared" si="6"/>
        <v>311547642.22600001</v>
      </c>
      <c r="I49" s="18">
        <f t="shared" si="6"/>
        <v>0</v>
      </c>
      <c r="J49" s="18">
        <f t="shared" si="6"/>
        <v>0</v>
      </c>
      <c r="K49" s="18">
        <f t="shared" si="6"/>
        <v>0</v>
      </c>
      <c r="L49" s="18">
        <f t="shared" si="6"/>
        <v>0</v>
      </c>
      <c r="M49" s="18">
        <f t="shared" si="6"/>
        <v>0</v>
      </c>
      <c r="N49" s="18">
        <f>N23+N42</f>
        <v>0</v>
      </c>
      <c r="O49" s="27">
        <f>SUM(C49:N49)</f>
        <v>2188323069.2789998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30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2024</vt:lpstr>
      <vt:lpstr>'RES &amp; Small ALL_ONLY 2024'!Print_Area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2024-07-23T16:21:59Z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2024-03-18T17:30:09Z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c4eb1119-973f-4ac5-a307-09234d17fb33</vt:lpwstr>
  </property>
  <property fmtid="{D5CDD505-2E9C-101B-9397-08002B2CF9AE}" pid="15" name="MSIP_Label_019c027e-33b7-45fc-a572-8ffa5d09ec36_ContentBits">
    <vt:lpwstr>2</vt:lpwstr>
  </property>
</Properties>
</file>