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13_ncr:1_{23019F54-90A0-4627-B749-9FCF158F1C50}" xr6:coauthVersionLast="47" xr6:coauthVersionMax="47" xr10:uidLastSave="{00000000-0000-0000-0000-000000000000}"/>
  <bookViews>
    <workbookView xWindow="25080" yWindow="1110" windowWidth="25440" windowHeight="15390" xr2:uid="{00000000-000D-0000-FFFF-FFFF00000000}"/>
  </bookViews>
  <sheets>
    <sheet name="RES &amp; Small ALL_ONLY 2023" sheetId="1" r:id="rId1"/>
  </sheets>
  <definedNames>
    <definedName name="_xlnm.Print_Area" localSheetId="0">'RES &amp; Small ALL_ONLY 2023'!$A$1:$O$55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13" i="1"/>
  <c r="I21" i="1" l="1"/>
  <c r="I23" i="1" l="1"/>
  <c r="I42" i="1"/>
  <c r="J23" i="1"/>
  <c r="J42" i="1"/>
  <c r="K23" i="1"/>
  <c r="K42" i="1"/>
  <c r="L23" i="1"/>
  <c r="L42" i="1"/>
  <c r="L49" i="1" s="1"/>
  <c r="M23" i="1"/>
  <c r="M42" i="1"/>
  <c r="M49" i="1"/>
  <c r="N23" i="1"/>
  <c r="N42" i="1"/>
  <c r="N49" i="1"/>
  <c r="C23" i="1"/>
  <c r="C42" i="1"/>
  <c r="C49" i="1"/>
  <c r="D23" i="1"/>
  <c r="D42" i="1"/>
  <c r="D49" i="1"/>
  <c r="E23" i="1"/>
  <c r="E42" i="1"/>
  <c r="E49" i="1"/>
  <c r="F23" i="1"/>
  <c r="F42" i="1"/>
  <c r="F49" i="1"/>
  <c r="G23" i="1"/>
  <c r="G42" i="1"/>
  <c r="G49" i="1"/>
  <c r="H23" i="1"/>
  <c r="H42" i="1"/>
  <c r="O38" i="1"/>
  <c r="O34" i="1"/>
  <c r="O30" i="1"/>
  <c r="O19" i="1"/>
  <c r="O15" i="1"/>
  <c r="O11" i="1"/>
  <c r="F40" i="1"/>
  <c r="O36" i="1"/>
  <c r="O28" i="1"/>
  <c r="O17" i="1"/>
  <c r="O9" i="1"/>
  <c r="C21" i="1"/>
  <c r="D21" i="1"/>
  <c r="O21" i="1" s="1"/>
  <c r="E21" i="1"/>
  <c r="F21" i="1"/>
  <c r="G21" i="1"/>
  <c r="G47" i="1" s="1"/>
  <c r="H21" i="1"/>
  <c r="J21" i="1"/>
  <c r="K21" i="1"/>
  <c r="K47" i="1" s="1"/>
  <c r="L21" i="1"/>
  <c r="C40" i="1"/>
  <c r="D40" i="1"/>
  <c r="E40" i="1"/>
  <c r="G40" i="1"/>
  <c r="H40" i="1"/>
  <c r="H47" i="1" s="1"/>
  <c r="I40" i="1"/>
  <c r="J40" i="1"/>
  <c r="J47" i="1" s="1"/>
  <c r="K40" i="1"/>
  <c r="L40" i="1"/>
  <c r="L47" i="1" s="1"/>
  <c r="N21" i="1"/>
  <c r="M21" i="1"/>
  <c r="N40" i="1"/>
  <c r="M40" i="1"/>
  <c r="I47" i="1"/>
  <c r="F47" i="1"/>
  <c r="N47" i="1"/>
  <c r="M47" i="1"/>
  <c r="K49" i="1" l="1"/>
  <c r="J49" i="1"/>
  <c r="O42" i="1"/>
  <c r="I49" i="1"/>
  <c r="O40" i="1"/>
  <c r="C47" i="1"/>
  <c r="E47" i="1"/>
  <c r="D47" i="1"/>
  <c r="H49" i="1"/>
  <c r="O23" i="1"/>
  <c r="O49" i="1" l="1"/>
  <c r="O47" i="1"/>
</calcChain>
</file>

<file path=xl/sharedStrings.xml><?xml version="1.0" encoding="utf-8"?>
<sst xmlns="http://schemas.openxmlformats.org/spreadsheetml/2006/main" count="74" uniqueCount="33">
  <si>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</si>
  <si>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</si>
  <si>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</si>
  <si>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</si>
  <si>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</si>
  <si>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</si>
  <si>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</si>
  <si>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</si>
  <si>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</si>
  <si>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</si>
  <si>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</si>
  <si>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</si>
  <si>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</si>
  <si>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</si>
  <si>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</si>
  <si>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</si>
  <si>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</si>
  <si>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</si>
  <si>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</si>
  <si>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</si>
  <si>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</si>
  <si>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</si>
  <si>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</si>
  <si>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</si>
  <si>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</si>
  <si>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</si>
  <si>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</si>
  <si>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</si>
  <si>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</si>
  <si>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</si>
  <si>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</si>
  <si>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2023 Billing Units - All and SOP Only Customers</t>
  </si>
  <si>
    <t>Customer counts are obtained for SOP Only customers beyond original June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</si>
</sst>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  <font>
      <sz val="10"/>
      <color rgb="FFFF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9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  <xf numFmtId="0" fontId="6" fillId="0" borderId="0" xfId="0" applyFont="1" applyFill="1" applyBorder="1"/>
    <xf numFmtId="0" fontId="42" fillId="0" borderId="0" xfId="0" applyFont="1" applyBorder="1"/>
    <xf numFmtId="164" fontId="42" fillId="0" borderId="0" xfId="1" applyNumberFormat="1" applyFont="1" applyBorder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582679</v>
      </c>
      <c r="D9" s="13">
        <v>583027</v>
      </c>
      <c r="E9" s="13">
        <v>583508</v>
      </c>
      <c r="F9" s="13">
        <v>583996</v>
      </c>
      <c r="G9" s="13">
        <v>583162</v>
      </c>
      <c r="H9" s="13">
        <v>583752</v>
      </c>
      <c r="O9" s="24">
        <f>AVERAGE(C9:H9)</f>
        <v>583354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379513166.81300002</v>
      </c>
      <c r="D11" s="13">
        <v>341974336.75599998</v>
      </c>
      <c r="E11" s="13">
        <v>359380467.35299999</v>
      </c>
      <c r="F11" s="13">
        <v>287314046.28600001</v>
      </c>
      <c r="G11" s="13">
        <v>262515816.52200001</v>
      </c>
      <c r="H11" s="13">
        <v>264589458.278</v>
      </c>
      <c r="I11" s="13">
        <v>324430333.70999998</v>
      </c>
      <c r="J11" s="13">
        <v>324079911.07499999</v>
      </c>
      <c r="K11" s="13">
        <v>307103662.80699998</v>
      </c>
      <c r="L11" s="13">
        <v>251694202.48199999</v>
      </c>
      <c r="O11" s="24">
        <f>SUM(C11:N11)</f>
        <v>3102595402.0819998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528908</v>
      </c>
      <c r="D13" s="33">
        <v>481206</v>
      </c>
      <c r="E13" s="33">
        <v>531006</v>
      </c>
      <c r="F13" s="33">
        <v>477244</v>
      </c>
      <c r="G13" s="33">
        <v>524243</v>
      </c>
      <c r="H13" s="33">
        <v>520881</v>
      </c>
      <c r="I13" s="13">
        <v>498313</v>
      </c>
      <c r="J13" s="13">
        <v>519147</v>
      </c>
      <c r="K13" s="13">
        <v>494177</v>
      </c>
      <c r="L13" s="13">
        <v>516275</v>
      </c>
      <c r="O13" s="24">
        <f>AVERAGE(C13:L13)</f>
        <v>509140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350140306.06099999</v>
      </c>
      <c r="D15" s="13">
        <v>316561569.26499999</v>
      </c>
      <c r="E15" s="13">
        <v>331062732.36299998</v>
      </c>
      <c r="F15" s="13">
        <v>261790148.37599999</v>
      </c>
      <c r="G15" s="13">
        <v>236580270.02000001</v>
      </c>
      <c r="H15" s="13">
        <v>236809067.73199999</v>
      </c>
      <c r="I15" s="13">
        <v>289933983.94199997</v>
      </c>
      <c r="J15" s="13">
        <v>288830414.58700001</v>
      </c>
      <c r="K15" s="13">
        <v>272047987.34500003</v>
      </c>
      <c r="L15" s="13">
        <v>222083662.47799999</v>
      </c>
      <c r="O15" s="24">
        <f>SUM(C15:N15)</f>
        <v>2805840142.1690001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5138</v>
      </c>
      <c r="D17" s="13">
        <v>5138</v>
      </c>
      <c r="E17" s="15">
        <v>5137</v>
      </c>
      <c r="F17" s="13">
        <v>5129</v>
      </c>
      <c r="G17" s="13">
        <v>5131</v>
      </c>
      <c r="H17" s="13">
        <v>5130</v>
      </c>
      <c r="O17" s="24">
        <f>AVERAGE(C17:H17)</f>
        <v>5133.833333333333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1062984</v>
      </c>
      <c r="D19" s="13">
        <v>845940</v>
      </c>
      <c r="E19" s="13">
        <v>900169</v>
      </c>
      <c r="F19" s="13">
        <v>699114</v>
      </c>
      <c r="G19" s="13">
        <v>683386</v>
      </c>
      <c r="H19" s="13">
        <v>583615</v>
      </c>
      <c r="I19" s="13">
        <v>566746</v>
      </c>
      <c r="J19" s="13">
        <v>606694</v>
      </c>
      <c r="K19" s="13">
        <v>732532</v>
      </c>
      <c r="L19" s="13">
        <v>825959</v>
      </c>
      <c r="O19" s="35">
        <f>SUM(C19:N19)</f>
        <v>7507139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587817</v>
      </c>
      <c r="D21" s="13">
        <f t="shared" si="0"/>
        <v>588165</v>
      </c>
      <c r="E21" s="13">
        <f t="shared" si="0"/>
        <v>588645</v>
      </c>
      <c r="F21" s="13">
        <f t="shared" si="0"/>
        <v>589125</v>
      </c>
      <c r="G21" s="13">
        <f t="shared" si="0"/>
        <v>588293</v>
      </c>
      <c r="H21" s="13">
        <f t="shared" si="0"/>
        <v>588882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588487.83333333337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380576150.81300002</v>
      </c>
      <c r="D23" s="18">
        <f t="shared" si="1"/>
        <v>342820276.75599998</v>
      </c>
      <c r="E23" s="18">
        <f t="shared" si="1"/>
        <v>360280636.35299999</v>
      </c>
      <c r="F23" s="18">
        <f t="shared" si="1"/>
        <v>288013160.28600001</v>
      </c>
      <c r="G23" s="18">
        <f t="shared" si="1"/>
        <v>263199202.52200001</v>
      </c>
      <c r="H23" s="18">
        <f t="shared" si="1"/>
        <v>265173073.278</v>
      </c>
      <c r="I23" s="18">
        <f t="shared" si="1"/>
        <v>324997079.70999998</v>
      </c>
      <c r="J23" s="18">
        <f t="shared" si="1"/>
        <v>324686605.07499999</v>
      </c>
      <c r="K23" s="18">
        <f t="shared" si="1"/>
        <v>307836194.80699998</v>
      </c>
      <c r="L23" s="18">
        <f t="shared" si="1"/>
        <v>252520161.48199999</v>
      </c>
      <c r="M23" s="18">
        <f>M11+M19</f>
        <v>0</v>
      </c>
      <c r="N23" s="18">
        <f>N11+N19</f>
        <v>0</v>
      </c>
      <c r="O23" s="27">
        <f>SUM(C23:N23)</f>
        <v>3110102541.0819998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61849</v>
      </c>
      <c r="D28" s="13">
        <v>63729</v>
      </c>
      <c r="E28" s="13">
        <v>63826</v>
      </c>
      <c r="F28" s="13">
        <v>63943</v>
      </c>
      <c r="G28" s="13">
        <v>64160</v>
      </c>
      <c r="H28" s="13">
        <v>64396</v>
      </c>
      <c r="O28" s="24">
        <f>AVERAGE(C28:H28)</f>
        <v>63650.5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58246606.108999997</v>
      </c>
      <c r="D30" s="13">
        <v>53340482.881000005</v>
      </c>
      <c r="E30" s="13">
        <v>57889087.843000002</v>
      </c>
      <c r="F30" s="13">
        <v>47265990.640000001</v>
      </c>
      <c r="G30" s="13">
        <v>46724890.971000001</v>
      </c>
      <c r="H30" s="13">
        <v>47876122.50999999</v>
      </c>
      <c r="I30" s="13">
        <v>55410160.745999992</v>
      </c>
      <c r="J30" s="13">
        <v>57870062.788000003</v>
      </c>
      <c r="K30" s="13">
        <v>54329364.527999997</v>
      </c>
      <c r="L30" s="13">
        <v>46408571.748999998</v>
      </c>
      <c r="O30" s="24">
        <f>SUM(C30:N30)</f>
        <v>525361340.76499999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46866</v>
      </c>
      <c r="D32" s="34">
        <v>42258</v>
      </c>
      <c r="E32" s="34">
        <v>46529</v>
      </c>
      <c r="F32" s="34">
        <v>41600</v>
      </c>
      <c r="G32" s="34">
        <v>46051</v>
      </c>
      <c r="H32" s="13">
        <v>45909</v>
      </c>
      <c r="I32" s="13">
        <v>44000</v>
      </c>
      <c r="J32" s="13">
        <v>46200</v>
      </c>
      <c r="K32" s="13">
        <v>43947</v>
      </c>
      <c r="L32" s="13">
        <v>46163</v>
      </c>
      <c r="O32" s="24">
        <f>AVERAGE(C32:L32)</f>
        <v>44952.3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42431549.775000006</v>
      </c>
      <c r="D34" s="13">
        <v>38906389.637000009</v>
      </c>
      <c r="E34" s="13">
        <v>41739839.295999989</v>
      </c>
      <c r="F34" s="13">
        <v>33330543.48199999</v>
      </c>
      <c r="G34" s="13">
        <v>32448709.970000017</v>
      </c>
      <c r="H34" s="13">
        <v>32977291.253000002</v>
      </c>
      <c r="I34" s="13">
        <v>38839208.823000029</v>
      </c>
      <c r="J34" s="13">
        <v>40612269.152000025</v>
      </c>
      <c r="K34" s="13">
        <v>37571758.227000006</v>
      </c>
      <c r="L34" s="13">
        <v>31488046.524999987</v>
      </c>
      <c r="O34" s="24">
        <f>SUM(C34:N34)</f>
        <v>370345606.14000005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618</v>
      </c>
      <c r="D36" s="13">
        <v>559</v>
      </c>
      <c r="E36" s="15">
        <v>559</v>
      </c>
      <c r="F36" s="13">
        <v>558</v>
      </c>
      <c r="G36" s="13">
        <v>557</v>
      </c>
      <c r="H36" s="13">
        <v>557</v>
      </c>
      <c r="M36" s="15"/>
      <c r="O36" s="24">
        <f>AVERAGE(C36:H36)</f>
        <v>568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1090896</v>
      </c>
      <c r="D38" s="13">
        <v>173002</v>
      </c>
      <c r="E38" s="13">
        <v>1534036</v>
      </c>
      <c r="F38" s="13">
        <v>168659</v>
      </c>
      <c r="G38" s="13">
        <v>1233876</v>
      </c>
      <c r="H38" s="13">
        <v>560749</v>
      </c>
      <c r="I38" s="13">
        <v>624528</v>
      </c>
      <c r="J38" s="13">
        <v>683389</v>
      </c>
      <c r="K38" s="13">
        <v>825526</v>
      </c>
      <c r="L38" s="13">
        <v>920842</v>
      </c>
      <c r="O38" s="24">
        <f>SUM(C38:N38)</f>
        <v>7815503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62467</v>
      </c>
      <c r="D40" s="21">
        <f t="shared" si="2"/>
        <v>64288</v>
      </c>
      <c r="E40" s="21">
        <f>E28+E36</f>
        <v>64385</v>
      </c>
      <c r="F40" s="21">
        <f>F28+F36</f>
        <v>64501</v>
      </c>
      <c r="G40" s="21">
        <f t="shared" si="2"/>
        <v>64717</v>
      </c>
      <c r="H40" s="21">
        <f t="shared" si="2"/>
        <v>64953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64218.5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59337502.108999997</v>
      </c>
      <c r="D42" s="18">
        <f t="shared" ref="D42:L42" si="3">D30+D38</f>
        <v>53513484.881000005</v>
      </c>
      <c r="E42" s="18">
        <f>E30+E38</f>
        <v>59423123.843000002</v>
      </c>
      <c r="F42" s="18">
        <f>F30+F38</f>
        <v>47434649.640000001</v>
      </c>
      <c r="G42" s="18">
        <f t="shared" si="3"/>
        <v>47958766.971000001</v>
      </c>
      <c r="H42" s="18">
        <f t="shared" si="3"/>
        <v>48436871.50999999</v>
      </c>
      <c r="I42" s="18">
        <f t="shared" si="3"/>
        <v>56034688.745999992</v>
      </c>
      <c r="J42" s="18">
        <f t="shared" si="3"/>
        <v>58553451.788000003</v>
      </c>
      <c r="K42" s="18">
        <f t="shared" si="3"/>
        <v>55154890.527999997</v>
      </c>
      <c r="L42" s="18">
        <f t="shared" si="3"/>
        <v>47329413.748999998</v>
      </c>
      <c r="M42" s="18">
        <f>M30+M38</f>
        <v>0</v>
      </c>
      <c r="N42" s="18">
        <f>N30+N38</f>
        <v>0</v>
      </c>
      <c r="O42" s="27">
        <f>SUM(C42:N42)</f>
        <v>533176843.76499999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650284</v>
      </c>
      <c r="D47" s="13">
        <f t="shared" si="4"/>
        <v>652453</v>
      </c>
      <c r="E47" s="13">
        <f>E21+E40</f>
        <v>653030</v>
      </c>
      <c r="F47" s="13">
        <f>F21+F40</f>
        <v>653626</v>
      </c>
      <c r="G47" s="13">
        <f t="shared" si="4"/>
        <v>653010</v>
      </c>
      <c r="H47" s="13">
        <f t="shared" si="4"/>
        <v>653835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652706.33333333337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439913652.92200005</v>
      </c>
      <c r="D49" s="18">
        <f t="shared" si="5"/>
        <v>396333761.63699996</v>
      </c>
      <c r="E49" s="18">
        <f>E23+E42</f>
        <v>419703760.19599998</v>
      </c>
      <c r="F49" s="18">
        <f>F23+F42</f>
        <v>335447809.926</v>
      </c>
      <c r="G49" s="18">
        <f t="shared" si="5"/>
        <v>311157969.49300003</v>
      </c>
      <c r="H49" s="18">
        <f t="shared" si="5"/>
        <v>313609944.78799999</v>
      </c>
      <c r="I49" s="18">
        <f t="shared" si="5"/>
        <v>381031768.45599997</v>
      </c>
      <c r="J49" s="18">
        <f t="shared" si="5"/>
        <v>383240056.86299998</v>
      </c>
      <c r="K49" s="18">
        <f t="shared" si="5"/>
        <v>362991085.33499998</v>
      </c>
      <c r="L49" s="18">
        <f t="shared" si="5"/>
        <v>299849575.23100001</v>
      </c>
      <c r="M49" s="18">
        <f t="shared" si="5"/>
        <v>0</v>
      </c>
      <c r="N49" s="18">
        <f>N23+N42</f>
        <v>0</v>
      </c>
      <c r="O49" s="27">
        <f>SUM(C49:N49)</f>
        <v>3643279384.8470001</v>
      </c>
    </row>
    <row r="51" spans="1:15" x14ac:dyDescent="0.2">
      <c r="A51" s="36" t="s">
        <v>32</v>
      </c>
      <c r="B51" s="37"/>
      <c r="C51" s="38"/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2023</vt:lpstr>
      <vt:lpstr>'RES &amp; Small ALL_ONLY 2023'!Print_Area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2023-11-06T12:23:36Z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