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13_ncr:1_{9CF20648-DB96-4A82-8E25-11B840E54BC0}" xr6:coauthVersionLast="47" xr6:coauthVersionMax="47" xr10:uidLastSave="{00000000-0000-0000-0000-000000000000}"/>
  <bookViews>
    <workbookView xWindow="-120" yWindow="-120" windowWidth="29040" windowHeight="15840" tabRatio="853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4" l="1"/>
  <c r="H17" i="24" l="1"/>
  <c r="D17" i="24"/>
  <c r="O21" i="22"/>
  <c r="O19" i="22"/>
  <c r="O14" i="22"/>
  <c r="O12" i="22"/>
  <c r="O21" i="20"/>
  <c r="O19" i="20"/>
  <c r="O14" i="20"/>
  <c r="O12" i="20"/>
  <c r="C21" i="24"/>
  <c r="D21" i="24"/>
  <c r="E21" i="24"/>
  <c r="F21" i="24"/>
  <c r="G21" i="24"/>
  <c r="H21" i="24"/>
  <c r="C19" i="24"/>
  <c r="D19" i="24"/>
  <c r="E19" i="24"/>
  <c r="F19" i="24"/>
  <c r="G19" i="24"/>
  <c r="H19" i="24"/>
  <c r="C14" i="24"/>
  <c r="D14" i="24"/>
  <c r="E14" i="24"/>
  <c r="F14" i="24"/>
  <c r="G14" i="24"/>
  <c r="H14" i="24"/>
  <c r="C12" i="24"/>
  <c r="D12" i="24"/>
  <c r="E12" i="24"/>
  <c r="G12" i="24"/>
  <c r="H12" i="24"/>
  <c r="E10" i="24"/>
  <c r="E17" i="24"/>
  <c r="F17" i="24"/>
  <c r="C17" i="24"/>
  <c r="C10" i="24"/>
  <c r="D10" i="24"/>
  <c r="F10" i="24"/>
  <c r="O17" i="22"/>
  <c r="O10" i="22"/>
  <c r="O17" i="20"/>
  <c r="O10" i="20"/>
  <c r="G17" i="24"/>
  <c r="G10" i="24"/>
  <c r="H10" i="24"/>
  <c r="O19" i="24" l="1"/>
  <c r="O14" i="24"/>
  <c r="O12" i="24"/>
  <c r="O10" i="24"/>
  <c r="O17" i="24"/>
  <c r="O21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<sst xmlns="http://schemas.openxmlformats.org/spreadsheetml/2006/main" count="84" uniqueCount="26">
  <si>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</si>
  <si>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</si>
  <si>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</si>
  <si>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</si>
  <si>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</si>
  <si>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</si>
  <si>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</si>
  <si>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</si>
  <si>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</si>
  <si>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</si>
  <si>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</si>
  <si>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</si>
  <si>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</si>
  <si>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</si>
  <si>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</si>
  <si>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</si>
  <si>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</si>
  <si>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</si>
  <si>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</si>
  <si>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</si>
  <si>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</si>
  <si>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</si>
  <si>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</si>
  <si>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</si>
  <si>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Customer Counts represent the month the meter was read.  If a customer had 2 meter reads in any given month, the customer is only counted once, but the sum of the kWh appears in the month read.</t>
  </si>
  <si>
    <t>2024 Billing Units - All &amp;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</si>
</sst>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tabSelected="1" workbookViewId="0">
      <pane xSplit="2" topLeftCell="C1" activePane="topRight" state="frozenSplit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10859</v>
      </c>
      <c r="D10" s="11">
        <v>10806</v>
      </c>
      <c r="E10" s="11">
        <v>10760</v>
      </c>
      <c r="F10" s="11">
        <v>10766</v>
      </c>
      <c r="G10" s="11">
        <v>10765</v>
      </c>
      <c r="H10" s="11">
        <v>10727</v>
      </c>
      <c r="O10" s="12">
        <f>AVERAGE(C10:H10)</f>
        <v>10780.5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164919514.588</v>
      </c>
      <c r="D12" s="11">
        <v>159068035.741</v>
      </c>
      <c r="E12" s="11">
        <v>153578924.84899995</v>
      </c>
      <c r="F12" s="11">
        <v>146960600.92500001</v>
      </c>
      <c r="G12" s="11">
        <v>145008166.16300002</v>
      </c>
      <c r="H12" s="11">
        <v>160132664.33799997</v>
      </c>
      <c r="O12" s="12">
        <f>SUM(C12:N12)</f>
        <v>929667906.60399985</v>
      </c>
    </row>
    <row r="13" spans="1:15" x14ac:dyDescent="0.2">
      <c r="O13" s="12"/>
    </row>
    <row r="14" spans="1:15" x14ac:dyDescent="0.2">
      <c r="B14" s="4" t="s">
        <v>17</v>
      </c>
      <c r="C14" s="11">
        <v>480411.71999999863</v>
      </c>
      <c r="D14" s="11">
        <v>432072.29000000033</v>
      </c>
      <c r="E14" s="11">
        <v>446617.87000000052</v>
      </c>
      <c r="F14" s="11">
        <v>472004.76000000059</v>
      </c>
      <c r="G14" s="11">
        <v>466643.5500000004</v>
      </c>
      <c r="H14" s="11">
        <v>485174.80999999848</v>
      </c>
      <c r="O14" s="12">
        <f>SUM(C14:N14)</f>
        <v>2782924.9999999991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4696</v>
      </c>
      <c r="D17" s="11">
        <v>4413</v>
      </c>
      <c r="E17" s="11">
        <v>4561</v>
      </c>
      <c r="F17" s="11">
        <v>4588</v>
      </c>
      <c r="G17" s="11">
        <v>4614</v>
      </c>
      <c r="H17" s="11">
        <v>4273</v>
      </c>
      <c r="O17" s="12">
        <f>AVERAGE(C17:H17)</f>
        <v>4524.166666666667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46926641.373999998</v>
      </c>
      <c r="D19" s="11">
        <v>43596282.528999999</v>
      </c>
      <c r="E19" s="11">
        <v>41976043.16399999</v>
      </c>
      <c r="F19" s="11">
        <v>38881952.939000003</v>
      </c>
      <c r="G19" s="11">
        <v>38862553.150000006</v>
      </c>
      <c r="H19" s="11">
        <v>43546808.512000002</v>
      </c>
      <c r="O19" s="12">
        <f>SUM(C19:N19)</f>
        <v>253790281.66799998</v>
      </c>
    </row>
    <row r="20" spans="1:15" x14ac:dyDescent="0.2">
      <c r="O20" s="12"/>
    </row>
    <row r="21" spans="1:15" x14ac:dyDescent="0.2">
      <c r="B21" s="4" t="s">
        <v>17</v>
      </c>
      <c r="C21" s="11">
        <v>150995.2999999999</v>
      </c>
      <c r="D21" s="11">
        <v>131743.32999999978</v>
      </c>
      <c r="E21" s="11">
        <v>136176.78000000012</v>
      </c>
      <c r="F21" s="11">
        <v>141218.60000000018</v>
      </c>
      <c r="G21" s="11">
        <v>145097.0400000001</v>
      </c>
      <c r="H21" s="11">
        <v>150194.1299999998</v>
      </c>
      <c r="O21" s="12">
        <f>SUM(C21:N21)</f>
        <v>855425.17999999982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24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164</v>
      </c>
      <c r="D10" s="11">
        <v>164</v>
      </c>
      <c r="E10" s="11">
        <v>164</v>
      </c>
      <c r="F10" s="11">
        <v>163</v>
      </c>
      <c r="G10" s="11">
        <v>163</v>
      </c>
      <c r="H10" s="11">
        <v>163</v>
      </c>
      <c r="O10" s="12">
        <f>AVERAGE(C10:H10)</f>
        <v>163.5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7432754.8049999988</v>
      </c>
      <c r="D12" s="11">
        <v>7080742.7219999982</v>
      </c>
      <c r="E12" s="11">
        <v>5832990.165</v>
      </c>
      <c r="F12" s="11">
        <v>5574821.6779999994</v>
      </c>
      <c r="G12" s="11">
        <v>5195256.3569999998</v>
      </c>
      <c r="H12" s="11">
        <v>5590203.1229999997</v>
      </c>
      <c r="O12" s="12">
        <f>SUM(C12:N12)</f>
        <v>36706768.849999994</v>
      </c>
    </row>
    <row r="13" spans="1:15" x14ac:dyDescent="0.2">
      <c r="O13" s="12"/>
    </row>
    <row r="14" spans="1:15" x14ac:dyDescent="0.2">
      <c r="B14" s="4" t="s">
        <v>17</v>
      </c>
      <c r="C14" s="11">
        <v>20509.349999999999</v>
      </c>
      <c r="D14" s="11">
        <v>17607.34</v>
      </c>
      <c r="E14" s="11">
        <v>17060.049999999996</v>
      </c>
      <c r="F14" s="11">
        <v>18022.05</v>
      </c>
      <c r="G14" s="11">
        <v>16575.68</v>
      </c>
      <c r="H14" s="11">
        <v>17303.689999999999</v>
      </c>
      <c r="O14" s="12">
        <f>SUM(C14:N14)</f>
        <v>107078.16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64</v>
      </c>
      <c r="D17" s="11">
        <v>61</v>
      </c>
      <c r="E17" s="11">
        <v>64</v>
      </c>
      <c r="F17" s="11">
        <v>64</v>
      </c>
      <c r="G17" s="11">
        <v>63</v>
      </c>
      <c r="H17" s="11">
        <v>59</v>
      </c>
      <c r="O17" s="12">
        <f>AVERAGE(C17:H17)</f>
        <v>62.5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2379658.2660000003</v>
      </c>
      <c r="D19" s="11">
        <v>2408312.6490000002</v>
      </c>
      <c r="E19" s="11">
        <v>1453681.8060000001</v>
      </c>
      <c r="F19" s="11">
        <v>1268593.6240000001</v>
      </c>
      <c r="G19" s="11">
        <v>1091321.915</v>
      </c>
      <c r="H19" s="11">
        <v>1253332.2760000001</v>
      </c>
      <c r="O19" s="12">
        <f>SUM(C19:N19)</f>
        <v>9854900.5360000022</v>
      </c>
    </row>
    <row r="20" spans="1:15" x14ac:dyDescent="0.2">
      <c r="O20" s="12"/>
    </row>
    <row r="21" spans="1:15" x14ac:dyDescent="0.2">
      <c r="B21" s="4" t="s">
        <v>17</v>
      </c>
      <c r="C21" s="11">
        <v>7099.2200000000012</v>
      </c>
      <c r="D21" s="11">
        <v>5803.4300000000021</v>
      </c>
      <c r="E21" s="11">
        <v>5338.3099999999995</v>
      </c>
      <c r="F21" s="11">
        <v>5179.09</v>
      </c>
      <c r="G21" s="11">
        <v>4483.1499999999996</v>
      </c>
      <c r="H21" s="11">
        <v>5176.41</v>
      </c>
      <c r="O21" s="12">
        <f>SUM(C21:N21)</f>
        <v>33079.61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workbookViewId="0"/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11023</v>
      </c>
      <c r="D10" s="11">
        <f>+'CY Summary MGS-S'!D10+'CY Summary MGS-P'!D10</f>
        <v>10970</v>
      </c>
      <c r="E10" s="11">
        <f>+'CY Summary MGS-S'!E10+'CY Summary MGS-P'!E10</f>
        <v>10924</v>
      </c>
      <c r="F10" s="11">
        <f>+'CY Summary MGS-S'!F10+'CY Summary MGS-P'!F10</f>
        <v>10929</v>
      </c>
      <c r="G10" s="11">
        <f>+'CY Summary MGS-S'!G10+'CY Summary MGS-P'!G10</f>
        <v>10928</v>
      </c>
      <c r="H10" s="11">
        <f>+'CY Summary MGS-S'!H10+'CY Summary MGS-P'!H10</f>
        <v>10890</v>
      </c>
      <c r="O10" s="12">
        <f>AVERAGE(C10:H10)</f>
        <v>10944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172352269.39300001</v>
      </c>
      <c r="D12" s="11">
        <f>+'CY Summary MGS-S'!D12+'CY Summary MGS-P'!D12</f>
        <v>166148778.463</v>
      </c>
      <c r="E12" s="11">
        <f>+'CY Summary MGS-S'!E12+'CY Summary MGS-P'!E12</f>
        <v>159411915.01399994</v>
      </c>
      <c r="F12" s="11">
        <f>+'CY Summary MGS-S'!F12+'CY Summary MGS-P'!F12</f>
        <v>152535422.60300002</v>
      </c>
      <c r="G12" s="21">
        <f>+'CY Summary MGS-S'!G12+'CY Summary MGS-P'!G12</f>
        <v>150203422.52000001</v>
      </c>
      <c r="H12" s="21">
        <f>+'CY Summary MGS-S'!H12+'CY Summary MGS-P'!H12</f>
        <v>165722867.46099997</v>
      </c>
      <c r="I12" s="21"/>
      <c r="J12" s="21"/>
      <c r="K12" s="21"/>
      <c r="L12" s="21"/>
      <c r="M12" s="21"/>
      <c r="N12" s="21"/>
      <c r="O12" s="12">
        <f>SUM(C12:N12)</f>
        <v>966374675.45399988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500921.06999999861</v>
      </c>
      <c r="D14" s="11">
        <f>+'CY Summary MGS-S'!D14+'CY Summary MGS-P'!D14</f>
        <v>449679.63000000035</v>
      </c>
      <c r="E14" s="11">
        <f>+'CY Summary MGS-S'!E14+'CY Summary MGS-P'!E14</f>
        <v>463677.92000000051</v>
      </c>
      <c r="F14" s="11">
        <f>+'CY Summary MGS-S'!F14+'CY Summary MGS-P'!F14</f>
        <v>490026.81000000058</v>
      </c>
      <c r="G14" s="21">
        <f>+'CY Summary MGS-S'!G14+'CY Summary MGS-P'!G14</f>
        <v>483219.23000000039</v>
      </c>
      <c r="H14" s="21">
        <f>+'CY Summary MGS-S'!H14+'CY Summary MGS-P'!H14</f>
        <v>502478.49999999849</v>
      </c>
      <c r="I14" s="21"/>
      <c r="J14" s="21"/>
      <c r="K14" s="21"/>
      <c r="L14" s="21"/>
      <c r="M14" s="21"/>
      <c r="N14" s="21"/>
      <c r="O14" s="12">
        <f>SUM(C14:N14)</f>
        <v>2890003.1599999992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4760</v>
      </c>
      <c r="D17" s="11">
        <f>+'CY Summary MGS-S'!D17+'CY Summary MGS-P'!D17</f>
        <v>4474</v>
      </c>
      <c r="E17" s="11">
        <f>+'CY Summary MGS-S'!E17+'CY Summary MGS-P'!E17</f>
        <v>4625</v>
      </c>
      <c r="F17" s="11">
        <f>+'CY Summary MGS-S'!F17+'CY Summary MGS-P'!F17</f>
        <v>4652</v>
      </c>
      <c r="G17" s="21">
        <f>+'CY Summary MGS-S'!G17+'CY Summary MGS-P'!G17</f>
        <v>4677</v>
      </c>
      <c r="H17" s="21">
        <f>+'CY Summary MGS-S'!H17+'CY Summary MGS-P'!H17</f>
        <v>4332</v>
      </c>
      <c r="I17" s="21"/>
      <c r="J17" s="21"/>
      <c r="K17" s="21"/>
      <c r="L17" s="21"/>
      <c r="M17" s="21"/>
      <c r="N17" s="21"/>
      <c r="O17" s="12">
        <f>AVERAGE(C17:H17)</f>
        <v>4586.666666666667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49306299.640000001</v>
      </c>
      <c r="D19" s="11">
        <f>+'CY Summary MGS-S'!D19+'CY Summary MGS-P'!D19</f>
        <v>46004595.178000003</v>
      </c>
      <c r="E19" s="11">
        <f>+'CY Summary MGS-S'!E19+'CY Summary MGS-P'!E19</f>
        <v>43429724.969999991</v>
      </c>
      <c r="F19" s="11">
        <f>+'CY Summary MGS-S'!F19+'CY Summary MGS-P'!F19</f>
        <v>40150546.563000001</v>
      </c>
      <c r="G19" s="21">
        <f>+'CY Summary MGS-S'!G19+'CY Summary MGS-P'!G19</f>
        <v>39953875.065000005</v>
      </c>
      <c r="H19" s="21">
        <f>+'CY Summary MGS-S'!H19+'CY Summary MGS-P'!H19</f>
        <v>44800140.788000003</v>
      </c>
      <c r="I19" s="21"/>
      <c r="J19" s="21"/>
      <c r="K19" s="21"/>
      <c r="L19" s="21"/>
      <c r="M19" s="21"/>
      <c r="N19" s="21"/>
      <c r="O19" s="12">
        <f>SUM(C19:N19)</f>
        <v>263645182.204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158094.5199999999</v>
      </c>
      <c r="D21" s="11">
        <f>+'CY Summary MGS-S'!D21+'CY Summary MGS-P'!D21</f>
        <v>137546.75999999978</v>
      </c>
      <c r="E21" s="11">
        <f>+'CY Summary MGS-S'!E21+'CY Summary MGS-P'!E21</f>
        <v>141515.09000000011</v>
      </c>
      <c r="F21" s="11">
        <f>+'CY Summary MGS-S'!F21+'CY Summary MGS-P'!F21</f>
        <v>146397.69000000018</v>
      </c>
      <c r="G21" s="21">
        <f>+'CY Summary MGS-S'!G21+'CY Summary MGS-P'!G21</f>
        <v>149580.19000000009</v>
      </c>
      <c r="H21" s="21">
        <f>+'CY Summary MGS-S'!H21+'CY Summary MGS-P'!H21</f>
        <v>155370.5399999998</v>
      </c>
      <c r="I21" s="21"/>
      <c r="J21" s="21"/>
      <c r="K21" s="21"/>
      <c r="L21" s="21"/>
      <c r="M21" s="21"/>
      <c r="N21" s="21"/>
      <c r="O21" s="12">
        <f>SUM(C21:N21)</f>
        <v>888504.7899999998</v>
      </c>
      <c r="Q21" s="17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24</v>
      </c>
    </row>
  </sheetData>
  <phoneticPr fontId="5" type="noConversion"/>
  <printOptions gridLines="1"/>
  <pageMargins left="0.75" right="0.75" top="1" bottom="1" header="0.5" footer="0.5"/>
  <pageSetup scale="66" orientation="landscape" r:id="rId1"/>
  <headerFooter alignWithMargins="0">
    <oddFooter>&amp;C_x000D_&amp;1#&amp;"Calibri"&amp;12&amp;K008000 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2023-07-20T17:21:00Z</cp:lastPrinted>
  <dcterms:created xsi:type="dcterms:W3CDTF">2012-05-15T14:06:02Z</dcterms:created>
  <dcterms:modified xsi:type="dcterms:W3CDTF">2024-07-23T16:25:29Z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2024-03-18T17:45:15Z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e0051e02-8be0-4ad8-b155-6c4b1b935dce</vt:lpwstr>
  </property>
  <property fmtid="{D5CDD505-2E9C-101B-9397-08002B2CF9AE}" pid="8" name="MSIP_Label_019c027e-33b7-45fc-a572-8ffa5d09ec36_ContentBits">
    <vt:lpwstr>2</vt:lpwstr>
  </property>
</Properties>
</file>