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2 SOP Bid Preparation files\"/>
    </mc:Choice>
  </mc:AlternateContent>
  <xr:revisionPtr revIDLastSave="0" documentId="13_ncr:1_{230C9AB2-3BB4-4D5D-A2BD-D2EF333972F7}" xr6:coauthVersionLast="47" xr6:coauthVersionMax="47" xr10:uidLastSave="{00000000-0000-0000-0000-000000000000}"/>
  <bookViews>
    <workbookView xWindow="28680" yWindow="1695" windowWidth="20730" windowHeight="11160" tabRatio="853" xr2:uid="{00000000-000D-0000-FFFF-FFFF00000000}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4" l="1"/>
  <c r="D17" i="24"/>
  <c r="O21" i="22"/>
  <c r="O19" i="22"/>
  <c r="O14" i="22"/>
  <c r="O12" i="22"/>
  <c r="O21" i="20"/>
  <c r="O19" i="20"/>
  <c r="O14" i="20"/>
  <c r="O12" i="20"/>
  <c r="O21" i="24"/>
  <c r="O19" i="24"/>
  <c r="O14" i="24"/>
  <c r="O12" i="24"/>
  <c r="E10" i="24"/>
  <c r="E12" i="24"/>
  <c r="E14" i="24"/>
  <c r="E17" i="24"/>
  <c r="E19" i="24"/>
  <c r="E21" i="24"/>
  <c r="C17" i="24"/>
  <c r="C10" i="24"/>
  <c r="C12" i="24"/>
  <c r="C14" i="24"/>
  <c r="C19" i="24"/>
  <c r="C21" i="24"/>
  <c r="O17" i="22"/>
  <c r="O10" i="22"/>
  <c r="O17" i="20"/>
  <c r="O10" i="20"/>
  <c r="D12" i="24"/>
  <c r="D14" i="24"/>
  <c r="F12" i="24"/>
  <c r="G17" i="24"/>
  <c r="G10" i="24"/>
  <c r="D21" i="24"/>
  <c r="D19" i="24"/>
  <c r="H21" i="24"/>
  <c r="H14" i="24"/>
  <c r="H10" i="24"/>
  <c r="H12" i="24"/>
  <c r="H19" i="24"/>
  <c r="G14" i="24"/>
  <c r="F10" i="24"/>
  <c r="F17" i="24"/>
  <c r="F14" i="24"/>
  <c r="G21" i="24"/>
  <c r="G12" i="24"/>
  <c r="G19" i="24"/>
  <c r="F19" i="24"/>
  <c r="F21" i="24"/>
  <c r="D10" i="24"/>
  <c r="O17" i="24"/>
  <c r="O10" i="24"/>
</calcChain>
</file>

<file path=xl/sharedStrings.xml><?xml version="1.0" encoding="utf-8"?>
<sst xmlns="http://schemas.openxmlformats.org/spreadsheetml/2006/main" count="84" uniqueCount="26">
  <si>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</si>
  <si>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</si>
  <si>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</si>
  <si>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</si>
  <si>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</si>
  <si>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</si>
  <si>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</si>
  <si>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</si>
  <si>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</si>
  <si>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</si>
  <si>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</si>
  <si>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</si>
  <si>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</si>
  <si>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</si>
  <si>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</si>
  <si>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</si>
  <si>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</si>
  <si>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</si>
  <si>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</si>
  <si>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</si>
  <si>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</si>
  <si>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</si>
  <si>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</si>
  <si>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</si>
  <si>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Customer Counts represent the month the meter was read.  If a customer had 2 meter reads in any given month, the customer is only counted once, but the sum of the kWh appears in the month read.</t>
  </si>
  <si>
    <t>2022 Billing Units - All &amp;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</si>
</sst>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</cellXfs>
  <cellStyles count="3">
    <cellStyle name="Comma" xfId="1" builtinId="3"/>
    <cellStyle name="Normal" xfId="0" builtinId="0"/>
    <cellStyle name="Normal_AllinCoreRecalculated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  <pageSetUpPr fitToPage="1"/>
  </sheetPr>
  <dimension ref="A1:O29"/>
  <sheetViews>
    <sheetView tabSelected="1" workbookViewId="0">
      <pane xSplit="2" topLeftCell="C1" activePane="topRight" state="frozenSplit"/>
      <selection pane="topRight" activeCell="A4" sqref="A4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14</v>
      </c>
      <c r="B10" s="4" t="s">
        <v>15</v>
      </c>
      <c r="C10" s="11">
        <v>11054</v>
      </c>
      <c r="D10" s="11">
        <v>11056</v>
      </c>
      <c r="E10" s="11">
        <v>11048</v>
      </c>
      <c r="F10" s="11">
        <v>11045</v>
      </c>
      <c r="G10" s="11">
        <v>11044</v>
      </c>
      <c r="H10" s="11">
        <v>11049</v>
      </c>
      <c r="O10" s="12">
        <f>AVERAGE(C10:H10)</f>
        <v>11049.333333333334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169530189.07399997</v>
      </c>
      <c r="D12" s="11">
        <v>148291046.29999998</v>
      </c>
      <c r="E12" s="11">
        <v>170890130.89899999</v>
      </c>
      <c r="F12" s="11">
        <v>148325306.85400003</v>
      </c>
      <c r="G12" s="11">
        <v>148715799.98099998</v>
      </c>
      <c r="H12" s="11">
        <v>159989250.502</v>
      </c>
      <c r="O12" s="12">
        <f>SUM(C12:N12)</f>
        <v>945741723.6099999</v>
      </c>
    </row>
    <row r="13" spans="1:15" x14ac:dyDescent="0.2">
      <c r="O13" s="12"/>
    </row>
    <row r="14" spans="1:15" x14ac:dyDescent="0.2">
      <c r="B14" s="4" t="s">
        <v>17</v>
      </c>
      <c r="C14" s="11">
        <v>484335.80000000098</v>
      </c>
      <c r="D14" s="11">
        <v>417288.61000000063</v>
      </c>
      <c r="E14" s="11">
        <v>513949.34999999922</v>
      </c>
      <c r="F14" s="11">
        <v>428789.86999999982</v>
      </c>
      <c r="G14" s="11">
        <v>493440.38000000047</v>
      </c>
      <c r="H14" s="11">
        <v>499818.01000000094</v>
      </c>
      <c r="O14" s="12">
        <f>SUM(C14:N14)</f>
        <v>2837622.0200000023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14</v>
      </c>
      <c r="B17" s="4" t="s">
        <v>15</v>
      </c>
      <c r="C17" s="11">
        <v>5867</v>
      </c>
      <c r="D17" s="11">
        <v>5253</v>
      </c>
      <c r="E17" s="11">
        <v>5738</v>
      </c>
      <c r="F17" s="11">
        <v>5356</v>
      </c>
      <c r="G17" s="11">
        <v>5627</v>
      </c>
      <c r="H17" s="11">
        <v>5673</v>
      </c>
      <c r="O17" s="12">
        <f>AVERAGE(C17:H17)</f>
        <v>5585.666666666667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64995888.022999994</v>
      </c>
      <c r="D19" s="11">
        <v>56127194.472999997</v>
      </c>
      <c r="E19" s="11">
        <v>62974137.708000004</v>
      </c>
      <c r="F19" s="11">
        <v>52570180.211999997</v>
      </c>
      <c r="G19" s="11">
        <v>52315761.673</v>
      </c>
      <c r="H19" s="11">
        <v>58120284.659999996</v>
      </c>
      <c r="O19" s="12">
        <f>SUM(C19:N19)</f>
        <v>347103446.74899995</v>
      </c>
    </row>
    <row r="20" spans="1:15" x14ac:dyDescent="0.2">
      <c r="O20" s="12"/>
    </row>
    <row r="21" spans="1:15" x14ac:dyDescent="0.2">
      <c r="B21" s="4" t="s">
        <v>17</v>
      </c>
      <c r="C21" s="11">
        <v>197034.2000000003</v>
      </c>
      <c r="D21" s="11">
        <v>167748.88000000006</v>
      </c>
      <c r="E21" s="11">
        <v>202208.87999999977</v>
      </c>
      <c r="F21" s="11">
        <v>164904.64999999994</v>
      </c>
      <c r="G21" s="11">
        <v>193286.54000000039</v>
      </c>
      <c r="H21" s="11">
        <v>201612.90999999995</v>
      </c>
      <c r="O21" s="12">
        <f>SUM(C21:N21)</f>
        <v>1126796.0600000005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24" t="s">
        <v>24</v>
      </c>
    </row>
    <row r="29" spans="1:15" x14ac:dyDescent="0.2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 activeCell="A4" sqref="A4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22</v>
      </c>
      <c r="B10" s="4" t="s">
        <v>15</v>
      </c>
      <c r="C10" s="11">
        <v>215</v>
      </c>
      <c r="D10" s="11">
        <v>215</v>
      </c>
      <c r="E10" s="11">
        <v>214</v>
      </c>
      <c r="F10" s="11">
        <v>214</v>
      </c>
      <c r="G10" s="11">
        <v>213</v>
      </c>
      <c r="H10" s="11">
        <v>212</v>
      </c>
      <c r="O10" s="12">
        <f>AVERAGE(C10:H10)</f>
        <v>213.83333333333334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7188684.9189999998</v>
      </c>
      <c r="D12" s="11">
        <v>6239423.2970000003</v>
      </c>
      <c r="E12" s="11">
        <v>6947807.8259999985</v>
      </c>
      <c r="F12" s="11">
        <v>5859485.8320000004</v>
      </c>
      <c r="G12" s="11">
        <v>7613770.4630000014</v>
      </c>
      <c r="H12" s="11">
        <v>6105879.3450000007</v>
      </c>
      <c r="O12" s="12">
        <f>SUM(C12:N12)</f>
        <v>39955051.681999996</v>
      </c>
    </row>
    <row r="13" spans="1:15" x14ac:dyDescent="0.2">
      <c r="O13" s="12"/>
    </row>
    <row r="14" spans="1:15" x14ac:dyDescent="0.2">
      <c r="B14" s="4" t="s">
        <v>17</v>
      </c>
      <c r="C14" s="11">
        <v>20480.240000000002</v>
      </c>
      <c r="D14" s="11">
        <v>17455.650000000001</v>
      </c>
      <c r="E14" s="11">
        <v>20247.030000000002</v>
      </c>
      <c r="F14" s="11">
        <v>16958.43</v>
      </c>
      <c r="G14" s="11">
        <v>20433.920000000002</v>
      </c>
      <c r="H14" s="11">
        <v>18358.129999999997</v>
      </c>
      <c r="O14" s="12">
        <f>SUM(C14:N14)</f>
        <v>113933.4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22</v>
      </c>
      <c r="B17" s="4" t="s">
        <v>15</v>
      </c>
      <c r="C17" s="11">
        <v>114</v>
      </c>
      <c r="D17" s="11">
        <v>100</v>
      </c>
      <c r="E17" s="11">
        <v>110</v>
      </c>
      <c r="F17" s="11">
        <v>100</v>
      </c>
      <c r="G17" s="11">
        <v>107</v>
      </c>
      <c r="H17" s="11">
        <v>103</v>
      </c>
      <c r="O17" s="12">
        <f>AVERAGE(C17:H17)</f>
        <v>105.66666666666667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2818900.7280000001</v>
      </c>
      <c r="D19" s="11">
        <v>2392961.1720000003</v>
      </c>
      <c r="E19" s="11">
        <v>2570198.1409999998</v>
      </c>
      <c r="F19" s="11">
        <v>2176144.0329999998</v>
      </c>
      <c r="G19" s="11">
        <v>2114970.7379999999</v>
      </c>
      <c r="H19" s="11">
        <v>2034688.2150000001</v>
      </c>
      <c r="O19" s="12">
        <f>SUM(C19:N19)</f>
        <v>14107863.027000001</v>
      </c>
    </row>
    <row r="20" spans="1:15" x14ac:dyDescent="0.2">
      <c r="O20" s="12"/>
    </row>
    <row r="21" spans="1:15" x14ac:dyDescent="0.2">
      <c r="B21" s="4" t="s">
        <v>17</v>
      </c>
      <c r="C21" s="11">
        <v>8595.02</v>
      </c>
      <c r="D21" s="11">
        <v>6860.6399999999994</v>
      </c>
      <c r="E21" s="11">
        <v>8168.99</v>
      </c>
      <c r="F21" s="11">
        <v>6282.7199999999993</v>
      </c>
      <c r="G21" s="11">
        <v>7361.34</v>
      </c>
      <c r="H21" s="11">
        <v>6645.3199999999988</v>
      </c>
      <c r="O21" s="12">
        <f>SUM(C21:N21)</f>
        <v>43914.030000000006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13" t="s">
        <v>24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7"/>
    <pageSetUpPr fitToPage="1"/>
  </sheetPr>
  <dimension ref="A1:Q27"/>
  <sheetViews>
    <sheetView workbookViewId="0">
      <selection activeCell="A4" sqref="A4"/>
    </sheetView>
  </sheetViews>
  <sheetFormatPr defaultColWidth="9.140625" defaultRowHeight="12.75" x14ac:dyDescent="0.2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 x14ac:dyDescent="0.2">
      <c r="A10" s="10" t="s">
        <v>23</v>
      </c>
      <c r="B10" s="4" t="s">
        <v>15</v>
      </c>
      <c r="C10" s="11">
        <f>+'CY Summary MGS-S'!C10+'CY Summary MGS-P'!C10</f>
        <v>11269</v>
      </c>
      <c r="D10" s="11">
        <f>+'CY Summary MGS-S'!D10+'CY Summary MGS-P'!D10</f>
        <v>11271</v>
      </c>
      <c r="E10" s="11">
        <f>+'CY Summary MGS-S'!E10+'CY Summary MGS-P'!E10</f>
        <v>11262</v>
      </c>
      <c r="F10" s="11">
        <f>+'CY Summary MGS-S'!F10+'CY Summary MGS-P'!F10</f>
        <v>11259</v>
      </c>
      <c r="G10" s="11">
        <f>+'CY Summary MGS-S'!G10+'CY Summary MGS-P'!G10</f>
        <v>11257</v>
      </c>
      <c r="H10" s="11">
        <f>+'CY Summary MGS-S'!H10+'CY Summary MGS-P'!H10</f>
        <v>11261</v>
      </c>
      <c r="O10" s="12">
        <f>AVERAGE(C10:H10)</f>
        <v>11263.166666666666</v>
      </c>
      <c r="Q10" s="17"/>
    </row>
    <row r="11" spans="1:17" x14ac:dyDescent="0.2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 x14ac:dyDescent="0.2">
      <c r="B12" s="4" t="s">
        <v>16</v>
      </c>
      <c r="C12" s="11">
        <f>+'CY Summary MGS-S'!C12+'CY Summary MGS-P'!C12</f>
        <v>176718873.99299997</v>
      </c>
      <c r="D12" s="11">
        <f>+'CY Summary MGS-S'!D12+'CY Summary MGS-P'!D12</f>
        <v>154530469.59699997</v>
      </c>
      <c r="E12" s="11">
        <f>+'CY Summary MGS-S'!E12+'CY Summary MGS-P'!E12</f>
        <v>177837938.72499999</v>
      </c>
      <c r="F12" s="11">
        <f>+'CY Summary MGS-S'!F12+'CY Summary MGS-P'!F12</f>
        <v>154184792.68600002</v>
      </c>
      <c r="G12" s="21">
        <f>+'CY Summary MGS-S'!G12+'CY Summary MGS-P'!G12</f>
        <v>156329570.44399998</v>
      </c>
      <c r="H12" s="21">
        <f>+'CY Summary MGS-S'!H12+'CY Summary MGS-P'!H12</f>
        <v>166095129.847</v>
      </c>
      <c r="I12" s="21"/>
      <c r="J12" s="21"/>
      <c r="K12" s="21"/>
      <c r="L12" s="21"/>
      <c r="M12" s="21"/>
      <c r="N12" s="21"/>
      <c r="O12" s="12">
        <f>SUM(C12:N12)</f>
        <v>985696775.29199994</v>
      </c>
      <c r="Q12" s="17"/>
    </row>
    <row r="13" spans="1:17" x14ac:dyDescent="0.2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 x14ac:dyDescent="0.2">
      <c r="B14" s="4" t="s">
        <v>17</v>
      </c>
      <c r="C14" s="11">
        <f>+'CY Summary MGS-S'!C14+'CY Summary MGS-P'!C14</f>
        <v>504816.04000000097</v>
      </c>
      <c r="D14" s="11">
        <f>+'CY Summary MGS-S'!D14+'CY Summary MGS-P'!D14</f>
        <v>434744.26000000065</v>
      </c>
      <c r="E14" s="11">
        <f>+'CY Summary MGS-S'!E14+'CY Summary MGS-P'!E14</f>
        <v>534196.37999999919</v>
      </c>
      <c r="F14" s="11">
        <f>+'CY Summary MGS-S'!F14+'CY Summary MGS-P'!F14</f>
        <v>445748.29999999981</v>
      </c>
      <c r="G14" s="21">
        <f>+'CY Summary MGS-S'!G14+'CY Summary MGS-P'!G14</f>
        <v>513874.30000000045</v>
      </c>
      <c r="H14" s="21">
        <f>+'CY Summary MGS-S'!H14+'CY Summary MGS-P'!H14</f>
        <v>518176.14000000095</v>
      </c>
      <c r="I14" s="21"/>
      <c r="J14" s="21"/>
      <c r="K14" s="21"/>
      <c r="L14" s="21"/>
      <c r="M14" s="21"/>
      <c r="N14" s="21"/>
      <c r="O14" s="12">
        <f>SUM(C14:N14)</f>
        <v>2951555.4200000023</v>
      </c>
      <c r="Q14" s="17"/>
    </row>
    <row r="15" spans="1:17" x14ac:dyDescent="0.2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 x14ac:dyDescent="0.2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 x14ac:dyDescent="0.2">
      <c r="A17" s="10" t="s">
        <v>23</v>
      </c>
      <c r="B17" s="4" t="s">
        <v>15</v>
      </c>
      <c r="C17" s="11">
        <f>'CY Summary MGS-S'!C17+'CY Summary MGS-P'!C17</f>
        <v>5981</v>
      </c>
      <c r="D17" s="11">
        <f>+'CY Summary MGS-S'!D17+'CY Summary MGS-P'!D17</f>
        <v>5353</v>
      </c>
      <c r="E17" s="11">
        <f>+'CY Summary MGS-S'!E17+'CY Summary MGS-P'!E17</f>
        <v>5848</v>
      </c>
      <c r="F17" s="11">
        <f>+'CY Summary MGS-S'!F17+'CY Summary MGS-P'!F17</f>
        <v>5456</v>
      </c>
      <c r="G17" s="21">
        <f>+'CY Summary MGS-S'!G17+'CY Summary MGS-P'!G17</f>
        <v>5734</v>
      </c>
      <c r="H17" s="21">
        <f>+'CY Summary MGS-S'!H17+'CY Summary MGS-P'!H17</f>
        <v>5776</v>
      </c>
      <c r="I17" s="21"/>
      <c r="J17" s="21"/>
      <c r="K17" s="21"/>
      <c r="L17" s="21"/>
      <c r="M17" s="21"/>
      <c r="N17" s="21"/>
      <c r="O17" s="12">
        <f>AVERAGE(C17:H17)</f>
        <v>5691.333333333333</v>
      </c>
      <c r="Q17" s="17"/>
    </row>
    <row r="18" spans="1:17" x14ac:dyDescent="0.2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 x14ac:dyDescent="0.2">
      <c r="B19" s="4" t="s">
        <v>16</v>
      </c>
      <c r="C19" s="11">
        <f>+'CY Summary MGS-S'!C19+'CY Summary MGS-P'!C19</f>
        <v>67814788.750999987</v>
      </c>
      <c r="D19" s="11">
        <f>+'CY Summary MGS-S'!D19+'CY Summary MGS-P'!D19</f>
        <v>58520155.644999996</v>
      </c>
      <c r="E19" s="11">
        <f>+'CY Summary MGS-S'!E19+'CY Summary MGS-P'!E19</f>
        <v>65544335.849000007</v>
      </c>
      <c r="F19" s="11">
        <f>+'CY Summary MGS-S'!F19+'CY Summary MGS-P'!F19</f>
        <v>54746324.244999997</v>
      </c>
      <c r="G19" s="21">
        <f>+'CY Summary MGS-S'!G19+'CY Summary MGS-P'!G19</f>
        <v>54430732.410999998</v>
      </c>
      <c r="H19" s="21">
        <f>+'CY Summary MGS-S'!H19+'CY Summary MGS-P'!H19</f>
        <v>60154972.875</v>
      </c>
      <c r="I19" s="21"/>
      <c r="J19" s="21"/>
      <c r="K19" s="21"/>
      <c r="L19" s="21"/>
      <c r="M19" s="21"/>
      <c r="N19" s="21"/>
      <c r="O19" s="12">
        <f>SUM(C19:N19)</f>
        <v>361211309.77600002</v>
      </c>
      <c r="Q19" s="17"/>
    </row>
    <row r="20" spans="1:17" x14ac:dyDescent="0.2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 x14ac:dyDescent="0.2">
      <c r="B21" s="4" t="s">
        <v>17</v>
      </c>
      <c r="C21" s="11">
        <f>+'CY Summary MGS-S'!C21+'CY Summary MGS-P'!C21</f>
        <v>205629.22000000029</v>
      </c>
      <c r="D21" s="11">
        <f>+'CY Summary MGS-S'!D21+'CY Summary MGS-P'!D21</f>
        <v>174609.52000000008</v>
      </c>
      <c r="E21" s="11">
        <f>+'CY Summary MGS-S'!E21+'CY Summary MGS-P'!E21</f>
        <v>210377.86999999976</v>
      </c>
      <c r="F21" s="11">
        <f>+'CY Summary MGS-S'!F21+'CY Summary MGS-P'!F21</f>
        <v>171187.36999999994</v>
      </c>
      <c r="G21" s="21">
        <f>+'CY Summary MGS-S'!G21+'CY Summary MGS-P'!G21</f>
        <v>200647.88000000038</v>
      </c>
      <c r="H21" s="21">
        <f>+'CY Summary MGS-S'!H21+'CY Summary MGS-P'!H21</f>
        <v>208258.22999999995</v>
      </c>
      <c r="I21" s="21"/>
      <c r="J21" s="21"/>
      <c r="K21" s="21"/>
      <c r="L21" s="21"/>
      <c r="M21" s="21"/>
      <c r="N21" s="21"/>
      <c r="O21" s="12">
        <f>SUM(C21:N21)</f>
        <v>1170710.0900000003</v>
      </c>
      <c r="Q21" s="17"/>
    </row>
    <row r="24" spans="1:17" x14ac:dyDescent="0.2">
      <c r="A24" s="13" t="s">
        <v>20</v>
      </c>
    </row>
    <row r="25" spans="1:17" ht="11.25" customHeight="1" x14ac:dyDescent="0.2"/>
    <row r="27" spans="1:17" x14ac:dyDescent="0.2">
      <c r="A27" s="24" t="s">
        <v>24</v>
      </c>
    </row>
  </sheetData>
  <phoneticPr fontId="5" type="noConversion"/>
  <pageMargins left="0.75" right="0.75" top="1" bottom="1" header="0.5" footer="0.5"/>
  <pageSetup scale="66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2021-08-05T12:48:34Z</cp:lastPrinted>
  <dcterms:created xsi:type="dcterms:W3CDTF">2012-05-15T14:06:02Z</dcterms:created>
  <dcterms:modified xsi:type="dcterms:W3CDTF">2022-08-03T15:17:56Z</dcterms:modified>
</cp:coreProperties>
</file>