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3 SOP Bid Preparation files\"/>
    </mc:Choice>
  </mc:AlternateContent>
  <xr:revisionPtr revIDLastSave="0" documentId="13_ncr:1_{B09EC16D-C715-454D-B271-F8ACAB823AC6}" xr6:coauthVersionLast="47" xr6:coauthVersionMax="47" xr10:uidLastSave="{00000000-0000-0000-0000-000000000000}"/>
  <bookViews>
    <workbookView xWindow="-120" yWindow="-120" windowWidth="25440" windowHeight="15390" tabRatio="787" xr2:uid="{00000000-000D-0000-FFFF-FFFF00000000}"/>
  </bookViews>
  <sheets>
    <sheet name="Summary All  CY" sheetId="1" r:id="rId1"/>
    <sheet name="Summary SOP CY" sheetId="2" r:id="rId2"/>
  </sheets>
  <definedNames>
    <definedName name="_xlnm.Print_Area" localSheetId="0">'Summary All  CY'!$A$1:$O$77</definedName>
    <definedName name="_xlnm.Print_Area" localSheetId="1">'Summary SOP CY'!$A$1:$O$77</definedName>
    <definedName name="_xlnm.Print_Titles" localSheetId="0">'Summary All  CY'!$1:$6</definedName>
    <definedName name="_xlnm.Print_Titles" localSheetId="1">'Summary SOP CY'!$1:$6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2" i="2" l="1"/>
  <c r="O62" i="1"/>
  <c r="O52" i="1"/>
  <c r="O43" i="1"/>
  <c r="O34" i="1"/>
  <c r="O25" i="1"/>
  <c r="O16" i="1"/>
  <c r="O7" i="1"/>
  <c r="I62" i="1"/>
  <c r="J62" i="1"/>
  <c r="K62" i="1"/>
  <c r="L62" i="1"/>
  <c r="M62" i="1"/>
  <c r="N62" i="1"/>
  <c r="N62" i="2"/>
  <c r="O52" i="2"/>
  <c r="O43" i="2"/>
  <c r="O34" i="2"/>
  <c r="O16" i="2"/>
  <c r="O7" i="2"/>
  <c r="N64" i="2"/>
  <c r="N65" i="2"/>
  <c r="N66" i="2"/>
  <c r="N67" i="2"/>
  <c r="N69" i="2"/>
  <c r="N70" i="2"/>
  <c r="N64" i="1"/>
  <c r="N65" i="1"/>
  <c r="N66" i="1"/>
  <c r="N67" i="1"/>
  <c r="N69" i="1"/>
  <c r="N70" i="1"/>
  <c r="M70" i="1" l="1"/>
  <c r="M69" i="1"/>
  <c r="M67" i="1"/>
  <c r="M66" i="1"/>
  <c r="M65" i="1"/>
  <c r="M64" i="1"/>
  <c r="M70" i="2"/>
  <c r="M69" i="2"/>
  <c r="M67" i="2"/>
  <c r="M66" i="2"/>
  <c r="M65" i="2"/>
  <c r="M64" i="2"/>
  <c r="M62" i="2"/>
  <c r="L62" i="2"/>
  <c r="K64" i="1" l="1"/>
  <c r="L64" i="1"/>
  <c r="K65" i="1"/>
  <c r="L65" i="1"/>
  <c r="K66" i="1"/>
  <c r="L66" i="1"/>
  <c r="K67" i="1"/>
  <c r="L67" i="1"/>
  <c r="K69" i="1"/>
  <c r="L69" i="1"/>
  <c r="K70" i="1"/>
  <c r="L70" i="1"/>
  <c r="L64" i="2"/>
  <c r="L65" i="2"/>
  <c r="L66" i="2"/>
  <c r="L67" i="2"/>
  <c r="L69" i="2"/>
  <c r="L70" i="2"/>
  <c r="K62" i="2" l="1"/>
  <c r="K64" i="2"/>
  <c r="K65" i="2"/>
  <c r="O65" i="2" s="1"/>
  <c r="K66" i="2"/>
  <c r="K67" i="2"/>
  <c r="K69" i="2"/>
  <c r="K70" i="2"/>
  <c r="I62" i="2"/>
  <c r="J62" i="2"/>
  <c r="I69" i="2"/>
  <c r="J69" i="2"/>
  <c r="I70" i="2"/>
  <c r="O70" i="2" s="1"/>
  <c r="J70" i="2"/>
  <c r="I64" i="2"/>
  <c r="J64" i="2"/>
  <c r="I65" i="2"/>
  <c r="J65" i="2"/>
  <c r="I66" i="2"/>
  <c r="J66" i="2"/>
  <c r="O66" i="2" s="1"/>
  <c r="I67" i="2"/>
  <c r="J67" i="2"/>
  <c r="I69" i="1"/>
  <c r="J69" i="1"/>
  <c r="I70" i="1"/>
  <c r="J70" i="1"/>
  <c r="I64" i="1"/>
  <c r="J64" i="1"/>
  <c r="I65" i="1"/>
  <c r="J65" i="1"/>
  <c r="I66" i="1"/>
  <c r="J66" i="1"/>
  <c r="I67" i="1"/>
  <c r="J67" i="1"/>
  <c r="O70" i="1"/>
  <c r="O69" i="1"/>
  <c r="O67" i="1"/>
  <c r="O66" i="1"/>
  <c r="O65" i="1"/>
  <c r="O64" i="1"/>
  <c r="O59" i="1"/>
  <c r="O58" i="1"/>
  <c r="O56" i="1"/>
  <c r="O55" i="1"/>
  <c r="O54" i="1"/>
  <c r="O53" i="1"/>
  <c r="O50" i="1"/>
  <c r="O49" i="1"/>
  <c r="O47" i="1"/>
  <c r="O46" i="1"/>
  <c r="O45" i="1"/>
  <c r="O44" i="1"/>
  <c r="O41" i="1"/>
  <c r="O40" i="1"/>
  <c r="O38" i="1"/>
  <c r="O37" i="1"/>
  <c r="O36" i="1"/>
  <c r="O35" i="1"/>
  <c r="O32" i="1"/>
  <c r="O31" i="1"/>
  <c r="O29" i="1"/>
  <c r="O28" i="1"/>
  <c r="O27" i="1"/>
  <c r="O26" i="1"/>
  <c r="O23" i="1"/>
  <c r="O22" i="1"/>
  <c r="O20" i="1"/>
  <c r="O19" i="1"/>
  <c r="O18" i="1"/>
  <c r="O17" i="1"/>
  <c r="O14" i="1"/>
  <c r="O13" i="1"/>
  <c r="O11" i="1"/>
  <c r="O10" i="1"/>
  <c r="O9" i="1"/>
  <c r="O8" i="1"/>
  <c r="O8" i="2"/>
  <c r="C62" i="1"/>
  <c r="O14" i="2"/>
  <c r="O13" i="2"/>
  <c r="F70" i="1"/>
  <c r="H67" i="2"/>
  <c r="H70" i="2"/>
  <c r="H69" i="2"/>
  <c r="E70" i="2"/>
  <c r="D70" i="2"/>
  <c r="F70" i="2"/>
  <c r="G70" i="2"/>
  <c r="D69" i="2"/>
  <c r="E69" i="2"/>
  <c r="F69" i="2"/>
  <c r="G69" i="2"/>
  <c r="H64" i="2"/>
  <c r="E62" i="1"/>
  <c r="H64" i="1"/>
  <c r="E65" i="1"/>
  <c r="G66" i="1"/>
  <c r="E67" i="1"/>
  <c r="F62" i="1"/>
  <c r="E64" i="1"/>
  <c r="G65" i="1"/>
  <c r="C67" i="1"/>
  <c r="H69" i="1"/>
  <c r="D67" i="2"/>
  <c r="D66" i="2"/>
  <c r="F64" i="2"/>
  <c r="G62" i="2"/>
  <c r="H66" i="2"/>
  <c r="F65" i="2"/>
  <c r="O47" i="2"/>
  <c r="O45" i="2"/>
  <c r="O44" i="2"/>
  <c r="O41" i="2"/>
  <c r="O40" i="2"/>
  <c r="C67" i="2"/>
  <c r="O37" i="2"/>
  <c r="O36" i="2"/>
  <c r="O35" i="2"/>
  <c r="G67" i="2"/>
  <c r="E65" i="2"/>
  <c r="O23" i="2"/>
  <c r="O22" i="2"/>
  <c r="O20" i="2"/>
  <c r="O19" i="2"/>
  <c r="O18" i="2"/>
  <c r="O17" i="2"/>
  <c r="O10" i="2"/>
  <c r="O9" i="2"/>
  <c r="F65" i="1"/>
  <c r="D70" i="1"/>
  <c r="F69" i="1"/>
  <c r="H66" i="1"/>
  <c r="D64" i="1"/>
  <c r="E70" i="1"/>
  <c r="D65" i="1"/>
  <c r="G62" i="1"/>
  <c r="D69" i="1"/>
  <c r="D62" i="1"/>
  <c r="F64" i="1"/>
  <c r="C70" i="1"/>
  <c r="G70" i="1"/>
  <c r="H65" i="1"/>
  <c r="F66" i="1"/>
  <c r="D67" i="1"/>
  <c r="H67" i="1"/>
  <c r="H70" i="1"/>
  <c r="C66" i="1"/>
  <c r="E66" i="2"/>
  <c r="O46" i="2"/>
  <c r="D62" i="2"/>
  <c r="H62" i="2"/>
  <c r="O59" i="2"/>
  <c r="C70" i="2"/>
  <c r="F67" i="1"/>
  <c r="H62" i="1"/>
  <c r="G67" i="1"/>
  <c r="E69" i="1"/>
  <c r="O49" i="2"/>
  <c r="C69" i="2"/>
  <c r="C65" i="1"/>
  <c r="D66" i="1"/>
  <c r="C69" i="1"/>
  <c r="G69" i="1"/>
  <c r="G64" i="2"/>
  <c r="C66" i="2"/>
  <c r="O55" i="2"/>
  <c r="G66" i="2"/>
  <c r="E67" i="2"/>
  <c r="O56" i="2"/>
  <c r="O11" i="2"/>
  <c r="F66" i="2"/>
  <c r="E64" i="2"/>
  <c r="O53" i="2"/>
  <c r="F67" i="2"/>
  <c r="C64" i="1"/>
  <c r="G64" i="1"/>
  <c r="E66" i="1"/>
  <c r="O38" i="2"/>
  <c r="D64" i="2"/>
  <c r="O50" i="2"/>
  <c r="E62" i="2"/>
  <c r="O54" i="2"/>
  <c r="C65" i="2"/>
  <c r="G65" i="2"/>
  <c r="C62" i="2"/>
  <c r="F62" i="2"/>
  <c r="D65" i="2"/>
  <c r="H65" i="2"/>
  <c r="O58" i="2"/>
  <c r="C64" i="2"/>
  <c r="O64" i="2"/>
  <c r="O69" i="2"/>
  <c r="O67" i="2" l="1"/>
</calcChain>
</file>

<file path=xl/sharedStrings.xml><?xml version="1.0" encoding="utf-8"?>
<sst xmlns="http://schemas.openxmlformats.org/spreadsheetml/2006/main" count="148" uniqueCount="34">
  <si>
    <t>Central Maine Power Company</t>
  </si>
  <si>
    <t>Large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</si>
  <si>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</si>
  <si>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</si>
  <si>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</si>
  <si>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</si>
  <si>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</si>
  <si>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</si>
  <si>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</si>
  <si>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</si>
  <si>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</si>
  <si>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</si>
  <si>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</si>
  <si>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</si>
  <si>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</si>
  <si>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IGS-S</t>
  </si>
  <si>
    <t>Customers</t>
  </si>
  <si>
    <t>On Peak kWh</t>
  </si>
  <si>
    <t>Shoulder kWh</t>
  </si>
  <si>
    <t>Off-Peak kWh</t>
  </si>
  <si>
    <t>Total kWh</t>
  </si>
  <si>
    <t>On Peak kW</t>
  </si>
  <si>
    <t>Shoulder kW</t>
  </si>
  <si>
    <t>IGS-P</t>
  </si>
  <si>
    <t>LGS-S</t>
  </si>
  <si>
    <t>LGS-P</t>
  </si>
  <si>
    <t xml:space="preserve">LGS-ST </t>
  </si>
  <si>
    <t>LGS-T  2/</t>
  </si>
  <si>
    <t xml:space="preserve">Total </t>
  </si>
  <si>
    <t>(1)  Customers are average year-to-date customers.</t>
  </si>
  <si>
    <t>Customer Counts represent the month the meter was read.  If a customer had 2 meter reads in any given month, the customer would be counted twice.</t>
  </si>
  <si>
    <t>Customer Counts represent the month the meter was read.  If a customer had 2 meter reads in any given month, the customer is only counted once, but the sum of the kWh appears in the month read.</t>
  </si>
  <si>
    <t>2022 Billing Units - All Customers</t>
  </si>
  <si>
    <t>2022 Billing Units - SOP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</si>
</sst>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##,000"/>
  </numFmts>
  <fonts count="28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rgb="FF1F497D"/>
      <name val="Verdana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10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" fontId="5" fillId="3" borderId="2" applyNumberFormat="0" applyProtection="0">
      <alignment horizontal="left" vertical="center" indent="1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8" fillId="20" borderId="0" applyNumberFormat="0" applyBorder="0" applyAlignment="0" applyProtection="0"/>
    <xf numFmtId="0" fontId="9" fillId="24" borderId="2" applyNumberFormat="0" applyAlignment="0" applyProtection="0"/>
    <xf numFmtId="0" fontId="10" fillId="17" borderId="9" applyNumberFormat="0" applyAlignment="0" applyProtection="0"/>
    <xf numFmtId="43" fontId="5" fillId="0" borderId="0" applyFont="0" applyFill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6" fillId="13" borderId="0" applyNumberFormat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21" borderId="2" applyNumberFormat="0" applyAlignment="0" applyProtection="0"/>
    <xf numFmtId="0" fontId="16" fillId="0" borderId="13" applyNumberFormat="0" applyFill="0" applyAlignment="0" applyProtection="0"/>
    <xf numFmtId="0" fontId="16" fillId="21" borderId="0" applyNumberFormat="0" applyBorder="0" applyAlignment="0" applyProtection="0"/>
    <xf numFmtId="0" fontId="1" fillId="0" borderId="0"/>
    <xf numFmtId="0" fontId="5" fillId="28" borderId="0"/>
    <xf numFmtId="0" fontId="17" fillId="28" borderId="0"/>
    <xf numFmtId="0" fontId="5" fillId="20" borderId="2" applyNumberFormat="0" applyFont="0" applyAlignment="0" applyProtection="0"/>
    <xf numFmtId="0" fontId="18" fillId="24" borderId="14" applyNumberFormat="0" applyAlignment="0" applyProtection="0"/>
    <xf numFmtId="4" fontId="5" fillId="29" borderId="2" applyNumberFormat="0" applyProtection="0">
      <alignment vertical="center"/>
    </xf>
    <xf numFmtId="4" fontId="19" fillId="2" borderId="2" applyNumberFormat="0" applyProtection="0">
      <alignment vertical="center"/>
    </xf>
    <xf numFmtId="4" fontId="5" fillId="2" borderId="2" applyNumberFormat="0" applyProtection="0">
      <alignment horizontal="left" vertical="center" indent="1"/>
    </xf>
    <xf numFmtId="0" fontId="20" fillId="29" borderId="15" applyNumberFormat="0" applyProtection="0">
      <alignment horizontal="left" vertical="top" indent="1"/>
    </xf>
    <xf numFmtId="4" fontId="5" fillId="3" borderId="2" applyNumberFormat="0" applyProtection="0">
      <alignment horizontal="left" vertical="center" indent="1"/>
    </xf>
    <xf numFmtId="4" fontId="5" fillId="30" borderId="2" applyNumberFormat="0" applyProtection="0">
      <alignment horizontal="right" vertical="center"/>
    </xf>
    <xf numFmtId="4" fontId="5" fillId="31" borderId="2" applyNumberFormat="0" applyProtection="0">
      <alignment horizontal="right" vertical="center"/>
    </xf>
    <xf numFmtId="4" fontId="5" fillId="32" borderId="16" applyNumberFormat="0" applyProtection="0">
      <alignment horizontal="right" vertical="center"/>
    </xf>
    <xf numFmtId="4" fontId="5" fillId="33" borderId="2" applyNumberFormat="0" applyProtection="0">
      <alignment horizontal="right" vertical="center"/>
    </xf>
    <xf numFmtId="4" fontId="5" fillId="34" borderId="2" applyNumberFormat="0" applyProtection="0">
      <alignment horizontal="right" vertical="center"/>
    </xf>
    <xf numFmtId="4" fontId="5" fillId="35" borderId="2" applyNumberFormat="0" applyProtection="0">
      <alignment horizontal="right" vertical="center"/>
    </xf>
    <xf numFmtId="4" fontId="5" fillId="36" borderId="2" applyNumberFormat="0" applyProtection="0">
      <alignment horizontal="right" vertical="center"/>
    </xf>
    <xf numFmtId="4" fontId="5" fillId="37" borderId="2" applyNumberFormat="0" applyProtection="0">
      <alignment horizontal="right" vertical="center"/>
    </xf>
    <xf numFmtId="4" fontId="5" fillId="38" borderId="2" applyNumberFormat="0" applyProtection="0">
      <alignment horizontal="right" vertical="center"/>
    </xf>
    <xf numFmtId="4" fontId="5" fillId="39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5" fillId="41" borderId="2" applyNumberFormat="0" applyProtection="0">
      <alignment horizontal="right" vertical="center"/>
    </xf>
    <xf numFmtId="4" fontId="5" fillId="42" borderId="16" applyNumberFormat="0" applyProtection="0">
      <alignment horizontal="left" vertical="center" indent="1"/>
    </xf>
    <xf numFmtId="4" fontId="5" fillId="41" borderId="16" applyNumberFormat="0" applyProtection="0">
      <alignment horizontal="left" vertical="center" indent="1"/>
    </xf>
    <xf numFmtId="0" fontId="5" fillId="43" borderId="2" applyNumberFormat="0" applyProtection="0">
      <alignment horizontal="left" vertical="center" indent="1"/>
    </xf>
    <xf numFmtId="0" fontId="5" fillId="40" borderId="15" applyNumberFormat="0" applyProtection="0">
      <alignment horizontal="left" vertical="top" indent="1"/>
    </xf>
    <xf numFmtId="0" fontId="5" fillId="44" borderId="2" applyNumberFormat="0" applyProtection="0">
      <alignment horizontal="left" vertical="center" indent="1"/>
    </xf>
    <xf numFmtId="0" fontId="5" fillId="41" borderId="15" applyNumberFormat="0" applyProtection="0">
      <alignment horizontal="left" vertical="top" indent="1"/>
    </xf>
    <xf numFmtId="0" fontId="5" fillId="45" borderId="2" applyNumberFormat="0" applyProtection="0">
      <alignment horizontal="left" vertical="center" indent="1"/>
    </xf>
    <xf numFmtId="0" fontId="5" fillId="45" borderId="15" applyNumberFormat="0" applyProtection="0">
      <alignment horizontal="left" vertical="top" indent="1"/>
    </xf>
    <xf numFmtId="0" fontId="5" fillId="42" borderId="2" applyNumberFormat="0" applyProtection="0">
      <alignment horizontal="left" vertical="center" indent="1"/>
    </xf>
    <xf numFmtId="0" fontId="5" fillId="42" borderId="15" applyNumberFormat="0" applyProtection="0">
      <alignment horizontal="left" vertical="top" indent="1"/>
    </xf>
    <xf numFmtId="0" fontId="5" fillId="46" borderId="17" applyNumberFormat="0">
      <protection locked="0"/>
    </xf>
    <xf numFmtId="0" fontId="21" fillId="40" borderId="18" applyBorder="0"/>
    <xf numFmtId="4" fontId="22" fillId="47" borderId="15" applyNumberFormat="0" applyProtection="0">
      <alignment vertical="center"/>
    </xf>
    <xf numFmtId="4" fontId="19" fillId="48" borderId="19" applyNumberFormat="0" applyProtection="0">
      <alignment vertical="center"/>
    </xf>
    <xf numFmtId="4" fontId="22" fillId="43" borderId="15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4" fontId="5" fillId="0" borderId="2" applyNumberFormat="0" applyProtection="0">
      <alignment horizontal="right" vertical="center"/>
    </xf>
    <xf numFmtId="4" fontId="19" fillId="49" borderId="2" applyNumberFormat="0" applyProtection="0">
      <alignment horizontal="right" vertical="center"/>
    </xf>
    <xf numFmtId="0" fontId="22" fillId="41" borderId="15" applyNumberFormat="0" applyProtection="0">
      <alignment horizontal="left" vertical="top" indent="1"/>
    </xf>
    <xf numFmtId="4" fontId="23" fillId="50" borderId="16" applyNumberFormat="0" applyProtection="0">
      <alignment horizontal="left" vertical="center" indent="1"/>
    </xf>
    <xf numFmtId="0" fontId="5" fillId="51" borderId="19"/>
    <xf numFmtId="4" fontId="24" fillId="46" borderId="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26" fillId="0" borderId="0" applyNumberFormat="0" applyFill="0" applyBorder="0" applyAlignment="0" applyProtection="0"/>
    <xf numFmtId="9" fontId="5" fillId="0" borderId="0" applyFont="0" applyFill="0" applyBorder="0" applyAlignment="0" applyProtection="0"/>
    <xf numFmtId="165" fontId="27" fillId="0" borderId="21" applyNumberFormat="0" applyProtection="0">
      <alignment horizontal="right" vertical="center"/>
    </xf>
  </cellStyleXfs>
  <cellXfs count="39">
    <xf numFmtId="0" fontId="0" fillId="0" borderId="0" xfId="0"/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2" fillId="0" borderId="0" xfId="1" applyNumberFormat="1" applyFill="1" applyAlignment="1">
      <alignment horizontal="centerContinuous"/>
    </xf>
    <xf numFmtId="0" fontId="0" fillId="0" borderId="0" xfId="0" applyFill="1"/>
    <xf numFmtId="0" fontId="2" fillId="0" borderId="0" xfId="0" applyFont="1" applyFill="1" applyAlignment="1">
      <alignment horizontal="left"/>
    </xf>
    <xf numFmtId="164" fontId="2" fillId="0" borderId="0" xfId="1" applyNumberFormat="1" applyFill="1" applyAlignment="1">
      <alignment horizontal="left" wrapText="1"/>
    </xf>
    <xf numFmtId="0" fontId="2" fillId="0" borderId="0" xfId="0" applyFont="1" applyFill="1"/>
    <xf numFmtId="164" fontId="2" fillId="0" borderId="0" xfId="1" applyNumberFormat="1" applyFill="1"/>
    <xf numFmtId="164" fontId="3" fillId="0" borderId="0" xfId="1" applyNumberFormat="1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0" fontId="2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3" applyFont="1" applyFill="1" applyBorder="1" applyAlignment="1">
      <alignment horizontal="centerContinuous"/>
    </xf>
    <xf numFmtId="0" fontId="4" fillId="0" borderId="0" xfId="0" applyFont="1" applyFill="1"/>
    <xf numFmtId="3" fontId="2" fillId="0" borderId="0" xfId="1" applyNumberFormat="1" applyFill="1"/>
    <xf numFmtId="3" fontId="0" fillId="2" borderId="0" xfId="0" applyNumberFormat="1" applyFill="1"/>
    <xf numFmtId="3" fontId="0" fillId="0" borderId="0" xfId="0" applyNumberFormat="1" applyFill="1"/>
    <xf numFmtId="3" fontId="2" fillId="0" borderId="0" xfId="2" applyNumberFormat="1" applyFill="1"/>
    <xf numFmtId="3" fontId="2" fillId="0" borderId="1" xfId="1" applyNumberFormat="1" applyFill="1" applyBorder="1"/>
    <xf numFmtId="3" fontId="0" fillId="0" borderId="1" xfId="0" applyNumberFormat="1" applyFill="1" applyBorder="1"/>
    <xf numFmtId="0" fontId="4" fillId="0" borderId="3" xfId="0" applyFont="1" applyFill="1" applyBorder="1"/>
    <xf numFmtId="0" fontId="0" fillId="0" borderId="4" xfId="0" applyFill="1" applyBorder="1"/>
    <xf numFmtId="3" fontId="2" fillId="0" borderId="4" xfId="1" applyNumberFormat="1" applyFill="1" applyBorder="1"/>
    <xf numFmtId="3" fontId="2" fillId="2" borderId="5" xfId="1" applyNumberFormat="1" applyFill="1" applyBorder="1"/>
    <xf numFmtId="0" fontId="2" fillId="0" borderId="6" xfId="0" applyFont="1" applyFill="1" applyBorder="1"/>
    <xf numFmtId="3" fontId="2" fillId="0" borderId="0" xfId="1" applyNumberFormat="1" applyFill="1" applyBorder="1"/>
    <xf numFmtId="3" fontId="2" fillId="0" borderId="5" xfId="1" applyNumberFormat="1" applyFill="1" applyBorder="1"/>
    <xf numFmtId="0" fontId="2" fillId="0" borderId="7" xfId="0" applyFont="1" applyFill="1" applyBorder="1"/>
    <xf numFmtId="0" fontId="0" fillId="0" borderId="1" xfId="0" applyFill="1" applyBorder="1"/>
    <xf numFmtId="3" fontId="2" fillId="0" borderId="8" xfId="1" applyNumberFormat="1" applyFill="1" applyBorder="1"/>
    <xf numFmtId="164" fontId="2" fillId="0" borderId="0" xfId="1" applyNumberFormat="1" applyFill="1" applyAlignment="1">
      <alignment horizontal="left"/>
    </xf>
    <xf numFmtId="0" fontId="2" fillId="0" borderId="0" xfId="1" applyNumberFormat="1" applyFill="1"/>
    <xf numFmtId="3" fontId="2" fillId="2" borderId="0" xfId="1" applyNumberFormat="1" applyFill="1"/>
    <xf numFmtId="164" fontId="2" fillId="0" borderId="0" xfId="1" applyNumberFormat="1" applyFont="1" applyFill="1" applyAlignment="1">
      <alignment horizontal="centerContinuous" wrapText="1"/>
    </xf>
    <xf numFmtId="0" fontId="0" fillId="0" borderId="0" xfId="0" applyFill="1" applyAlignment="1">
      <alignment horizontal="centerContinuous" wrapText="1"/>
    </xf>
    <xf numFmtId="164" fontId="0" fillId="0" borderId="0" xfId="1" applyNumberFormat="1" applyFont="1"/>
    <xf numFmtId="164" fontId="0" fillId="0" borderId="0" xfId="44" applyNumberFormat="1" applyFont="1" applyFill="1"/>
  </cellXfs>
  <cellStyles count="106">
    <cellStyle name="Accent1 - 20%" xfId="5" xr:uid="{00000000-0005-0000-0000-000000000000}"/>
    <cellStyle name="Accent1 - 40%" xfId="6" xr:uid="{00000000-0005-0000-0000-000001000000}"/>
    <cellStyle name="Accent1 - 60%" xfId="7" xr:uid="{00000000-0005-0000-0000-000002000000}"/>
    <cellStyle name="Accent1 2" xfId="8" xr:uid="{00000000-0005-0000-0000-000003000000}"/>
    <cellStyle name="Accent1 3" xfId="9" xr:uid="{00000000-0005-0000-0000-000004000000}"/>
    <cellStyle name="Accent1 4" xfId="10" xr:uid="{00000000-0005-0000-0000-000005000000}"/>
    <cellStyle name="Accent2 - 20%" xfId="11" xr:uid="{00000000-0005-0000-0000-000006000000}"/>
    <cellStyle name="Accent2 - 40%" xfId="12" xr:uid="{00000000-0005-0000-0000-000007000000}"/>
    <cellStyle name="Accent2 - 60%" xfId="13" xr:uid="{00000000-0005-0000-0000-000008000000}"/>
    <cellStyle name="Accent2 2" xfId="14" xr:uid="{00000000-0005-0000-0000-000009000000}"/>
    <cellStyle name="Accent2 3" xfId="15" xr:uid="{00000000-0005-0000-0000-00000A000000}"/>
    <cellStyle name="Accent2 4" xfId="16" xr:uid="{00000000-0005-0000-0000-00000B000000}"/>
    <cellStyle name="Accent3 - 20%" xfId="17" xr:uid="{00000000-0005-0000-0000-00000C000000}"/>
    <cellStyle name="Accent3 - 40%" xfId="18" xr:uid="{00000000-0005-0000-0000-00000D000000}"/>
    <cellStyle name="Accent3 - 60%" xfId="19" xr:uid="{00000000-0005-0000-0000-00000E000000}"/>
    <cellStyle name="Accent3 2" xfId="20" xr:uid="{00000000-0005-0000-0000-00000F000000}"/>
    <cellStyle name="Accent3 3" xfId="21" xr:uid="{00000000-0005-0000-0000-000010000000}"/>
    <cellStyle name="Accent3 4" xfId="22" xr:uid="{00000000-0005-0000-0000-000011000000}"/>
    <cellStyle name="Accent4 - 20%" xfId="23" xr:uid="{00000000-0005-0000-0000-000012000000}"/>
    <cellStyle name="Accent4 - 40%" xfId="24" xr:uid="{00000000-0005-0000-0000-000013000000}"/>
    <cellStyle name="Accent4 - 60%" xfId="25" xr:uid="{00000000-0005-0000-0000-000014000000}"/>
    <cellStyle name="Accent4 2" xfId="26" xr:uid="{00000000-0005-0000-0000-000015000000}"/>
    <cellStyle name="Accent4 3" xfId="27" xr:uid="{00000000-0005-0000-0000-000016000000}"/>
    <cellStyle name="Accent4 4" xfId="28" xr:uid="{00000000-0005-0000-0000-000017000000}"/>
    <cellStyle name="Accent5 - 20%" xfId="29" xr:uid="{00000000-0005-0000-0000-000018000000}"/>
    <cellStyle name="Accent5 - 40%" xfId="30" xr:uid="{00000000-0005-0000-0000-000019000000}"/>
    <cellStyle name="Accent5 - 60%" xfId="31" xr:uid="{00000000-0005-0000-0000-00001A000000}"/>
    <cellStyle name="Accent5 2" xfId="32" xr:uid="{00000000-0005-0000-0000-00001B000000}"/>
    <cellStyle name="Accent5 3" xfId="33" xr:uid="{00000000-0005-0000-0000-00001C000000}"/>
    <cellStyle name="Accent5 4" xfId="34" xr:uid="{00000000-0005-0000-0000-00001D000000}"/>
    <cellStyle name="Accent6 - 20%" xfId="35" xr:uid="{00000000-0005-0000-0000-00001E000000}"/>
    <cellStyle name="Accent6 - 40%" xfId="36" xr:uid="{00000000-0005-0000-0000-00001F000000}"/>
    <cellStyle name="Accent6 - 60%" xfId="37" xr:uid="{00000000-0005-0000-0000-000020000000}"/>
    <cellStyle name="Accent6 2" xfId="38" xr:uid="{00000000-0005-0000-0000-000021000000}"/>
    <cellStyle name="Accent6 3" xfId="39" xr:uid="{00000000-0005-0000-0000-000022000000}"/>
    <cellStyle name="Accent6 4" xfId="40" xr:uid="{00000000-0005-0000-0000-000023000000}"/>
    <cellStyle name="Bad 2" xfId="41" xr:uid="{00000000-0005-0000-0000-000024000000}"/>
    <cellStyle name="Calculation 2" xfId="42" xr:uid="{00000000-0005-0000-0000-000025000000}"/>
    <cellStyle name="Check Cell 2" xfId="43" xr:uid="{00000000-0005-0000-0000-000026000000}"/>
    <cellStyle name="Comma" xfId="1" builtinId="3"/>
    <cellStyle name="Comma 2" xfId="44" xr:uid="{00000000-0005-0000-0000-000028000000}"/>
    <cellStyle name="Emphasis 1" xfId="45" xr:uid="{00000000-0005-0000-0000-000029000000}"/>
    <cellStyle name="Emphasis 2" xfId="46" xr:uid="{00000000-0005-0000-0000-00002A000000}"/>
    <cellStyle name="Emphasis 3" xfId="47" xr:uid="{00000000-0005-0000-0000-00002B000000}"/>
    <cellStyle name="Good 2" xfId="48" xr:uid="{00000000-0005-0000-0000-00002C000000}"/>
    <cellStyle name="Heading 1 2" xfId="49" xr:uid="{00000000-0005-0000-0000-00002D000000}"/>
    <cellStyle name="Heading 2 2" xfId="50" xr:uid="{00000000-0005-0000-0000-00002E000000}"/>
    <cellStyle name="Heading 3 2" xfId="51" xr:uid="{00000000-0005-0000-0000-00002F000000}"/>
    <cellStyle name="Heading 4 2" xfId="52" xr:uid="{00000000-0005-0000-0000-000030000000}"/>
    <cellStyle name="Input 2" xfId="53" xr:uid="{00000000-0005-0000-0000-000031000000}"/>
    <cellStyle name="Linked Cell 2" xfId="54" xr:uid="{00000000-0005-0000-0000-000032000000}"/>
    <cellStyle name="Neutral 2" xfId="55" xr:uid="{00000000-0005-0000-0000-000033000000}"/>
    <cellStyle name="Normal" xfId="0" builtinId="0"/>
    <cellStyle name="Normal 2" xfId="56" xr:uid="{00000000-0005-0000-0000-000035000000}"/>
    <cellStyle name="Normal 3" xfId="57" xr:uid="{00000000-0005-0000-0000-000036000000}"/>
    <cellStyle name="Normal 4" xfId="58" xr:uid="{00000000-0005-0000-0000-000037000000}"/>
    <cellStyle name="Normal_AllinCoreRecalculated2" xfId="3" xr:uid="{00000000-0005-0000-0000-000038000000}"/>
    <cellStyle name="Note 2" xfId="59" xr:uid="{00000000-0005-0000-0000-000039000000}"/>
    <cellStyle name="Output 2" xfId="60" xr:uid="{00000000-0005-0000-0000-00003A000000}"/>
    <cellStyle name="Percent" xfId="2" builtinId="5"/>
    <cellStyle name="Percent 2" xfId="104" xr:uid="{1D59DFDB-F1A6-4851-8486-7B118EDBC82F}"/>
    <cellStyle name="SAPBEXaggData" xfId="61" xr:uid="{00000000-0005-0000-0000-00003C000000}"/>
    <cellStyle name="SAPBEXaggDataEmph" xfId="62" xr:uid="{00000000-0005-0000-0000-00003D000000}"/>
    <cellStyle name="SAPBEXaggItem" xfId="63" xr:uid="{00000000-0005-0000-0000-00003E000000}"/>
    <cellStyle name="SAPBEXaggItemX" xfId="64" xr:uid="{00000000-0005-0000-0000-00003F000000}"/>
    <cellStyle name="SAPBEXchaText" xfId="65" xr:uid="{00000000-0005-0000-0000-000040000000}"/>
    <cellStyle name="SAPBEXexcBad7" xfId="66" xr:uid="{00000000-0005-0000-0000-000041000000}"/>
    <cellStyle name="SAPBEXexcBad8" xfId="67" xr:uid="{00000000-0005-0000-0000-000042000000}"/>
    <cellStyle name="SAPBEXexcBad9" xfId="68" xr:uid="{00000000-0005-0000-0000-000043000000}"/>
    <cellStyle name="SAPBEXexcCritical4" xfId="69" xr:uid="{00000000-0005-0000-0000-000044000000}"/>
    <cellStyle name="SAPBEXexcCritical5" xfId="70" xr:uid="{00000000-0005-0000-0000-000045000000}"/>
    <cellStyle name="SAPBEXexcCritical6" xfId="71" xr:uid="{00000000-0005-0000-0000-000046000000}"/>
    <cellStyle name="SAPBEXexcGood1" xfId="72" xr:uid="{00000000-0005-0000-0000-000047000000}"/>
    <cellStyle name="SAPBEXexcGood2" xfId="73" xr:uid="{00000000-0005-0000-0000-000048000000}"/>
    <cellStyle name="SAPBEXexcGood3" xfId="74" xr:uid="{00000000-0005-0000-0000-000049000000}"/>
    <cellStyle name="SAPBEXfilterDrill" xfId="75" xr:uid="{00000000-0005-0000-0000-00004A000000}"/>
    <cellStyle name="SAPBEXfilterItem" xfId="76" xr:uid="{00000000-0005-0000-0000-00004B000000}"/>
    <cellStyle name="SAPBEXfilterText" xfId="77" xr:uid="{00000000-0005-0000-0000-00004C000000}"/>
    <cellStyle name="SAPBEXformats" xfId="78" xr:uid="{00000000-0005-0000-0000-00004D000000}"/>
    <cellStyle name="SAPBEXheaderItem" xfId="79" xr:uid="{00000000-0005-0000-0000-00004E000000}"/>
    <cellStyle name="SAPBEXheaderText" xfId="80" xr:uid="{00000000-0005-0000-0000-00004F000000}"/>
    <cellStyle name="SAPBEXHLevel0" xfId="81" xr:uid="{00000000-0005-0000-0000-000050000000}"/>
    <cellStyle name="SAPBEXHLevel0X" xfId="82" xr:uid="{00000000-0005-0000-0000-000051000000}"/>
    <cellStyle name="SAPBEXHLevel1" xfId="83" xr:uid="{00000000-0005-0000-0000-000052000000}"/>
    <cellStyle name="SAPBEXHLevel1X" xfId="84" xr:uid="{00000000-0005-0000-0000-000053000000}"/>
    <cellStyle name="SAPBEXHLevel2" xfId="85" xr:uid="{00000000-0005-0000-0000-000054000000}"/>
    <cellStyle name="SAPBEXHLevel2X" xfId="86" xr:uid="{00000000-0005-0000-0000-000055000000}"/>
    <cellStyle name="SAPBEXHLevel3" xfId="87" xr:uid="{00000000-0005-0000-0000-000056000000}"/>
    <cellStyle name="SAPBEXHLevel3X" xfId="88" xr:uid="{00000000-0005-0000-0000-000057000000}"/>
    <cellStyle name="SAPBEXinputData" xfId="89" xr:uid="{00000000-0005-0000-0000-000058000000}"/>
    <cellStyle name="SAPBEXItemHeader" xfId="90" xr:uid="{00000000-0005-0000-0000-000059000000}"/>
    <cellStyle name="SAPBEXresData" xfId="91" xr:uid="{00000000-0005-0000-0000-00005A000000}"/>
    <cellStyle name="SAPBEXresDataEmph" xfId="92" xr:uid="{00000000-0005-0000-0000-00005B000000}"/>
    <cellStyle name="SAPBEXresItem" xfId="93" xr:uid="{00000000-0005-0000-0000-00005C000000}"/>
    <cellStyle name="SAPBEXresItemX" xfId="94" xr:uid="{00000000-0005-0000-0000-00005D000000}"/>
    <cellStyle name="SAPBEXstdData" xfId="95" xr:uid="{00000000-0005-0000-0000-00005E000000}"/>
    <cellStyle name="SAPBEXstdDataEmph" xfId="96" xr:uid="{00000000-0005-0000-0000-00005F000000}"/>
    <cellStyle name="SAPBEXstdItem" xfId="4" xr:uid="{00000000-0005-0000-0000-000060000000}"/>
    <cellStyle name="SAPBEXstdItemX" xfId="97" xr:uid="{00000000-0005-0000-0000-000061000000}"/>
    <cellStyle name="SAPBEXtitle" xfId="98" xr:uid="{00000000-0005-0000-0000-000062000000}"/>
    <cellStyle name="SAPBEXunassignedItem" xfId="99" xr:uid="{00000000-0005-0000-0000-000063000000}"/>
    <cellStyle name="SAPBEXundefined" xfId="100" xr:uid="{00000000-0005-0000-0000-000064000000}"/>
    <cellStyle name="SAPDataCell" xfId="105" xr:uid="{C01B4583-B5D1-4A8B-BF49-830C86DE1B36}"/>
    <cellStyle name="Sheet Title" xfId="101" xr:uid="{00000000-0005-0000-0000-000065000000}"/>
    <cellStyle name="Total 2" xfId="102" xr:uid="{00000000-0005-0000-0000-000066000000}"/>
    <cellStyle name="Warning Text 2" xfId="103" xr:uid="{00000000-0005-0000-0000-00006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6"/>
  <sheetViews>
    <sheetView tabSelected="1" zoomScaleNormal="100" workbookViewId="0"/>
  </sheetViews>
  <sheetFormatPr defaultColWidth="9.140625" defaultRowHeight="12.75" x14ac:dyDescent="0.2"/>
  <cols>
    <col min="1" max="1" width="12.7109375" style="7" customWidth="1"/>
    <col min="2" max="2" width="15.7109375" style="4" customWidth="1"/>
    <col min="3" max="14" width="12.7109375" style="8" customWidth="1"/>
    <col min="15" max="15" width="15.7109375" style="4" customWidth="1"/>
    <col min="16" max="23" width="15.5703125" style="4" customWidth="1"/>
    <col min="24" max="16384" width="9.140625" style="4"/>
  </cols>
  <sheetData>
    <row r="1" spans="1:1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1" t="s">
        <v>32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5"/>
      <c r="B4" s="2"/>
      <c r="C4" s="3"/>
      <c r="D4" s="3"/>
      <c r="E4" s="3"/>
      <c r="F4" s="35"/>
      <c r="G4" s="6"/>
      <c r="H4" s="3"/>
      <c r="I4" s="3"/>
      <c r="J4" s="3"/>
      <c r="K4" s="3"/>
      <c r="L4" s="3"/>
      <c r="M4" s="3"/>
      <c r="N4" s="3"/>
      <c r="O4" s="36"/>
    </row>
    <row r="5" spans="1:15" x14ac:dyDescent="0.2">
      <c r="J5" s="9"/>
      <c r="O5" s="10"/>
    </row>
    <row r="6" spans="1:15" s="12" customFormat="1" x14ac:dyDescent="0.2">
      <c r="A6" s="11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 x14ac:dyDescent="0.2">
      <c r="A7" s="15" t="s">
        <v>15</v>
      </c>
      <c r="B7" s="4" t="s">
        <v>16</v>
      </c>
      <c r="C7" s="16">
        <v>203</v>
      </c>
      <c r="D7" s="16">
        <v>204</v>
      </c>
      <c r="E7" s="16">
        <v>199</v>
      </c>
      <c r="F7" s="16">
        <v>199</v>
      </c>
      <c r="G7" s="16">
        <v>205</v>
      </c>
      <c r="H7" s="16">
        <v>208</v>
      </c>
      <c r="I7" s="16">
        <v>207</v>
      </c>
      <c r="J7" s="16">
        <v>207</v>
      </c>
      <c r="K7" s="16">
        <v>207</v>
      </c>
      <c r="L7" s="16">
        <v>206</v>
      </c>
      <c r="M7" s="16">
        <v>200</v>
      </c>
      <c r="N7" s="16">
        <v>199</v>
      </c>
      <c r="O7" s="17">
        <f>AVERAGE(C7:N7)</f>
        <v>203.66666666666666</v>
      </c>
    </row>
    <row r="8" spans="1:15" x14ac:dyDescent="0.2">
      <c r="B8" s="4" t="s">
        <v>17</v>
      </c>
      <c r="C8" s="16">
        <v>9949370.4209999945</v>
      </c>
      <c r="D8" s="16">
        <v>8342416.7050000019</v>
      </c>
      <c r="E8" s="16">
        <v>10571541.596000001</v>
      </c>
      <c r="F8" s="16">
        <v>9879615.4550000001</v>
      </c>
      <c r="G8" s="16">
        <v>10052613.640999999</v>
      </c>
      <c r="H8" s="16">
        <v>11354572.432999998</v>
      </c>
      <c r="I8" s="16">
        <v>11815979.016999992</v>
      </c>
      <c r="J8" s="16">
        <v>12938989.40000001</v>
      </c>
      <c r="K8" s="16">
        <v>12701092.02099999</v>
      </c>
      <c r="L8" s="16">
        <v>10539870.380000001</v>
      </c>
      <c r="M8" s="16">
        <v>8955344.5320000015</v>
      </c>
      <c r="N8" s="16">
        <v>10125447.928999994</v>
      </c>
      <c r="O8" s="18">
        <f>SUM(C8:N8)</f>
        <v>127226853.52999997</v>
      </c>
    </row>
    <row r="9" spans="1:15" x14ac:dyDescent="0.2">
      <c r="B9" s="4" t="s">
        <v>18</v>
      </c>
      <c r="C9" s="16">
        <v>8409978.7109999973</v>
      </c>
      <c r="D9" s="16">
        <v>6939614.4609999973</v>
      </c>
      <c r="E9" s="16">
        <v>8756146.4719999973</v>
      </c>
      <c r="F9" s="16">
        <v>6023171.7830000026</v>
      </c>
      <c r="G9" s="16">
        <v>4906607.1700000009</v>
      </c>
      <c r="H9" s="16">
        <v>5627891.8529999992</v>
      </c>
      <c r="I9" s="16">
        <v>5758933.9060000014</v>
      </c>
      <c r="J9" s="16">
        <v>6352631.5580000011</v>
      </c>
      <c r="K9" s="16">
        <v>6239190.943</v>
      </c>
      <c r="L9" s="16">
        <v>5149596.7419999987</v>
      </c>
      <c r="M9" s="16">
        <v>4383598.6769999992</v>
      </c>
      <c r="N9" s="16">
        <v>6409487.348000004</v>
      </c>
      <c r="O9" s="18">
        <f>SUM(C9:N9)</f>
        <v>74956849.623999998</v>
      </c>
    </row>
    <row r="10" spans="1:15" x14ac:dyDescent="0.2">
      <c r="B10" s="4" t="s">
        <v>19</v>
      </c>
      <c r="C10" s="16">
        <v>15914850.908</v>
      </c>
      <c r="D10" s="16">
        <v>12908791.436000003</v>
      </c>
      <c r="E10" s="16">
        <v>16599177.419999998</v>
      </c>
      <c r="F10" s="16">
        <v>16629281.719000008</v>
      </c>
      <c r="G10" s="16">
        <v>18262347.133999992</v>
      </c>
      <c r="H10" s="16">
        <v>21632972.079000004</v>
      </c>
      <c r="I10" s="16">
        <v>21686775.728999998</v>
      </c>
      <c r="J10" s="16">
        <v>23163514.960999999</v>
      </c>
      <c r="K10" s="16">
        <v>23204086.149999969</v>
      </c>
      <c r="L10" s="16">
        <v>19475026.854000002</v>
      </c>
      <c r="M10" s="16">
        <v>16518611.255000003</v>
      </c>
      <c r="N10" s="16">
        <v>17680520.36500001</v>
      </c>
      <c r="O10" s="18">
        <f>SUM(C10:N10)</f>
        <v>223675956.00999999</v>
      </c>
    </row>
    <row r="11" spans="1:15" x14ac:dyDescent="0.2">
      <c r="B11" s="4" t="s">
        <v>20</v>
      </c>
      <c r="C11" s="16">
        <v>34274200.039999992</v>
      </c>
      <c r="D11" s="16">
        <v>28190822.602000002</v>
      </c>
      <c r="E11" s="16">
        <v>35926865.487999991</v>
      </c>
      <c r="F11" s="16">
        <v>32532068.95700001</v>
      </c>
      <c r="G11" s="16">
        <v>33221567.944999993</v>
      </c>
      <c r="H11" s="16">
        <v>38615436.365000002</v>
      </c>
      <c r="I11" s="16">
        <v>39261688.651999995</v>
      </c>
      <c r="J11" s="16">
        <v>42455135.919000015</v>
      </c>
      <c r="K11" s="16">
        <v>42144369.113999963</v>
      </c>
      <c r="L11" s="16">
        <v>35164493.976000004</v>
      </c>
      <c r="M11" s="16">
        <v>29857554.464000002</v>
      </c>
      <c r="N11" s="16">
        <v>34215455.642000005</v>
      </c>
      <c r="O11" s="18">
        <f>SUM(C11:N11)</f>
        <v>425859659.16399997</v>
      </c>
    </row>
    <row r="12" spans="1:15" x14ac:dyDescent="0.2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 x14ac:dyDescent="0.2">
      <c r="B13" s="4" t="s">
        <v>21</v>
      </c>
      <c r="C13" s="16">
        <v>80936.110000000015</v>
      </c>
      <c r="D13" s="16">
        <v>66410.449999999983</v>
      </c>
      <c r="E13" s="16">
        <v>86915.499999999942</v>
      </c>
      <c r="F13" s="16">
        <v>76185.73000000004</v>
      </c>
      <c r="G13" s="16">
        <v>86468.369999999966</v>
      </c>
      <c r="H13" s="16">
        <v>92244.219999999928</v>
      </c>
      <c r="I13" s="16">
        <v>89295.169999999984</v>
      </c>
      <c r="J13" s="16">
        <v>103514.83999999998</v>
      </c>
      <c r="K13" s="16">
        <v>100945.20000000003</v>
      </c>
      <c r="L13" s="16">
        <v>88340.72</v>
      </c>
      <c r="M13" s="16">
        <v>78255.040000000008</v>
      </c>
      <c r="N13" s="16">
        <v>85687.88</v>
      </c>
      <c r="O13" s="18">
        <f>SUM(C13:N13)</f>
        <v>1035199.2299999999</v>
      </c>
    </row>
    <row r="14" spans="1:15" x14ac:dyDescent="0.2">
      <c r="B14" s="4" t="s">
        <v>22</v>
      </c>
      <c r="C14" s="16">
        <v>79136.489999999991</v>
      </c>
      <c r="D14" s="16">
        <v>66054.329999999987</v>
      </c>
      <c r="E14" s="16">
        <v>84648.019999999975</v>
      </c>
      <c r="F14" s="16">
        <v>74850.100000000064</v>
      </c>
      <c r="G14" s="16">
        <v>84926.480000000025</v>
      </c>
      <c r="H14" s="16">
        <v>92002.799999999974</v>
      </c>
      <c r="I14" s="16">
        <v>89301.409999999989</v>
      </c>
      <c r="J14" s="16">
        <v>102146.96000000006</v>
      </c>
      <c r="K14" s="16">
        <v>101050.98000000003</v>
      </c>
      <c r="L14" s="16">
        <v>86134.720000000001</v>
      </c>
      <c r="M14" s="16">
        <v>76387.58</v>
      </c>
      <c r="N14" s="16">
        <v>84128.87000000001</v>
      </c>
      <c r="O14" s="18">
        <f>SUM(C14:N14)</f>
        <v>1020768.7400000001</v>
      </c>
    </row>
    <row r="15" spans="1:15" x14ac:dyDescent="0.2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 x14ac:dyDescent="0.2">
      <c r="A16" s="15" t="s">
        <v>23</v>
      </c>
      <c r="B16" s="4" t="s">
        <v>16</v>
      </c>
      <c r="C16" s="38">
        <v>59</v>
      </c>
      <c r="D16" s="38">
        <v>59</v>
      </c>
      <c r="E16" s="38">
        <v>59</v>
      </c>
      <c r="F16" s="38">
        <v>59</v>
      </c>
      <c r="G16" s="38">
        <v>60</v>
      </c>
      <c r="H16" s="38">
        <v>62</v>
      </c>
      <c r="I16" s="16">
        <v>62</v>
      </c>
      <c r="J16" s="16">
        <v>62</v>
      </c>
      <c r="K16" s="16">
        <v>62</v>
      </c>
      <c r="L16" s="16">
        <v>61</v>
      </c>
      <c r="M16" s="16">
        <v>61</v>
      </c>
      <c r="N16" s="16">
        <v>63</v>
      </c>
      <c r="O16" s="17">
        <f>AVERAGE(C16:N16)</f>
        <v>60.75</v>
      </c>
    </row>
    <row r="17" spans="1:15" x14ac:dyDescent="0.2">
      <c r="B17" s="4" t="s">
        <v>17</v>
      </c>
      <c r="C17" s="16">
        <v>3745112.2790000015</v>
      </c>
      <c r="D17" s="16">
        <v>2818971.2630000003</v>
      </c>
      <c r="E17" s="16">
        <v>4269441.0919999992</v>
      </c>
      <c r="F17" s="16">
        <v>3295419.6920000007</v>
      </c>
      <c r="G17" s="16">
        <v>3584084.7119999994</v>
      </c>
      <c r="H17" s="16">
        <v>3707822.5839999993</v>
      </c>
      <c r="I17" s="16">
        <v>3643364.9379999982</v>
      </c>
      <c r="J17" s="16">
        <v>4761368.1910000015</v>
      </c>
      <c r="K17" s="16">
        <v>4449786.5189999994</v>
      </c>
      <c r="L17" s="16">
        <v>3232883</v>
      </c>
      <c r="M17" s="16">
        <v>3079070.6170000006</v>
      </c>
      <c r="N17" s="16">
        <v>3889227.9789999989</v>
      </c>
      <c r="O17" s="18">
        <f>SUM(C17:N17)</f>
        <v>44476552.866000004</v>
      </c>
    </row>
    <row r="18" spans="1:15" x14ac:dyDescent="0.2">
      <c r="B18" s="4" t="s">
        <v>18</v>
      </c>
      <c r="C18" s="16">
        <v>2982573.8310000007</v>
      </c>
      <c r="D18" s="16">
        <v>2243489.7209999994</v>
      </c>
      <c r="E18" s="16">
        <v>3347145.5530000003</v>
      </c>
      <c r="F18" s="16">
        <v>1899302.4100000001</v>
      </c>
      <c r="G18" s="16">
        <v>1695132.9450000001</v>
      </c>
      <c r="H18" s="16">
        <v>1780736.1910000006</v>
      </c>
      <c r="I18" s="16">
        <v>1757091.5989999997</v>
      </c>
      <c r="J18" s="16">
        <v>2320677.5339999991</v>
      </c>
      <c r="K18" s="16">
        <v>2156730.8099999991</v>
      </c>
      <c r="L18" s="16">
        <v>1524685.4260000002</v>
      </c>
      <c r="M18" s="16">
        <v>1444945.9849999999</v>
      </c>
      <c r="N18" s="16">
        <v>2417208.0239999993</v>
      </c>
      <c r="O18" s="18">
        <f>SUM(C18:N18)</f>
        <v>25569720.028999995</v>
      </c>
    </row>
    <row r="19" spans="1:15" x14ac:dyDescent="0.2">
      <c r="B19" s="4" t="s">
        <v>19</v>
      </c>
      <c r="C19" s="16">
        <v>5824123.6480000019</v>
      </c>
      <c r="D19" s="16">
        <v>4523129.4649999999</v>
      </c>
      <c r="E19" s="16">
        <v>6421972.8000000017</v>
      </c>
      <c r="F19" s="16">
        <v>5408095.3319999976</v>
      </c>
      <c r="G19" s="16">
        <v>6266354.9460000023</v>
      </c>
      <c r="H19" s="16">
        <v>6730218.1690000016</v>
      </c>
      <c r="I19" s="16">
        <v>6413890.3049999997</v>
      </c>
      <c r="J19" s="16">
        <v>8220516.8989999993</v>
      </c>
      <c r="K19" s="16">
        <v>7720107.015999998</v>
      </c>
      <c r="L19" s="16">
        <v>5727297.6120000016</v>
      </c>
      <c r="M19" s="16">
        <v>5579041.9030000018</v>
      </c>
      <c r="N19" s="16">
        <v>6452587.5819999995</v>
      </c>
      <c r="O19" s="18">
        <f>SUM(C19:N19)</f>
        <v>75287335.677000001</v>
      </c>
    </row>
    <row r="20" spans="1:15" x14ac:dyDescent="0.2">
      <c r="B20" s="4" t="s">
        <v>20</v>
      </c>
      <c r="C20" s="16">
        <v>12551809.758000005</v>
      </c>
      <c r="D20" s="16">
        <v>9585590.4489999991</v>
      </c>
      <c r="E20" s="16">
        <v>14038559.445</v>
      </c>
      <c r="F20" s="16">
        <v>10602817.433999998</v>
      </c>
      <c r="G20" s="16">
        <v>11545572.603000002</v>
      </c>
      <c r="H20" s="16">
        <v>12218776.944000002</v>
      </c>
      <c r="I20" s="16">
        <v>11814346.841999996</v>
      </c>
      <c r="J20" s="16">
        <v>15302562.624</v>
      </c>
      <c r="K20" s="16">
        <v>14326624.344999995</v>
      </c>
      <c r="L20" s="16">
        <v>10484866.038000003</v>
      </c>
      <c r="M20" s="16">
        <v>10103058.505000003</v>
      </c>
      <c r="N20" s="16">
        <v>12759023.584999997</v>
      </c>
      <c r="O20" s="18">
        <f>SUM(C20:N20)</f>
        <v>145333608.572</v>
      </c>
    </row>
    <row r="21" spans="1:15" x14ac:dyDescent="0.2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 x14ac:dyDescent="0.2">
      <c r="B22" s="4" t="s">
        <v>21</v>
      </c>
      <c r="C22" s="16">
        <v>30090.190000000006</v>
      </c>
      <c r="D22" s="16">
        <v>21319.750000000004</v>
      </c>
      <c r="E22" s="16">
        <v>36007.29</v>
      </c>
      <c r="F22" s="16">
        <v>25210.659999999996</v>
      </c>
      <c r="G22" s="16">
        <v>31545.59</v>
      </c>
      <c r="H22" s="16">
        <v>30461.510000000006</v>
      </c>
      <c r="I22" s="16">
        <v>28448.809999999994</v>
      </c>
      <c r="J22" s="16">
        <v>37378.30000000001</v>
      </c>
      <c r="K22" s="16">
        <v>36645.69000000001</v>
      </c>
      <c r="L22" s="16">
        <v>27147.280000000002</v>
      </c>
      <c r="M22" s="16">
        <v>26162.630000000005</v>
      </c>
      <c r="N22" s="16">
        <v>32158.699999999997</v>
      </c>
      <c r="O22" s="18">
        <f>SUM(C22:N22)</f>
        <v>362576.40000000008</v>
      </c>
    </row>
    <row r="23" spans="1:15" x14ac:dyDescent="0.2">
      <c r="B23" s="4" t="s">
        <v>22</v>
      </c>
      <c r="C23" s="16">
        <v>29358.280000000013</v>
      </c>
      <c r="D23" s="16">
        <v>20700.449999999997</v>
      </c>
      <c r="E23" s="16">
        <v>35086.509999999995</v>
      </c>
      <c r="F23" s="16">
        <v>24779.340000000011</v>
      </c>
      <c r="G23" s="16">
        <v>31015.16</v>
      </c>
      <c r="H23" s="16">
        <v>30320.550000000003</v>
      </c>
      <c r="I23" s="16">
        <v>28230.650000000005</v>
      </c>
      <c r="J23" s="16">
        <v>36627.490000000005</v>
      </c>
      <c r="K23" s="16">
        <v>35387.689999999988</v>
      </c>
      <c r="L23" s="16">
        <v>26219.71</v>
      </c>
      <c r="M23" s="16">
        <v>25136.509999999995</v>
      </c>
      <c r="N23" s="16">
        <v>31298.55</v>
      </c>
      <c r="O23" s="18">
        <f>SUM(C23:N23)</f>
        <v>354160.89000000007</v>
      </c>
    </row>
    <row r="24" spans="1:15" x14ac:dyDescent="0.2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 x14ac:dyDescent="0.2">
      <c r="A25" s="15" t="s">
        <v>24</v>
      </c>
      <c r="B25" s="4" t="s">
        <v>16</v>
      </c>
      <c r="C25" s="37">
        <v>13</v>
      </c>
      <c r="D25" s="37">
        <v>14</v>
      </c>
      <c r="E25" s="37">
        <v>14</v>
      </c>
      <c r="F25" s="37">
        <v>14</v>
      </c>
      <c r="G25" s="37">
        <v>14</v>
      </c>
      <c r="H25" s="37">
        <v>14</v>
      </c>
      <c r="I25" s="16">
        <v>14</v>
      </c>
      <c r="J25" s="16">
        <v>15</v>
      </c>
      <c r="K25" s="16">
        <v>15</v>
      </c>
      <c r="L25" s="16">
        <v>15</v>
      </c>
      <c r="M25" s="16">
        <v>16</v>
      </c>
      <c r="N25" s="16">
        <v>15</v>
      </c>
      <c r="O25" s="17">
        <f>AVERAGE(C25:N25)</f>
        <v>14.416666666666666</v>
      </c>
    </row>
    <row r="26" spans="1:15" x14ac:dyDescent="0.2">
      <c r="B26" s="4" t="s">
        <v>17</v>
      </c>
      <c r="C26" s="16">
        <v>1651014.0000000002</v>
      </c>
      <c r="D26" s="16">
        <v>1569694.2799999998</v>
      </c>
      <c r="E26" s="16">
        <v>1613137.5399999998</v>
      </c>
      <c r="F26" s="16">
        <v>1757787.16</v>
      </c>
      <c r="G26" s="16">
        <v>2016013.27</v>
      </c>
      <c r="H26" s="16">
        <v>2319575.219</v>
      </c>
      <c r="I26" s="16">
        <v>2204060.6189999999</v>
      </c>
      <c r="J26" s="16">
        <v>2730713.7689999999</v>
      </c>
      <c r="K26" s="16">
        <v>2493845.23</v>
      </c>
      <c r="L26" s="16">
        <v>2590901.4550000001</v>
      </c>
      <c r="M26" s="16">
        <v>2133083.3640000001</v>
      </c>
      <c r="N26" s="16">
        <v>2255689.591</v>
      </c>
      <c r="O26" s="18">
        <f>SUM(C26:N26)</f>
        <v>25335515.496999994</v>
      </c>
    </row>
    <row r="27" spans="1:15" x14ac:dyDescent="0.2">
      <c r="B27" s="4" t="s">
        <v>18</v>
      </c>
      <c r="C27" s="16">
        <v>1453793.53</v>
      </c>
      <c r="D27" s="16">
        <v>1298145.52</v>
      </c>
      <c r="E27" s="16">
        <v>1358102.38</v>
      </c>
      <c r="F27" s="16">
        <v>1197963.0599999998</v>
      </c>
      <c r="G27" s="16">
        <v>956281.32</v>
      </c>
      <c r="H27" s="16">
        <v>1098088.8689999999</v>
      </c>
      <c r="I27" s="16">
        <v>1049457.2799999998</v>
      </c>
      <c r="J27" s="16">
        <v>1272106.2899999998</v>
      </c>
      <c r="K27" s="16">
        <v>1172579.56</v>
      </c>
      <c r="L27" s="16">
        <v>1231586.233</v>
      </c>
      <c r="M27" s="16">
        <v>978690.67700000003</v>
      </c>
      <c r="N27" s="16">
        <v>1344047.781</v>
      </c>
      <c r="O27" s="18">
        <f>SUM(C27:N27)</f>
        <v>14410842.499999998</v>
      </c>
    </row>
    <row r="28" spans="1:15" x14ac:dyDescent="0.2">
      <c r="B28" s="4" t="s">
        <v>19</v>
      </c>
      <c r="C28" s="16">
        <v>2763832.0290000001</v>
      </c>
      <c r="D28" s="16">
        <v>2478977.8600000003</v>
      </c>
      <c r="E28" s="16">
        <v>2607304.9</v>
      </c>
      <c r="F28" s="16">
        <v>2911278.7409999999</v>
      </c>
      <c r="G28" s="16">
        <v>4006261.0390000003</v>
      </c>
      <c r="H28" s="16">
        <v>4413688.068</v>
      </c>
      <c r="I28" s="16">
        <v>4230739.4989999998</v>
      </c>
      <c r="J28" s="16">
        <v>5218159.8969999999</v>
      </c>
      <c r="K28" s="16">
        <v>4753626.8109999998</v>
      </c>
      <c r="L28" s="16">
        <v>5508545.6500000004</v>
      </c>
      <c r="M28" s="16">
        <v>3970622.7260000003</v>
      </c>
      <c r="N28" s="16">
        <v>4358058.7409999995</v>
      </c>
      <c r="O28" s="18">
        <f>SUM(C28:N28)</f>
        <v>47221095.961000003</v>
      </c>
    </row>
    <row r="29" spans="1:15" x14ac:dyDescent="0.2">
      <c r="B29" s="4" t="s">
        <v>20</v>
      </c>
      <c r="C29" s="16">
        <v>5868639.5590000004</v>
      </c>
      <c r="D29" s="16">
        <v>5346817.66</v>
      </c>
      <c r="E29" s="16">
        <v>5578544.8200000003</v>
      </c>
      <c r="F29" s="16">
        <v>5867028.9609999992</v>
      </c>
      <c r="G29" s="16">
        <v>6978555.6290000007</v>
      </c>
      <c r="H29" s="16">
        <v>7831352.1559999995</v>
      </c>
      <c r="I29" s="16">
        <v>7484257.398</v>
      </c>
      <c r="J29" s="16">
        <v>9220979.9560000002</v>
      </c>
      <c r="K29" s="16">
        <v>8420051.6009999998</v>
      </c>
      <c r="L29" s="16">
        <v>9331033.3379999995</v>
      </c>
      <c r="M29" s="16">
        <v>7082396.7670000009</v>
      </c>
      <c r="N29" s="16">
        <v>7957796.1129999999</v>
      </c>
      <c r="O29" s="18">
        <f>SUM(C29:N29)</f>
        <v>86967453.958000004</v>
      </c>
    </row>
    <row r="30" spans="1:15" x14ac:dyDescent="0.2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5" x14ac:dyDescent="0.2">
      <c r="B31" s="4" t="s">
        <v>21</v>
      </c>
      <c r="C31" s="16">
        <v>12438.02</v>
      </c>
      <c r="D31" s="16">
        <v>12121.240000000002</v>
      </c>
      <c r="E31" s="16">
        <v>12623.760000000002</v>
      </c>
      <c r="F31" s="16">
        <v>12509.96</v>
      </c>
      <c r="G31" s="16">
        <v>16001.759999999997</v>
      </c>
      <c r="H31" s="16">
        <v>17399.91</v>
      </c>
      <c r="I31" s="16">
        <v>16327.18</v>
      </c>
      <c r="J31" s="16">
        <v>20480.820000000003</v>
      </c>
      <c r="K31" s="16">
        <v>17576.470000000005</v>
      </c>
      <c r="L31" s="16">
        <v>19555.29</v>
      </c>
      <c r="M31" s="16">
        <v>16544.86</v>
      </c>
      <c r="N31" s="16">
        <v>16901.759999999998</v>
      </c>
      <c r="O31" s="18">
        <f>SUM(C31:N31)</f>
        <v>190481.03000000003</v>
      </c>
    </row>
    <row r="32" spans="1:15" x14ac:dyDescent="0.2">
      <c r="B32" s="4" t="s">
        <v>22</v>
      </c>
      <c r="C32" s="16">
        <v>12055.460000000001</v>
      </c>
      <c r="D32" s="16">
        <v>12110.74</v>
      </c>
      <c r="E32" s="16">
        <v>12312.26</v>
      </c>
      <c r="F32" s="16">
        <v>12501.22</v>
      </c>
      <c r="G32" s="16">
        <v>16189.77</v>
      </c>
      <c r="H32" s="16">
        <v>17174.330000000002</v>
      </c>
      <c r="I32" s="16">
        <v>16216.34</v>
      </c>
      <c r="J32" s="16">
        <v>20626.190000000002</v>
      </c>
      <c r="K32" s="16">
        <v>17385.809999999998</v>
      </c>
      <c r="L32" s="16">
        <v>19591.3</v>
      </c>
      <c r="M32" s="16">
        <v>16454.260000000002</v>
      </c>
      <c r="N32" s="16">
        <v>16696.52</v>
      </c>
      <c r="O32" s="18">
        <f>SUM(C32:N32)</f>
        <v>189314.19999999998</v>
      </c>
    </row>
    <row r="33" spans="1:16" x14ac:dyDescent="0.2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6" x14ac:dyDescent="0.2">
      <c r="A34" s="15" t="s">
        <v>25</v>
      </c>
      <c r="B34" s="4" t="s">
        <v>16</v>
      </c>
      <c r="C34" s="16">
        <v>57</v>
      </c>
      <c r="D34" s="16">
        <v>57</v>
      </c>
      <c r="E34" s="16">
        <v>56</v>
      </c>
      <c r="F34" s="16">
        <v>56</v>
      </c>
      <c r="G34" s="16">
        <v>55</v>
      </c>
      <c r="H34" s="16">
        <v>55</v>
      </c>
      <c r="I34" s="16">
        <v>55</v>
      </c>
      <c r="J34" s="16">
        <v>55</v>
      </c>
      <c r="K34" s="16">
        <v>56</v>
      </c>
      <c r="L34" s="16">
        <v>56</v>
      </c>
      <c r="M34" s="16">
        <v>56</v>
      </c>
      <c r="N34" s="16">
        <v>56</v>
      </c>
      <c r="O34" s="17">
        <f>AVERAGE(C34:N34)</f>
        <v>55.833333333333336</v>
      </c>
    </row>
    <row r="35" spans="1:16" x14ac:dyDescent="0.2">
      <c r="B35" s="4" t="s">
        <v>17</v>
      </c>
      <c r="C35" s="16">
        <v>12727734.330999997</v>
      </c>
      <c r="D35" s="16">
        <v>7784171.1160000004</v>
      </c>
      <c r="E35" s="16">
        <v>16521832.200000001</v>
      </c>
      <c r="F35" s="16">
        <v>12452385.820999995</v>
      </c>
      <c r="G35" s="16">
        <v>13233668.968000002</v>
      </c>
      <c r="H35" s="16">
        <v>14142422.932000002</v>
      </c>
      <c r="I35" s="16">
        <v>14244056.157999998</v>
      </c>
      <c r="J35" s="16">
        <v>15585589.283999998</v>
      </c>
      <c r="K35" s="16">
        <v>16448729.248999992</v>
      </c>
      <c r="L35" s="16">
        <v>12815619.045999998</v>
      </c>
      <c r="M35" s="16">
        <v>10546939.739000002</v>
      </c>
      <c r="N35" s="16">
        <v>13945186.381999994</v>
      </c>
      <c r="O35" s="18">
        <f>SUM(C35:N35)</f>
        <v>160448335.22599998</v>
      </c>
    </row>
    <row r="36" spans="1:16" x14ac:dyDescent="0.2">
      <c r="B36" s="4" t="s">
        <v>18</v>
      </c>
      <c r="C36" s="16">
        <v>10875606.523</v>
      </c>
      <c r="D36" s="16">
        <v>6168077.4380000019</v>
      </c>
      <c r="E36" s="16">
        <v>14116369.813999999</v>
      </c>
      <c r="F36" s="16">
        <v>7105271.3270000005</v>
      </c>
      <c r="G36" s="16">
        <v>6109177.7040000008</v>
      </c>
      <c r="H36" s="16">
        <v>6559457.6979999989</v>
      </c>
      <c r="I36" s="16">
        <v>6604719.7810000014</v>
      </c>
      <c r="J36" s="16">
        <v>7283888.2349999994</v>
      </c>
      <c r="K36" s="16">
        <v>7534641.7110000011</v>
      </c>
      <c r="L36" s="16">
        <v>5790726.8049999997</v>
      </c>
      <c r="M36" s="16">
        <v>4831037.4529999988</v>
      </c>
      <c r="N36" s="16">
        <v>8493532.6799999997</v>
      </c>
      <c r="O36" s="18">
        <f>SUM(C36:N36)</f>
        <v>91472507.169</v>
      </c>
    </row>
    <row r="37" spans="1:16" x14ac:dyDescent="0.2">
      <c r="B37" s="4" t="s">
        <v>19</v>
      </c>
      <c r="C37" s="16">
        <v>22301500.607999999</v>
      </c>
      <c r="D37" s="16">
        <v>12352365.548999997</v>
      </c>
      <c r="E37" s="16">
        <v>29024814.367999997</v>
      </c>
      <c r="F37" s="16">
        <v>22910268.929000005</v>
      </c>
      <c r="G37" s="16">
        <v>26469460.680000011</v>
      </c>
      <c r="H37" s="16">
        <v>29979420.149000004</v>
      </c>
      <c r="I37" s="16">
        <v>27864875.168999996</v>
      </c>
      <c r="J37" s="16">
        <v>30374903.987000007</v>
      </c>
      <c r="K37" s="16">
        <v>33294575.136999998</v>
      </c>
      <c r="L37" s="16">
        <v>25808952.788000003</v>
      </c>
      <c r="M37" s="16">
        <v>22844755.391999997</v>
      </c>
      <c r="N37" s="16">
        <v>26881053.620000008</v>
      </c>
      <c r="O37" s="18">
        <f>SUM(C37:N37)</f>
        <v>310106946.37600005</v>
      </c>
    </row>
    <row r="38" spans="1:16" x14ac:dyDescent="0.2">
      <c r="B38" s="4" t="s">
        <v>20</v>
      </c>
      <c r="C38" s="16">
        <v>45904841.461999997</v>
      </c>
      <c r="D38" s="16">
        <v>26304614.103</v>
      </c>
      <c r="E38" s="16">
        <v>59663016.381999999</v>
      </c>
      <c r="F38" s="16">
        <v>42467926.077</v>
      </c>
      <c r="G38" s="16">
        <v>45812307.352000013</v>
      </c>
      <c r="H38" s="16">
        <v>50681300.779000007</v>
      </c>
      <c r="I38" s="16">
        <v>48713651.107999995</v>
      </c>
      <c r="J38" s="16">
        <v>53244381.506000005</v>
      </c>
      <c r="K38" s="16">
        <v>57277946.096999988</v>
      </c>
      <c r="L38" s="16">
        <v>44415298.638999999</v>
      </c>
      <c r="M38" s="16">
        <v>38222732.583999999</v>
      </c>
      <c r="N38" s="16">
        <v>49319772.681999996</v>
      </c>
      <c r="O38" s="18">
        <f>SUM(C38:N38)</f>
        <v>562027788.77099991</v>
      </c>
    </row>
    <row r="39" spans="1:16" x14ac:dyDescent="0.2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6" x14ac:dyDescent="0.2">
      <c r="B40" s="4" t="s">
        <v>21</v>
      </c>
      <c r="C40" s="16">
        <v>93482.39999999998</v>
      </c>
      <c r="D40" s="16">
        <v>59003.65</v>
      </c>
      <c r="E40" s="16">
        <v>118536.06000000001</v>
      </c>
      <c r="F40" s="16">
        <v>83123.809999999983</v>
      </c>
      <c r="G40" s="16">
        <v>100585.70000000001</v>
      </c>
      <c r="H40" s="16">
        <v>104636.08000000002</v>
      </c>
      <c r="I40" s="16">
        <v>97684.21</v>
      </c>
      <c r="J40" s="16">
        <v>108621.3</v>
      </c>
      <c r="K40" s="16">
        <v>115608.23000000003</v>
      </c>
      <c r="L40" s="16">
        <v>95606.750000000015</v>
      </c>
      <c r="M40" s="16">
        <v>86037.500000000015</v>
      </c>
      <c r="N40" s="16">
        <v>108457.58</v>
      </c>
      <c r="O40" s="18">
        <f>SUM(C40:N40)</f>
        <v>1171383.27</v>
      </c>
    </row>
    <row r="41" spans="1:16" x14ac:dyDescent="0.2">
      <c r="B41" s="4" t="s">
        <v>22</v>
      </c>
      <c r="C41" s="16">
        <v>93531.87999999999</v>
      </c>
      <c r="D41" s="16">
        <v>57148.149999999994</v>
      </c>
      <c r="E41" s="16">
        <v>117666.07999999999</v>
      </c>
      <c r="F41" s="16">
        <v>80936.88</v>
      </c>
      <c r="G41" s="16">
        <v>98544.73000000001</v>
      </c>
      <c r="H41" s="16">
        <v>103421.41000000002</v>
      </c>
      <c r="I41" s="16">
        <v>96392.25</v>
      </c>
      <c r="J41" s="16">
        <v>107982.28</v>
      </c>
      <c r="K41" s="16">
        <v>111963.8</v>
      </c>
      <c r="L41" s="16">
        <v>90506.979999999981</v>
      </c>
      <c r="M41" s="16">
        <v>79751.300000000017</v>
      </c>
      <c r="N41" s="16">
        <v>103640.54999999999</v>
      </c>
      <c r="O41" s="18">
        <f>SUM(C41:N41)</f>
        <v>1141486.29</v>
      </c>
    </row>
    <row r="42" spans="1:16" x14ac:dyDescent="0.2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6" x14ac:dyDescent="0.2">
      <c r="A43" s="15" t="s">
        <v>26</v>
      </c>
      <c r="B43" s="4" t="s">
        <v>16</v>
      </c>
      <c r="C43" s="16">
        <v>48</v>
      </c>
      <c r="D43" s="16">
        <v>48</v>
      </c>
      <c r="E43" s="16">
        <v>48</v>
      </c>
      <c r="F43" s="16">
        <v>48</v>
      </c>
      <c r="G43" s="16">
        <v>48</v>
      </c>
      <c r="H43" s="16">
        <v>47</v>
      </c>
      <c r="I43" s="16">
        <v>47</v>
      </c>
      <c r="J43" s="16">
        <v>47</v>
      </c>
      <c r="K43" s="16">
        <v>46</v>
      </c>
      <c r="L43" s="16">
        <v>46</v>
      </c>
      <c r="M43" s="16">
        <v>46</v>
      </c>
      <c r="N43" s="16">
        <v>46</v>
      </c>
      <c r="O43" s="17">
        <f>AVERAGE(C43:N43)</f>
        <v>47.083333333333336</v>
      </c>
    </row>
    <row r="44" spans="1:16" x14ac:dyDescent="0.2">
      <c r="B44" s="4" t="s">
        <v>17</v>
      </c>
      <c r="C44" s="16">
        <v>17355252.751000002</v>
      </c>
      <c r="D44" s="16">
        <v>6134060.0819999985</v>
      </c>
      <c r="E44" s="16">
        <v>24068606.493999999</v>
      </c>
      <c r="F44" s="16">
        <v>9248400.0320000034</v>
      </c>
      <c r="G44" s="16">
        <v>14353433.143999999</v>
      </c>
      <c r="H44" s="16">
        <v>13554462.805999998</v>
      </c>
      <c r="I44" s="16">
        <v>10615744.332999999</v>
      </c>
      <c r="J44" s="16">
        <v>18575397.215999998</v>
      </c>
      <c r="K44" s="16">
        <v>16259226.009</v>
      </c>
      <c r="L44" s="16">
        <v>5551858.0380000006</v>
      </c>
      <c r="M44" s="16">
        <v>8035025.612999999</v>
      </c>
      <c r="N44" s="16">
        <v>14697868.509999998</v>
      </c>
      <c r="O44" s="18">
        <f>SUM(C44:N44)</f>
        <v>158449335.028</v>
      </c>
      <c r="P44" s="18"/>
    </row>
    <row r="45" spans="1:16" x14ac:dyDescent="0.2">
      <c r="B45" s="4" t="s">
        <v>18</v>
      </c>
      <c r="C45" s="16">
        <v>15959055.619999995</v>
      </c>
      <c r="D45" s="16">
        <v>5168668.9959999993</v>
      </c>
      <c r="E45" s="16">
        <v>21821168.935999997</v>
      </c>
      <c r="F45" s="16">
        <v>5431015.1609999985</v>
      </c>
      <c r="G45" s="16">
        <v>6442674.6030000001</v>
      </c>
      <c r="H45" s="16">
        <v>5986147.3330000006</v>
      </c>
      <c r="I45" s="16">
        <v>4815308.1140000001</v>
      </c>
      <c r="J45" s="16">
        <v>8435684.2970000003</v>
      </c>
      <c r="K45" s="16">
        <v>7327370.9370000008</v>
      </c>
      <c r="L45" s="16">
        <v>2433090.0830000001</v>
      </c>
      <c r="M45" s="16">
        <v>3582891.4440000001</v>
      </c>
      <c r="N45" s="16">
        <v>7815554.1199999973</v>
      </c>
      <c r="O45" s="18">
        <f>SUM(C45:N45)</f>
        <v>95218629.643999994</v>
      </c>
    </row>
    <row r="46" spans="1:16" x14ac:dyDescent="0.2">
      <c r="B46" s="4" t="s">
        <v>19</v>
      </c>
      <c r="C46" s="16">
        <v>33672958.900999993</v>
      </c>
      <c r="D46" s="16">
        <v>10753830.406000001</v>
      </c>
      <c r="E46" s="16">
        <v>46940248.174999997</v>
      </c>
      <c r="F46" s="16">
        <v>16995792.182000004</v>
      </c>
      <c r="G46" s="16">
        <v>33296626.737</v>
      </c>
      <c r="H46" s="16">
        <v>32268853.555</v>
      </c>
      <c r="I46" s="16">
        <v>21375010.744000006</v>
      </c>
      <c r="J46" s="16">
        <v>41448787.257000007</v>
      </c>
      <c r="K46" s="16">
        <v>36195926.055</v>
      </c>
      <c r="L46" s="16">
        <v>11502195.179000001</v>
      </c>
      <c r="M46" s="16">
        <v>18825348.483999997</v>
      </c>
      <c r="N46" s="16">
        <v>34601708.466999993</v>
      </c>
      <c r="O46" s="18">
        <f>SUM(C46:N46)</f>
        <v>337877286.14200008</v>
      </c>
    </row>
    <row r="47" spans="1:16" x14ac:dyDescent="0.2">
      <c r="B47" s="4" t="s">
        <v>20</v>
      </c>
      <c r="C47" s="16">
        <v>66987267.271999992</v>
      </c>
      <c r="D47" s="16">
        <v>22056559.483999997</v>
      </c>
      <c r="E47" s="16">
        <v>92830023.604999989</v>
      </c>
      <c r="F47" s="16">
        <v>31675207.375000007</v>
      </c>
      <c r="G47" s="16">
        <v>54092734.483999997</v>
      </c>
      <c r="H47" s="16">
        <v>51809463.693999998</v>
      </c>
      <c r="I47" s="16">
        <v>36806063.191000007</v>
      </c>
      <c r="J47" s="16">
        <v>68459868.770000011</v>
      </c>
      <c r="K47" s="16">
        <v>59782523.001000002</v>
      </c>
      <c r="L47" s="16">
        <v>19487143.300000004</v>
      </c>
      <c r="M47" s="16">
        <v>30443265.540999997</v>
      </c>
      <c r="N47" s="16">
        <v>57115131.096999988</v>
      </c>
      <c r="O47" s="18">
        <f>SUM(C47:N47)</f>
        <v>591545250.81400001</v>
      </c>
    </row>
    <row r="48" spans="1:16" x14ac:dyDescent="0.2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 x14ac:dyDescent="0.2">
      <c r="B49" s="4" t="s">
        <v>21</v>
      </c>
      <c r="C49" s="16">
        <v>155045.52999999997</v>
      </c>
      <c r="D49" s="16">
        <v>53222.30000000001</v>
      </c>
      <c r="E49" s="16">
        <v>183777.03000000003</v>
      </c>
      <c r="F49" s="16">
        <v>64803.6</v>
      </c>
      <c r="G49" s="16">
        <v>111960.45000000001</v>
      </c>
      <c r="H49" s="16">
        <v>96500.700000000012</v>
      </c>
      <c r="I49" s="16">
        <v>70936.7</v>
      </c>
      <c r="J49" s="16">
        <v>132451.34999999998</v>
      </c>
      <c r="K49" s="16">
        <v>118028.63</v>
      </c>
      <c r="L49" s="16">
        <v>58025.95</v>
      </c>
      <c r="M49" s="16">
        <v>89531.05</v>
      </c>
      <c r="N49" s="16">
        <v>117556.1</v>
      </c>
      <c r="O49" s="18">
        <f>SUM(C49:N49)</f>
        <v>1251839.3899999999</v>
      </c>
    </row>
    <row r="50" spans="1:15" x14ac:dyDescent="0.2">
      <c r="B50" s="4" t="s">
        <v>22</v>
      </c>
      <c r="C50" s="16">
        <v>150463.04999999999</v>
      </c>
      <c r="D50" s="16">
        <v>49748.95</v>
      </c>
      <c r="E50" s="16">
        <v>183212.88</v>
      </c>
      <c r="F50" s="16">
        <v>56403.45</v>
      </c>
      <c r="G50" s="16">
        <v>110010.30000000002</v>
      </c>
      <c r="H50" s="16">
        <v>91705.280000000028</v>
      </c>
      <c r="I50" s="16">
        <v>68007.87999999999</v>
      </c>
      <c r="J50" s="16">
        <v>127615.65</v>
      </c>
      <c r="K50" s="16">
        <v>112851.68000000001</v>
      </c>
      <c r="L50" s="16">
        <v>55770.549999999996</v>
      </c>
      <c r="M50" s="16">
        <v>79358</v>
      </c>
      <c r="N50" s="16">
        <v>113027.74999999999</v>
      </c>
      <c r="O50" s="18">
        <f>SUM(C50:N50)</f>
        <v>1198175.4200000002</v>
      </c>
    </row>
    <row r="51" spans="1:15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8"/>
    </row>
    <row r="52" spans="1:15" x14ac:dyDescent="0.2">
      <c r="A52" s="15" t="s">
        <v>27</v>
      </c>
      <c r="B52" s="4" t="s">
        <v>16</v>
      </c>
      <c r="C52" s="16">
        <v>27</v>
      </c>
      <c r="D52" s="16">
        <v>27</v>
      </c>
      <c r="E52" s="16">
        <v>27</v>
      </c>
      <c r="F52" s="16">
        <v>27</v>
      </c>
      <c r="G52" s="16">
        <v>27</v>
      </c>
      <c r="H52" s="16">
        <v>27</v>
      </c>
      <c r="I52" s="16">
        <v>27</v>
      </c>
      <c r="J52" s="16">
        <v>27</v>
      </c>
      <c r="K52" s="16">
        <v>27</v>
      </c>
      <c r="L52" s="16">
        <v>27</v>
      </c>
      <c r="M52" s="16">
        <v>27</v>
      </c>
      <c r="N52" s="16">
        <v>27</v>
      </c>
      <c r="O52" s="17">
        <f>AVERAGE(C52:N52)</f>
        <v>27</v>
      </c>
    </row>
    <row r="53" spans="1:15" x14ac:dyDescent="0.2">
      <c r="B53" s="4" t="s">
        <v>17</v>
      </c>
      <c r="C53" s="16">
        <v>7535116.1069999998</v>
      </c>
      <c r="D53" s="16">
        <v>4886245.7699999996</v>
      </c>
      <c r="E53" s="16">
        <v>13747586.569</v>
      </c>
      <c r="F53" s="16">
        <v>2705867.287</v>
      </c>
      <c r="G53" s="16">
        <v>14001313.855000002</v>
      </c>
      <c r="H53" s="16">
        <v>15978085.261999998</v>
      </c>
      <c r="I53" s="16">
        <v>5176983.2479999997</v>
      </c>
      <c r="J53" s="16">
        <v>10184958.629000001</v>
      </c>
      <c r="K53" s="16">
        <v>16857617.972000003</v>
      </c>
      <c r="L53" s="16">
        <v>7462210.71</v>
      </c>
      <c r="M53" s="16">
        <v>5040051.9000000004</v>
      </c>
      <c r="N53" s="16">
        <v>9556417.7939999979</v>
      </c>
      <c r="O53" s="18">
        <f>SUM(C53:N53)</f>
        <v>113132455.103</v>
      </c>
    </row>
    <row r="54" spans="1:15" x14ac:dyDescent="0.2">
      <c r="B54" s="4" t="s">
        <v>18</v>
      </c>
      <c r="C54" s="16">
        <v>8170631.6730000004</v>
      </c>
      <c r="D54" s="16">
        <v>3998680.8</v>
      </c>
      <c r="E54" s="16">
        <v>12860539.359999998</v>
      </c>
      <c r="F54" s="16">
        <v>1600162.2629999998</v>
      </c>
      <c r="G54" s="16">
        <v>6249773.4699999997</v>
      </c>
      <c r="H54" s="16">
        <v>7020176.102</v>
      </c>
      <c r="I54" s="16">
        <v>2247641.7160000005</v>
      </c>
      <c r="J54" s="16">
        <v>4184676.3980000005</v>
      </c>
      <c r="K54" s="16">
        <v>7217599.9230000004</v>
      </c>
      <c r="L54" s="16">
        <v>3260387.9490000005</v>
      </c>
      <c r="M54" s="16">
        <v>2437747.29</v>
      </c>
      <c r="N54" s="16">
        <v>5996913.9029999999</v>
      </c>
      <c r="O54" s="18">
        <f>SUM(C54:N54)</f>
        <v>65244930.846999995</v>
      </c>
    </row>
    <row r="55" spans="1:15" x14ac:dyDescent="0.2">
      <c r="B55" s="4" t="s">
        <v>19</v>
      </c>
      <c r="C55" s="16">
        <v>19897187.404999997</v>
      </c>
      <c r="D55" s="16">
        <v>10575637.689999999</v>
      </c>
      <c r="E55" s="16">
        <v>30900116.093999997</v>
      </c>
      <c r="F55" s="16">
        <v>6219099.6740000015</v>
      </c>
      <c r="G55" s="16">
        <v>33376473.357999999</v>
      </c>
      <c r="H55" s="16">
        <v>42991262.284000009</v>
      </c>
      <c r="I55" s="16">
        <v>15120560.844000001</v>
      </c>
      <c r="J55" s="16">
        <v>28396818.272</v>
      </c>
      <c r="K55" s="16">
        <v>39834652.703000002</v>
      </c>
      <c r="L55" s="16">
        <v>19076546.969999999</v>
      </c>
      <c r="M55" s="16">
        <v>14390871.939999999</v>
      </c>
      <c r="N55" s="16">
        <v>21837977.598999999</v>
      </c>
      <c r="O55" s="18">
        <f>SUM(C55:N55)</f>
        <v>282617204.833</v>
      </c>
    </row>
    <row r="56" spans="1:15" x14ac:dyDescent="0.2">
      <c r="B56" s="4" t="s">
        <v>20</v>
      </c>
      <c r="C56" s="16">
        <v>35602935.185000002</v>
      </c>
      <c r="D56" s="16">
        <v>19460564.259999998</v>
      </c>
      <c r="E56" s="16">
        <v>57508242.022999994</v>
      </c>
      <c r="F56" s="16">
        <v>10525129.224000001</v>
      </c>
      <c r="G56" s="16">
        <v>53627560.682999998</v>
      </c>
      <c r="H56" s="16">
        <v>65989523.648000009</v>
      </c>
      <c r="I56" s="16">
        <v>22545185.807999998</v>
      </c>
      <c r="J56" s="16">
        <v>42766453.299000002</v>
      </c>
      <c r="K56" s="16">
        <v>63909870.598000005</v>
      </c>
      <c r="L56" s="16">
        <v>29799145.629000001</v>
      </c>
      <c r="M56" s="16">
        <v>21868671.129999999</v>
      </c>
      <c r="N56" s="16">
        <v>37391309.295999996</v>
      </c>
      <c r="O56" s="18">
        <f>SUM(C56:N56)</f>
        <v>460994590.78299999</v>
      </c>
    </row>
    <row r="57" spans="1:15" x14ac:dyDescent="0.2">
      <c r="C57" s="16"/>
      <c r="D57" s="16"/>
      <c r="E57" s="16"/>
      <c r="F57" s="16"/>
      <c r="G57" s="33"/>
      <c r="H57" s="16"/>
      <c r="I57" s="16"/>
      <c r="J57" s="16"/>
      <c r="K57" s="16"/>
      <c r="L57" s="16"/>
      <c r="M57" s="16"/>
      <c r="N57" s="16"/>
      <c r="O57" s="18"/>
    </row>
    <row r="58" spans="1:15" x14ac:dyDescent="0.2">
      <c r="B58" s="4" t="s">
        <v>21</v>
      </c>
      <c r="C58" s="16">
        <v>121093.62</v>
      </c>
      <c r="D58" s="16">
        <v>90166</v>
      </c>
      <c r="E58" s="16">
        <v>189070.08000000002</v>
      </c>
      <c r="F58" s="16">
        <v>82749.279999999999</v>
      </c>
      <c r="G58" s="16">
        <v>165084.35</v>
      </c>
      <c r="H58" s="16">
        <v>162575.15</v>
      </c>
      <c r="I58" s="16">
        <v>82153.94</v>
      </c>
      <c r="J58" s="16">
        <v>142903.51</v>
      </c>
      <c r="K58" s="16">
        <v>181991.07</v>
      </c>
      <c r="L58" s="16">
        <v>112515.67</v>
      </c>
      <c r="M58" s="16">
        <v>77257</v>
      </c>
      <c r="N58" s="16">
        <v>172809.54</v>
      </c>
      <c r="O58" s="18">
        <f>SUM(C58:N58)</f>
        <v>1580369.21</v>
      </c>
    </row>
    <row r="59" spans="1:15" x14ac:dyDescent="0.2">
      <c r="B59" s="4" t="s">
        <v>22</v>
      </c>
      <c r="C59" s="16">
        <v>141079.06</v>
      </c>
      <c r="D59" s="16">
        <v>89884</v>
      </c>
      <c r="E59" s="16">
        <v>183284.27000000002</v>
      </c>
      <c r="F59" s="16">
        <v>81836.58</v>
      </c>
      <c r="G59" s="16">
        <v>165894.45000000001</v>
      </c>
      <c r="H59" s="16">
        <v>163801.41</v>
      </c>
      <c r="I59" s="16">
        <v>76074.790000000008</v>
      </c>
      <c r="J59" s="16">
        <v>128590.22</v>
      </c>
      <c r="K59" s="16">
        <v>160533.18</v>
      </c>
      <c r="L59" s="16">
        <v>85428.34</v>
      </c>
      <c r="M59" s="16">
        <v>73388</v>
      </c>
      <c r="N59" s="16">
        <v>175071.06</v>
      </c>
      <c r="O59" s="18">
        <f>SUM(C59:N59)</f>
        <v>1524865.3600000003</v>
      </c>
    </row>
    <row r="60" spans="1:15" x14ac:dyDescent="0.2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"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 x14ac:dyDescent="0.2">
      <c r="A62" s="22" t="s">
        <v>28</v>
      </c>
      <c r="B62" s="23" t="s">
        <v>16</v>
      </c>
      <c r="C62" s="24">
        <f>+C52+C43+C34+C25+C16+C7</f>
        <v>407</v>
      </c>
      <c r="D62" s="24">
        <f>+D52+D43+D34+D25+D16+D7</f>
        <v>409</v>
      </c>
      <c r="E62" s="24">
        <f>+E52+E43+E34+E25+E16+E7</f>
        <v>403</v>
      </c>
      <c r="F62" s="16">
        <f t="shared" ref="F62:N62" si="0">+F52+F43+F34+F25+F16+F7</f>
        <v>403</v>
      </c>
      <c r="G62" s="16">
        <f>+G52+G43+G34+G25+G16+G7</f>
        <v>409</v>
      </c>
      <c r="H62" s="16">
        <f t="shared" si="0"/>
        <v>413</v>
      </c>
      <c r="I62" s="16">
        <f t="shared" si="0"/>
        <v>412</v>
      </c>
      <c r="J62" s="16">
        <f t="shared" si="0"/>
        <v>413</v>
      </c>
      <c r="K62" s="16">
        <f t="shared" si="0"/>
        <v>413</v>
      </c>
      <c r="L62" s="16">
        <f t="shared" si="0"/>
        <v>411</v>
      </c>
      <c r="M62" s="16">
        <f t="shared" si="0"/>
        <v>406</v>
      </c>
      <c r="N62" s="16">
        <f t="shared" si="0"/>
        <v>406</v>
      </c>
      <c r="O62" s="25">
        <f>AVERAGE(C62:N62)</f>
        <v>408.75</v>
      </c>
    </row>
    <row r="63" spans="1:15" x14ac:dyDescent="0.2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 x14ac:dyDescent="0.2">
      <c r="A64" s="26"/>
      <c r="B64" s="12" t="s">
        <v>17</v>
      </c>
      <c r="C64" s="27">
        <f t="shared" ref="C64:H67" si="1">+C53+C44+C35+C26+C17+C8</f>
        <v>52963599.888999991</v>
      </c>
      <c r="D64" s="27">
        <f t="shared" si="1"/>
        <v>31535559.216000002</v>
      </c>
      <c r="E64" s="27">
        <f t="shared" si="1"/>
        <v>70792145.490999997</v>
      </c>
      <c r="F64" s="16">
        <f>+F53+F44+F35+F26+F17+F8</f>
        <v>39339475.447000004</v>
      </c>
      <c r="G64" s="16">
        <f>+G53+G44+G35+G26+G17+G8</f>
        <v>57241127.590000004</v>
      </c>
      <c r="H64" s="16">
        <f t="shared" si="1"/>
        <v>61056941.235999994</v>
      </c>
      <c r="I64" s="16">
        <f t="shared" ref="I64:J64" si="2">+I53+I44+I35+I26+I17+I8</f>
        <v>47700188.312999986</v>
      </c>
      <c r="J64" s="16">
        <f t="shared" si="2"/>
        <v>64777016.489000008</v>
      </c>
      <c r="K64" s="16">
        <f t="shared" ref="K64:L64" si="3">+K53+K44+K35+K26+K17+K8</f>
        <v>69210296.999999985</v>
      </c>
      <c r="L64" s="16">
        <f t="shared" si="3"/>
        <v>42193342.629000001</v>
      </c>
      <c r="M64" s="16">
        <f t="shared" ref="M64:N64" si="4">+M53+M44+M35+M26+M17+M8</f>
        <v>37789515.765000001</v>
      </c>
      <c r="N64" s="16">
        <f t="shared" si="4"/>
        <v>54469838.184999987</v>
      </c>
      <c r="O64" s="28">
        <f>SUM(C64:N64)</f>
        <v>629069047.24999988</v>
      </c>
    </row>
    <row r="65" spans="1:15" x14ac:dyDescent="0.2">
      <c r="A65" s="26"/>
      <c r="B65" s="12" t="s">
        <v>18</v>
      </c>
      <c r="C65" s="27">
        <f t="shared" si="1"/>
        <v>47851639.887999997</v>
      </c>
      <c r="D65" s="27">
        <f t="shared" si="1"/>
        <v>25816676.935999997</v>
      </c>
      <c r="E65" s="27">
        <f t="shared" si="1"/>
        <v>62259472.515000001</v>
      </c>
      <c r="F65" s="16">
        <f t="shared" si="1"/>
        <v>23256886.004000004</v>
      </c>
      <c r="G65" s="16">
        <f>+G54+G45+G36+G27+G18+G9</f>
        <v>26359647.212000001</v>
      </c>
      <c r="H65" s="16">
        <f t="shared" si="1"/>
        <v>28072498.046</v>
      </c>
      <c r="I65" s="16">
        <f t="shared" ref="I65:J65" si="5">+I54+I45+I36+I27+I18+I9</f>
        <v>22233152.396000002</v>
      </c>
      <c r="J65" s="16">
        <f t="shared" si="5"/>
        <v>29849664.311999999</v>
      </c>
      <c r="K65" s="16">
        <f t="shared" ref="K65:L65" si="6">+K54+K45+K36+K27+K18+K9</f>
        <v>31648113.884</v>
      </c>
      <c r="L65" s="16">
        <f t="shared" si="6"/>
        <v>19390073.237999998</v>
      </c>
      <c r="M65" s="16">
        <f t="shared" ref="M65:N65" si="7">+M54+M45+M36+M27+M18+M9</f>
        <v>17658911.525999997</v>
      </c>
      <c r="N65" s="16">
        <f t="shared" si="7"/>
        <v>32476743.856000002</v>
      </c>
      <c r="O65" s="28">
        <f>SUM(C65:N65)</f>
        <v>366873479.81300002</v>
      </c>
    </row>
    <row r="66" spans="1:15" x14ac:dyDescent="0.2">
      <c r="A66" s="26"/>
      <c r="B66" s="12" t="s">
        <v>19</v>
      </c>
      <c r="C66" s="27">
        <f t="shared" si="1"/>
        <v>100374453.49899998</v>
      </c>
      <c r="D66" s="27">
        <f t="shared" si="1"/>
        <v>53592732.406000003</v>
      </c>
      <c r="E66" s="27">
        <f t="shared" si="1"/>
        <v>132493633.757</v>
      </c>
      <c r="F66" s="16">
        <f t="shared" si="1"/>
        <v>71073816.577000007</v>
      </c>
      <c r="G66" s="16">
        <f>+G55+G46+G37+G28+G19+G10</f>
        <v>121677523.89400001</v>
      </c>
      <c r="H66" s="16">
        <f t="shared" si="1"/>
        <v>138016414.30400002</v>
      </c>
      <c r="I66" s="16">
        <f t="shared" ref="I66:J66" si="8">+I55+I46+I37+I28+I19+I10</f>
        <v>96691852.289999992</v>
      </c>
      <c r="J66" s="16">
        <f t="shared" si="8"/>
        <v>136822701.27300003</v>
      </c>
      <c r="K66" s="16">
        <f t="shared" ref="K66:L66" si="9">+K55+K46+K37+K28+K19+K10</f>
        <v>145002973.87199998</v>
      </c>
      <c r="L66" s="16">
        <f t="shared" si="9"/>
        <v>87098565.053000003</v>
      </c>
      <c r="M66" s="16">
        <f t="shared" ref="M66:N66" si="10">+M55+M46+M37+M28+M19+M10</f>
        <v>82129251.700000003</v>
      </c>
      <c r="N66" s="16">
        <f t="shared" si="10"/>
        <v>111811906.37400001</v>
      </c>
      <c r="O66" s="28">
        <f>SUM(C66:N66)</f>
        <v>1276785824.9990001</v>
      </c>
    </row>
    <row r="67" spans="1:15" x14ac:dyDescent="0.2">
      <c r="A67" s="26"/>
      <c r="B67" s="12" t="s">
        <v>20</v>
      </c>
      <c r="C67" s="27">
        <f t="shared" si="1"/>
        <v>201189693.27599999</v>
      </c>
      <c r="D67" s="27">
        <f t="shared" si="1"/>
        <v>110944968.558</v>
      </c>
      <c r="E67" s="27">
        <f t="shared" si="1"/>
        <v>265545251.76299995</v>
      </c>
      <c r="F67" s="16">
        <f t="shared" si="1"/>
        <v>133670178.028</v>
      </c>
      <c r="G67" s="16">
        <f>+G56+G47+G38+G29+G20+G11</f>
        <v>205278298.69600001</v>
      </c>
      <c r="H67" s="16">
        <f t="shared" si="1"/>
        <v>227145853.58600003</v>
      </c>
      <c r="I67" s="16">
        <f t="shared" ref="I67:J67" si="11">+I56+I47+I38+I29+I20+I11</f>
        <v>166625192.99899998</v>
      </c>
      <c r="J67" s="16">
        <f t="shared" si="11"/>
        <v>231449382.07400006</v>
      </c>
      <c r="K67" s="16">
        <f t="shared" ref="K67:L67" si="12">+K56+K47+K38+K29+K20+K11</f>
        <v>245861384.75599995</v>
      </c>
      <c r="L67" s="16">
        <f t="shared" si="12"/>
        <v>148681980.92000002</v>
      </c>
      <c r="M67" s="16">
        <f t="shared" ref="M67:N67" si="13">+M56+M47+M38+M29+M20+M11</f>
        <v>137577678.991</v>
      </c>
      <c r="N67" s="16">
        <f t="shared" si="13"/>
        <v>198758488.41500002</v>
      </c>
      <c r="O67" s="28">
        <f>SUM(C67:N67)</f>
        <v>2272728352.0620003</v>
      </c>
    </row>
    <row r="68" spans="1:15" x14ac:dyDescent="0.2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 x14ac:dyDescent="0.2">
      <c r="A69" s="26"/>
      <c r="B69" s="12" t="s">
        <v>21</v>
      </c>
      <c r="C69" s="27">
        <f t="shared" ref="C69:H70" si="14">+C58+C49+C40+C31+C22+C13</f>
        <v>493085.87</v>
      </c>
      <c r="D69" s="27">
        <f t="shared" si="14"/>
        <v>302243.39</v>
      </c>
      <c r="E69" s="27">
        <f t="shared" si="14"/>
        <v>626929.72</v>
      </c>
      <c r="F69" s="16">
        <f>+F59+F49+F40+F31+F22+F13</f>
        <v>343670.34</v>
      </c>
      <c r="G69" s="16">
        <f>+G58+G49+G40+G31+G22+G13</f>
        <v>511646.22000000009</v>
      </c>
      <c r="H69" s="16">
        <f t="shared" si="14"/>
        <v>503817.56999999995</v>
      </c>
      <c r="I69" s="16">
        <f t="shared" ref="I69:J69" si="15">+I58+I49+I40+I31+I22+I13</f>
        <v>384846.01</v>
      </c>
      <c r="J69" s="16">
        <f t="shared" si="15"/>
        <v>545350.12</v>
      </c>
      <c r="K69" s="16">
        <f t="shared" ref="K69:L69" si="16">+K58+K49+K40+K31+K22+K13</f>
        <v>570795.29000000015</v>
      </c>
      <c r="L69" s="16">
        <f t="shared" si="16"/>
        <v>401191.66000000003</v>
      </c>
      <c r="M69" s="16">
        <f t="shared" ref="M69:N69" si="17">+M58+M49+M40+M31+M22+M13</f>
        <v>373788.07999999996</v>
      </c>
      <c r="N69" s="16">
        <f t="shared" si="17"/>
        <v>533571.56000000006</v>
      </c>
      <c r="O69" s="28">
        <f>SUM(C69:N69)</f>
        <v>5590935.8300000001</v>
      </c>
    </row>
    <row r="70" spans="1:15" x14ac:dyDescent="0.2">
      <c r="A70" s="29"/>
      <c r="B70" s="30" t="s">
        <v>22</v>
      </c>
      <c r="C70" s="20">
        <f t="shared" si="14"/>
        <v>505624.22000000003</v>
      </c>
      <c r="D70" s="20">
        <f t="shared" si="14"/>
        <v>295646.62</v>
      </c>
      <c r="E70" s="20">
        <f t="shared" si="14"/>
        <v>616210.02</v>
      </c>
      <c r="F70" s="20">
        <f t="shared" si="14"/>
        <v>331307.57000000007</v>
      </c>
      <c r="G70" s="20">
        <f>+G59+G50+G41+G32+G23+G14</f>
        <v>506580.89</v>
      </c>
      <c r="H70" s="20">
        <f t="shared" si="14"/>
        <v>498425.78</v>
      </c>
      <c r="I70" s="20">
        <f t="shared" ref="I70:J70" si="18">+I59+I50+I41+I32+I23+I14</f>
        <v>374223.31999999995</v>
      </c>
      <c r="J70" s="20">
        <f t="shared" si="18"/>
        <v>523588.7900000001</v>
      </c>
      <c r="K70" s="20">
        <f t="shared" ref="K70:L70" si="19">+K59+K50+K41+K32+K23+K14</f>
        <v>539173.14</v>
      </c>
      <c r="L70" s="20">
        <f t="shared" si="19"/>
        <v>363651.6</v>
      </c>
      <c r="M70" s="20">
        <f t="shared" ref="M70:N70" si="20">+M59+M50+M41+M32+M23+M14</f>
        <v>350475.65</v>
      </c>
      <c r="N70" s="20">
        <f t="shared" si="20"/>
        <v>523863.3</v>
      </c>
      <c r="O70" s="31">
        <f>SUM(C70:N70)</f>
        <v>5428770.9000000004</v>
      </c>
    </row>
    <row r="73" spans="1:15" x14ac:dyDescent="0.2">
      <c r="A73" s="7" t="s">
        <v>29</v>
      </c>
    </row>
    <row r="76" spans="1:15" x14ac:dyDescent="0.2">
      <c r="A76" s="7" t="s">
        <v>31</v>
      </c>
    </row>
  </sheetData>
  <printOptions horizontalCentered="1" gridLines="1"/>
  <pageMargins left="0.25" right="0.25" top="0.5" bottom="0.5" header="0.3" footer="0.3"/>
  <pageSetup scale="52" orientation="landscape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zoomScaleNormal="100" workbookViewId="0"/>
  </sheetViews>
  <sheetFormatPr defaultRowHeight="12.75" x14ac:dyDescent="0.2"/>
  <cols>
    <col min="1" max="1" width="12.7109375" customWidth="1"/>
    <col min="2" max="2" width="15.7109375" customWidth="1"/>
    <col min="3" max="6" width="12.7109375" customWidth="1"/>
    <col min="7" max="7" width="12.7109375" style="4" customWidth="1"/>
    <col min="8" max="14" width="12.7109375" customWidth="1"/>
    <col min="15" max="15" width="15.7109375" customWidth="1"/>
    <col min="19" max="19" width="9" customWidth="1"/>
  </cols>
  <sheetData>
    <row r="1" spans="1:1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1" t="s">
        <v>33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5"/>
      <c r="B4" s="2"/>
      <c r="C4" s="3"/>
      <c r="D4" s="3"/>
      <c r="E4" s="3"/>
      <c r="F4" s="35"/>
      <c r="G4" s="32"/>
      <c r="H4" s="3"/>
      <c r="I4" s="3"/>
      <c r="J4" s="3"/>
      <c r="K4" s="3"/>
      <c r="L4" s="3"/>
      <c r="M4" s="3"/>
      <c r="N4" s="3"/>
      <c r="O4" s="36"/>
    </row>
    <row r="5" spans="1:15" x14ac:dyDescent="0.2">
      <c r="A5" s="7"/>
      <c r="B5" s="4"/>
      <c r="C5" s="8"/>
      <c r="D5" s="8"/>
      <c r="E5" s="8"/>
      <c r="F5" s="8"/>
      <c r="G5" s="8"/>
      <c r="H5" s="8"/>
      <c r="I5" s="8"/>
      <c r="J5" s="9"/>
      <c r="K5" s="8"/>
      <c r="L5" s="8"/>
      <c r="M5" s="8"/>
      <c r="N5" s="8"/>
      <c r="O5" s="10"/>
    </row>
    <row r="6" spans="1:15" x14ac:dyDescent="0.2">
      <c r="A6" s="11"/>
      <c r="B6" s="12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 x14ac:dyDescent="0.2">
      <c r="A7" s="15" t="s">
        <v>15</v>
      </c>
      <c r="B7" s="4" t="s">
        <v>16</v>
      </c>
      <c r="C7" s="16">
        <v>20</v>
      </c>
      <c r="D7" s="16">
        <v>17</v>
      </c>
      <c r="E7" s="16">
        <v>18</v>
      </c>
      <c r="F7" s="16">
        <v>16</v>
      </c>
      <c r="G7" s="16">
        <v>17</v>
      </c>
      <c r="H7" s="16">
        <v>17</v>
      </c>
      <c r="I7" s="16">
        <v>14</v>
      </c>
      <c r="J7" s="16">
        <v>18</v>
      </c>
      <c r="K7" s="16">
        <v>18</v>
      </c>
      <c r="L7" s="16">
        <v>18</v>
      </c>
      <c r="M7" s="16">
        <v>20</v>
      </c>
      <c r="N7" s="16">
        <v>18</v>
      </c>
      <c r="O7" s="17">
        <f>AVERAGE(C7:N7)</f>
        <v>17.583333333333332</v>
      </c>
    </row>
    <row r="8" spans="1:15" x14ac:dyDescent="0.2">
      <c r="A8" s="7"/>
      <c r="B8" s="4" t="s">
        <v>17</v>
      </c>
      <c r="C8" s="16">
        <v>1033099.5649999999</v>
      </c>
      <c r="D8" s="16">
        <v>776971.28</v>
      </c>
      <c r="E8" s="16">
        <v>873492.4</v>
      </c>
      <c r="F8" s="16">
        <v>794541.14999999991</v>
      </c>
      <c r="G8" s="16">
        <v>512627.54499999993</v>
      </c>
      <c r="H8" s="16">
        <v>646153.30000000005</v>
      </c>
      <c r="I8" s="16">
        <v>613016.3899999999</v>
      </c>
      <c r="J8" s="16">
        <v>579614.64</v>
      </c>
      <c r="K8" s="16">
        <v>816363.83500000008</v>
      </c>
      <c r="L8" s="16">
        <v>880819.11999999988</v>
      </c>
      <c r="M8" s="16">
        <v>782665.35200000007</v>
      </c>
      <c r="N8" s="16">
        <v>584720.81600000011</v>
      </c>
      <c r="O8" s="18">
        <f>SUM(C8:N8)</f>
        <v>8894085.3929999992</v>
      </c>
    </row>
    <row r="9" spans="1:15" x14ac:dyDescent="0.2">
      <c r="A9" s="7"/>
      <c r="B9" s="4" t="s">
        <v>18</v>
      </c>
      <c r="C9" s="16">
        <v>878621.03500000003</v>
      </c>
      <c r="D9" s="16">
        <v>625526.005</v>
      </c>
      <c r="E9" s="16">
        <v>725000.42499999993</v>
      </c>
      <c r="F9" s="16">
        <v>518917.5</v>
      </c>
      <c r="G9" s="16">
        <v>254236.44499999995</v>
      </c>
      <c r="H9" s="16">
        <v>344050.19500000001</v>
      </c>
      <c r="I9" s="16">
        <v>322113.11</v>
      </c>
      <c r="J9" s="16">
        <v>312256.63</v>
      </c>
      <c r="K9" s="16">
        <v>434596.97500000003</v>
      </c>
      <c r="L9" s="16">
        <v>457056.4800000001</v>
      </c>
      <c r="M9" s="16">
        <v>399954.37099999993</v>
      </c>
      <c r="N9" s="16">
        <v>373234.5199999999</v>
      </c>
      <c r="O9" s="18">
        <f t="shared" ref="O9:O11" si="0">SUM(C9:N9)</f>
        <v>5645563.6909999996</v>
      </c>
    </row>
    <row r="10" spans="1:15" x14ac:dyDescent="0.2">
      <c r="A10" s="7"/>
      <c r="B10" s="4" t="s">
        <v>19</v>
      </c>
      <c r="C10" s="16">
        <v>1630561.0750000004</v>
      </c>
      <c r="D10" s="16">
        <v>1117904.1450000003</v>
      </c>
      <c r="E10" s="16">
        <v>1314097.155</v>
      </c>
      <c r="F10" s="16">
        <v>1241212.4609999999</v>
      </c>
      <c r="G10" s="16">
        <v>998812.73</v>
      </c>
      <c r="H10" s="16">
        <v>1304015.2149999999</v>
      </c>
      <c r="I10" s="16">
        <v>1172157.26</v>
      </c>
      <c r="J10" s="16">
        <v>1028393.9199999998</v>
      </c>
      <c r="K10" s="16">
        <v>1408529.915</v>
      </c>
      <c r="L10" s="16">
        <v>1738568.625</v>
      </c>
      <c r="M10" s="16">
        <v>1378642.5220000001</v>
      </c>
      <c r="N10" s="16">
        <v>883109.34500000009</v>
      </c>
      <c r="O10" s="18">
        <f t="shared" si="0"/>
        <v>15216004.368000003</v>
      </c>
    </row>
    <row r="11" spans="1:15" x14ac:dyDescent="0.2">
      <c r="A11" s="7"/>
      <c r="B11" s="4" t="s">
        <v>20</v>
      </c>
      <c r="C11" s="16">
        <v>3542281.6750000007</v>
      </c>
      <c r="D11" s="16">
        <v>2520401.4300000006</v>
      </c>
      <c r="E11" s="16">
        <v>2912589.98</v>
      </c>
      <c r="F11" s="16">
        <v>2554671.1109999996</v>
      </c>
      <c r="G11" s="16">
        <v>1765676.7199999997</v>
      </c>
      <c r="H11" s="16">
        <v>2294218.71</v>
      </c>
      <c r="I11" s="16">
        <v>2107286.7599999998</v>
      </c>
      <c r="J11" s="16">
        <v>1920265.19</v>
      </c>
      <c r="K11" s="16">
        <v>2659490.7250000001</v>
      </c>
      <c r="L11" s="16">
        <v>3076444.2250000001</v>
      </c>
      <c r="M11" s="16">
        <v>2561262.2450000001</v>
      </c>
      <c r="N11" s="16">
        <v>1841064.6810000001</v>
      </c>
      <c r="O11" s="18">
        <f t="shared" si="0"/>
        <v>29755653.452000007</v>
      </c>
    </row>
    <row r="12" spans="1:15" x14ac:dyDescent="0.2">
      <c r="A12" s="7"/>
      <c r="B12" s="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 x14ac:dyDescent="0.2">
      <c r="A13" s="7"/>
      <c r="B13" s="4" t="s">
        <v>21</v>
      </c>
      <c r="C13" s="16">
        <v>10219.99</v>
      </c>
      <c r="D13" s="16">
        <v>7551.6899999999987</v>
      </c>
      <c r="E13" s="16">
        <v>8375.5999999999985</v>
      </c>
      <c r="F13" s="16">
        <v>6806.76</v>
      </c>
      <c r="G13" s="16">
        <v>4795.18</v>
      </c>
      <c r="H13" s="16">
        <v>5258.4</v>
      </c>
      <c r="I13" s="16">
        <v>4697.96</v>
      </c>
      <c r="J13" s="16">
        <v>4534.42</v>
      </c>
      <c r="K13" s="16">
        <v>6643.8200000000006</v>
      </c>
      <c r="L13" s="16">
        <v>7475.3399999999992</v>
      </c>
      <c r="M13" s="16">
        <v>7309.4</v>
      </c>
      <c r="N13" s="16">
        <v>6100.3000000000011</v>
      </c>
      <c r="O13" s="18">
        <f>SUM(C13:N13)</f>
        <v>79768.86</v>
      </c>
    </row>
    <row r="14" spans="1:15" x14ac:dyDescent="0.2">
      <c r="A14" s="7"/>
      <c r="B14" s="4" t="s">
        <v>22</v>
      </c>
      <c r="C14" s="16">
        <v>9085.1200000000008</v>
      </c>
      <c r="D14" s="16">
        <v>6538.5199999999986</v>
      </c>
      <c r="E14" s="16">
        <v>7513.32</v>
      </c>
      <c r="F14" s="16">
        <v>5803.7000000000007</v>
      </c>
      <c r="G14" s="16">
        <v>4235.5999999999995</v>
      </c>
      <c r="H14" s="16">
        <v>5394.56</v>
      </c>
      <c r="I14" s="16">
        <v>4573.68</v>
      </c>
      <c r="J14" s="16">
        <v>4747.16</v>
      </c>
      <c r="K14" s="16">
        <v>6779.9</v>
      </c>
      <c r="L14" s="16">
        <v>7448.7599999999993</v>
      </c>
      <c r="M14" s="16">
        <v>7289.8600000000006</v>
      </c>
      <c r="N14" s="16">
        <v>5373.4600000000009</v>
      </c>
      <c r="O14" s="18">
        <f>SUM(C14:N14)</f>
        <v>74783.640000000014</v>
      </c>
    </row>
    <row r="15" spans="1:15" x14ac:dyDescent="0.2">
      <c r="A15" s="7"/>
      <c r="B15" s="4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 x14ac:dyDescent="0.2">
      <c r="A16" s="15" t="s">
        <v>23</v>
      </c>
      <c r="B16" s="4" t="s">
        <v>16</v>
      </c>
      <c r="C16" s="16">
        <v>11</v>
      </c>
      <c r="D16" s="16">
        <v>9</v>
      </c>
      <c r="E16" s="16">
        <v>11</v>
      </c>
      <c r="F16" s="16">
        <v>12</v>
      </c>
      <c r="G16" s="16">
        <v>12</v>
      </c>
      <c r="H16" s="16">
        <v>13</v>
      </c>
      <c r="I16" s="16">
        <v>13</v>
      </c>
      <c r="J16" s="16">
        <v>13</v>
      </c>
      <c r="K16" s="16">
        <v>14</v>
      </c>
      <c r="L16" s="16">
        <v>14</v>
      </c>
      <c r="M16" s="16">
        <v>11</v>
      </c>
      <c r="N16" s="16">
        <v>15</v>
      </c>
      <c r="O16" s="17">
        <f>AVERAGE(C16:N16)</f>
        <v>12.333333333333334</v>
      </c>
    </row>
    <row r="17" spans="1:15" x14ac:dyDescent="0.2">
      <c r="A17" s="7"/>
      <c r="B17" s="4" t="s">
        <v>17</v>
      </c>
      <c r="C17" s="16">
        <v>247145.8</v>
      </c>
      <c r="D17" s="16">
        <v>158109.31600000002</v>
      </c>
      <c r="E17" s="16">
        <v>317278.58899999998</v>
      </c>
      <c r="F17" s="16">
        <v>283603.59999999998</v>
      </c>
      <c r="G17" s="16">
        <v>300841.89499999996</v>
      </c>
      <c r="H17" s="16">
        <v>353203.28499999997</v>
      </c>
      <c r="I17" s="16">
        <v>415050.36300000001</v>
      </c>
      <c r="J17" s="16">
        <v>427813.79000000004</v>
      </c>
      <c r="K17" s="16">
        <v>440544.59199999995</v>
      </c>
      <c r="L17" s="16">
        <v>372632.96800000005</v>
      </c>
      <c r="M17" s="16">
        <v>243260.15500000003</v>
      </c>
      <c r="N17" s="16">
        <v>468189.40299999993</v>
      </c>
      <c r="O17" s="18">
        <f>SUM(C17:N17)</f>
        <v>4027673.7559999991</v>
      </c>
    </row>
    <row r="18" spans="1:15" x14ac:dyDescent="0.2">
      <c r="A18" s="7"/>
      <c r="B18" s="4" t="s">
        <v>18</v>
      </c>
      <c r="C18" s="16">
        <v>182380.28</v>
      </c>
      <c r="D18" s="16">
        <v>128495.34499999999</v>
      </c>
      <c r="E18" s="16">
        <v>227770.73</v>
      </c>
      <c r="F18" s="16">
        <v>159111.64499999999</v>
      </c>
      <c r="G18" s="16">
        <v>146712.17500000002</v>
      </c>
      <c r="H18" s="16">
        <v>167016.628</v>
      </c>
      <c r="I18" s="16">
        <v>209089.64</v>
      </c>
      <c r="J18" s="16">
        <v>218923.36799999999</v>
      </c>
      <c r="K18" s="16">
        <v>221281.63699999996</v>
      </c>
      <c r="L18" s="16">
        <v>184972.72</v>
      </c>
      <c r="M18" s="16">
        <v>122478.34299999999</v>
      </c>
      <c r="N18" s="16">
        <v>279713.00299999997</v>
      </c>
      <c r="O18" s="18">
        <f t="shared" ref="O18:O23" si="1">SUM(C18:N18)</f>
        <v>2247945.514</v>
      </c>
    </row>
    <row r="19" spans="1:15" x14ac:dyDescent="0.2">
      <c r="A19" s="7"/>
      <c r="B19" s="4" t="s">
        <v>19</v>
      </c>
      <c r="C19" s="16">
        <v>320371.05</v>
      </c>
      <c r="D19" s="16">
        <v>233335.13600000003</v>
      </c>
      <c r="E19" s="16">
        <v>365518.40400000004</v>
      </c>
      <c r="F19" s="16">
        <v>395337.92000000004</v>
      </c>
      <c r="G19" s="16">
        <v>433129.10100000002</v>
      </c>
      <c r="H19" s="16">
        <v>576100.72400000005</v>
      </c>
      <c r="I19" s="16">
        <v>649767.27600000007</v>
      </c>
      <c r="J19" s="16">
        <v>622918.82499999995</v>
      </c>
      <c r="K19" s="16">
        <v>721121.52600000007</v>
      </c>
      <c r="L19" s="16">
        <v>613445.89</v>
      </c>
      <c r="M19" s="16">
        <v>412223.152</v>
      </c>
      <c r="N19" s="16">
        <v>786575.23899999983</v>
      </c>
      <c r="O19" s="18">
        <f t="shared" si="1"/>
        <v>6129844.2430000007</v>
      </c>
    </row>
    <row r="20" spans="1:15" x14ac:dyDescent="0.2">
      <c r="A20" s="7"/>
      <c r="B20" s="4" t="s">
        <v>20</v>
      </c>
      <c r="C20" s="16">
        <v>749897.12999999989</v>
      </c>
      <c r="D20" s="16">
        <v>519939.79700000002</v>
      </c>
      <c r="E20" s="16">
        <v>910567.723</v>
      </c>
      <c r="F20" s="16">
        <v>838053.16500000004</v>
      </c>
      <c r="G20" s="16">
        <v>880683.17099999997</v>
      </c>
      <c r="H20" s="16">
        <v>1096320.6370000001</v>
      </c>
      <c r="I20" s="16">
        <v>1273907.2790000001</v>
      </c>
      <c r="J20" s="16">
        <v>1269655.983</v>
      </c>
      <c r="K20" s="16">
        <v>1382947.7549999999</v>
      </c>
      <c r="L20" s="16">
        <v>1171051.5780000002</v>
      </c>
      <c r="M20" s="16">
        <v>777961.65</v>
      </c>
      <c r="N20" s="16">
        <v>1534477.6449999998</v>
      </c>
      <c r="O20" s="18">
        <f t="shared" si="1"/>
        <v>12405463.513</v>
      </c>
    </row>
    <row r="21" spans="1:15" x14ac:dyDescent="0.2">
      <c r="A21" s="7"/>
      <c r="B21" s="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 x14ac:dyDescent="0.2">
      <c r="A22" s="7"/>
      <c r="B22" s="4" t="s">
        <v>21</v>
      </c>
      <c r="C22" s="16">
        <v>2797.1800000000003</v>
      </c>
      <c r="D22" s="16">
        <v>1893.33</v>
      </c>
      <c r="E22" s="16">
        <v>4628.08</v>
      </c>
      <c r="F22" s="16">
        <v>3220.93</v>
      </c>
      <c r="G22" s="16">
        <v>4040.38</v>
      </c>
      <c r="H22" s="16">
        <v>4502.9000000000005</v>
      </c>
      <c r="I22" s="16">
        <v>5325.83</v>
      </c>
      <c r="J22" s="16">
        <v>4940.83</v>
      </c>
      <c r="K22" s="16">
        <v>6282.3300000000008</v>
      </c>
      <c r="L22" s="16">
        <v>5297.98</v>
      </c>
      <c r="M22" s="16">
        <v>3338.08</v>
      </c>
      <c r="N22" s="16">
        <v>5629.38</v>
      </c>
      <c r="O22" s="18">
        <f t="shared" si="1"/>
        <v>51897.23</v>
      </c>
    </row>
    <row r="23" spans="1:15" x14ac:dyDescent="0.2">
      <c r="A23" s="7"/>
      <c r="B23" s="4" t="s">
        <v>22</v>
      </c>
      <c r="C23" s="16">
        <v>2562.7000000000003</v>
      </c>
      <c r="D23" s="16">
        <v>1770.4</v>
      </c>
      <c r="E23" s="16">
        <v>4531.78</v>
      </c>
      <c r="F23" s="16">
        <v>3263.5299999999997</v>
      </c>
      <c r="G23" s="16">
        <v>4011.0499999999997</v>
      </c>
      <c r="H23" s="16">
        <v>4374.08</v>
      </c>
      <c r="I23" s="16">
        <v>5124.43</v>
      </c>
      <c r="J23" s="16">
        <v>4155.18</v>
      </c>
      <c r="K23" s="16">
        <v>5105.9799999999996</v>
      </c>
      <c r="L23" s="16">
        <v>4857.6499999999996</v>
      </c>
      <c r="M23" s="16">
        <v>2860.08</v>
      </c>
      <c r="N23" s="16">
        <v>5399.08</v>
      </c>
      <c r="O23" s="18">
        <f t="shared" si="1"/>
        <v>48015.94000000001</v>
      </c>
    </row>
    <row r="24" spans="1:15" x14ac:dyDescent="0.2">
      <c r="A24" s="7"/>
      <c r="B24" s="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 x14ac:dyDescent="0.2">
      <c r="A25" s="15" t="s">
        <v>24</v>
      </c>
      <c r="B25" s="4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4"/>
    </row>
    <row r="26" spans="1:15" x14ac:dyDescent="0.2">
      <c r="A26" s="7"/>
      <c r="B26" s="4" t="s">
        <v>17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x14ac:dyDescent="0.2">
      <c r="A27" s="7"/>
      <c r="B27" s="4" t="s">
        <v>18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x14ac:dyDescent="0.2">
      <c r="A28" s="7"/>
      <c r="B28" s="4" t="s">
        <v>19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x14ac:dyDescent="0.2">
      <c r="A29" s="7"/>
      <c r="B29" s="4" t="s">
        <v>20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x14ac:dyDescent="0.2">
      <c r="A30" s="7"/>
      <c r="B30" s="4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x14ac:dyDescent="0.2">
      <c r="A31" s="7"/>
      <c r="B31" s="4" t="s">
        <v>21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x14ac:dyDescent="0.2">
      <c r="A32" s="7"/>
      <c r="B32" s="4" t="s">
        <v>22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5" x14ac:dyDescent="0.2">
      <c r="A33" s="7"/>
      <c r="B33" s="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 x14ac:dyDescent="0.2">
      <c r="A34" s="15" t="s">
        <v>25</v>
      </c>
      <c r="B34" s="4" t="s">
        <v>16</v>
      </c>
      <c r="C34" s="16">
        <v>1</v>
      </c>
      <c r="D34" s="16">
        <v>1</v>
      </c>
      <c r="E34" s="16">
        <v>1</v>
      </c>
      <c r="F34" s="16">
        <v>1</v>
      </c>
      <c r="G34" s="16">
        <v>2</v>
      </c>
      <c r="H34" s="16">
        <v>2</v>
      </c>
      <c r="I34" s="16">
        <v>2</v>
      </c>
      <c r="J34" s="16">
        <v>2</v>
      </c>
      <c r="K34" s="16">
        <v>2</v>
      </c>
      <c r="L34" s="16">
        <v>3</v>
      </c>
      <c r="M34" s="16">
        <v>3</v>
      </c>
      <c r="N34" s="16">
        <v>3</v>
      </c>
      <c r="O34" s="17">
        <f>AVERAGE(C34:N34)</f>
        <v>1.9166666666666667</v>
      </c>
    </row>
    <row r="35" spans="1:15" x14ac:dyDescent="0.2">
      <c r="A35" s="7"/>
      <c r="B35" s="4" t="s">
        <v>17</v>
      </c>
      <c r="C35" s="16">
        <v>4182.3</v>
      </c>
      <c r="D35" s="16">
        <v>4176.8999999999996</v>
      </c>
      <c r="E35" s="16">
        <v>3348.9</v>
      </c>
      <c r="F35" s="16">
        <v>3073.5</v>
      </c>
      <c r="G35" s="16">
        <v>252820.9</v>
      </c>
      <c r="H35" s="8">
        <v>257290</v>
      </c>
      <c r="I35" s="16">
        <v>281379.34999999998</v>
      </c>
      <c r="J35" s="16">
        <v>302811.75</v>
      </c>
      <c r="K35" s="16">
        <v>215838.45</v>
      </c>
      <c r="L35" s="16">
        <v>403218.1</v>
      </c>
      <c r="M35" s="16">
        <v>482102.25</v>
      </c>
      <c r="N35" s="16">
        <v>383628.55</v>
      </c>
      <c r="O35" s="18">
        <f>SUM(C35:N35)</f>
        <v>2593870.9499999997</v>
      </c>
    </row>
    <row r="36" spans="1:15" x14ac:dyDescent="0.2">
      <c r="A36" s="7"/>
      <c r="B36" s="4" t="s">
        <v>18</v>
      </c>
      <c r="C36" s="16">
        <v>3487.5</v>
      </c>
      <c r="D36" s="16">
        <v>3887.1</v>
      </c>
      <c r="E36" s="16">
        <v>2654.1</v>
      </c>
      <c r="F36" s="16">
        <v>1431.9</v>
      </c>
      <c r="G36" s="16">
        <v>140983.15</v>
      </c>
      <c r="H36" s="8">
        <v>144369.60000000001</v>
      </c>
      <c r="I36" s="16">
        <v>150876.5</v>
      </c>
      <c r="J36" s="16">
        <v>156704.6</v>
      </c>
      <c r="K36" s="16">
        <v>102193.45</v>
      </c>
      <c r="L36" s="16">
        <v>195809.35</v>
      </c>
      <c r="M36" s="16">
        <v>244322.75</v>
      </c>
      <c r="N36" s="16">
        <v>230585.65</v>
      </c>
      <c r="O36" s="18">
        <f t="shared" ref="O36:O41" si="2">SUM(C36:N36)</f>
        <v>1377305.65</v>
      </c>
    </row>
    <row r="37" spans="1:15" x14ac:dyDescent="0.2">
      <c r="A37" s="7"/>
      <c r="B37" s="4" t="s">
        <v>19</v>
      </c>
      <c r="C37" s="16">
        <v>8812.7999999999993</v>
      </c>
      <c r="D37" s="16">
        <v>10127.700000000001</v>
      </c>
      <c r="E37" s="16">
        <v>7619.4</v>
      </c>
      <c r="F37" s="16">
        <v>7566.3</v>
      </c>
      <c r="G37" s="16">
        <v>368691.75</v>
      </c>
      <c r="H37" s="8">
        <v>447501.3</v>
      </c>
      <c r="I37" s="16">
        <v>397331.9</v>
      </c>
      <c r="J37" s="16">
        <v>437960.35</v>
      </c>
      <c r="K37" s="16">
        <v>454049.65</v>
      </c>
      <c r="L37" s="16">
        <v>823330.2</v>
      </c>
      <c r="M37" s="16">
        <v>863291.8</v>
      </c>
      <c r="N37" s="16">
        <v>733136.75</v>
      </c>
      <c r="O37" s="18">
        <f t="shared" si="2"/>
        <v>4559419.8999999994</v>
      </c>
    </row>
    <row r="38" spans="1:15" x14ac:dyDescent="0.2">
      <c r="A38" s="7"/>
      <c r="B38" s="4" t="s">
        <v>20</v>
      </c>
      <c r="C38" s="16">
        <v>16482.599999999999</v>
      </c>
      <c r="D38" s="16">
        <v>18191.7</v>
      </c>
      <c r="E38" s="16">
        <v>13622.4</v>
      </c>
      <c r="F38" s="16">
        <v>12071.7</v>
      </c>
      <c r="G38" s="16">
        <v>762495.8</v>
      </c>
      <c r="H38" s="16">
        <v>849160.89999999991</v>
      </c>
      <c r="I38" s="16">
        <v>829587.75</v>
      </c>
      <c r="J38" s="16">
        <v>897476.7</v>
      </c>
      <c r="K38" s="16">
        <v>772081.55</v>
      </c>
      <c r="L38" s="16">
        <v>1422357.65</v>
      </c>
      <c r="M38" s="16">
        <v>1589716.8</v>
      </c>
      <c r="N38" s="16">
        <v>1347350.95</v>
      </c>
      <c r="O38" s="18">
        <f t="shared" si="2"/>
        <v>8530596.5</v>
      </c>
    </row>
    <row r="39" spans="1:15" x14ac:dyDescent="0.2">
      <c r="A39" s="7"/>
      <c r="B39" s="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5" x14ac:dyDescent="0.2">
      <c r="A40" s="7"/>
      <c r="B40" s="4" t="s">
        <v>21</v>
      </c>
      <c r="C40" s="16">
        <v>34.200000000000003</v>
      </c>
      <c r="D40" s="16">
        <v>34.200000000000003</v>
      </c>
      <c r="E40" s="16">
        <v>31.5</v>
      </c>
      <c r="F40" s="16">
        <v>26.1</v>
      </c>
      <c r="G40" s="16">
        <v>2168.5</v>
      </c>
      <c r="H40" s="16">
        <v>2237</v>
      </c>
      <c r="I40" s="16">
        <v>2339.4499999999998</v>
      </c>
      <c r="J40" s="16">
        <v>2505.85</v>
      </c>
      <c r="K40" s="16">
        <v>1324.35</v>
      </c>
      <c r="L40" s="16">
        <v>2872.2</v>
      </c>
      <c r="M40" s="16">
        <v>3850.8</v>
      </c>
      <c r="N40" s="16">
        <v>2724.9</v>
      </c>
      <c r="O40" s="18">
        <f t="shared" si="2"/>
        <v>20149.05</v>
      </c>
    </row>
    <row r="41" spans="1:15" x14ac:dyDescent="0.2">
      <c r="A41" s="7"/>
      <c r="B41" s="4" t="s">
        <v>22</v>
      </c>
      <c r="C41" s="16">
        <v>35.1</v>
      </c>
      <c r="D41" s="16">
        <v>34.200000000000003</v>
      </c>
      <c r="E41" s="16">
        <v>30.6</v>
      </c>
      <c r="F41" s="16">
        <v>23.4</v>
      </c>
      <c r="G41" s="16">
        <v>2138.1999999999998</v>
      </c>
      <c r="H41" s="16">
        <v>2247</v>
      </c>
      <c r="I41" s="16">
        <v>2356.8000000000002</v>
      </c>
      <c r="J41" s="16">
        <v>2531.9</v>
      </c>
      <c r="K41" s="16">
        <v>1351.5</v>
      </c>
      <c r="L41" s="16">
        <v>2998.15</v>
      </c>
      <c r="M41" s="16">
        <v>3931.1</v>
      </c>
      <c r="N41" s="16">
        <v>2691.6</v>
      </c>
      <c r="O41" s="18">
        <f t="shared" si="2"/>
        <v>20369.55</v>
      </c>
    </row>
    <row r="42" spans="1:15" x14ac:dyDescent="0.2">
      <c r="A42" s="7"/>
      <c r="B42" s="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5" x14ac:dyDescent="0.2">
      <c r="A43" s="15" t="s">
        <v>26</v>
      </c>
      <c r="B43" s="4" t="s">
        <v>16</v>
      </c>
      <c r="C43" s="16">
        <v>10</v>
      </c>
      <c r="D43" s="16">
        <v>8</v>
      </c>
      <c r="E43" s="16">
        <v>12</v>
      </c>
      <c r="F43" s="16">
        <v>9</v>
      </c>
      <c r="G43" s="16">
        <v>9</v>
      </c>
      <c r="H43" s="16">
        <v>12</v>
      </c>
      <c r="I43" s="16">
        <v>9</v>
      </c>
      <c r="J43" s="16">
        <v>12</v>
      </c>
      <c r="K43" s="16">
        <v>11</v>
      </c>
      <c r="L43" s="16">
        <v>8</v>
      </c>
      <c r="M43" s="16">
        <v>8</v>
      </c>
      <c r="N43" s="16">
        <v>11</v>
      </c>
      <c r="O43" s="17">
        <f>AVERAGE(C43:N43)</f>
        <v>9.9166666666666661</v>
      </c>
    </row>
    <row r="44" spans="1:15" x14ac:dyDescent="0.2">
      <c r="A44" s="7"/>
      <c r="B44" s="4" t="s">
        <v>17</v>
      </c>
      <c r="C44" s="16">
        <v>205885.96600000004</v>
      </c>
      <c r="D44" s="16">
        <v>382620.27600000001</v>
      </c>
      <c r="E44" s="16">
        <v>535828.23199999996</v>
      </c>
      <c r="F44" s="16">
        <v>405250.61000000004</v>
      </c>
      <c r="G44" s="16">
        <v>420969.33500000002</v>
      </c>
      <c r="H44" s="16">
        <v>564210.951</v>
      </c>
      <c r="I44" s="16">
        <v>797416.04399999988</v>
      </c>
      <c r="J44" s="16">
        <v>890899.69800000009</v>
      </c>
      <c r="K44" s="16">
        <v>752427.03599999996</v>
      </c>
      <c r="L44" s="16">
        <v>645449.24100000004</v>
      </c>
      <c r="M44" s="16">
        <v>55139.233999999997</v>
      </c>
      <c r="N44" s="16">
        <v>53999.670999999995</v>
      </c>
      <c r="O44" s="18">
        <f>SUM(C44:N44)</f>
        <v>5710096.2940000007</v>
      </c>
    </row>
    <row r="45" spans="1:15" x14ac:dyDescent="0.2">
      <c r="A45" s="7"/>
      <c r="B45" s="4" t="s">
        <v>18</v>
      </c>
      <c r="C45" s="16">
        <v>182741.36800000002</v>
      </c>
      <c r="D45" s="16">
        <v>264982.94300000003</v>
      </c>
      <c r="E45" s="16">
        <v>435906.23400000011</v>
      </c>
      <c r="F45" s="16">
        <v>202974.70799999998</v>
      </c>
      <c r="G45" s="16">
        <v>185474.94700000001</v>
      </c>
      <c r="H45" s="16">
        <v>249930.04100000003</v>
      </c>
      <c r="I45" s="16">
        <v>358694.85100000002</v>
      </c>
      <c r="J45" s="16">
        <v>418072.98899999994</v>
      </c>
      <c r="K45" s="16">
        <v>316158.40000000002</v>
      </c>
      <c r="L45" s="16">
        <v>256998.93</v>
      </c>
      <c r="M45" s="16">
        <v>21604.406999999999</v>
      </c>
      <c r="N45" s="16">
        <v>21980.753000000001</v>
      </c>
      <c r="O45" s="18">
        <f t="shared" ref="O45:O50" si="3">SUM(C45:N45)</f>
        <v>2915520.571</v>
      </c>
    </row>
    <row r="46" spans="1:15" x14ac:dyDescent="0.2">
      <c r="A46" s="7"/>
      <c r="B46" s="4" t="s">
        <v>19</v>
      </c>
      <c r="C46" s="16">
        <v>324211.09399999998</v>
      </c>
      <c r="D46" s="16">
        <v>616530.93700000003</v>
      </c>
      <c r="E46" s="16">
        <v>929381.85100000002</v>
      </c>
      <c r="F46" s="16">
        <v>659674.35599999991</v>
      </c>
      <c r="G46" s="16">
        <v>896675.84499999997</v>
      </c>
      <c r="H46" s="16">
        <v>1111978.4750000001</v>
      </c>
      <c r="I46" s="16">
        <v>1615909.0789999999</v>
      </c>
      <c r="J46" s="16">
        <v>1620203.7909999997</v>
      </c>
      <c r="K46" s="16">
        <v>2127540.3119999999</v>
      </c>
      <c r="L46" s="16">
        <v>1708730.3080000002</v>
      </c>
      <c r="M46" s="16">
        <v>267676.63699999999</v>
      </c>
      <c r="N46" s="16">
        <v>130445.01300000001</v>
      </c>
      <c r="O46" s="18">
        <f>SUM(C46:N46)</f>
        <v>12008957.697999999</v>
      </c>
    </row>
    <row r="47" spans="1:15" x14ac:dyDescent="0.2">
      <c r="A47" s="7"/>
      <c r="B47" s="4" t="s">
        <v>20</v>
      </c>
      <c r="C47" s="16">
        <v>712838.42800000007</v>
      </c>
      <c r="D47" s="16">
        <v>1264134.156</v>
      </c>
      <c r="E47" s="16">
        <v>1901116.317</v>
      </c>
      <c r="F47" s="16">
        <v>1267899.6739999999</v>
      </c>
      <c r="G47" s="16">
        <v>1503120.1269999999</v>
      </c>
      <c r="H47" s="16">
        <v>1926119.4670000002</v>
      </c>
      <c r="I47" s="16">
        <v>2772019.9739999999</v>
      </c>
      <c r="J47" s="16">
        <v>2929176.4779999997</v>
      </c>
      <c r="K47" s="16">
        <v>3196125.7479999997</v>
      </c>
      <c r="L47" s="16">
        <v>2611178.4790000003</v>
      </c>
      <c r="M47" s="16">
        <v>344420.27799999999</v>
      </c>
      <c r="N47" s="16">
        <v>206425.43700000001</v>
      </c>
      <c r="O47" s="18">
        <f t="shared" si="3"/>
        <v>20634574.562999997</v>
      </c>
    </row>
    <row r="48" spans="1:15" x14ac:dyDescent="0.2">
      <c r="A48" s="7"/>
      <c r="B48" s="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 x14ac:dyDescent="0.2">
      <c r="A49" s="7"/>
      <c r="B49" s="4" t="s">
        <v>21</v>
      </c>
      <c r="C49" s="16">
        <v>6299.05</v>
      </c>
      <c r="D49" s="16">
        <v>3174.9500000000003</v>
      </c>
      <c r="E49" s="16">
        <v>10467.950000000001</v>
      </c>
      <c r="F49" s="16">
        <v>4988.8499999999995</v>
      </c>
      <c r="G49" s="16">
        <v>6248.25</v>
      </c>
      <c r="H49" s="16">
        <v>5609.1500000000005</v>
      </c>
      <c r="I49" s="16">
        <v>6545.5999999999995</v>
      </c>
      <c r="J49" s="16">
        <v>7504.5</v>
      </c>
      <c r="K49" s="16">
        <v>9669.2000000000007</v>
      </c>
      <c r="L49" s="16">
        <v>6183</v>
      </c>
      <c r="M49" s="16">
        <v>18031.2</v>
      </c>
      <c r="N49" s="16">
        <v>3586.8</v>
      </c>
      <c r="O49" s="18">
        <f t="shared" si="3"/>
        <v>88308.5</v>
      </c>
    </row>
    <row r="50" spans="1:15" x14ac:dyDescent="0.2">
      <c r="A50" s="7"/>
      <c r="B50" s="4" t="s">
        <v>22</v>
      </c>
      <c r="C50" s="16">
        <v>6218.95</v>
      </c>
      <c r="D50" s="16">
        <v>3123.7999999999997</v>
      </c>
      <c r="E50" s="16">
        <v>10044.25</v>
      </c>
      <c r="F50" s="16">
        <v>4552.95</v>
      </c>
      <c r="G50" s="16">
        <v>6130.9000000000005</v>
      </c>
      <c r="H50" s="16">
        <v>5044.7000000000007</v>
      </c>
      <c r="I50" s="16">
        <v>6637.75</v>
      </c>
      <c r="J50" s="16">
        <v>7871</v>
      </c>
      <c r="K50" s="16">
        <v>8584.7999999999993</v>
      </c>
      <c r="L50" s="16">
        <v>5719</v>
      </c>
      <c r="M50" s="16">
        <v>17370.599999999999</v>
      </c>
      <c r="N50" s="16">
        <v>2435.6</v>
      </c>
      <c r="O50" s="18">
        <f t="shared" si="3"/>
        <v>83734.300000000017</v>
      </c>
    </row>
    <row r="51" spans="1:15" x14ac:dyDescent="0.2">
      <c r="A51" s="7"/>
      <c r="B51" s="4"/>
      <c r="C51" s="19"/>
      <c r="D51" s="19"/>
      <c r="E51" s="19"/>
      <c r="F51" s="19"/>
      <c r="G51" s="19"/>
      <c r="H51" s="16"/>
      <c r="I51" s="16"/>
      <c r="J51" s="16"/>
      <c r="K51" s="16"/>
      <c r="L51" s="16"/>
      <c r="M51" s="16"/>
      <c r="N51" s="16"/>
      <c r="O51" s="18"/>
    </row>
    <row r="52" spans="1:15" x14ac:dyDescent="0.2">
      <c r="A52" s="15" t="s">
        <v>27</v>
      </c>
      <c r="B52" s="4" t="s">
        <v>16</v>
      </c>
      <c r="C52" s="16">
        <v>7</v>
      </c>
      <c r="D52" s="16">
        <v>5</v>
      </c>
      <c r="E52" s="16">
        <v>8</v>
      </c>
      <c r="F52" s="16">
        <v>5</v>
      </c>
      <c r="G52" s="16">
        <v>8</v>
      </c>
      <c r="H52" s="16">
        <v>8</v>
      </c>
      <c r="I52" s="16">
        <v>5</v>
      </c>
      <c r="J52" s="16">
        <v>8</v>
      </c>
      <c r="K52" s="16">
        <v>7</v>
      </c>
      <c r="L52" s="16">
        <v>5</v>
      </c>
      <c r="M52" s="16">
        <v>5</v>
      </c>
      <c r="N52" s="16">
        <v>7</v>
      </c>
      <c r="O52" s="17">
        <f>AVERAGE(C52:N52)</f>
        <v>6.5</v>
      </c>
    </row>
    <row r="53" spans="1:15" x14ac:dyDescent="0.2">
      <c r="A53" s="7"/>
      <c r="B53" s="4" t="s">
        <v>17</v>
      </c>
      <c r="C53" s="16">
        <v>41137.259999999995</v>
      </c>
      <c r="D53" s="16">
        <v>30197.02</v>
      </c>
      <c r="E53" s="16">
        <v>41233.619999999995</v>
      </c>
      <c r="F53" s="16">
        <v>44597.179999999993</v>
      </c>
      <c r="G53" s="16">
        <v>291988.86300000001</v>
      </c>
      <c r="H53" s="16">
        <v>155948.446</v>
      </c>
      <c r="I53" s="16">
        <v>76675.55</v>
      </c>
      <c r="J53" s="16">
        <v>135621.481</v>
      </c>
      <c r="K53" s="16">
        <v>152822.9</v>
      </c>
      <c r="L53" s="16">
        <v>142241.21900000001</v>
      </c>
      <c r="M53" s="16">
        <v>39479.25</v>
      </c>
      <c r="N53" s="16">
        <v>32582.890000000003</v>
      </c>
      <c r="O53" s="18">
        <f>SUM(C53:N53)</f>
        <v>1184525.679</v>
      </c>
    </row>
    <row r="54" spans="1:15" x14ac:dyDescent="0.2">
      <c r="A54" s="7"/>
      <c r="B54" s="4" t="s">
        <v>18</v>
      </c>
      <c r="C54" s="16">
        <v>70475.009999999995</v>
      </c>
      <c r="D54" s="16">
        <v>33661.85</v>
      </c>
      <c r="E54" s="16">
        <v>22414.34</v>
      </c>
      <c r="F54" s="16">
        <v>21758.57</v>
      </c>
      <c r="G54" s="16">
        <v>119188.88099999999</v>
      </c>
      <c r="H54" s="16">
        <v>48457.268000000004</v>
      </c>
      <c r="I54" s="16">
        <v>23239.65</v>
      </c>
      <c r="J54" s="16">
        <v>48255.46</v>
      </c>
      <c r="K54" s="16">
        <v>57245.17</v>
      </c>
      <c r="L54" s="16">
        <v>61357.719999999994</v>
      </c>
      <c r="M54" s="16">
        <v>32267.289999999997</v>
      </c>
      <c r="N54" s="16">
        <v>38798.800000000003</v>
      </c>
      <c r="O54" s="18">
        <f t="shared" ref="O54:O59" si="4">SUM(C54:N54)</f>
        <v>577120.00899999996</v>
      </c>
    </row>
    <row r="55" spans="1:15" x14ac:dyDescent="0.2">
      <c r="A55" s="7"/>
      <c r="B55" s="4" t="s">
        <v>19</v>
      </c>
      <c r="C55" s="16">
        <v>112368.87999999999</v>
      </c>
      <c r="D55" s="16">
        <v>53326.340000000004</v>
      </c>
      <c r="E55" s="16">
        <v>80509.679000000004</v>
      </c>
      <c r="F55" s="16">
        <v>120374.69100000001</v>
      </c>
      <c r="G55" s="16">
        <v>632046.424</v>
      </c>
      <c r="H55" s="16">
        <v>305612.83500000002</v>
      </c>
      <c r="I55" s="16">
        <v>190307.91</v>
      </c>
      <c r="J55" s="16">
        <v>252146.50100000002</v>
      </c>
      <c r="K55" s="16">
        <v>342031.80100000004</v>
      </c>
      <c r="L55" s="16">
        <v>287032.50900000002</v>
      </c>
      <c r="M55" s="16">
        <v>68778.34</v>
      </c>
      <c r="N55" s="16">
        <v>47035.637999999992</v>
      </c>
      <c r="O55" s="18">
        <f t="shared" si="4"/>
        <v>2491571.5479999995</v>
      </c>
    </row>
    <row r="56" spans="1:15" x14ac:dyDescent="0.2">
      <c r="A56" s="7"/>
      <c r="B56" s="4" t="s">
        <v>20</v>
      </c>
      <c r="C56" s="16">
        <v>223981.14999999997</v>
      </c>
      <c r="D56" s="16">
        <v>117185.20999999999</v>
      </c>
      <c r="E56" s="16">
        <v>144157.639</v>
      </c>
      <c r="F56" s="16">
        <v>186730.44099999999</v>
      </c>
      <c r="G56" s="16">
        <v>1043224.1680000001</v>
      </c>
      <c r="H56" s="16">
        <v>510018.549</v>
      </c>
      <c r="I56" s="16">
        <v>290223.11</v>
      </c>
      <c r="J56" s="16">
        <v>436023.44200000004</v>
      </c>
      <c r="K56" s="16">
        <v>552099.87100000004</v>
      </c>
      <c r="L56" s="16">
        <v>490631.44800000003</v>
      </c>
      <c r="M56" s="16">
        <v>140524.88</v>
      </c>
      <c r="N56" s="16">
        <v>118417.32799999999</v>
      </c>
      <c r="O56" s="18">
        <f t="shared" si="4"/>
        <v>4253217.2359999996</v>
      </c>
    </row>
    <row r="57" spans="1:15" x14ac:dyDescent="0.2">
      <c r="A57" s="7"/>
      <c r="B57" s="4"/>
      <c r="C57" s="16"/>
      <c r="D57" s="16"/>
      <c r="E57" s="16"/>
      <c r="F57" s="16"/>
      <c r="G57"/>
      <c r="I57" s="16"/>
      <c r="J57" s="16"/>
      <c r="K57" s="16"/>
      <c r="L57" s="16"/>
      <c r="M57" s="16"/>
      <c r="N57" s="16"/>
      <c r="O57" s="18"/>
    </row>
    <row r="58" spans="1:15" x14ac:dyDescent="0.2">
      <c r="A58" s="7"/>
      <c r="B58" s="4" t="s">
        <v>21</v>
      </c>
      <c r="C58" s="16">
        <v>4135</v>
      </c>
      <c r="D58" s="16">
        <v>4109</v>
      </c>
      <c r="E58" s="16">
        <v>4889</v>
      </c>
      <c r="F58" s="16">
        <v>4075</v>
      </c>
      <c r="G58" s="16">
        <v>9311</v>
      </c>
      <c r="H58" s="16">
        <v>9324</v>
      </c>
      <c r="I58" s="16">
        <v>5532</v>
      </c>
      <c r="J58" s="16">
        <v>4270</v>
      </c>
      <c r="K58" s="16">
        <v>4314</v>
      </c>
      <c r="L58" s="16">
        <v>5125</v>
      </c>
      <c r="M58" s="16">
        <v>3779</v>
      </c>
      <c r="N58" s="16">
        <v>4316</v>
      </c>
      <c r="O58" s="18">
        <f t="shared" si="4"/>
        <v>63179</v>
      </c>
    </row>
    <row r="59" spans="1:15" x14ac:dyDescent="0.2">
      <c r="A59" s="7"/>
      <c r="B59" s="4" t="s">
        <v>22</v>
      </c>
      <c r="C59" s="16">
        <v>4648</v>
      </c>
      <c r="D59" s="16">
        <v>4344</v>
      </c>
      <c r="E59" s="16">
        <v>4158</v>
      </c>
      <c r="F59" s="16">
        <v>3715</v>
      </c>
      <c r="G59" s="16">
        <v>8266</v>
      </c>
      <c r="H59" s="16">
        <v>7915</v>
      </c>
      <c r="I59" s="16">
        <v>4297</v>
      </c>
      <c r="J59" s="16">
        <v>6454</v>
      </c>
      <c r="K59" s="16">
        <v>4353</v>
      </c>
      <c r="L59" s="16">
        <v>4624</v>
      </c>
      <c r="M59" s="16">
        <v>3869</v>
      </c>
      <c r="N59" s="16">
        <v>4525</v>
      </c>
      <c r="O59" s="18">
        <f t="shared" si="4"/>
        <v>61168</v>
      </c>
    </row>
    <row r="60" spans="1:15" x14ac:dyDescent="0.2">
      <c r="A60" s="7"/>
      <c r="B60" s="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">
      <c r="A61" s="7"/>
      <c r="B61" s="4"/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 x14ac:dyDescent="0.2">
      <c r="A62" s="22" t="s">
        <v>28</v>
      </c>
      <c r="B62" s="23" t="s">
        <v>16</v>
      </c>
      <c r="C62" s="24">
        <f>+C52+C43+C34+C25+C16+C7</f>
        <v>49</v>
      </c>
      <c r="D62" s="24">
        <f t="shared" ref="D62:J62" si="5">+D52+D43+D34+D25+D16+D7</f>
        <v>40</v>
      </c>
      <c r="E62" s="24">
        <f t="shared" si="5"/>
        <v>50</v>
      </c>
      <c r="F62" s="16">
        <f t="shared" si="5"/>
        <v>43</v>
      </c>
      <c r="G62" s="16">
        <f t="shared" si="5"/>
        <v>48</v>
      </c>
      <c r="H62" s="16">
        <f t="shared" si="5"/>
        <v>52</v>
      </c>
      <c r="I62" s="16">
        <f t="shared" si="5"/>
        <v>43</v>
      </c>
      <c r="J62" s="16">
        <f t="shared" si="5"/>
        <v>53</v>
      </c>
      <c r="K62" s="16">
        <f t="shared" ref="K62:L62" si="6">+K52+K43+K34+K25+K16+K7</f>
        <v>52</v>
      </c>
      <c r="L62" s="16">
        <f t="shared" si="6"/>
        <v>48</v>
      </c>
      <c r="M62" s="16">
        <f t="shared" ref="M62:N62" si="7">+M52+M43+M34+M25+M16+M7</f>
        <v>47</v>
      </c>
      <c r="N62" s="16">
        <f t="shared" si="7"/>
        <v>54</v>
      </c>
      <c r="O62" s="25">
        <f>AVERAGE(C62:N62)</f>
        <v>48.25</v>
      </c>
    </row>
    <row r="63" spans="1:15" x14ac:dyDescent="0.2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 x14ac:dyDescent="0.2">
      <c r="A64" s="26"/>
      <c r="B64" s="12" t="s">
        <v>17</v>
      </c>
      <c r="C64" s="27">
        <f>+C53+C44+C35+C26+C17+C8</f>
        <v>1531450.8909999998</v>
      </c>
      <c r="D64" s="27">
        <f t="shared" ref="D64:H67" si="8">+D53+D44+D35+D26+D17+D8</f>
        <v>1352074.7920000001</v>
      </c>
      <c r="E64" s="27">
        <f t="shared" si="8"/>
        <v>1771181.7409999999</v>
      </c>
      <c r="F64" s="16">
        <f t="shared" si="8"/>
        <v>1531066.04</v>
      </c>
      <c r="G64" s="16">
        <f t="shared" si="8"/>
        <v>1779248.5379999999</v>
      </c>
      <c r="H64" s="16">
        <f>+H53+H44+H35+H26+H17+H8</f>
        <v>1976805.9820000001</v>
      </c>
      <c r="I64" s="16">
        <f t="shared" ref="I64:J64" si="9">+I53+I44+I35+I26+I17+I8</f>
        <v>2183537.6969999997</v>
      </c>
      <c r="J64" s="16">
        <f t="shared" si="9"/>
        <v>2336761.3590000002</v>
      </c>
      <c r="K64" s="16">
        <f t="shared" ref="K64:L64" si="10">+K53+K44+K35+K26+K17+K8</f>
        <v>2377996.8130000001</v>
      </c>
      <c r="L64" s="16">
        <f t="shared" si="10"/>
        <v>2444360.648</v>
      </c>
      <c r="M64" s="16">
        <f t="shared" ref="M64:N64" si="11">+M53+M44+M35+M26+M17+M8</f>
        <v>1602646.2409999999</v>
      </c>
      <c r="N64" s="16">
        <f t="shared" si="11"/>
        <v>1523121.33</v>
      </c>
      <c r="O64" s="28">
        <f>SUM(C64:N64)</f>
        <v>22410252.072000004</v>
      </c>
    </row>
    <row r="65" spans="1:15" x14ac:dyDescent="0.2">
      <c r="A65" s="26"/>
      <c r="B65" s="12" t="s">
        <v>18</v>
      </c>
      <c r="C65" s="27">
        <f>+C54+C45+C36+C27+C18+C9</f>
        <v>1317705.193</v>
      </c>
      <c r="D65" s="27">
        <f t="shared" si="8"/>
        <v>1056553.243</v>
      </c>
      <c r="E65" s="27">
        <f t="shared" si="8"/>
        <v>1413745.8289999999</v>
      </c>
      <c r="F65" s="16">
        <f t="shared" si="8"/>
        <v>904194.32299999997</v>
      </c>
      <c r="G65" s="16">
        <f t="shared" si="8"/>
        <v>846595.598</v>
      </c>
      <c r="H65" s="16">
        <f t="shared" si="8"/>
        <v>953823.73200000008</v>
      </c>
      <c r="I65" s="16">
        <f t="shared" ref="I65:J65" si="12">+I54+I45+I36+I27+I18+I9</f>
        <v>1064013.7510000002</v>
      </c>
      <c r="J65" s="16">
        <f t="shared" si="12"/>
        <v>1154213.047</v>
      </c>
      <c r="K65" s="16">
        <f t="shared" ref="K65:L65" si="13">+K54+K45+K36+K27+K18+K9</f>
        <v>1131475.632</v>
      </c>
      <c r="L65" s="16">
        <f t="shared" si="13"/>
        <v>1156195.2000000002</v>
      </c>
      <c r="M65" s="16">
        <f t="shared" ref="M65:N65" si="14">+M54+M45+M36+M27+M18+M9</f>
        <v>820627.16099999985</v>
      </c>
      <c r="N65" s="16">
        <f t="shared" si="14"/>
        <v>944312.72599999991</v>
      </c>
      <c r="O65" s="28">
        <f t="shared" ref="O65:O70" si="15">SUM(C65:N65)</f>
        <v>12763455.435000001</v>
      </c>
    </row>
    <row r="66" spans="1:15" x14ac:dyDescent="0.2">
      <c r="A66" s="26"/>
      <c r="B66" s="12" t="s">
        <v>19</v>
      </c>
      <c r="C66" s="27">
        <f>+C55+C46+C37+C28+C19+C10</f>
        <v>2396324.8990000002</v>
      </c>
      <c r="D66" s="27">
        <f t="shared" si="8"/>
        <v>2031224.2580000004</v>
      </c>
      <c r="E66" s="27">
        <f t="shared" si="8"/>
        <v>2697126.4890000001</v>
      </c>
      <c r="F66" s="16">
        <f t="shared" si="8"/>
        <v>2424165.7280000001</v>
      </c>
      <c r="G66" s="16">
        <f t="shared" si="8"/>
        <v>3329355.85</v>
      </c>
      <c r="H66" s="16">
        <f t="shared" si="8"/>
        <v>3745208.5490000001</v>
      </c>
      <c r="I66" s="16">
        <f t="shared" ref="I66:J66" si="16">+I55+I46+I37+I28+I19+I10</f>
        <v>4025473.4249999998</v>
      </c>
      <c r="J66" s="16">
        <f t="shared" si="16"/>
        <v>3961623.3869999992</v>
      </c>
      <c r="K66" s="16">
        <f t="shared" ref="K66:L66" si="17">+K55+K46+K37+K28+K19+K10</f>
        <v>5053273.2039999999</v>
      </c>
      <c r="L66" s="16">
        <f t="shared" si="17"/>
        <v>5171107.5319999997</v>
      </c>
      <c r="M66" s="16">
        <f t="shared" ref="M66:N66" si="18">+M55+M46+M37+M28+M19+M10</f>
        <v>2990612.4510000004</v>
      </c>
      <c r="N66" s="16">
        <f t="shared" si="18"/>
        <v>2580301.9849999999</v>
      </c>
      <c r="O66" s="28">
        <f t="shared" si="15"/>
        <v>40405797.756999999</v>
      </c>
    </row>
    <row r="67" spans="1:15" x14ac:dyDescent="0.2">
      <c r="A67" s="26"/>
      <c r="B67" s="12" t="s">
        <v>20</v>
      </c>
      <c r="C67" s="27">
        <f>+C56+C47+C38+C29+C20+C11</f>
        <v>5245480.9830000009</v>
      </c>
      <c r="D67" s="27">
        <f t="shared" si="8"/>
        <v>4439852.2930000005</v>
      </c>
      <c r="E67" s="27">
        <f t="shared" si="8"/>
        <v>5882054.0590000004</v>
      </c>
      <c r="F67" s="16">
        <f t="shared" si="8"/>
        <v>4859426.0909999991</v>
      </c>
      <c r="G67" s="16">
        <f t="shared" si="8"/>
        <v>5955199.9859999996</v>
      </c>
      <c r="H67" s="16">
        <f>+H56+H47+H38+H29+H20+H11</f>
        <v>6675838.2630000003</v>
      </c>
      <c r="I67" s="16">
        <f t="shared" ref="I67:J67" si="19">+I56+I47+I38+I29+I20+I11</f>
        <v>7273024.8729999997</v>
      </c>
      <c r="J67" s="16">
        <f t="shared" si="19"/>
        <v>7452597.7929999996</v>
      </c>
      <c r="K67" s="16">
        <f t="shared" ref="K67:L67" si="20">+K56+K47+K38+K29+K20+K11</f>
        <v>8562745.6490000002</v>
      </c>
      <c r="L67" s="16">
        <f t="shared" si="20"/>
        <v>8771663.379999999</v>
      </c>
      <c r="M67" s="16">
        <f t="shared" ref="M67:N67" si="21">+M56+M47+M38+M29+M20+M11</f>
        <v>5413885.8530000001</v>
      </c>
      <c r="N67" s="16">
        <f t="shared" si="21"/>
        <v>5047736.0409999993</v>
      </c>
      <c r="O67" s="28">
        <f t="shared" si="15"/>
        <v>75579505.263999984</v>
      </c>
    </row>
    <row r="68" spans="1:15" x14ac:dyDescent="0.2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 x14ac:dyDescent="0.2">
      <c r="A69" s="26"/>
      <c r="B69" s="12" t="s">
        <v>21</v>
      </c>
      <c r="C69" s="27">
        <f t="shared" ref="C69:H70" si="22">+C58+C49+C40+C31+C22+C13</f>
        <v>23485.42</v>
      </c>
      <c r="D69" s="27">
        <f t="shared" si="22"/>
        <v>16763.169999999998</v>
      </c>
      <c r="E69" s="27">
        <f t="shared" si="22"/>
        <v>28392.129999999997</v>
      </c>
      <c r="F69" s="27">
        <f t="shared" si="22"/>
        <v>19117.64</v>
      </c>
      <c r="G69" s="27">
        <f t="shared" si="22"/>
        <v>26563.31</v>
      </c>
      <c r="H69" s="27">
        <f t="shared" si="22"/>
        <v>26931.450000000004</v>
      </c>
      <c r="I69" s="27">
        <f t="shared" ref="I69:J69" si="23">+I58+I49+I40+I31+I22+I13</f>
        <v>24440.839999999997</v>
      </c>
      <c r="J69" s="27">
        <f t="shared" si="23"/>
        <v>23755.599999999999</v>
      </c>
      <c r="K69" s="27">
        <f t="shared" ref="K69:L69" si="24">+K58+K49+K40+K31+K22+K13</f>
        <v>28233.7</v>
      </c>
      <c r="L69" s="27">
        <f t="shared" si="24"/>
        <v>26953.52</v>
      </c>
      <c r="M69" s="27">
        <f t="shared" ref="M69:N69" si="25">+M58+M49+M40+M31+M22+M13</f>
        <v>36308.480000000003</v>
      </c>
      <c r="N69" s="27">
        <f t="shared" si="25"/>
        <v>22357.380000000005</v>
      </c>
      <c r="O69" s="28">
        <f t="shared" si="15"/>
        <v>303302.64</v>
      </c>
    </row>
    <row r="70" spans="1:15" x14ac:dyDescent="0.2">
      <c r="A70" s="29"/>
      <c r="B70" s="30" t="s">
        <v>22</v>
      </c>
      <c r="C70" s="20">
        <f t="shared" si="22"/>
        <v>22549.870000000003</v>
      </c>
      <c r="D70" s="20">
        <f t="shared" si="22"/>
        <v>15810.919999999998</v>
      </c>
      <c r="E70" s="20">
        <f>+E59+E50+E41+E32+E23+E14</f>
        <v>26277.95</v>
      </c>
      <c r="F70" s="20">
        <f t="shared" si="22"/>
        <v>17358.580000000002</v>
      </c>
      <c r="G70" s="20">
        <f t="shared" si="22"/>
        <v>24781.75</v>
      </c>
      <c r="H70" s="20">
        <f t="shared" si="22"/>
        <v>24975.34</v>
      </c>
      <c r="I70" s="20">
        <f t="shared" ref="I70:J70" si="26">+I59+I50+I41+I32+I23+I14</f>
        <v>22989.66</v>
      </c>
      <c r="J70" s="20">
        <f t="shared" si="26"/>
        <v>25759.24</v>
      </c>
      <c r="K70" s="20">
        <f t="shared" ref="K70:L70" si="27">+K59+K50+K41+K32+K23+K14</f>
        <v>26175.18</v>
      </c>
      <c r="L70" s="20">
        <f t="shared" si="27"/>
        <v>25647.559999999998</v>
      </c>
      <c r="M70" s="20">
        <f t="shared" ref="M70:N70" si="28">+M59+M50+M41+M32+M23+M14</f>
        <v>35320.639999999999</v>
      </c>
      <c r="N70" s="20">
        <f t="shared" si="28"/>
        <v>20424.740000000002</v>
      </c>
      <c r="O70" s="31">
        <f t="shared" si="15"/>
        <v>288071.43</v>
      </c>
    </row>
    <row r="71" spans="1:15" x14ac:dyDescent="0.2">
      <c r="A71" s="7"/>
      <c r="B71" s="4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4"/>
    </row>
    <row r="72" spans="1:15" x14ac:dyDescent="0.2">
      <c r="A72" s="7"/>
      <c r="B72" s="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4"/>
    </row>
    <row r="73" spans="1:15" x14ac:dyDescent="0.2">
      <c r="A73" s="7" t="s">
        <v>29</v>
      </c>
      <c r="B73" s="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4"/>
    </row>
    <row r="76" spans="1:15" x14ac:dyDescent="0.2">
      <c r="A76" t="s">
        <v>30</v>
      </c>
    </row>
  </sheetData>
  <printOptions horizontalCentered="1" gridLines="1"/>
  <pageMargins left="0.25" right="0.25" top="0.5" bottom="0.5" header="0.3" footer="0.3"/>
  <pageSetup scale="52" orientation="landscape" r:id="rId1"/>
  <headerFooter alignWithMargins="0">
    <oddFooter>&amp;L&amp;Z&amp;F&amp;A&amp;R&amp;D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 All  CY</vt:lpstr>
      <vt:lpstr>Summary SOP CY</vt:lpstr>
      <vt:lpstr>'Summary All  CY'!Print_Area</vt:lpstr>
      <vt:lpstr>'Summary SOP CY'!Print_Area</vt:lpstr>
      <vt:lpstr>'Summary All  CY'!Print_Titles</vt:lpstr>
      <vt:lpstr>'Summary SOP CY'!Print_Titles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Poirier, Rhonda A.</cp:lastModifiedBy>
  <cp:lastPrinted>2022-07-27T19:03:42Z</cp:lastPrinted>
  <dcterms:created xsi:type="dcterms:W3CDTF">2018-08-01T15:51:58Z</dcterms:created>
  <dcterms:modified xsi:type="dcterms:W3CDTF">2023-07-12T16:12:01Z</dcterms:modified>
</cp:coreProperties>
</file>