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susan_clary_cmpco_com/Documents/Sue's Data/MPUC Standard Offer Folders/Standard Offer RES Sm Comm 2024/October bid files updated/"/>
    </mc:Choice>
  </mc:AlternateContent>
  <xr:revisionPtr revIDLastSave="1" documentId="8_{20074226-E3E3-4F0A-A3FF-64845E59DA8B}" xr6:coauthVersionLast="47" xr6:coauthVersionMax="47" xr10:uidLastSave="{9698ACEC-84B7-4158-AA6E-4B47882480E4}"/>
  <bookViews>
    <workbookView xWindow="-120" yWindow="-120" windowWidth="29040" windowHeight="15840" xr2:uid="{6631EB15-C467-4940-A21D-E49AE7ECF200}"/>
  </bookViews>
  <sheets>
    <sheet name="total MW nameplate and res %" sheetId="1" r:id="rId1"/>
    <sheet name="Sheet1" sheetId="2" r:id="rId2"/>
  </sheets>
  <externalReferences>
    <externalReference r:id="rId3"/>
  </externalReferences>
  <definedNames>
    <definedName name="_xlnm._FilterDatabase" localSheetId="0" hidden="1">[1]Sheet1!$B$5:$G$5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C10" i="2" l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B10" i="2"/>
  <c r="A10" i="2"/>
  <c r="S11" i="2" l="1"/>
  <c r="S12" i="2" s="1"/>
  <c r="I65" i="1" l="1"/>
  <c r="H65" i="1"/>
  <c r="G65" i="1"/>
  <c r="F65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I51" i="1" l="1"/>
  <c r="H51" i="1"/>
  <c r="G51" i="1"/>
  <c r="F51" i="1"/>
</calcChain>
</file>

<file path=xl/sharedStrings.xml><?xml version="1.0" encoding="utf-8"?>
<sst xmlns="http://schemas.openxmlformats.org/spreadsheetml/2006/main" count="33" uniqueCount="27">
  <si>
    <t>Solar</t>
  </si>
  <si>
    <t>Wind</t>
  </si>
  <si>
    <t>CHCP</t>
  </si>
  <si>
    <t>Hydro</t>
  </si>
  <si>
    <t>Gas/Wood</t>
  </si>
  <si>
    <t>Diesel</t>
  </si>
  <si>
    <t>(kWh Credit Program)</t>
  </si>
  <si>
    <t>Total Online Nameplate Capacity by Month and by Resource Type</t>
  </si>
  <si>
    <t>Total AC (MW) by Month</t>
  </si>
  <si>
    <t>(1) Use actual installed capacity through September 2024; straight line monthly increase thereafter to obtain 565 MW by February 2026.</t>
  </si>
  <si>
    <t xml:space="preserve">esclation from most recent stranded cost est ajdusted to get to target </t>
  </si>
  <si>
    <t>target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</si>
  <si>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</si>
  <si>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</si>
  <si>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</si>
  <si>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</si>
  <si>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</si>
  <si>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</si>
  <si>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</si>
  <si>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</si>
  <si>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</si>
  <si>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</si>
  <si>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</si>
  <si>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</si>
  <si>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S:\PowerContractsAdmin\Electric Supply\Stranded Costs\Budget calcs\P25\kWh Netting Calculation P25 stranded cost T&amp;D lost revenue\kWh Netting Calculation P25 stranded cost T&amp;D lost revenue</t>
  </si>
  <si>
    <t>target less 9/2024</t>
  </si>
  <si>
    <t>divide by # months (17)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</si>
</sst>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00"/>
    <numFmt numFmtId="166" formatCode="0.0000%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MS Sans Serif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/>
    </xf>
    <xf numFmtId="164" fontId="0" fillId="0" borderId="0" xfId="0" applyNumberFormat="1" applyBorder="1"/>
    <xf numFmtId="17" fontId="0" fillId="0" borderId="0" xfId="0" applyNumberFormat="1" applyBorder="1"/>
    <xf numFmtId="10" fontId="0" fillId="2" borderId="0" xfId="1" applyNumberFormat="1" applyFont="1" applyFill="1"/>
    <xf numFmtId="10" fontId="0" fillId="0" borderId="0" xfId="1" applyNumberFormat="1" applyFont="1" applyFill="1"/>
    <xf numFmtId="0" fontId="3" fillId="0" borderId="0" xfId="3" applyFont="1"/>
    <xf numFmtId="0" fontId="3" fillId="0" borderId="0" xfId="0" applyFont="1" applyAlignment="1"/>
    <xf numFmtId="165" fontId="0" fillId="0" borderId="0" xfId="0" applyNumberFormat="1" applyBorder="1"/>
    <xf numFmtId="10" fontId="0" fillId="0" borderId="0" xfId="0" applyNumberFormat="1"/>
    <xf numFmtId="0" fontId="0" fillId="0" borderId="0" xfId="0" applyFill="1"/>
    <xf numFmtId="166" fontId="0" fillId="0" borderId="0" xfId="0" applyNumberFormat="1"/>
    <xf numFmtId="10" fontId="0" fillId="0" borderId="0" xfId="0" applyNumberFormat="1" applyFill="1"/>
    <xf numFmtId="165" fontId="0" fillId="0" borderId="0" xfId="0" applyNumberFormat="1" applyFill="1" applyBorder="1"/>
    <xf numFmtId="0" fontId="7" fillId="0" borderId="0" xfId="4" applyFont="1"/>
    <xf numFmtId="0" fontId="1" fillId="0" borderId="0" xfId="4"/>
    <xf numFmtId="165" fontId="6" fillId="0" borderId="0" xfId="3" applyNumberFormat="1"/>
    <xf numFmtId="0" fontId="6" fillId="0" borderId="0" xfId="3"/>
    <xf numFmtId="165" fontId="1" fillId="0" borderId="0" xfId="4" applyNumberFormat="1"/>
    <xf numFmtId="0" fontId="7" fillId="2" borderId="0" xfId="4" applyFont="1" applyFill="1"/>
    <xf numFmtId="165" fontId="0" fillId="2" borderId="0" xfId="0" applyNumberFormat="1" applyFill="1"/>
    <xf numFmtId="2" fontId="0" fillId="0" borderId="0" xfId="0" applyNumberFormat="1" applyFill="1" applyBorder="1"/>
    <xf numFmtId="0" fontId="3" fillId="0" borderId="0" xfId="0" applyFont="1" applyAlignment="1">
      <alignment horizontal="center"/>
    </xf>
    <xf numFmtId="165" fontId="0" fillId="0" borderId="0" xfId="0" applyNumberFormat="1" applyFill="1"/>
  </cellXfs>
  <cellStyles count="5">
    <cellStyle name="Normal" xfId="0" builtinId="0"/>
    <cellStyle name="Normal 11" xfId="2" xr:uid="{8EC4C133-554F-4BE4-ABFD-CE3C0A0D8A90}"/>
    <cellStyle name="Normal 15 2" xfId="3" xr:uid="{08CA2C51-8BF0-471B-BDAB-2135FFEE3223}"/>
    <cellStyle name="Normal 6 6" xfId="4" xr:uid="{4394E5FF-254B-430D-A95C-6E8694E3C36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358912\Desktop\Original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Customer/Project Developer</v>
          </cell>
          <cell r="C5" t="str">
            <v>Initial Date</v>
          </cell>
          <cell r="D5" t="str">
            <v>Month</v>
          </cell>
          <cell r="E5" t="str">
            <v>Year</v>
          </cell>
          <cell r="F5" t="str">
            <v>AC Size</v>
          </cell>
          <cell r="G5" t="str">
            <v>Fuel Type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B624-0A5B-48B3-8A19-38D8874205E1}">
  <dimension ref="A2:S71"/>
  <sheetViews>
    <sheetView tabSelected="1" workbookViewId="0">
      <pane ySplit="5" topLeftCell="A28" activePane="bottomLeft" state="frozen"/>
      <selection pane="bottomLeft" activeCell="M34" sqref="M34"/>
    </sheetView>
  </sheetViews>
  <sheetFormatPr defaultRowHeight="12.75" x14ac:dyDescent="0.2"/>
  <cols>
    <col min="1" max="1" width="2.140625" customWidth="1"/>
    <col min="4" max="4" width="22.5703125" bestFit="1" customWidth="1"/>
    <col min="5" max="12" width="11.140625" customWidth="1"/>
    <col min="13" max="13" width="10" bestFit="1" customWidth="1"/>
  </cols>
  <sheetData>
    <row r="2" spans="2:19" ht="11.25" customHeight="1" x14ac:dyDescent="0.2">
      <c r="B2" s="8"/>
      <c r="C2" s="23" t="s">
        <v>7</v>
      </c>
      <c r="D2" s="23"/>
      <c r="E2" s="23"/>
      <c r="F2" s="23"/>
      <c r="G2" s="23"/>
      <c r="H2" s="23"/>
      <c r="I2" s="23"/>
      <c r="J2" s="23"/>
    </row>
    <row r="3" spans="2:19" x14ac:dyDescent="0.2">
      <c r="B3" s="8"/>
      <c r="C3" s="23" t="s">
        <v>6</v>
      </c>
      <c r="D3" s="23"/>
      <c r="E3" s="23"/>
      <c r="F3" s="23"/>
      <c r="G3" s="23"/>
      <c r="H3" s="23"/>
      <c r="I3" s="23"/>
      <c r="J3" s="23"/>
    </row>
    <row r="5" spans="2:19" x14ac:dyDescent="0.2">
      <c r="D5" s="2" t="s">
        <v>8</v>
      </c>
      <c r="E5" s="2" t="s">
        <v>0</v>
      </c>
      <c r="F5" s="2" t="s">
        <v>1</v>
      </c>
      <c r="G5" s="2" t="s">
        <v>2</v>
      </c>
      <c r="H5" s="2" t="s">
        <v>3</v>
      </c>
      <c r="I5" s="2" t="s">
        <v>4</v>
      </c>
      <c r="J5" s="2" t="s">
        <v>5</v>
      </c>
      <c r="K5" s="2"/>
      <c r="L5" s="2"/>
    </row>
    <row r="6" spans="2:19" x14ac:dyDescent="0.2">
      <c r="B6">
        <v>1</v>
      </c>
      <c r="C6" s="3">
        <v>44197</v>
      </c>
      <c r="D6" s="9">
        <v>60.4</v>
      </c>
      <c r="E6" s="6">
        <v>0.94316</v>
      </c>
      <c r="F6" s="6">
        <v>1.414E-2</v>
      </c>
      <c r="G6" s="6">
        <v>1.094E-2</v>
      </c>
      <c r="H6" s="6">
        <v>3.5400000000000002E-3</v>
      </c>
      <c r="I6" s="6">
        <v>2.8209999999999999E-2</v>
      </c>
      <c r="J6" s="6">
        <v>0</v>
      </c>
      <c r="K6" s="10"/>
      <c r="L6" s="10"/>
      <c r="M6" s="10"/>
      <c r="N6" s="10"/>
      <c r="O6" s="10"/>
      <c r="P6" s="10"/>
      <c r="Q6" s="10"/>
      <c r="R6" s="10"/>
      <c r="S6" s="10"/>
    </row>
    <row r="7" spans="2:19" x14ac:dyDescent="0.2">
      <c r="B7">
        <v>2</v>
      </c>
      <c r="C7" s="4">
        <v>44228</v>
      </c>
      <c r="D7" s="9">
        <v>60.947000000000003</v>
      </c>
      <c r="E7" s="6">
        <v>0.94367000000000001</v>
      </c>
      <c r="F7" s="6">
        <v>1.401E-2</v>
      </c>
      <c r="G7" s="6">
        <v>1.085E-2</v>
      </c>
      <c r="H7" s="6">
        <v>3.5100000000000001E-3</v>
      </c>
      <c r="I7" s="6">
        <v>2.7959999999999999E-2</v>
      </c>
      <c r="J7" s="6">
        <v>0</v>
      </c>
      <c r="K7" s="10"/>
      <c r="L7" s="10"/>
      <c r="M7" s="10"/>
      <c r="N7" s="10"/>
      <c r="O7" s="10"/>
      <c r="P7" s="10"/>
      <c r="Q7" s="10"/>
      <c r="R7" s="10"/>
      <c r="S7" s="10"/>
    </row>
    <row r="8" spans="2:19" x14ac:dyDescent="0.2">
      <c r="B8">
        <v>3</v>
      </c>
      <c r="C8" s="4">
        <v>44256</v>
      </c>
      <c r="D8" s="9">
        <v>61.445</v>
      </c>
      <c r="E8" s="6">
        <v>0.94413000000000002</v>
      </c>
      <c r="F8" s="6">
        <v>1.3899999999999999E-2</v>
      </c>
      <c r="G8" s="6">
        <v>1.076E-2</v>
      </c>
      <c r="H8" s="6">
        <v>3.48E-3</v>
      </c>
      <c r="I8" s="6">
        <v>2.7730000000000001E-2</v>
      </c>
      <c r="J8" s="6">
        <v>0</v>
      </c>
      <c r="K8" s="10"/>
      <c r="L8" s="10"/>
      <c r="M8" s="10"/>
      <c r="N8" s="10"/>
      <c r="O8" s="10"/>
      <c r="P8" s="10"/>
      <c r="Q8" s="10"/>
      <c r="R8" s="10"/>
      <c r="S8" s="10"/>
    </row>
    <row r="9" spans="2:19" x14ac:dyDescent="0.2">
      <c r="B9">
        <v>4</v>
      </c>
      <c r="C9" s="3">
        <v>44287</v>
      </c>
      <c r="D9" s="9">
        <v>62.595999999999997</v>
      </c>
      <c r="E9" s="6">
        <v>0.94516</v>
      </c>
      <c r="F9" s="6">
        <v>1.3639999999999999E-2</v>
      </c>
      <c r="G9" s="6">
        <v>1.056E-2</v>
      </c>
      <c r="H9" s="6">
        <v>3.4199999999999999E-3</v>
      </c>
      <c r="I9" s="6">
        <v>2.7220000000000001E-2</v>
      </c>
      <c r="J9" s="6">
        <v>0</v>
      </c>
      <c r="K9" s="10"/>
      <c r="L9" s="10"/>
      <c r="M9" s="10"/>
      <c r="N9" s="10"/>
      <c r="O9" s="10"/>
      <c r="P9" s="10"/>
      <c r="Q9" s="10"/>
      <c r="R9" s="10"/>
      <c r="S9" s="10"/>
    </row>
    <row r="10" spans="2:19" x14ac:dyDescent="0.2">
      <c r="B10">
        <v>5</v>
      </c>
      <c r="C10" s="4">
        <v>44317</v>
      </c>
      <c r="D10" s="9">
        <v>63.213000000000001</v>
      </c>
      <c r="E10" s="6">
        <v>0.94569000000000003</v>
      </c>
      <c r="F10" s="6">
        <v>1.3509999999999999E-2</v>
      </c>
      <c r="G10" s="6">
        <v>1.0460000000000001E-2</v>
      </c>
      <c r="H10" s="6">
        <v>3.3899999999999998E-3</v>
      </c>
      <c r="I10" s="6">
        <v>2.6960000000000001E-2</v>
      </c>
      <c r="J10" s="6">
        <v>0</v>
      </c>
      <c r="K10" s="10"/>
      <c r="L10" s="10"/>
      <c r="M10" s="10"/>
      <c r="N10" s="10"/>
      <c r="O10" s="10"/>
      <c r="P10" s="10"/>
      <c r="Q10" s="10"/>
      <c r="R10" s="10"/>
      <c r="S10" s="10"/>
    </row>
    <row r="11" spans="2:19" x14ac:dyDescent="0.2">
      <c r="B11">
        <v>6</v>
      </c>
      <c r="C11" s="4">
        <v>44348</v>
      </c>
      <c r="D11" s="9">
        <v>67.138000000000005</v>
      </c>
      <c r="E11" s="6">
        <v>0.94886999999999999</v>
      </c>
      <c r="F11" s="6">
        <v>1.272E-2</v>
      </c>
      <c r="G11" s="6">
        <v>9.8499999999999994E-3</v>
      </c>
      <c r="H11" s="6">
        <v>3.1900000000000001E-3</v>
      </c>
      <c r="I11" s="6">
        <v>2.538E-2</v>
      </c>
      <c r="J11" s="6">
        <v>0</v>
      </c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2">
      <c r="B12">
        <v>7</v>
      </c>
      <c r="C12" s="3">
        <v>44378</v>
      </c>
      <c r="D12" s="9">
        <v>71.25</v>
      </c>
      <c r="E12" s="6">
        <v>0.95182</v>
      </c>
      <c r="F12" s="6">
        <v>1.1990000000000001E-2</v>
      </c>
      <c r="G12" s="6">
        <v>9.2800000000000001E-3</v>
      </c>
      <c r="H12" s="6">
        <v>3.0000000000000001E-3</v>
      </c>
      <c r="I12" s="6">
        <v>2.392E-2</v>
      </c>
      <c r="J12" s="6">
        <v>0</v>
      </c>
      <c r="K12" s="10"/>
      <c r="L12" s="10"/>
      <c r="M12" s="10"/>
      <c r="N12" s="10"/>
      <c r="O12" s="10"/>
      <c r="P12" s="10"/>
      <c r="Q12" s="10"/>
      <c r="R12" s="10"/>
      <c r="S12" s="10"/>
    </row>
    <row r="13" spans="2:19" x14ac:dyDescent="0.2">
      <c r="B13">
        <v>8</v>
      </c>
      <c r="C13" s="4">
        <v>44409</v>
      </c>
      <c r="D13" s="9">
        <v>71.881</v>
      </c>
      <c r="E13" s="6">
        <v>0.95223999999999998</v>
      </c>
      <c r="F13" s="6">
        <v>1.188E-2</v>
      </c>
      <c r="G13" s="6">
        <v>9.1999999999999998E-3</v>
      </c>
      <c r="H13" s="6">
        <v>2.98E-3</v>
      </c>
      <c r="I13" s="6">
        <v>2.3709999999999998E-2</v>
      </c>
      <c r="J13" s="6">
        <v>0</v>
      </c>
      <c r="K13" s="10"/>
      <c r="L13" s="10"/>
      <c r="M13" s="10"/>
      <c r="N13" s="10"/>
      <c r="O13" s="10"/>
      <c r="P13" s="10"/>
      <c r="Q13" s="10"/>
      <c r="R13" s="10"/>
      <c r="S13" s="10"/>
    </row>
    <row r="14" spans="2:19" x14ac:dyDescent="0.2">
      <c r="B14">
        <v>9</v>
      </c>
      <c r="C14" s="4">
        <v>44440</v>
      </c>
      <c r="D14" s="9">
        <v>77.484999999999999</v>
      </c>
      <c r="E14" s="6">
        <v>0.95569000000000004</v>
      </c>
      <c r="F14" s="6">
        <v>1.102E-2</v>
      </c>
      <c r="G14" s="6">
        <v>8.5299999999999994E-3</v>
      </c>
      <c r="H14" s="6">
        <v>2.7599999999999999E-3</v>
      </c>
      <c r="I14" s="6">
        <v>2.1989999999999999E-2</v>
      </c>
      <c r="J14" s="6">
        <v>0</v>
      </c>
      <c r="K14" s="10"/>
      <c r="L14" s="10"/>
      <c r="M14" s="10"/>
      <c r="N14" s="10"/>
      <c r="O14" s="10"/>
      <c r="P14" s="10"/>
      <c r="Q14" s="10"/>
      <c r="R14" s="10"/>
      <c r="S14" s="10"/>
    </row>
    <row r="15" spans="2:19" x14ac:dyDescent="0.2">
      <c r="B15">
        <v>10</v>
      </c>
      <c r="C15" s="3">
        <v>44470</v>
      </c>
      <c r="D15" s="9">
        <v>78.346000000000004</v>
      </c>
      <c r="E15" s="6">
        <v>0.95618000000000003</v>
      </c>
      <c r="F15" s="6">
        <v>1.09E-2</v>
      </c>
      <c r="G15" s="6">
        <v>8.4399999999999996E-3</v>
      </c>
      <c r="H15" s="6">
        <v>2.7299999999999998E-3</v>
      </c>
      <c r="I15" s="6">
        <v>2.1749999999999999E-2</v>
      </c>
      <c r="J15" s="6">
        <v>0</v>
      </c>
      <c r="K15" s="10"/>
      <c r="L15" s="10"/>
      <c r="M15" s="10"/>
      <c r="N15" s="10"/>
      <c r="O15" s="10"/>
      <c r="P15" s="10"/>
      <c r="Q15" s="10"/>
      <c r="R15" s="10"/>
      <c r="S15" s="10"/>
    </row>
    <row r="16" spans="2:19" x14ac:dyDescent="0.2">
      <c r="B16">
        <v>11</v>
      </c>
      <c r="C16" s="4">
        <v>44501</v>
      </c>
      <c r="D16" s="9">
        <v>78.968000000000004</v>
      </c>
      <c r="E16" s="6">
        <v>0.95652999999999999</v>
      </c>
      <c r="F16" s="6">
        <v>1.081E-2</v>
      </c>
      <c r="G16" s="6">
        <v>8.3700000000000007E-3</v>
      </c>
      <c r="H16" s="6">
        <v>2.7100000000000002E-3</v>
      </c>
      <c r="I16" s="6">
        <v>2.1579999999999998E-2</v>
      </c>
      <c r="J16" s="6">
        <v>0</v>
      </c>
      <c r="K16" s="10"/>
      <c r="L16" s="10"/>
      <c r="M16" s="10"/>
      <c r="N16" s="10"/>
      <c r="O16" s="10"/>
      <c r="P16" s="10"/>
      <c r="Q16" s="10"/>
      <c r="R16" s="10"/>
      <c r="S16" s="10"/>
    </row>
    <row r="17" spans="2:19" x14ac:dyDescent="0.2">
      <c r="B17">
        <v>12</v>
      </c>
      <c r="C17" s="4">
        <v>44531</v>
      </c>
      <c r="D17" s="9">
        <v>79.620999999999995</v>
      </c>
      <c r="E17" s="6">
        <v>0.95687999999999995</v>
      </c>
      <c r="F17" s="6">
        <v>1.073E-2</v>
      </c>
      <c r="G17" s="6">
        <v>8.3000000000000001E-3</v>
      </c>
      <c r="H17" s="6">
        <v>2.6900000000000001E-3</v>
      </c>
      <c r="I17" s="6">
        <v>2.1399999999999999E-2</v>
      </c>
      <c r="J17" s="6">
        <v>0</v>
      </c>
      <c r="K17" s="10"/>
      <c r="L17" s="10"/>
      <c r="M17" s="10"/>
      <c r="N17" s="10"/>
      <c r="O17" s="10"/>
      <c r="P17" s="10"/>
      <c r="Q17" s="10"/>
      <c r="R17" s="10"/>
      <c r="S17" s="10"/>
    </row>
    <row r="18" spans="2:19" x14ac:dyDescent="0.2">
      <c r="B18">
        <v>1</v>
      </c>
      <c r="C18" s="3">
        <v>44562</v>
      </c>
      <c r="D18" s="9">
        <v>80.537000000000006</v>
      </c>
      <c r="E18" s="6">
        <v>0.95737000000000005</v>
      </c>
      <c r="F18" s="6">
        <v>1.06E-2</v>
      </c>
      <c r="G18" s="6">
        <v>8.2100000000000003E-3</v>
      </c>
      <c r="H18" s="6">
        <v>2.66E-3</v>
      </c>
      <c r="I18" s="6">
        <v>2.1160000000000002E-2</v>
      </c>
      <c r="J18" s="6">
        <v>0</v>
      </c>
      <c r="K18" s="10"/>
      <c r="L18" s="10"/>
      <c r="M18" s="10"/>
      <c r="N18" s="10"/>
      <c r="O18" s="10"/>
      <c r="P18" s="10"/>
      <c r="Q18" s="10"/>
      <c r="R18" s="10"/>
      <c r="S18" s="10"/>
    </row>
    <row r="19" spans="2:19" x14ac:dyDescent="0.2">
      <c r="B19">
        <v>2</v>
      </c>
      <c r="C19" s="4">
        <v>44593</v>
      </c>
      <c r="D19" s="9">
        <v>93.114999999999995</v>
      </c>
      <c r="E19" s="6">
        <v>0.96313000000000004</v>
      </c>
      <c r="F19" s="6">
        <v>9.1699999999999993E-3</v>
      </c>
      <c r="G19" s="6">
        <v>7.1000000000000004E-3</v>
      </c>
      <c r="H19" s="6">
        <v>2.3E-3</v>
      </c>
      <c r="I19" s="6">
        <v>1.83E-2</v>
      </c>
      <c r="J19" s="6">
        <v>0</v>
      </c>
      <c r="K19" s="10"/>
      <c r="L19" s="10"/>
      <c r="M19" s="10"/>
      <c r="N19" s="10"/>
      <c r="O19" s="10"/>
      <c r="P19" s="10"/>
      <c r="Q19" s="10"/>
      <c r="R19" s="10"/>
      <c r="S19" s="10"/>
    </row>
    <row r="20" spans="2:19" x14ac:dyDescent="0.2">
      <c r="B20">
        <v>3</v>
      </c>
      <c r="C20" s="4">
        <v>44621</v>
      </c>
      <c r="D20" s="9">
        <v>104.004</v>
      </c>
      <c r="E20" s="6">
        <v>0.96699000000000002</v>
      </c>
      <c r="F20" s="6">
        <v>8.2100000000000003E-3</v>
      </c>
      <c r="G20" s="6">
        <v>6.3600000000000002E-3</v>
      </c>
      <c r="H20" s="6">
        <v>2.0600000000000002E-3</v>
      </c>
      <c r="I20" s="6">
        <v>1.6379999999999999E-2</v>
      </c>
      <c r="J20" s="6">
        <v>0</v>
      </c>
      <c r="K20" s="10"/>
      <c r="L20" s="10"/>
      <c r="M20" s="10"/>
      <c r="N20" s="10"/>
      <c r="O20" s="10"/>
      <c r="P20" s="10"/>
      <c r="Q20" s="10"/>
      <c r="R20" s="10"/>
      <c r="S20" s="10"/>
    </row>
    <row r="21" spans="2:19" x14ac:dyDescent="0.2">
      <c r="B21">
        <v>4</v>
      </c>
      <c r="C21" s="3">
        <v>44652</v>
      </c>
      <c r="D21" s="9">
        <v>116.476</v>
      </c>
      <c r="E21" s="6">
        <v>0.97053</v>
      </c>
      <c r="F21" s="6">
        <v>7.3299999999999997E-3</v>
      </c>
      <c r="G21" s="6">
        <v>5.6699999999999997E-3</v>
      </c>
      <c r="H21" s="6">
        <v>1.8400000000000001E-3</v>
      </c>
      <c r="I21" s="6">
        <v>1.4630000000000001E-2</v>
      </c>
      <c r="J21" s="6">
        <v>0</v>
      </c>
      <c r="K21" s="10"/>
      <c r="L21" s="10"/>
      <c r="M21" s="10"/>
      <c r="N21" s="10"/>
      <c r="O21" s="10"/>
      <c r="P21" s="10"/>
      <c r="Q21" s="10"/>
      <c r="R21" s="10"/>
      <c r="S21" s="10"/>
    </row>
    <row r="22" spans="2:19" x14ac:dyDescent="0.2">
      <c r="B22">
        <v>5</v>
      </c>
      <c r="C22" s="4">
        <v>44682</v>
      </c>
      <c r="D22" s="9">
        <v>117.59699999999999</v>
      </c>
      <c r="E22" s="6">
        <v>0.97080999999999995</v>
      </c>
      <c r="F22" s="6">
        <v>7.26E-3</v>
      </c>
      <c r="G22" s="6">
        <v>5.62E-3</v>
      </c>
      <c r="H22" s="6">
        <v>1.82E-3</v>
      </c>
      <c r="I22" s="6">
        <v>1.4489999999999999E-2</v>
      </c>
      <c r="J22" s="6">
        <v>0</v>
      </c>
      <c r="K22" s="10"/>
      <c r="L22" s="10"/>
      <c r="M22" s="10"/>
      <c r="N22" s="10"/>
      <c r="O22" s="10"/>
      <c r="P22" s="10"/>
      <c r="Q22" s="10"/>
      <c r="R22" s="10"/>
      <c r="S22" s="10"/>
    </row>
    <row r="23" spans="2:19" x14ac:dyDescent="0.2">
      <c r="B23">
        <v>6</v>
      </c>
      <c r="C23" s="4">
        <v>44713</v>
      </c>
      <c r="D23" s="9">
        <v>127.10899999999999</v>
      </c>
      <c r="E23" s="6">
        <v>0.97299000000000002</v>
      </c>
      <c r="F23" s="6">
        <v>6.7200000000000003E-3</v>
      </c>
      <c r="G23" s="6">
        <v>5.1999999999999998E-3</v>
      </c>
      <c r="H23" s="6">
        <v>1.6800000000000001E-3</v>
      </c>
      <c r="I23" s="6">
        <v>1.341E-2</v>
      </c>
      <c r="J23" s="6">
        <v>0</v>
      </c>
      <c r="K23" s="10"/>
      <c r="L23" s="10"/>
      <c r="M23" s="10"/>
      <c r="N23" s="10"/>
      <c r="O23" s="10"/>
      <c r="P23" s="10"/>
      <c r="Q23" s="10"/>
      <c r="R23" s="10"/>
      <c r="S23" s="10"/>
    </row>
    <row r="24" spans="2:19" x14ac:dyDescent="0.2">
      <c r="B24">
        <v>7</v>
      </c>
      <c r="C24" s="3">
        <v>44743</v>
      </c>
      <c r="D24" s="9">
        <v>144.697</v>
      </c>
      <c r="E24" s="6">
        <v>0.97626999999999997</v>
      </c>
      <c r="F24" s="6">
        <v>5.8999999999999999E-3</v>
      </c>
      <c r="G24" s="6">
        <v>4.5700000000000003E-3</v>
      </c>
      <c r="H24" s="6">
        <v>1.48E-3</v>
      </c>
      <c r="I24" s="6">
        <v>1.1780000000000001E-2</v>
      </c>
      <c r="J24" s="6">
        <v>0</v>
      </c>
      <c r="K24" s="10"/>
      <c r="L24" s="10"/>
      <c r="M24" s="10"/>
      <c r="N24" s="10"/>
      <c r="O24" s="10"/>
      <c r="P24" s="10"/>
      <c r="Q24" s="10"/>
      <c r="R24" s="10"/>
      <c r="S24" s="10"/>
    </row>
    <row r="25" spans="2:19" x14ac:dyDescent="0.2">
      <c r="B25">
        <v>8</v>
      </c>
      <c r="C25" s="4">
        <v>44774</v>
      </c>
      <c r="D25" s="9">
        <v>146.44</v>
      </c>
      <c r="E25" s="6">
        <v>0.97655999999999998</v>
      </c>
      <c r="F25" s="6">
        <v>5.8300000000000001E-3</v>
      </c>
      <c r="G25" s="6">
        <v>4.5100000000000001E-3</v>
      </c>
      <c r="H25" s="6">
        <v>1.4599999999999999E-3</v>
      </c>
      <c r="I25" s="6">
        <v>1.1639999999999999E-2</v>
      </c>
      <c r="J25" s="6">
        <v>0</v>
      </c>
      <c r="K25" s="10"/>
      <c r="L25" s="10"/>
      <c r="M25" s="10"/>
      <c r="N25" s="10"/>
      <c r="O25" s="10"/>
      <c r="P25" s="10"/>
      <c r="Q25" s="10"/>
      <c r="R25" s="10"/>
      <c r="S25" s="10"/>
    </row>
    <row r="26" spans="2:19" x14ac:dyDescent="0.2">
      <c r="B26">
        <v>9</v>
      </c>
      <c r="C26" s="4">
        <v>44805</v>
      </c>
      <c r="D26" s="9">
        <v>147.79900000000001</v>
      </c>
      <c r="E26" s="6">
        <v>0.97677000000000003</v>
      </c>
      <c r="F26" s="6">
        <v>5.7800000000000004E-3</v>
      </c>
      <c r="G26" s="6">
        <v>4.47E-3</v>
      </c>
      <c r="H26" s="6">
        <v>1.4499999999999999E-3</v>
      </c>
      <c r="I26" s="6">
        <v>1.153E-2</v>
      </c>
      <c r="J26" s="6">
        <v>0</v>
      </c>
      <c r="K26" s="10"/>
      <c r="L26" s="10"/>
      <c r="M26" s="10"/>
      <c r="N26" s="10"/>
      <c r="O26" s="10"/>
      <c r="P26" s="10"/>
      <c r="Q26" s="10"/>
      <c r="R26" s="10"/>
      <c r="S26" s="10"/>
    </row>
    <row r="27" spans="2:19" x14ac:dyDescent="0.2">
      <c r="B27">
        <v>10</v>
      </c>
      <c r="C27" s="3">
        <v>44835</v>
      </c>
      <c r="D27" s="9">
        <v>148.78800000000001</v>
      </c>
      <c r="E27" s="6">
        <v>0.97692999999999997</v>
      </c>
      <c r="F27" s="6">
        <v>5.7400000000000003E-3</v>
      </c>
      <c r="G27" s="6">
        <v>4.4400000000000004E-3</v>
      </c>
      <c r="H27" s="6">
        <v>1.4400000000000001E-3</v>
      </c>
      <c r="I27" s="6">
        <v>1.145E-2</v>
      </c>
      <c r="J27" s="6">
        <v>0</v>
      </c>
      <c r="K27" s="10"/>
      <c r="L27" s="10"/>
      <c r="M27" s="10"/>
      <c r="N27" s="10"/>
      <c r="O27" s="10"/>
      <c r="P27" s="10"/>
      <c r="Q27" s="10"/>
      <c r="R27" s="10"/>
      <c r="S27" s="10"/>
    </row>
    <row r="28" spans="2:19" x14ac:dyDescent="0.2">
      <c r="B28">
        <v>11</v>
      </c>
      <c r="C28" s="4">
        <v>44866</v>
      </c>
      <c r="D28" s="9">
        <v>150.369</v>
      </c>
      <c r="E28" s="6">
        <v>0.97716999999999998</v>
      </c>
      <c r="F28" s="6">
        <v>5.6800000000000002E-3</v>
      </c>
      <c r="G28" s="6">
        <v>4.4000000000000003E-3</v>
      </c>
      <c r="H28" s="6">
        <v>1.42E-3</v>
      </c>
      <c r="I28" s="6">
        <v>1.133E-2</v>
      </c>
      <c r="J28" s="6">
        <v>0</v>
      </c>
      <c r="K28" s="10"/>
      <c r="L28" s="10"/>
      <c r="M28" s="10"/>
      <c r="N28" s="10"/>
      <c r="O28" s="10"/>
      <c r="P28" s="10"/>
      <c r="Q28" s="10"/>
      <c r="R28" s="10"/>
      <c r="S28" s="10"/>
    </row>
    <row r="29" spans="2:19" x14ac:dyDescent="0.2">
      <c r="B29">
        <v>12</v>
      </c>
      <c r="C29" s="4">
        <v>44896</v>
      </c>
      <c r="D29" s="9">
        <v>151.53399999999999</v>
      </c>
      <c r="E29" s="6">
        <v>0.97735000000000005</v>
      </c>
      <c r="F29" s="6">
        <v>5.64E-3</v>
      </c>
      <c r="G29" s="6">
        <v>4.3600000000000002E-3</v>
      </c>
      <c r="H29" s="6">
        <v>1.41E-3</v>
      </c>
      <c r="I29" s="6">
        <v>1.125E-2</v>
      </c>
      <c r="J29" s="6">
        <v>0</v>
      </c>
      <c r="K29" s="10"/>
      <c r="L29" s="10"/>
      <c r="M29" s="10"/>
      <c r="N29" s="10"/>
      <c r="O29" s="10"/>
      <c r="P29" s="10"/>
      <c r="Q29" s="10"/>
      <c r="R29" s="10"/>
      <c r="S29" s="10"/>
    </row>
    <row r="30" spans="2:19" x14ac:dyDescent="0.2">
      <c r="B30">
        <v>1</v>
      </c>
      <c r="C30" s="3">
        <v>44927</v>
      </c>
      <c r="D30" s="9">
        <v>152.79900000000001</v>
      </c>
      <c r="E30" s="6">
        <v>0.97753000000000001</v>
      </c>
      <c r="F30" s="6">
        <v>5.5900000000000004E-3</v>
      </c>
      <c r="G30" s="6">
        <v>4.3299999999999996E-3</v>
      </c>
      <c r="H30" s="6">
        <v>1.4E-3</v>
      </c>
      <c r="I30" s="6">
        <v>1.115E-2</v>
      </c>
      <c r="J30" s="6">
        <v>0</v>
      </c>
      <c r="K30" s="10"/>
      <c r="L30" s="10"/>
      <c r="M30" s="10"/>
      <c r="N30" s="10"/>
      <c r="O30" s="10"/>
      <c r="P30" s="10"/>
      <c r="Q30" s="10"/>
      <c r="R30" s="10"/>
      <c r="S30" s="10"/>
    </row>
    <row r="31" spans="2:19" x14ac:dyDescent="0.2">
      <c r="B31">
        <v>2</v>
      </c>
      <c r="C31" s="4">
        <v>44958</v>
      </c>
      <c r="D31" s="9">
        <v>182.33600000000001</v>
      </c>
      <c r="E31" s="6">
        <v>0.98116999999999999</v>
      </c>
      <c r="F31" s="6">
        <v>4.6800000000000001E-3</v>
      </c>
      <c r="G31" s="6">
        <v>3.63E-3</v>
      </c>
      <c r="H31" s="6">
        <v>1.17E-3</v>
      </c>
      <c r="I31" s="6">
        <v>9.3500000000000007E-3</v>
      </c>
      <c r="J31" s="6">
        <v>0</v>
      </c>
      <c r="K31" s="10"/>
      <c r="L31" s="10"/>
      <c r="M31" s="10"/>
      <c r="N31" s="10"/>
      <c r="O31" s="10"/>
      <c r="P31" s="10"/>
      <c r="Q31" s="10"/>
      <c r="R31" s="10"/>
      <c r="S31" s="10"/>
    </row>
    <row r="32" spans="2:19" x14ac:dyDescent="0.2">
      <c r="B32">
        <v>3</v>
      </c>
      <c r="C32" s="4">
        <v>44986</v>
      </c>
      <c r="D32" s="9">
        <v>184.24299999999999</v>
      </c>
      <c r="E32" s="6">
        <v>0.98136999999999996</v>
      </c>
      <c r="F32" s="6">
        <v>4.64E-3</v>
      </c>
      <c r="G32" s="6">
        <v>3.5899999999999999E-3</v>
      </c>
      <c r="H32" s="6">
        <v>1.16E-3</v>
      </c>
      <c r="I32" s="6">
        <v>9.2499999999999995E-3</v>
      </c>
      <c r="J32" s="6">
        <v>0</v>
      </c>
      <c r="K32" s="10"/>
      <c r="L32" s="10"/>
      <c r="M32" s="10"/>
      <c r="N32" s="10"/>
      <c r="O32" s="10"/>
      <c r="P32" s="10"/>
      <c r="Q32" s="10"/>
      <c r="R32" s="10"/>
      <c r="S32" s="10"/>
    </row>
    <row r="33" spans="2:19" x14ac:dyDescent="0.2">
      <c r="B33">
        <v>4</v>
      </c>
      <c r="C33" s="3">
        <v>45017</v>
      </c>
      <c r="D33" s="9">
        <v>185.91200000000001</v>
      </c>
      <c r="E33" s="6">
        <v>0.98153000000000001</v>
      </c>
      <c r="F33" s="6">
        <v>4.5900000000000003E-3</v>
      </c>
      <c r="G33" s="6">
        <v>3.5599999999999998E-3</v>
      </c>
      <c r="H33" s="6">
        <v>1.15E-3</v>
      </c>
      <c r="I33" s="6">
        <v>9.1699999999999993E-3</v>
      </c>
      <c r="J33" s="6">
        <v>0</v>
      </c>
      <c r="K33" s="10"/>
      <c r="L33" s="10"/>
      <c r="M33" s="10"/>
      <c r="N33" s="10"/>
      <c r="O33" s="10"/>
      <c r="P33" s="10"/>
      <c r="Q33" s="10"/>
      <c r="R33" s="10"/>
      <c r="S33" s="10"/>
    </row>
    <row r="34" spans="2:19" x14ac:dyDescent="0.2">
      <c r="B34">
        <v>5</v>
      </c>
      <c r="C34" s="4">
        <v>45047</v>
      </c>
      <c r="D34" s="9">
        <v>198.494</v>
      </c>
      <c r="E34" s="6">
        <v>0.98270000000000002</v>
      </c>
      <c r="F34" s="6">
        <v>4.3E-3</v>
      </c>
      <c r="G34" s="6">
        <v>3.3300000000000001E-3</v>
      </c>
      <c r="H34" s="6">
        <v>1.08E-3</v>
      </c>
      <c r="I34" s="6">
        <v>8.5800000000000008E-3</v>
      </c>
      <c r="J34" s="6">
        <v>0</v>
      </c>
      <c r="K34" s="10"/>
      <c r="L34" s="10"/>
      <c r="M34" s="10"/>
      <c r="N34" s="10"/>
      <c r="O34" s="10"/>
      <c r="P34" s="10"/>
      <c r="Q34" s="10"/>
      <c r="R34" s="10"/>
      <c r="S34" s="10"/>
    </row>
    <row r="35" spans="2:19" x14ac:dyDescent="0.2">
      <c r="B35">
        <v>6</v>
      </c>
      <c r="C35" s="4">
        <v>45078</v>
      </c>
      <c r="D35" s="9">
        <v>223.334</v>
      </c>
      <c r="E35" s="6">
        <v>0.98463000000000001</v>
      </c>
      <c r="F35" s="6">
        <v>3.82E-3</v>
      </c>
      <c r="G35" s="6">
        <v>2.96E-3</v>
      </c>
      <c r="H35" s="6">
        <v>9.6000000000000002E-4</v>
      </c>
      <c r="I35" s="6">
        <v>7.6299999999999996E-3</v>
      </c>
      <c r="J35" s="6">
        <v>0</v>
      </c>
      <c r="K35" s="10"/>
      <c r="L35" s="10"/>
      <c r="M35" s="10"/>
      <c r="N35" s="10"/>
      <c r="O35" s="10"/>
      <c r="P35" s="10"/>
      <c r="Q35" s="10"/>
      <c r="R35" s="10"/>
      <c r="S35" s="10"/>
    </row>
    <row r="36" spans="2:19" x14ac:dyDescent="0.2">
      <c r="B36">
        <v>7</v>
      </c>
      <c r="C36" s="3">
        <v>45108</v>
      </c>
      <c r="D36" s="9">
        <v>225.41499999999999</v>
      </c>
      <c r="E36" s="6">
        <v>0.98477000000000003</v>
      </c>
      <c r="F36" s="6">
        <v>3.79E-3</v>
      </c>
      <c r="G36" s="6">
        <v>2.9299999999999999E-3</v>
      </c>
      <c r="H36" s="6">
        <v>9.5E-4</v>
      </c>
      <c r="I36" s="6">
        <v>7.5599999999999999E-3</v>
      </c>
      <c r="J36" s="6">
        <v>0</v>
      </c>
      <c r="K36" s="10"/>
      <c r="L36" s="9"/>
      <c r="M36" s="12"/>
      <c r="N36" s="10"/>
      <c r="O36" s="10"/>
      <c r="P36" s="10"/>
      <c r="Q36" s="10"/>
      <c r="R36" s="10"/>
      <c r="S36" s="10"/>
    </row>
    <row r="37" spans="2:19" x14ac:dyDescent="0.2">
      <c r="B37">
        <v>8</v>
      </c>
      <c r="C37" s="4">
        <v>45139</v>
      </c>
      <c r="D37" s="11">
        <v>246.93199999999999</v>
      </c>
      <c r="E37" s="6">
        <v>0.98719999999999997</v>
      </c>
      <c r="F37" s="6">
        <v>2.3974211523820322E-3</v>
      </c>
      <c r="G37" s="6">
        <v>2.6363533280417285E-3</v>
      </c>
      <c r="H37" s="6">
        <v>8.6663534900296437E-4</v>
      </c>
      <c r="I37" s="6">
        <v>6.9006852088834177E-3</v>
      </c>
      <c r="J37" s="6">
        <v>0</v>
      </c>
      <c r="K37" s="13"/>
      <c r="L37" s="11"/>
      <c r="M37" s="10"/>
      <c r="N37" s="10"/>
      <c r="O37" s="10"/>
      <c r="P37" s="10"/>
      <c r="Q37" s="10"/>
      <c r="R37" s="10"/>
      <c r="S37" s="10"/>
    </row>
    <row r="38" spans="2:19" x14ac:dyDescent="0.2">
      <c r="B38">
        <v>9</v>
      </c>
      <c r="C38" s="4">
        <v>45170</v>
      </c>
      <c r="D38" s="14">
        <v>248.94399999999999</v>
      </c>
      <c r="E38" s="6">
        <v>0.98706938106562125</v>
      </c>
      <c r="F38" s="6">
        <v>2.3700109261520661E-3</v>
      </c>
      <c r="G38" s="6">
        <v>2.6150459541101614E-3</v>
      </c>
      <c r="H38" s="6">
        <v>1.1006491419757055E-3</v>
      </c>
      <c r="I38" s="6">
        <v>6.8449129121408835E-3</v>
      </c>
      <c r="J38" s="6">
        <v>0</v>
      </c>
      <c r="K38" s="13"/>
      <c r="L38" s="10"/>
      <c r="M38" s="12"/>
      <c r="N38" s="10"/>
      <c r="O38" s="10"/>
      <c r="P38" s="10"/>
      <c r="Q38" s="10"/>
      <c r="R38" s="10"/>
      <c r="S38" s="10"/>
    </row>
    <row r="39" spans="2:19" x14ac:dyDescent="0.2">
      <c r="B39">
        <v>10</v>
      </c>
      <c r="C39" s="3">
        <v>45200</v>
      </c>
      <c r="D39" s="14">
        <v>250.98099999999999</v>
      </c>
      <c r="E39" s="6">
        <v>0.98717432793717452</v>
      </c>
      <c r="F39" s="6">
        <v>2.3507755567154483E-3</v>
      </c>
      <c r="G39" s="6">
        <v>2.5938218430877238E-3</v>
      </c>
      <c r="H39" s="6">
        <v>1.0917161060000559E-3</v>
      </c>
      <c r="I39" s="6">
        <v>6.7893585570222448E-3</v>
      </c>
      <c r="J39" s="6">
        <v>0</v>
      </c>
      <c r="K39" s="13"/>
      <c r="L39" s="10"/>
      <c r="M39" s="10"/>
      <c r="N39" s="10"/>
      <c r="O39" s="10"/>
      <c r="P39" s="10"/>
      <c r="Q39" s="10"/>
      <c r="R39" s="10"/>
      <c r="S39" s="10"/>
    </row>
    <row r="40" spans="2:19" x14ac:dyDescent="0.2">
      <c r="B40">
        <v>11</v>
      </c>
      <c r="C40" s="4">
        <v>45231</v>
      </c>
      <c r="D40" s="14">
        <v>265.14</v>
      </c>
      <c r="E40" s="6">
        <v>0.98785924417288984</v>
      </c>
      <c r="F40" s="6">
        <v>2.2290110884815571E-3</v>
      </c>
      <c r="G40" s="6">
        <v>2.45530663045938E-3</v>
      </c>
      <c r="H40" s="6">
        <v>1.0334163083653919E-3</v>
      </c>
      <c r="I40" s="6">
        <v>6.426793392170174E-3</v>
      </c>
      <c r="J40" s="6">
        <v>0</v>
      </c>
      <c r="K40" s="13"/>
      <c r="L40" s="10"/>
      <c r="M40" s="10"/>
      <c r="N40" s="10"/>
      <c r="O40" s="10"/>
      <c r="P40" s="10"/>
      <c r="Q40" s="10"/>
      <c r="R40" s="10"/>
      <c r="S40" s="10"/>
    </row>
    <row r="41" spans="2:19" x14ac:dyDescent="0.2">
      <c r="B41">
        <v>12</v>
      </c>
      <c r="C41" s="4">
        <v>45261</v>
      </c>
      <c r="D41" s="14">
        <v>266.32100000000003</v>
      </c>
      <c r="E41" s="6">
        <v>0.98791308233297392</v>
      </c>
      <c r="F41" s="6">
        <v>2.2153716755344112E-3</v>
      </c>
      <c r="G41" s="6">
        <v>2.4444185775811893E-3</v>
      </c>
      <c r="H41" s="6">
        <v>1.0288336255871674E-3</v>
      </c>
      <c r="I41" s="6">
        <v>6.3982937883231127E-3</v>
      </c>
      <c r="J41" s="6">
        <v>0</v>
      </c>
      <c r="K41" s="13"/>
      <c r="L41" s="10"/>
      <c r="M41" s="10"/>
      <c r="N41" s="10"/>
      <c r="O41" s="10"/>
      <c r="P41" s="10"/>
      <c r="Q41" s="10"/>
      <c r="R41" s="10"/>
      <c r="S41" s="10"/>
    </row>
    <row r="42" spans="2:19" x14ac:dyDescent="0.2">
      <c r="B42">
        <v>1</v>
      </c>
      <c r="C42" s="3">
        <v>45292</v>
      </c>
      <c r="D42" s="14">
        <v>288.95299999999997</v>
      </c>
      <c r="E42" s="6">
        <v>0.9888597799642157</v>
      </c>
      <c r="F42" s="6">
        <v>2.0418545576616266E-3</v>
      </c>
      <c r="G42" s="6">
        <v>2.252961554301219E-3</v>
      </c>
      <c r="H42" s="6">
        <v>9.4825109965980645E-4</v>
      </c>
      <c r="I42" s="6">
        <v>5.8971528241617156E-3</v>
      </c>
      <c r="J42" s="6">
        <v>0</v>
      </c>
      <c r="K42" s="13"/>
      <c r="L42" s="10"/>
      <c r="M42" s="10"/>
      <c r="N42" s="10"/>
      <c r="O42" s="10"/>
      <c r="P42" s="10"/>
      <c r="Q42" s="10"/>
      <c r="R42" s="10"/>
      <c r="S42" s="10"/>
    </row>
    <row r="43" spans="2:19" x14ac:dyDescent="0.2">
      <c r="B43">
        <v>2</v>
      </c>
      <c r="C43" s="4">
        <v>45323</v>
      </c>
      <c r="D43" s="14">
        <v>300.23200000000003</v>
      </c>
      <c r="E43" s="6">
        <v>0.98699672253457305</v>
      </c>
      <c r="F43" s="6">
        <v>1.9651469530229952E-3</v>
      </c>
      <c r="G43" s="6">
        <v>2.1683231634202884E-3</v>
      </c>
      <c r="H43" s="6">
        <v>3.2108502757867245E-3</v>
      </c>
      <c r="I43" s="6">
        <v>5.6756108609342104E-3</v>
      </c>
      <c r="J43" s="6">
        <v>0</v>
      </c>
      <c r="K43" s="13"/>
      <c r="L43" s="10"/>
      <c r="M43" s="10"/>
      <c r="N43" s="10"/>
      <c r="O43" s="10"/>
      <c r="P43" s="10"/>
      <c r="Q43" s="10"/>
      <c r="R43" s="10"/>
      <c r="S43" s="10"/>
    </row>
    <row r="44" spans="2:19" x14ac:dyDescent="0.2">
      <c r="B44">
        <v>3</v>
      </c>
      <c r="C44" s="4">
        <v>45352</v>
      </c>
      <c r="D44" s="11">
        <v>303.47500000000002</v>
      </c>
      <c r="E44" s="6">
        <v>0.98714226872065225</v>
      </c>
      <c r="F44" s="6">
        <v>1.9441469643298457E-3</v>
      </c>
      <c r="G44" s="6">
        <v>2.1451519894554738E-3</v>
      </c>
      <c r="H44" s="6">
        <v>3.1765384298541887E-3</v>
      </c>
      <c r="I44" s="6">
        <v>5.6149600461323007E-3</v>
      </c>
      <c r="J44" s="6">
        <v>0</v>
      </c>
      <c r="K44" s="13"/>
      <c r="L44" s="10"/>
      <c r="M44" s="10"/>
      <c r="N44" s="10"/>
      <c r="O44" s="10"/>
      <c r="P44" s="10"/>
      <c r="Q44" s="10"/>
      <c r="R44" s="10"/>
      <c r="S44" s="10"/>
    </row>
    <row r="45" spans="2:19" x14ac:dyDescent="0.2">
      <c r="B45">
        <v>4</v>
      </c>
      <c r="C45" s="3">
        <v>45383</v>
      </c>
      <c r="D45" s="14">
        <v>313.32400000000001</v>
      </c>
      <c r="E45" s="6">
        <v>0.98970075704382676</v>
      </c>
      <c r="F45" s="6">
        <v>1.8830348138029643E-3</v>
      </c>
      <c r="G45" s="6">
        <v>2.0777214640436098E-3</v>
      </c>
      <c r="H45" s="6">
        <v>9.2236790032043496E-4</v>
      </c>
      <c r="I45" s="6">
        <v>5.4384598690173751E-3</v>
      </c>
      <c r="J45" s="6">
        <v>0</v>
      </c>
      <c r="K45" s="13"/>
      <c r="L45" s="10"/>
      <c r="M45" s="10"/>
      <c r="N45" s="10"/>
      <c r="O45" s="10"/>
      <c r="P45" s="10"/>
      <c r="Q45" s="10"/>
      <c r="R45" s="10"/>
      <c r="S45" s="10"/>
    </row>
    <row r="46" spans="2:19" x14ac:dyDescent="0.2">
      <c r="B46">
        <v>5</v>
      </c>
      <c r="C46" s="4">
        <v>45413</v>
      </c>
      <c r="D46" s="14">
        <v>323.334</v>
      </c>
      <c r="E46" s="6">
        <v>0.99001342265273684</v>
      </c>
      <c r="F46" s="6">
        <v>1.8247385056938026E-3</v>
      </c>
      <c r="G46" s="6">
        <v>2.0133979105197721E-3</v>
      </c>
      <c r="H46" s="6">
        <v>8.9381259007713376E-4</v>
      </c>
      <c r="I46" s="6">
        <v>5.270092226613966E-3</v>
      </c>
      <c r="J46" s="6">
        <v>0</v>
      </c>
      <c r="K46" s="13"/>
      <c r="L46" s="10"/>
      <c r="M46" s="10"/>
      <c r="N46" s="10"/>
      <c r="O46" s="10"/>
      <c r="P46" s="10"/>
      <c r="Q46" s="10"/>
      <c r="R46" s="10"/>
      <c r="S46" s="10"/>
    </row>
    <row r="47" spans="2:19" x14ac:dyDescent="0.2">
      <c r="B47">
        <v>6</v>
      </c>
      <c r="C47" s="4">
        <v>45444</v>
      </c>
      <c r="D47" s="14">
        <v>329.43799999999999</v>
      </c>
      <c r="E47" s="6">
        <v>0.99020453013920684</v>
      </c>
      <c r="F47" s="6">
        <v>1.7909287938853442E-3</v>
      </c>
      <c r="G47" s="6">
        <v>1.976092618337897E-3</v>
      </c>
      <c r="H47" s="6">
        <v>8.7725156175061771E-4</v>
      </c>
      <c r="I47" s="6">
        <v>5.1724451945434347E-3</v>
      </c>
      <c r="J47" s="6">
        <v>0</v>
      </c>
      <c r="K47" s="13"/>
      <c r="L47" s="10"/>
      <c r="M47" s="10"/>
      <c r="N47" s="10"/>
      <c r="O47" s="10"/>
      <c r="P47" s="10"/>
      <c r="Q47" s="10"/>
      <c r="R47" s="10"/>
      <c r="S47" s="10"/>
    </row>
    <row r="48" spans="2:19" x14ac:dyDescent="0.2">
      <c r="B48">
        <v>7</v>
      </c>
      <c r="C48" s="3">
        <v>45474</v>
      </c>
      <c r="D48" s="14">
        <v>340.01900000000001</v>
      </c>
      <c r="E48" s="6">
        <v>0.99050935388904726</v>
      </c>
      <c r="F48" s="6">
        <v>1.7351971507474581E-3</v>
      </c>
      <c r="G48" s="6">
        <v>1.914598890062026E-3</v>
      </c>
      <c r="H48" s="6">
        <v>8.4995250265426333E-4</v>
      </c>
      <c r="I48" s="6">
        <v>5.0114846523282523E-3</v>
      </c>
      <c r="J48" s="6">
        <v>0</v>
      </c>
      <c r="K48" s="13"/>
      <c r="L48" s="10"/>
      <c r="M48" s="10"/>
      <c r="N48" s="10"/>
      <c r="O48" s="10"/>
      <c r="P48" s="10"/>
      <c r="Q48" s="10"/>
      <c r="R48" s="10"/>
      <c r="S48" s="10"/>
    </row>
    <row r="49" spans="2:19" x14ac:dyDescent="0.2">
      <c r="B49">
        <v>8</v>
      </c>
      <c r="C49" s="4">
        <v>45505</v>
      </c>
      <c r="D49" s="14">
        <v>346.42399999999998</v>
      </c>
      <c r="E49" s="6">
        <v>0.9906877121677482</v>
      </c>
      <c r="F49" s="6">
        <v>1.7031152576033994E-3</v>
      </c>
      <c r="G49" s="6">
        <v>1.8792000554234119E-3</v>
      </c>
      <c r="H49" s="6">
        <v>8.3423781262268197E-4</v>
      </c>
      <c r="I49" s="6">
        <v>4.9188277948410044E-3</v>
      </c>
      <c r="J49" s="6">
        <v>0</v>
      </c>
      <c r="K49" s="13"/>
      <c r="L49" s="10"/>
      <c r="M49" s="10"/>
      <c r="N49" s="10"/>
      <c r="O49" s="10"/>
      <c r="P49" s="10"/>
      <c r="Q49" s="10"/>
      <c r="R49" s="10"/>
      <c r="S49" s="10"/>
    </row>
    <row r="50" spans="2:19" x14ac:dyDescent="0.2">
      <c r="B50">
        <v>9</v>
      </c>
      <c r="C50" s="4">
        <v>45536</v>
      </c>
      <c r="D50" s="14">
        <v>359.01299999999998</v>
      </c>
      <c r="E50" s="6">
        <v>0.99101425296577006</v>
      </c>
      <c r="F50" s="6">
        <v>1.643394528888926E-3</v>
      </c>
      <c r="G50" s="6">
        <v>1.8133048106893067E-3</v>
      </c>
      <c r="H50" s="6">
        <v>8.0498477770999939E-4</v>
      </c>
      <c r="I50" s="6">
        <v>4.7463462325876777E-3</v>
      </c>
      <c r="J50" s="6">
        <v>0</v>
      </c>
      <c r="K50" s="13"/>
      <c r="L50" s="14"/>
      <c r="M50" s="10"/>
      <c r="N50" s="10"/>
      <c r="O50" s="10"/>
      <c r="P50" s="10"/>
      <c r="Q50" s="10"/>
      <c r="R50" s="10"/>
      <c r="S50" s="10"/>
    </row>
    <row r="51" spans="2:19" x14ac:dyDescent="0.2">
      <c r="B51">
        <v>10</v>
      </c>
      <c r="C51" s="3">
        <v>45566</v>
      </c>
      <c r="D51" s="21">
        <v>371.13</v>
      </c>
      <c r="E51" s="5">
        <v>0.99129999999999996</v>
      </c>
      <c r="F51" s="5">
        <f t="shared" ref="F51" si="0">$F$4/D51</f>
        <v>0</v>
      </c>
      <c r="G51" s="5">
        <f t="shared" ref="G51" si="1">$G$4/D51</f>
        <v>0</v>
      </c>
      <c r="H51" s="5">
        <f t="shared" ref="H51" si="2">$H$4/D51</f>
        <v>0</v>
      </c>
      <c r="I51" s="5">
        <f t="shared" ref="I51" si="3">$I$4/D51</f>
        <v>0</v>
      </c>
      <c r="J51" s="5">
        <v>0</v>
      </c>
      <c r="K51" s="13"/>
      <c r="L51" s="22"/>
      <c r="M51" s="10"/>
      <c r="N51" s="10"/>
      <c r="O51" s="10"/>
      <c r="P51" s="10"/>
      <c r="Q51" s="10"/>
      <c r="R51" s="10"/>
      <c r="S51" s="10"/>
    </row>
    <row r="52" spans="2:19" x14ac:dyDescent="0.2">
      <c r="B52">
        <v>11</v>
      </c>
      <c r="C52" s="4">
        <v>45597</v>
      </c>
      <c r="D52" s="21">
        <v>383.24700000000001</v>
      </c>
      <c r="E52" s="5">
        <v>0.99160000000000004</v>
      </c>
      <c r="F52" s="5">
        <f t="shared" ref="F52:F64" si="4">$F$4/D52</f>
        <v>0</v>
      </c>
      <c r="G52" s="5">
        <f t="shared" ref="G52:G64" si="5">$G$4/D52</f>
        <v>0</v>
      </c>
      <c r="H52" s="5">
        <f t="shared" ref="H52:H64" si="6">$H$4/D52</f>
        <v>0</v>
      </c>
      <c r="I52" s="5">
        <f t="shared" ref="I52:I64" si="7">$I$4/D52</f>
        <v>0</v>
      </c>
      <c r="J52" s="5">
        <v>0</v>
      </c>
      <c r="K52" s="13"/>
      <c r="L52" s="22"/>
      <c r="M52" s="10"/>
      <c r="N52" s="10"/>
      <c r="O52" s="10"/>
      <c r="P52" s="10"/>
      <c r="Q52" s="10"/>
      <c r="R52" s="10"/>
      <c r="S52" s="10"/>
    </row>
    <row r="53" spans="2:19" x14ac:dyDescent="0.2">
      <c r="B53">
        <v>12</v>
      </c>
      <c r="C53" s="4">
        <v>45627</v>
      </c>
      <c r="D53" s="21">
        <v>395.36399999999998</v>
      </c>
      <c r="E53" s="5">
        <v>0.99180000000000001</v>
      </c>
      <c r="F53" s="5">
        <f t="shared" si="4"/>
        <v>0</v>
      </c>
      <c r="G53" s="5">
        <f t="shared" si="5"/>
        <v>0</v>
      </c>
      <c r="H53" s="5">
        <f t="shared" si="6"/>
        <v>0</v>
      </c>
      <c r="I53" s="5">
        <f t="shared" si="7"/>
        <v>0</v>
      </c>
      <c r="J53" s="5">
        <v>0</v>
      </c>
      <c r="K53" s="13"/>
      <c r="L53" s="22"/>
      <c r="M53" s="10"/>
      <c r="N53" s="10"/>
      <c r="O53" s="10"/>
      <c r="P53" s="10"/>
      <c r="Q53" s="10"/>
      <c r="R53" s="10"/>
      <c r="S53" s="10"/>
    </row>
    <row r="54" spans="2:19" x14ac:dyDescent="0.2">
      <c r="B54">
        <v>1</v>
      </c>
      <c r="C54" s="3">
        <v>45658</v>
      </c>
      <c r="D54" s="21">
        <v>407.48099999999999</v>
      </c>
      <c r="E54" s="5">
        <v>0.99209999999999998</v>
      </c>
      <c r="F54" s="5">
        <f t="shared" si="4"/>
        <v>0</v>
      </c>
      <c r="G54" s="5">
        <f t="shared" si="5"/>
        <v>0</v>
      </c>
      <c r="H54" s="5">
        <f t="shared" si="6"/>
        <v>0</v>
      </c>
      <c r="I54" s="5">
        <f t="shared" si="7"/>
        <v>0</v>
      </c>
      <c r="J54" s="5">
        <v>0</v>
      </c>
      <c r="K54" s="13"/>
      <c r="L54" s="22"/>
      <c r="M54" s="10"/>
      <c r="N54" s="10"/>
      <c r="O54" s="10"/>
      <c r="P54" s="10"/>
      <c r="Q54" s="10"/>
      <c r="R54" s="10"/>
      <c r="S54" s="10"/>
    </row>
    <row r="55" spans="2:19" x14ac:dyDescent="0.2">
      <c r="B55">
        <v>2</v>
      </c>
      <c r="C55" s="4">
        <v>45689</v>
      </c>
      <c r="D55" s="21">
        <v>419.59800000000001</v>
      </c>
      <c r="E55" s="5">
        <v>0.99229999999999996</v>
      </c>
      <c r="F55" s="5">
        <f t="shared" si="4"/>
        <v>0</v>
      </c>
      <c r="G55" s="5">
        <f t="shared" si="5"/>
        <v>0</v>
      </c>
      <c r="H55" s="5">
        <f t="shared" si="6"/>
        <v>0</v>
      </c>
      <c r="I55" s="5">
        <f t="shared" si="7"/>
        <v>0</v>
      </c>
      <c r="J55" s="5">
        <v>0</v>
      </c>
      <c r="K55" s="13"/>
      <c r="L55" s="22"/>
      <c r="M55" s="10"/>
      <c r="N55" s="10"/>
      <c r="O55" s="10"/>
      <c r="P55" s="10"/>
      <c r="Q55" s="10"/>
      <c r="R55" s="10"/>
      <c r="S55" s="10"/>
    </row>
    <row r="56" spans="2:19" x14ac:dyDescent="0.2">
      <c r="B56">
        <v>3</v>
      </c>
      <c r="C56" s="4">
        <v>45717</v>
      </c>
      <c r="D56" s="21">
        <v>431.71499999999997</v>
      </c>
      <c r="E56" s="5">
        <v>0.99250000000000005</v>
      </c>
      <c r="F56" s="5">
        <f t="shared" si="4"/>
        <v>0</v>
      </c>
      <c r="G56" s="5">
        <f t="shared" si="5"/>
        <v>0</v>
      </c>
      <c r="H56" s="5">
        <f t="shared" si="6"/>
        <v>0</v>
      </c>
      <c r="I56" s="5">
        <f t="shared" si="7"/>
        <v>0</v>
      </c>
      <c r="J56" s="5">
        <v>0</v>
      </c>
      <c r="K56" s="13"/>
      <c r="L56" s="22"/>
      <c r="M56" s="10"/>
      <c r="N56" s="10"/>
      <c r="O56" s="10"/>
      <c r="P56" s="10"/>
      <c r="Q56" s="10"/>
      <c r="R56" s="10"/>
      <c r="S56" s="10"/>
    </row>
    <row r="57" spans="2:19" x14ac:dyDescent="0.2">
      <c r="B57">
        <v>4</v>
      </c>
      <c r="C57" s="3">
        <v>45748</v>
      </c>
      <c r="D57" s="21">
        <v>443.83199999999999</v>
      </c>
      <c r="E57" s="5">
        <v>0.99270000000000003</v>
      </c>
      <c r="F57" s="5">
        <f t="shared" si="4"/>
        <v>0</v>
      </c>
      <c r="G57" s="5">
        <f t="shared" si="5"/>
        <v>0</v>
      </c>
      <c r="H57" s="5">
        <f t="shared" si="6"/>
        <v>0</v>
      </c>
      <c r="I57" s="5">
        <f t="shared" si="7"/>
        <v>0</v>
      </c>
      <c r="J57" s="5">
        <v>0</v>
      </c>
      <c r="K57" s="13"/>
      <c r="L57" s="22"/>
      <c r="M57" s="10"/>
      <c r="N57" s="10"/>
      <c r="O57" s="10"/>
      <c r="P57" s="10"/>
      <c r="Q57" s="10"/>
      <c r="R57" s="10"/>
      <c r="S57" s="10"/>
    </row>
    <row r="58" spans="2:19" x14ac:dyDescent="0.2">
      <c r="B58">
        <v>5</v>
      </c>
      <c r="C58" s="4">
        <v>45778</v>
      </c>
      <c r="D58" s="21">
        <v>455.94900000000001</v>
      </c>
      <c r="E58" s="5">
        <v>0.9929</v>
      </c>
      <c r="F58" s="5">
        <f t="shared" si="4"/>
        <v>0</v>
      </c>
      <c r="G58" s="5">
        <f t="shared" si="5"/>
        <v>0</v>
      </c>
      <c r="H58" s="5">
        <f t="shared" si="6"/>
        <v>0</v>
      </c>
      <c r="I58" s="5">
        <f t="shared" si="7"/>
        <v>0</v>
      </c>
      <c r="J58" s="5">
        <v>0</v>
      </c>
      <c r="K58" s="13"/>
      <c r="L58" s="22"/>
      <c r="M58" s="10"/>
      <c r="N58" s="10"/>
      <c r="O58" s="10"/>
      <c r="P58" s="10"/>
      <c r="Q58" s="10"/>
      <c r="R58" s="10"/>
      <c r="S58" s="10"/>
    </row>
    <row r="59" spans="2:19" x14ac:dyDescent="0.2">
      <c r="B59">
        <v>6</v>
      </c>
      <c r="C59" s="4">
        <v>45809</v>
      </c>
      <c r="D59" s="21">
        <v>468.06599999999997</v>
      </c>
      <c r="E59" s="5">
        <v>0.99309999999999998</v>
      </c>
      <c r="F59" s="5">
        <f t="shared" si="4"/>
        <v>0</v>
      </c>
      <c r="G59" s="5">
        <f t="shared" si="5"/>
        <v>0</v>
      </c>
      <c r="H59" s="5">
        <f t="shared" si="6"/>
        <v>0</v>
      </c>
      <c r="I59" s="5">
        <f t="shared" si="7"/>
        <v>0</v>
      </c>
      <c r="J59" s="5">
        <v>0</v>
      </c>
      <c r="K59" s="13"/>
      <c r="L59" s="22"/>
      <c r="M59" s="10"/>
      <c r="N59" s="10"/>
      <c r="O59" s="10"/>
      <c r="P59" s="10"/>
      <c r="Q59" s="10"/>
      <c r="R59" s="10"/>
      <c r="S59" s="10"/>
    </row>
    <row r="60" spans="2:19" x14ac:dyDescent="0.2">
      <c r="B60">
        <v>7</v>
      </c>
      <c r="C60" s="3">
        <v>45839</v>
      </c>
      <c r="D60" s="21">
        <v>480.18299999999999</v>
      </c>
      <c r="E60" s="5">
        <v>0.99329999999999996</v>
      </c>
      <c r="F60" s="5">
        <f t="shared" si="4"/>
        <v>0</v>
      </c>
      <c r="G60" s="5">
        <f t="shared" si="5"/>
        <v>0</v>
      </c>
      <c r="H60" s="5">
        <f t="shared" si="6"/>
        <v>0</v>
      </c>
      <c r="I60" s="5">
        <f t="shared" si="7"/>
        <v>0</v>
      </c>
      <c r="J60" s="5">
        <v>0</v>
      </c>
      <c r="K60" s="13"/>
      <c r="L60" s="22"/>
      <c r="M60" s="10"/>
      <c r="N60" s="10"/>
      <c r="O60" s="10"/>
      <c r="P60" s="10"/>
      <c r="Q60" s="10"/>
      <c r="R60" s="10"/>
      <c r="S60" s="10"/>
    </row>
    <row r="61" spans="2:19" x14ac:dyDescent="0.2">
      <c r="B61">
        <v>8</v>
      </c>
      <c r="C61" s="4">
        <v>45870</v>
      </c>
      <c r="D61" s="21">
        <v>492.3</v>
      </c>
      <c r="E61" s="5">
        <v>0.99339999999999995</v>
      </c>
      <c r="F61" s="5">
        <f t="shared" si="4"/>
        <v>0</v>
      </c>
      <c r="G61" s="5">
        <f t="shared" si="5"/>
        <v>0</v>
      </c>
      <c r="H61" s="5">
        <f t="shared" si="6"/>
        <v>0</v>
      </c>
      <c r="I61" s="5">
        <f t="shared" si="7"/>
        <v>0</v>
      </c>
      <c r="J61" s="5">
        <v>0</v>
      </c>
      <c r="K61" s="13"/>
      <c r="L61" s="22"/>
      <c r="M61" s="10"/>
      <c r="N61" s="10"/>
      <c r="O61" s="10"/>
      <c r="P61" s="10"/>
      <c r="Q61" s="10"/>
      <c r="R61" s="10"/>
      <c r="S61" s="10"/>
    </row>
    <row r="62" spans="2:19" x14ac:dyDescent="0.2">
      <c r="B62">
        <v>9</v>
      </c>
      <c r="C62" s="4">
        <v>45901</v>
      </c>
      <c r="D62" s="21">
        <v>504.41699999999997</v>
      </c>
      <c r="E62" s="5">
        <v>0.99360000000000004</v>
      </c>
      <c r="F62" s="5">
        <f t="shared" si="4"/>
        <v>0</v>
      </c>
      <c r="G62" s="5">
        <f t="shared" si="5"/>
        <v>0</v>
      </c>
      <c r="H62" s="5">
        <f t="shared" si="6"/>
        <v>0</v>
      </c>
      <c r="I62" s="5">
        <f t="shared" si="7"/>
        <v>0</v>
      </c>
      <c r="J62" s="5">
        <v>0</v>
      </c>
      <c r="K62" s="13"/>
      <c r="L62" s="22"/>
      <c r="M62" s="10"/>
      <c r="N62" s="10"/>
      <c r="O62" s="10"/>
      <c r="P62" s="10"/>
      <c r="Q62" s="10"/>
      <c r="R62" s="10"/>
      <c r="S62" s="10"/>
    </row>
    <row r="63" spans="2:19" x14ac:dyDescent="0.2">
      <c r="B63">
        <v>10</v>
      </c>
      <c r="C63" s="3">
        <v>45931</v>
      </c>
      <c r="D63" s="21">
        <v>516.53399999999999</v>
      </c>
      <c r="E63" s="5">
        <v>0.99370000000000003</v>
      </c>
      <c r="F63" s="5">
        <f t="shared" si="4"/>
        <v>0</v>
      </c>
      <c r="G63" s="5">
        <f t="shared" si="5"/>
        <v>0</v>
      </c>
      <c r="H63" s="5">
        <f t="shared" si="6"/>
        <v>0</v>
      </c>
      <c r="I63" s="5">
        <f t="shared" si="7"/>
        <v>0</v>
      </c>
      <c r="J63" s="5">
        <v>0</v>
      </c>
      <c r="K63" s="13"/>
      <c r="L63" s="22"/>
      <c r="M63" s="10"/>
      <c r="N63" s="10"/>
      <c r="O63" s="10"/>
      <c r="P63" s="10"/>
      <c r="Q63" s="10"/>
      <c r="R63" s="10"/>
      <c r="S63" s="10"/>
    </row>
    <row r="64" spans="2:19" x14ac:dyDescent="0.2">
      <c r="B64">
        <v>11</v>
      </c>
      <c r="C64" s="4">
        <v>45962</v>
      </c>
      <c r="D64" s="21">
        <v>528.65099999999995</v>
      </c>
      <c r="E64" s="5">
        <v>0.99390000000000001</v>
      </c>
      <c r="F64" s="5">
        <f t="shared" si="4"/>
        <v>0</v>
      </c>
      <c r="G64" s="5">
        <f t="shared" si="5"/>
        <v>0</v>
      </c>
      <c r="H64" s="5">
        <f t="shared" si="6"/>
        <v>0</v>
      </c>
      <c r="I64" s="5">
        <f t="shared" si="7"/>
        <v>0</v>
      </c>
      <c r="J64" s="5">
        <v>0</v>
      </c>
      <c r="K64" s="13"/>
      <c r="L64" s="22"/>
      <c r="M64" s="10"/>
      <c r="N64" s="10"/>
      <c r="O64" s="10"/>
      <c r="P64" s="10"/>
      <c r="Q64" s="10"/>
      <c r="R64" s="10"/>
      <c r="S64" s="10"/>
    </row>
    <row r="65" spans="1:19" x14ac:dyDescent="0.2">
      <c r="B65">
        <v>12</v>
      </c>
      <c r="C65" s="4">
        <v>45992</v>
      </c>
      <c r="D65" s="21">
        <v>540.76800000000003</v>
      </c>
      <c r="E65" s="5">
        <v>0.99399999999999999</v>
      </c>
      <c r="F65" s="5">
        <f t="shared" ref="F65" si="8">$F$4/D65</f>
        <v>0</v>
      </c>
      <c r="G65" s="5">
        <f t="shared" ref="G65" si="9">$G$4/D65</f>
        <v>0</v>
      </c>
      <c r="H65" s="5">
        <f t="shared" ref="H65" si="10">$H$4/D65</f>
        <v>0</v>
      </c>
      <c r="I65" s="5">
        <f t="shared" ref="I65" si="11">$I$4/D65</f>
        <v>0</v>
      </c>
      <c r="J65" s="5">
        <v>0</v>
      </c>
      <c r="K65" s="13"/>
      <c r="L65" s="22"/>
      <c r="M65" s="10"/>
      <c r="N65" s="10"/>
      <c r="O65" s="10"/>
      <c r="P65" s="10"/>
      <c r="Q65" s="10"/>
      <c r="R65" s="10"/>
      <c r="S65" s="10"/>
    </row>
    <row r="66" spans="1:19" x14ac:dyDescent="0.2">
      <c r="C66" s="4"/>
      <c r="D66" s="24">
        <f>D65-D50</f>
        <v>181.75500000000005</v>
      </c>
      <c r="E66" s="6"/>
      <c r="F66" s="6"/>
      <c r="G66" s="6"/>
      <c r="H66" s="6"/>
      <c r="I66" s="6"/>
      <c r="J66" s="6"/>
      <c r="K66" s="14"/>
      <c r="L66" s="10"/>
      <c r="M66" s="10"/>
      <c r="N66" s="10"/>
      <c r="O66" s="10"/>
      <c r="P66" s="10"/>
      <c r="Q66" s="10"/>
      <c r="R66" s="10"/>
      <c r="S66" s="10"/>
    </row>
    <row r="67" spans="1:19" x14ac:dyDescent="0.2">
      <c r="C67" s="4"/>
      <c r="D67" s="11"/>
      <c r="E67" s="6"/>
      <c r="F67" s="6"/>
      <c r="G67" s="6"/>
      <c r="H67" s="6"/>
      <c r="I67" s="6"/>
      <c r="J67" s="6"/>
      <c r="K67" s="10"/>
      <c r="L67" s="10"/>
      <c r="M67" s="10"/>
      <c r="N67" s="10"/>
      <c r="O67" s="10"/>
      <c r="P67" s="10"/>
      <c r="Q67" s="10"/>
      <c r="R67" s="10"/>
      <c r="S67" s="10"/>
    </row>
    <row r="68" spans="1:19" x14ac:dyDescent="0.2">
      <c r="C68" s="4"/>
      <c r="D68" s="11"/>
      <c r="E68" s="6"/>
      <c r="F68" s="6"/>
      <c r="G68" s="6"/>
      <c r="H68" s="6"/>
      <c r="I68" s="6"/>
      <c r="J68" s="6"/>
      <c r="K68" s="10"/>
      <c r="L68" s="10"/>
      <c r="M68" s="10"/>
      <c r="N68" s="10"/>
      <c r="O68" s="10"/>
      <c r="P68" s="10"/>
      <c r="Q68" s="10"/>
      <c r="R68" s="10"/>
      <c r="S68" s="10"/>
    </row>
    <row r="70" spans="1:19" x14ac:dyDescent="0.2">
      <c r="A70" s="7" t="s">
        <v>9</v>
      </c>
    </row>
    <row r="71" spans="1:19" x14ac:dyDescent="0.2">
      <c r="A71" s="1"/>
    </row>
  </sheetData>
  <mergeCells count="2">
    <mergeCell ref="C2:J2"/>
    <mergeCell ref="C3:J3"/>
  </mergeCells>
  <pageMargins left="0.7" right="0.7" top="0.75" bottom="0.75" header="0.3" footer="0.3"/>
  <pageSetup orientation="portrait" r:id="rId1"/>
  <headerFooter>
    <oddFooter>&amp;C&amp;1#&amp;"Calibri"&amp;12&amp;K008000Internal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2CA3-45B9-4CDF-BD38-18A1D47006BD}">
  <dimension ref="A1:T13"/>
  <sheetViews>
    <sheetView workbookViewId="0">
      <selection activeCell="B10" sqref="B10:R10"/>
    </sheetView>
  </sheetViews>
  <sheetFormatPr defaultRowHeight="12.75" x14ac:dyDescent="0.2"/>
  <sheetData>
    <row r="1" spans="1:20" x14ac:dyDescent="0.2">
      <c r="A1" t="s">
        <v>10</v>
      </c>
    </row>
    <row r="2" spans="1:20" x14ac:dyDescent="0.2">
      <c r="A2" t="s">
        <v>24</v>
      </c>
    </row>
    <row r="8" spans="1:20" ht="15.75" x14ac:dyDescent="0.25">
      <c r="A8" s="15">
        <v>2024</v>
      </c>
      <c r="B8" s="20">
        <v>2024</v>
      </c>
      <c r="C8" s="20">
        <v>2024</v>
      </c>
      <c r="D8" s="20">
        <v>2024</v>
      </c>
      <c r="E8" s="20">
        <v>2025</v>
      </c>
      <c r="F8" s="20">
        <v>2025</v>
      </c>
      <c r="G8" s="20">
        <v>2025</v>
      </c>
      <c r="H8" s="20">
        <v>2025</v>
      </c>
      <c r="I8" s="20">
        <v>2025</v>
      </c>
      <c r="J8" s="20">
        <v>2025</v>
      </c>
      <c r="K8" s="20">
        <v>2025</v>
      </c>
      <c r="L8" s="20">
        <v>2025</v>
      </c>
      <c r="M8" s="20">
        <v>2025</v>
      </c>
      <c r="N8" s="20">
        <v>2025</v>
      </c>
      <c r="O8" s="20">
        <v>2025</v>
      </c>
      <c r="P8" s="20">
        <v>2025</v>
      </c>
      <c r="Q8" s="20">
        <v>2026</v>
      </c>
      <c r="R8" s="20">
        <v>2026</v>
      </c>
      <c r="S8" s="16"/>
    </row>
    <row r="9" spans="1:20" ht="15.75" x14ac:dyDescent="0.25">
      <c r="A9" s="15" t="s">
        <v>13</v>
      </c>
      <c r="B9" s="20" t="s">
        <v>14</v>
      </c>
      <c r="C9" s="20" t="s">
        <v>15</v>
      </c>
      <c r="D9" s="20" t="s">
        <v>16</v>
      </c>
      <c r="E9" s="20" t="s">
        <v>17</v>
      </c>
      <c r="F9" s="20" t="s">
        <v>18</v>
      </c>
      <c r="G9" s="20" t="s">
        <v>19</v>
      </c>
      <c r="H9" s="20" t="s">
        <v>20</v>
      </c>
      <c r="I9" s="20" t="s">
        <v>21</v>
      </c>
      <c r="J9" s="20" t="s">
        <v>22</v>
      </c>
      <c r="K9" s="20" t="s">
        <v>23</v>
      </c>
      <c r="L9" s="20" t="s">
        <v>12</v>
      </c>
      <c r="M9" s="20" t="s">
        <v>13</v>
      </c>
      <c r="N9" s="20" t="s">
        <v>14</v>
      </c>
      <c r="O9" s="20" t="s">
        <v>15</v>
      </c>
      <c r="P9" s="20" t="s">
        <v>16</v>
      </c>
      <c r="Q9" s="20" t="s">
        <v>17</v>
      </c>
      <c r="R9" s="20" t="s">
        <v>18</v>
      </c>
      <c r="S9" s="16"/>
    </row>
    <row r="10" spans="1:20" ht="14.25" x14ac:dyDescent="0.2">
      <c r="A10" s="17">
        <f>'total MW nameplate and res %'!D50</f>
        <v>359.01299999999998</v>
      </c>
      <c r="B10" s="17">
        <f>ROUND(+A10+$S$12,3)</f>
        <v>371.13</v>
      </c>
      <c r="C10" s="17">
        <f t="shared" ref="C10:R10" si="0">ROUND(+B10+$S$12,3)</f>
        <v>383.24700000000001</v>
      </c>
      <c r="D10" s="17">
        <f t="shared" si="0"/>
        <v>395.36399999999998</v>
      </c>
      <c r="E10" s="17">
        <f t="shared" si="0"/>
        <v>407.48099999999999</v>
      </c>
      <c r="F10" s="17">
        <f t="shared" si="0"/>
        <v>419.59800000000001</v>
      </c>
      <c r="G10" s="17">
        <f t="shared" si="0"/>
        <v>431.71499999999997</v>
      </c>
      <c r="H10" s="17">
        <f t="shared" si="0"/>
        <v>443.83199999999999</v>
      </c>
      <c r="I10" s="17">
        <f t="shared" si="0"/>
        <v>455.94900000000001</v>
      </c>
      <c r="J10" s="17">
        <f t="shared" si="0"/>
        <v>468.06599999999997</v>
      </c>
      <c r="K10" s="17">
        <f t="shared" si="0"/>
        <v>480.18299999999999</v>
      </c>
      <c r="L10" s="17">
        <f t="shared" si="0"/>
        <v>492.3</v>
      </c>
      <c r="M10" s="17">
        <f t="shared" si="0"/>
        <v>504.41699999999997</v>
      </c>
      <c r="N10" s="17">
        <f t="shared" si="0"/>
        <v>516.53399999999999</v>
      </c>
      <c r="O10" s="17">
        <f t="shared" si="0"/>
        <v>528.65099999999995</v>
      </c>
      <c r="P10" s="17">
        <f t="shared" si="0"/>
        <v>540.76800000000003</v>
      </c>
      <c r="Q10" s="17">
        <f t="shared" si="0"/>
        <v>552.88499999999999</v>
      </c>
      <c r="R10" s="17">
        <f t="shared" si="0"/>
        <v>565.00199999999995</v>
      </c>
      <c r="S10" s="18">
        <v>565</v>
      </c>
      <c r="T10" t="s">
        <v>11</v>
      </c>
    </row>
    <row r="11" spans="1:20" ht="15" x14ac:dyDescent="0.25">
      <c r="S11" s="19">
        <f>+S10-A10</f>
        <v>205.98700000000002</v>
      </c>
      <c r="T11" t="s">
        <v>25</v>
      </c>
    </row>
    <row r="12" spans="1:20" ht="15" x14ac:dyDescent="0.25">
      <c r="S12" s="19">
        <f>S11/17</f>
        <v>12.116882352941177</v>
      </c>
      <c r="T12" t="s">
        <v>26</v>
      </c>
    </row>
    <row r="13" spans="1:20" ht="15" x14ac:dyDescent="0.25">
      <c r="S1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MW nameplate and res %</vt:lpstr>
      <vt:lpstr>Sheet1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EASTMAN, RONALD</dc:creator>
  <cp:lastModifiedBy>Clary, Susan E.</cp:lastModifiedBy>
  <dcterms:created xsi:type="dcterms:W3CDTF">2023-08-29T14:19:51Z</dcterms:created>
  <dcterms:modified xsi:type="dcterms:W3CDTF">2024-10-23T18:18:22Z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2023-08-30T13:40:32Z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27b7f5d2-9896-44d1-a5de-d14e1ad5b413</vt:lpwstr>
  </property>
  <property fmtid="{D5CDD505-2E9C-101B-9397-08002B2CF9AE}" pid="8" name="MSIP_Label_019c027e-33b7-45fc-a572-8ffa5d09ec36_ContentBits">
    <vt:lpwstr>2</vt:lpwstr>
  </property>
</Properties>
</file>