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2 SOP Bid Preparation files\"/>
    </mc:Choice>
  </mc:AlternateContent>
  <xr:revisionPtr revIDLastSave="0" documentId="13_ncr:1_{346CE44F-5EC0-4E07-953A-C96FCD7ECB9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S &amp; Small ALL_ONLY 2021" sheetId="1" r:id="rId1"/>
  </sheets>
  <definedNames>
    <definedName name="_xlnm.Print_Area" localSheetId="0">'RES &amp; Small ALL_ONLY 2021'!$A$1:$O$55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J21" i="1"/>
  <c r="K21" i="1"/>
  <c r="L21" i="1"/>
  <c r="M21" i="1"/>
  <c r="I21" i="1"/>
  <c r="I23" i="1"/>
  <c r="J23" i="1"/>
  <c r="K23" i="1"/>
  <c r="L23" i="1"/>
  <c r="M23" i="1"/>
  <c r="N23" i="1"/>
  <c r="O38" i="1"/>
  <c r="O36" i="1"/>
  <c r="O34" i="1"/>
  <c r="O32" i="1"/>
  <c r="O30" i="1"/>
  <c r="O28" i="1"/>
  <c r="O19" i="1"/>
  <c r="O17" i="1"/>
  <c r="O15" i="1"/>
  <c r="O13" i="1"/>
  <c r="O11" i="1"/>
  <c r="O9" i="1"/>
  <c r="F42" i="1" l="1"/>
  <c r="C42" i="1"/>
  <c r="F40" i="1"/>
  <c r="C21" i="1" l="1"/>
  <c r="D21" i="1"/>
  <c r="E21" i="1"/>
  <c r="F21" i="1"/>
  <c r="G21" i="1"/>
  <c r="H21" i="1"/>
  <c r="C23" i="1"/>
  <c r="D23" i="1"/>
  <c r="E23" i="1"/>
  <c r="F23" i="1"/>
  <c r="G23" i="1"/>
  <c r="H23" i="1"/>
  <c r="C40" i="1"/>
  <c r="D40" i="1"/>
  <c r="E40" i="1"/>
  <c r="G40" i="1"/>
  <c r="H40" i="1"/>
  <c r="I40" i="1"/>
  <c r="J40" i="1"/>
  <c r="K40" i="1"/>
  <c r="L40" i="1"/>
  <c r="D42" i="1"/>
  <c r="E42" i="1"/>
  <c r="G42" i="1"/>
  <c r="H42" i="1"/>
  <c r="I42" i="1"/>
  <c r="J42" i="1"/>
  <c r="K42" i="1"/>
  <c r="L42" i="1"/>
  <c r="N40" i="1"/>
  <c r="N42" i="1"/>
  <c r="M42" i="1"/>
  <c r="M40" i="1"/>
  <c r="O40" i="1" l="1"/>
  <c r="O42" i="1"/>
  <c r="O21" i="1"/>
  <c r="L49" i="1"/>
  <c r="E47" i="1"/>
  <c r="J47" i="1"/>
  <c r="H49" i="1"/>
  <c r="O23" i="1"/>
  <c r="J49" i="1"/>
  <c r="D49" i="1"/>
  <c r="I47" i="1"/>
  <c r="F47" i="1"/>
  <c r="M49" i="1"/>
  <c r="K49" i="1"/>
  <c r="G49" i="1"/>
  <c r="N49" i="1"/>
  <c r="F49" i="1"/>
  <c r="I49" i="1"/>
  <c r="E49" i="1"/>
  <c r="N47" i="1"/>
  <c r="L47" i="1"/>
  <c r="H47" i="1"/>
  <c r="D47" i="1"/>
  <c r="M47" i="1"/>
  <c r="K47" i="1"/>
  <c r="G47" i="1"/>
  <c r="C49" i="1"/>
  <c r="C47" i="1"/>
  <c r="O49" i="1" l="1"/>
  <c r="O47" i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<sst xmlns="http://schemas.openxmlformats.org/spreadsheetml/2006/main" count="73" uniqueCount="32">
  <si>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</si>
  <si>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</si>
  <si>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</si>
  <si>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</si>
  <si>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</si>
  <si>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</si>
  <si>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</si>
  <si>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</si>
  <si>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</si>
  <si>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</si>
  <si>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</si>
  <si>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</si>
  <si>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</si>
  <si>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</si>
  <si>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</si>
  <si>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</si>
  <si>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</si>
  <si>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</si>
  <si>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</si>
  <si>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</si>
  <si>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</si>
  <si>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</si>
  <si>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</si>
  <si>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</si>
  <si>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</si>
  <si>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</si>
  <si>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</si>
  <si>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</si>
  <si>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</si>
  <si>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</si>
  <si>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</si>
  <si>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2021 Billing Units - All and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</si>
</sst>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6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572900</v>
      </c>
      <c r="D9" s="13">
        <v>573437</v>
      </c>
      <c r="E9" s="13">
        <v>573741</v>
      </c>
      <c r="F9" s="13">
        <v>573919</v>
      </c>
      <c r="G9" s="13">
        <v>573690</v>
      </c>
      <c r="H9" s="13">
        <v>573926</v>
      </c>
      <c r="I9" s="13">
        <v>574881</v>
      </c>
      <c r="J9" s="13">
        <v>575726</v>
      </c>
      <c r="K9" s="13">
        <v>576137</v>
      </c>
      <c r="L9" s="13">
        <v>576659</v>
      </c>
      <c r="M9" s="13">
        <v>576954</v>
      </c>
      <c r="N9" s="13">
        <v>577519</v>
      </c>
      <c r="O9" s="24">
        <f>AVERAGE(C9:N9)</f>
        <v>574957.41666666663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386012755.80299997</v>
      </c>
      <c r="D11" s="13">
        <v>335433089.26099998</v>
      </c>
      <c r="E11" s="13">
        <v>368012475.51499999</v>
      </c>
      <c r="F11" s="13">
        <v>317786111.01499999</v>
      </c>
      <c r="G11" s="13">
        <v>264457474.91299999</v>
      </c>
      <c r="H11" s="13">
        <v>290768752.62800002</v>
      </c>
      <c r="I11" s="13">
        <v>363119932.847</v>
      </c>
      <c r="J11" s="13">
        <v>342385280.67400002</v>
      </c>
      <c r="K11" s="13">
        <v>356807481.75300002</v>
      </c>
      <c r="L11" s="13">
        <v>272957005.833</v>
      </c>
      <c r="M11" s="13">
        <v>266453727.79300001</v>
      </c>
      <c r="N11" s="13">
        <v>371308288.22299999</v>
      </c>
      <c r="O11" s="24">
        <f>SUM(C11:N11)</f>
        <v>3935502376.2580009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510688</v>
      </c>
      <c r="D13" s="33">
        <v>488194</v>
      </c>
      <c r="E13" s="33">
        <v>511703</v>
      </c>
      <c r="F13" s="33">
        <v>509721</v>
      </c>
      <c r="G13" s="33">
        <v>485563</v>
      </c>
      <c r="H13" s="33">
        <v>512064</v>
      </c>
      <c r="I13" s="13">
        <v>508016</v>
      </c>
      <c r="J13" s="13">
        <v>513846</v>
      </c>
      <c r="K13" s="13">
        <v>511631</v>
      </c>
      <c r="L13" s="13">
        <v>491381</v>
      </c>
      <c r="M13" s="13">
        <v>467812</v>
      </c>
      <c r="N13" s="13">
        <v>518387</v>
      </c>
      <c r="O13" s="24">
        <f>AVERAGE(C13:N13)</f>
        <v>502417.16666666669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347168037.10900003</v>
      </c>
      <c r="D15" s="13">
        <v>302319652.15499997</v>
      </c>
      <c r="E15" s="13">
        <v>331700035.17400002</v>
      </c>
      <c r="F15" s="13">
        <v>285719538.92000002</v>
      </c>
      <c r="G15" s="13">
        <v>237124408.81799999</v>
      </c>
      <c r="H15" s="13">
        <v>260098977.32800001</v>
      </c>
      <c r="I15" s="13">
        <v>325188113.88800001</v>
      </c>
      <c r="J15" s="13">
        <v>307361080.73799998</v>
      </c>
      <c r="K15" s="13">
        <v>320362371.17900002</v>
      </c>
      <c r="L15" s="13">
        <v>246220107.604</v>
      </c>
      <c r="M15" s="13">
        <v>241343541.56</v>
      </c>
      <c r="N15" s="13">
        <v>337862470.32300001</v>
      </c>
      <c r="O15" s="24">
        <f>SUM(C15:N15)</f>
        <v>3542468334.796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5235</v>
      </c>
      <c r="D17" s="13">
        <v>5236</v>
      </c>
      <c r="E17" s="15">
        <v>5237</v>
      </c>
      <c r="F17" s="13">
        <v>5233</v>
      </c>
      <c r="G17" s="13">
        <v>5227</v>
      </c>
      <c r="H17" s="13">
        <v>5225</v>
      </c>
      <c r="I17" s="13">
        <v>5217</v>
      </c>
      <c r="J17" s="13">
        <v>5212</v>
      </c>
      <c r="K17" s="13">
        <v>5215</v>
      </c>
      <c r="L17" s="13">
        <v>5216</v>
      </c>
      <c r="M17" s="13">
        <v>5215</v>
      </c>
      <c r="N17" s="13">
        <v>5208</v>
      </c>
      <c r="O17" s="24">
        <f>AVERAGE(C17:N17)</f>
        <v>5223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1080746</v>
      </c>
      <c r="D19" s="13">
        <v>896492</v>
      </c>
      <c r="E19" s="13">
        <v>960789</v>
      </c>
      <c r="F19" s="13">
        <v>815846</v>
      </c>
      <c r="G19" s="13">
        <v>661338</v>
      </c>
      <c r="H19" s="13">
        <v>608863</v>
      </c>
      <c r="I19" s="13">
        <v>619458</v>
      </c>
      <c r="J19" s="13">
        <v>629268</v>
      </c>
      <c r="K19" s="13">
        <v>792787</v>
      </c>
      <c r="L19" s="13">
        <v>827072</v>
      </c>
      <c r="M19" s="13">
        <v>873121</v>
      </c>
      <c r="N19" s="13">
        <v>1141076</v>
      </c>
      <c r="O19" s="35">
        <f>SUM(C19:N19)</f>
        <v>9906856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H21" si="0">C9+C17</f>
        <v>578135</v>
      </c>
      <c r="D21" s="13">
        <f t="shared" si="0"/>
        <v>578673</v>
      </c>
      <c r="E21" s="13">
        <f t="shared" si="0"/>
        <v>578978</v>
      </c>
      <c r="F21" s="13">
        <f t="shared" si="0"/>
        <v>579152</v>
      </c>
      <c r="G21" s="13">
        <f t="shared" si="0"/>
        <v>578917</v>
      </c>
      <c r="H21" s="13">
        <f t="shared" si="0"/>
        <v>579151</v>
      </c>
      <c r="I21" s="13">
        <f>I9+I17</f>
        <v>580098</v>
      </c>
      <c r="J21" s="13">
        <f t="shared" ref="J21:N21" si="1">J9+J17</f>
        <v>580938</v>
      </c>
      <c r="K21" s="13">
        <f t="shared" si="1"/>
        <v>581352</v>
      </c>
      <c r="L21" s="13">
        <f t="shared" si="1"/>
        <v>581875</v>
      </c>
      <c r="M21" s="13">
        <f t="shared" si="1"/>
        <v>582169</v>
      </c>
      <c r="N21" s="13">
        <f t="shared" si="1"/>
        <v>582727</v>
      </c>
      <c r="O21" s="26">
        <f>AVERAGE(C21:N21)</f>
        <v>580180.41666666663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N23" si="2">C11+C19</f>
        <v>387093501.80299997</v>
      </c>
      <c r="D23" s="18">
        <f t="shared" si="2"/>
        <v>336329581.26099998</v>
      </c>
      <c r="E23" s="18">
        <f t="shared" si="2"/>
        <v>368973264.51499999</v>
      </c>
      <c r="F23" s="18">
        <f t="shared" si="2"/>
        <v>318601957.01499999</v>
      </c>
      <c r="G23" s="18">
        <f t="shared" si="2"/>
        <v>265118812.91299999</v>
      </c>
      <c r="H23" s="18">
        <f t="shared" si="2"/>
        <v>291377615.62800002</v>
      </c>
      <c r="I23" s="18">
        <f t="shared" si="2"/>
        <v>363739390.847</v>
      </c>
      <c r="J23" s="18">
        <f t="shared" si="2"/>
        <v>343014548.67400002</v>
      </c>
      <c r="K23" s="18">
        <f t="shared" si="2"/>
        <v>357600268.75300002</v>
      </c>
      <c r="L23" s="18">
        <f t="shared" si="2"/>
        <v>273784077.833</v>
      </c>
      <c r="M23" s="18">
        <f t="shared" si="2"/>
        <v>267326848.79300001</v>
      </c>
      <c r="N23" s="18">
        <f t="shared" si="2"/>
        <v>372449364.22299999</v>
      </c>
      <c r="O23" s="27">
        <f>SUM(C23:N23)</f>
        <v>3945409232.2580009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59950</v>
      </c>
      <c r="D28" s="13">
        <v>60081</v>
      </c>
      <c r="E28" s="13">
        <v>60268</v>
      </c>
      <c r="F28" s="13">
        <v>60429</v>
      </c>
      <c r="G28" s="13">
        <v>60553</v>
      </c>
      <c r="H28" s="13">
        <v>60710</v>
      </c>
      <c r="I28" s="13">
        <v>60883</v>
      </c>
      <c r="J28" s="13">
        <v>61145</v>
      </c>
      <c r="K28" s="13">
        <v>61335</v>
      </c>
      <c r="L28" s="13">
        <v>61506</v>
      </c>
      <c r="M28" s="13">
        <v>61620</v>
      </c>
      <c r="N28" s="13">
        <v>61731</v>
      </c>
      <c r="O28" s="24">
        <f>AVERAGE(C28:N28)</f>
        <v>60850.916666666664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55957893.484999992</v>
      </c>
      <c r="D30" s="13">
        <v>51815401.09799999</v>
      </c>
      <c r="E30" s="13">
        <v>58396930.227999993</v>
      </c>
      <c r="F30" s="13">
        <v>51407241.776999995</v>
      </c>
      <c r="G30" s="13">
        <v>44516721.636</v>
      </c>
      <c r="H30" s="13">
        <v>50968209.456000008</v>
      </c>
      <c r="I30" s="13">
        <v>60714838.655000016</v>
      </c>
      <c r="J30" s="13">
        <v>58240894.483000003</v>
      </c>
      <c r="K30" s="13">
        <v>60134616.166000016</v>
      </c>
      <c r="L30" s="13">
        <v>47929813.736999996</v>
      </c>
      <c r="M30" s="13">
        <v>44702900.344999999</v>
      </c>
      <c r="N30" s="13">
        <v>57862188.661000006</v>
      </c>
      <c r="O30" s="24">
        <f>SUM(C30:N30)</f>
        <v>642647649.727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43053</v>
      </c>
      <c r="D32" s="34">
        <v>41495</v>
      </c>
      <c r="E32" s="34">
        <v>43572</v>
      </c>
      <c r="F32" s="34">
        <v>43381</v>
      </c>
      <c r="G32" s="34">
        <v>41429</v>
      </c>
      <c r="H32" s="34">
        <v>43709</v>
      </c>
      <c r="I32" s="13">
        <v>43665</v>
      </c>
      <c r="J32" s="13">
        <v>44233</v>
      </c>
      <c r="K32" s="13">
        <v>44187</v>
      </c>
      <c r="L32" s="13">
        <v>42411</v>
      </c>
      <c r="M32" s="13">
        <v>41018</v>
      </c>
      <c r="N32" s="13">
        <v>45090</v>
      </c>
      <c r="O32" s="24">
        <f>AVERAGE(C32:N32)</f>
        <v>43103.583333333336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40580156.454000019</v>
      </c>
      <c r="D34" s="13">
        <v>37724806.033999994</v>
      </c>
      <c r="E34" s="13">
        <v>42349430.456000008</v>
      </c>
      <c r="F34" s="13">
        <v>36833951.668999985</v>
      </c>
      <c r="G34" s="13">
        <v>31750416.159000002</v>
      </c>
      <c r="H34" s="13">
        <v>36888622.080000013</v>
      </c>
      <c r="I34" s="13">
        <v>44360314.472000033</v>
      </c>
      <c r="J34" s="13">
        <v>42503015.869999982</v>
      </c>
      <c r="K34" s="13">
        <v>43625988.062000021</v>
      </c>
      <c r="L34" s="13">
        <v>34044612.177999988</v>
      </c>
      <c r="M34" s="13">
        <v>32609897.816</v>
      </c>
      <c r="N34" s="13">
        <v>42485109.551000006</v>
      </c>
      <c r="O34" s="24">
        <f>SUM(C34:N34)</f>
        <v>465756320.801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560</v>
      </c>
      <c r="D36" s="13">
        <v>558</v>
      </c>
      <c r="E36" s="15">
        <v>559</v>
      </c>
      <c r="F36" s="13">
        <v>557</v>
      </c>
      <c r="G36" s="13">
        <v>555</v>
      </c>
      <c r="H36" s="13">
        <v>555</v>
      </c>
      <c r="I36" s="13">
        <v>556</v>
      </c>
      <c r="J36" s="13">
        <v>557</v>
      </c>
      <c r="K36" s="13">
        <v>558</v>
      </c>
      <c r="L36" s="13">
        <v>557</v>
      </c>
      <c r="M36" s="15">
        <v>557</v>
      </c>
      <c r="N36" s="13">
        <v>557</v>
      </c>
      <c r="O36" s="24">
        <f>AVERAGE(C36:N36)</f>
        <v>557.16666666666663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1751810</v>
      </c>
      <c r="D38" s="13">
        <v>-885194</v>
      </c>
      <c r="E38" s="13">
        <v>2638596</v>
      </c>
      <c r="F38" s="13">
        <v>1264128</v>
      </c>
      <c r="G38" s="13">
        <v>758299</v>
      </c>
      <c r="H38" s="13">
        <v>769684</v>
      </c>
      <c r="I38" s="13">
        <v>976380</v>
      </c>
      <c r="J38" s="13">
        <v>1104025</v>
      </c>
      <c r="K38" s="13">
        <v>1321460</v>
      </c>
      <c r="L38" s="13">
        <v>1171000</v>
      </c>
      <c r="M38" s="13">
        <v>91862</v>
      </c>
      <c r="N38" s="13">
        <v>2594010</v>
      </c>
      <c r="O38" s="24">
        <f>SUM(C38:N38)</f>
        <v>13556060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3">C28+C36</f>
        <v>60510</v>
      </c>
      <c r="D40" s="21">
        <f t="shared" si="3"/>
        <v>60639</v>
      </c>
      <c r="E40" s="21">
        <f>E28+E36</f>
        <v>60827</v>
      </c>
      <c r="F40" s="21">
        <f>F28+F36</f>
        <v>60986</v>
      </c>
      <c r="G40" s="21">
        <f t="shared" si="3"/>
        <v>61108</v>
      </c>
      <c r="H40" s="21">
        <f t="shared" si="3"/>
        <v>61265</v>
      </c>
      <c r="I40" s="21">
        <f t="shared" si="3"/>
        <v>61439</v>
      </c>
      <c r="J40" s="21">
        <f t="shared" si="3"/>
        <v>61702</v>
      </c>
      <c r="K40" s="21">
        <f t="shared" si="3"/>
        <v>61893</v>
      </c>
      <c r="L40" s="21">
        <f t="shared" si="3"/>
        <v>62063</v>
      </c>
      <c r="M40" s="21">
        <f>M28+M36</f>
        <v>62177</v>
      </c>
      <c r="N40" s="21">
        <f>N28+N36</f>
        <v>62288</v>
      </c>
      <c r="O40" s="26">
        <f>AVERAGE(C40:N40)</f>
        <v>61408.083333333336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57709703.484999992</v>
      </c>
      <c r="D42" s="18">
        <f t="shared" ref="D42:L42" si="4">D30+D38</f>
        <v>50930207.09799999</v>
      </c>
      <c r="E42" s="18">
        <f>E30+E38</f>
        <v>61035526.227999993</v>
      </c>
      <c r="F42" s="18">
        <f>F30+F38</f>
        <v>52671369.776999995</v>
      </c>
      <c r="G42" s="18">
        <f t="shared" si="4"/>
        <v>45275020.636</v>
      </c>
      <c r="H42" s="18">
        <f t="shared" si="4"/>
        <v>51737893.456000008</v>
      </c>
      <c r="I42" s="18">
        <f t="shared" si="4"/>
        <v>61691218.655000016</v>
      </c>
      <c r="J42" s="18">
        <f t="shared" si="4"/>
        <v>59344919.483000003</v>
      </c>
      <c r="K42" s="18">
        <f t="shared" si="4"/>
        <v>61456076.166000016</v>
      </c>
      <c r="L42" s="18">
        <f t="shared" si="4"/>
        <v>49100813.736999996</v>
      </c>
      <c r="M42" s="18">
        <f>M30+M38</f>
        <v>44794762.344999999</v>
      </c>
      <c r="N42" s="18">
        <f>N30+N38</f>
        <v>60456198.661000006</v>
      </c>
      <c r="O42" s="27">
        <f>SUM(C42:N42)</f>
        <v>656203709.727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5">C21+C40</f>
        <v>638645</v>
      </c>
      <c r="D47" s="13">
        <f t="shared" si="5"/>
        <v>639312</v>
      </c>
      <c r="E47" s="13">
        <f>E21+E40</f>
        <v>639805</v>
      </c>
      <c r="F47" s="13">
        <f>F21+F40</f>
        <v>640138</v>
      </c>
      <c r="G47" s="13">
        <f t="shared" si="5"/>
        <v>640025</v>
      </c>
      <c r="H47" s="13">
        <f t="shared" si="5"/>
        <v>640416</v>
      </c>
      <c r="I47" s="13">
        <f t="shared" si="5"/>
        <v>641537</v>
      </c>
      <c r="J47" s="13">
        <f t="shared" si="5"/>
        <v>642640</v>
      </c>
      <c r="K47" s="13">
        <f t="shared" si="5"/>
        <v>643245</v>
      </c>
      <c r="L47" s="13">
        <f t="shared" si="5"/>
        <v>643938</v>
      </c>
      <c r="M47" s="13">
        <f t="shared" si="5"/>
        <v>644346</v>
      </c>
      <c r="N47" s="13">
        <f>N21+N40</f>
        <v>645015</v>
      </c>
      <c r="O47" s="26">
        <f>AVERAGE(C47:N47)</f>
        <v>641588.5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6">C23+C42</f>
        <v>444803205.28799999</v>
      </c>
      <c r="D49" s="18">
        <f t="shared" si="6"/>
        <v>387259788.35899997</v>
      </c>
      <c r="E49" s="18">
        <f>E23+E42</f>
        <v>430008790.74299997</v>
      </c>
      <c r="F49" s="18">
        <f>F23+F42</f>
        <v>371273326.792</v>
      </c>
      <c r="G49" s="18">
        <f t="shared" si="6"/>
        <v>310393833.54899997</v>
      </c>
      <c r="H49" s="18">
        <f t="shared" si="6"/>
        <v>343115509.08400005</v>
      </c>
      <c r="I49" s="18">
        <f t="shared" si="6"/>
        <v>425430609.50200003</v>
      </c>
      <c r="J49" s="18">
        <f t="shared" si="6"/>
        <v>402359468.15700001</v>
      </c>
      <c r="K49" s="18">
        <f t="shared" si="6"/>
        <v>419056344.91900003</v>
      </c>
      <c r="L49" s="18">
        <f t="shared" si="6"/>
        <v>322884891.56999999</v>
      </c>
      <c r="M49" s="18">
        <f t="shared" si="6"/>
        <v>312121611.13800001</v>
      </c>
      <c r="N49" s="18">
        <f>N23+N42</f>
        <v>432905562.884</v>
      </c>
      <c r="O49" s="27">
        <f>SUM(C49:N49)</f>
        <v>4601612941.9850006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30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2021</vt:lpstr>
      <vt:lpstr>'RES &amp; Small ALL_ONLY 2021'!Print_Area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2022-08-09T14:34:26Z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983509867</vt:i4>
  </property>
  <property fmtid="{D5CDD505-2E9C-101B-9397-08002B2CF9AE}" pid="3" name="_NewReviewCycle">
    <vt:lpwstr/>
  </property>
  <property fmtid="{D5CDD505-2E9C-101B-9397-08002B2CF9AE}" pid="4" name="_EmailSubject">
    <vt:lpwstr>Files for RES/SGS with SOP Only</vt:lpwstr>
  </property>
  <property fmtid="{D5CDD505-2E9C-101B-9397-08002B2CF9AE}" pid="5" name="_AuthorEmail">
    <vt:lpwstr>Rhonda.Poirier@cmpco.com</vt:lpwstr>
  </property>
  <property fmtid="{D5CDD505-2E9C-101B-9397-08002B2CF9AE}" pid="6" name="_AuthorEmailDisplayName">
    <vt:lpwstr>Poirier, Rhonda A.</vt:lpwstr>
  </property>
  <property fmtid="{D5CDD505-2E9C-101B-9397-08002B2CF9AE}" pid="7" name="_PreviousAdHocReviewCycleID">
    <vt:i4>1063316068</vt:i4>
  </property>
  <property fmtid="{D5CDD505-2E9C-101B-9397-08002B2CF9AE}" pid="8" name="_ReviewingToolsShownOnce">
    <vt:lpwstr/>
  </property>
</Properties>
</file>