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tateofmaine-my.sharepoint.com/personal/julie_pallozzi_maine_gov/Documents/Shared/2027 Term SO/VP Data Files for July Bids/"/>
    </mc:Choice>
  </mc:AlternateContent>
  <xr:revisionPtr revIDLastSave="43" documentId="13_ncr:1_{9C74C2DE-EB7B-413A-9F02-881E31C262AB}" xr6:coauthVersionLast="47" xr6:coauthVersionMax="47" xr10:uidLastSave="{882E3D90-A425-4C56-9692-161F77489925}"/>
  <bookViews>
    <workbookView xWindow="2175" yWindow="990" windowWidth="23355" windowHeight="15285" firstSheet="1" activeTab="1" xr2:uid="{00000000-000D-0000-FFFF-FFFF00000000}"/>
  </bookViews>
  <sheets>
    <sheet name="Cognos_Office_Connection_Cache" sheetId="7" state="veryHidden" r:id="rId1"/>
    <sheet name="Small All" sheetId="6" r:id="rId2"/>
    <sheet name="Small SO Only" sheetId="8" r:id="rId3"/>
  </sheets>
  <definedNames>
    <definedName name="ID" localSheetId="0" hidden="1">"3af45f88-57f2-45b6-837f-14de0547ac58"</definedName>
    <definedName name="ID" localSheetId="1" hidden="1">"ab55ed8b-4632-43ce-853d-bcca999da101"</definedName>
    <definedName name="ID" localSheetId="2" hidden="1">"13a5e75c-4784-4ff1-891b-ea0015ff5382"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" i="8" l="1"/>
  <c r="O32" i="6"/>
  <c r="R32" i="6"/>
  <c r="R32" i="8"/>
  <c r="F28" i="8" l="1"/>
  <c r="G28" i="8"/>
  <c r="H28" i="8"/>
  <c r="I28" i="8"/>
  <c r="J28" i="8"/>
  <c r="K28" i="8"/>
  <c r="L28" i="8"/>
  <c r="M28" i="8"/>
  <c r="N28" i="8"/>
  <c r="O28" i="8"/>
  <c r="P28" i="8"/>
  <c r="Q28" i="8"/>
  <c r="R28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E15" i="8"/>
  <c r="D28" i="8"/>
  <c r="J14" i="6"/>
  <c r="K14" i="6"/>
  <c r="L14" i="6"/>
  <c r="M14" i="6"/>
  <c r="N14" i="6"/>
  <c r="O14" i="6"/>
  <c r="P14" i="6"/>
  <c r="Q14" i="6"/>
  <c r="R14" i="6"/>
  <c r="J15" i="6"/>
  <c r="K15" i="6"/>
  <c r="L15" i="6"/>
  <c r="M15" i="6"/>
  <c r="N15" i="6"/>
  <c r="O15" i="6"/>
  <c r="P15" i="6"/>
  <c r="Q15" i="6"/>
  <c r="R15" i="6"/>
  <c r="J28" i="6"/>
  <c r="K28" i="6"/>
  <c r="L28" i="6"/>
  <c r="M28" i="6"/>
  <c r="N28" i="6"/>
  <c r="O28" i="6"/>
  <c r="P28" i="6"/>
  <c r="Q28" i="6"/>
  <c r="R28" i="6"/>
  <c r="J29" i="6"/>
  <c r="K29" i="6"/>
  <c r="L29" i="6"/>
  <c r="M29" i="6"/>
  <c r="N29" i="6"/>
  <c r="O29" i="6"/>
  <c r="P29" i="6"/>
  <c r="Q29" i="6"/>
  <c r="R29" i="6"/>
  <c r="I29" i="6"/>
  <c r="I28" i="6"/>
  <c r="I15" i="6"/>
  <c r="I14" i="6"/>
  <c r="S14" i="8"/>
  <c r="S28" i="8" s="1"/>
  <c r="S15" i="8"/>
  <c r="S29" i="8" s="1"/>
  <c r="E5" i="8"/>
  <c r="F5" i="8"/>
  <c r="G5" i="8"/>
  <c r="H5" i="8"/>
  <c r="I5" i="8"/>
  <c r="J5" i="8"/>
  <c r="K5" i="8"/>
  <c r="L5" i="8"/>
  <c r="M5" i="8"/>
  <c r="N5" i="8"/>
  <c r="O5" i="8"/>
  <c r="P5" i="8"/>
  <c r="Q5" i="8"/>
  <c r="R5" i="8"/>
  <c r="S5" i="8"/>
  <c r="T5" i="8"/>
  <c r="U5" i="8"/>
  <c r="V5" i="8"/>
  <c r="W5" i="8"/>
  <c r="X5" i="8"/>
  <c r="D5" i="8"/>
  <c r="W14" i="6"/>
  <c r="W28" i="6" s="1"/>
  <c r="X14" i="6"/>
  <c r="W15" i="6"/>
  <c r="X15" i="6"/>
  <c r="X29" i="6" s="1"/>
  <c r="X28" i="6"/>
  <c r="W29" i="6"/>
  <c r="W14" i="8"/>
  <c r="W28" i="8" s="1"/>
  <c r="X14" i="8"/>
  <c r="W15" i="8"/>
  <c r="W29" i="8" s="1"/>
  <c r="X15" i="8"/>
  <c r="X28" i="8"/>
  <c r="X29" i="8"/>
  <c r="U15" i="6"/>
  <c r="U29" i="6" s="1"/>
  <c r="V15" i="8"/>
  <c r="V29" i="8" s="1"/>
  <c r="U15" i="8"/>
  <c r="U29" i="8" s="1"/>
  <c r="T15" i="8"/>
  <c r="T29" i="8" s="1"/>
  <c r="D15" i="8"/>
  <c r="V14" i="8"/>
  <c r="V28" i="8" s="1"/>
  <c r="U14" i="8"/>
  <c r="U28" i="8" s="1"/>
  <c r="T14" i="8"/>
  <c r="T28" i="8" s="1"/>
  <c r="E14" i="8"/>
  <c r="E28" i="8" s="1"/>
  <c r="D14" i="8"/>
  <c r="E29" i="8" l="1"/>
  <c r="D29" i="8"/>
  <c r="H15" i="6"/>
  <c r="H29" i="6" s="1"/>
  <c r="G15" i="6"/>
  <c r="G29" i="6" s="1"/>
  <c r="F15" i="6"/>
  <c r="F29" i="6" s="1"/>
  <c r="E15" i="6"/>
  <c r="E29" i="6" s="1"/>
  <c r="D15" i="6"/>
  <c r="D29" i="6" s="1"/>
  <c r="H14" i="6"/>
  <c r="H28" i="6" s="1"/>
  <c r="G14" i="6"/>
  <c r="G28" i="6" s="1"/>
  <c r="F14" i="6"/>
  <c r="F28" i="6" s="1"/>
  <c r="E14" i="6"/>
  <c r="E28" i="6" s="1"/>
  <c r="D14" i="6"/>
  <c r="D28" i="6" s="1"/>
  <c r="S14" i="6" l="1"/>
  <c r="S28" i="6" s="1"/>
  <c r="T14" i="6"/>
  <c r="T28" i="6" s="1"/>
  <c r="U14" i="6"/>
  <c r="U28" i="6" s="1"/>
  <c r="V14" i="6"/>
  <c r="V28" i="6" s="1"/>
  <c r="S15" i="6"/>
  <c r="S29" i="6" s="1"/>
  <c r="T15" i="6"/>
  <c r="T29" i="6" s="1"/>
  <c r="V15" i="6"/>
  <c r="V29" i="6" s="1"/>
</calcChain>
</file>

<file path=xl/sharedStrings.xml><?xml version="1.0" encoding="utf-8"?>
<sst xmlns="http://schemas.openxmlformats.org/spreadsheetml/2006/main" count="48" uniqueCount="16">
  <si>
    <t>Versant Power - Bangor Hydro District</t>
  </si>
  <si>
    <t>Small Standard Offer Group Billing Determinants, All Customers</t>
  </si>
  <si>
    <t>Class</t>
  </si>
  <si>
    <t>Voltage</t>
  </si>
  <si>
    <t>Residential</t>
  </si>
  <si>
    <t>Secondary</t>
  </si>
  <si>
    <t>meters</t>
  </si>
  <si>
    <t>energy</t>
  </si>
  <si>
    <t>Primary</t>
  </si>
  <si>
    <t>Total Residential</t>
  </si>
  <si>
    <t>Small Commercial</t>
  </si>
  <si>
    <t>All Lighting</t>
  </si>
  <si>
    <t>Total Small Class Billing Determinants</t>
  </si>
  <si>
    <t>Small Standard Offer Group Billing Determinants, Standard Offer Only Customers</t>
  </si>
  <si>
    <t>voltage</t>
  </si>
  <si>
    <t>TTM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</si>
</sst>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\-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03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6" fillId="3" borderId="0" applyNumberFormat="0" applyBorder="0" applyAlignment="0" applyProtection="0"/>
    <xf numFmtId="0" fontId="7" fillId="6" borderId="5" applyNumberFormat="0" applyAlignment="0" applyProtection="0"/>
    <xf numFmtId="0" fontId="8" fillId="7" borderId="8" applyNumberFormat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5" applyNumberFormat="0" applyAlignment="0" applyProtection="0"/>
    <xf numFmtId="0" fontId="15" fillId="0" borderId="7" applyNumberFormat="0" applyFill="0" applyAlignment="0" applyProtection="0"/>
    <xf numFmtId="0" fontId="16" fillId="4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17" fillId="6" borderId="6" applyNumberFormat="0" applyAlignment="0" applyProtection="0"/>
    <xf numFmtId="0" fontId="18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Protection="0">
      <alignment horizontal="center" vertical="center"/>
    </xf>
    <xf numFmtId="3" fontId="21" fillId="0" borderId="12" applyAlignment="0" applyProtection="0"/>
    <xf numFmtId="3" fontId="21" fillId="0" borderId="12" applyAlignment="0" applyProtection="0"/>
    <xf numFmtId="3" fontId="21" fillId="0" borderId="12" applyAlignment="0" applyProtection="0"/>
    <xf numFmtId="3" fontId="21" fillId="0" borderId="12" applyAlignment="0" applyProtection="0"/>
    <xf numFmtId="3" fontId="21" fillId="0" borderId="12" applyAlignment="0" applyProtection="0"/>
    <xf numFmtId="3" fontId="21" fillId="0" borderId="12" applyAlignment="0" applyProtection="0"/>
    <xf numFmtId="3" fontId="21" fillId="0" borderId="12" applyAlignment="0" applyProtection="0"/>
    <xf numFmtId="3" fontId="21" fillId="0" borderId="12" applyAlignment="0" applyProtection="0"/>
    <xf numFmtId="3" fontId="20" fillId="0" borderId="11" applyAlignment="0" applyProtection="0"/>
    <xf numFmtId="0" fontId="20" fillId="0" borderId="13" applyNumberFormat="0" applyAlignment="0" applyProtection="0"/>
    <xf numFmtId="3" fontId="20" fillId="0" borderId="11" applyAlignment="0" applyProtection="0"/>
    <xf numFmtId="0" fontId="20" fillId="0" borderId="11" applyNumberFormat="0" applyAlignment="0" applyProtection="0"/>
    <xf numFmtId="0" fontId="20" fillId="0" borderId="13" applyNumberFormat="0" applyAlignment="0" applyProtection="0"/>
    <xf numFmtId="0" fontId="20" fillId="0" borderId="11" applyNumberFormat="0" applyAlignment="0" applyProtection="0"/>
    <xf numFmtId="0" fontId="20" fillId="0" borderId="11" applyNumberFormat="0" applyAlignment="0" applyProtection="0"/>
    <xf numFmtId="0" fontId="20" fillId="0" borderId="11" applyNumberFormat="0" applyFill="0" applyAlignment="0" applyProtection="0"/>
    <xf numFmtId="3" fontId="21" fillId="0" borderId="0" applyFill="0" applyBorder="0" applyAlignment="0" applyProtection="0"/>
    <xf numFmtId="3" fontId="21" fillId="0" borderId="0" applyFill="0" applyAlignment="0" applyProtection="0"/>
    <xf numFmtId="3" fontId="21" fillId="0" borderId="0" applyFill="0" applyAlignment="0" applyProtection="0"/>
    <xf numFmtId="3" fontId="21" fillId="0" borderId="0" applyFill="0" applyAlignment="0" applyProtection="0"/>
    <xf numFmtId="3" fontId="21" fillId="0" borderId="0" applyFill="0" applyAlignment="0" applyProtection="0"/>
    <xf numFmtId="3" fontId="21" fillId="0" borderId="12" applyFill="0" applyAlignment="0" applyProtection="0"/>
    <xf numFmtId="3" fontId="21" fillId="0" borderId="12" applyFill="0" applyAlignment="0" applyProtection="0"/>
    <xf numFmtId="3" fontId="21" fillId="0" borderId="12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164" fontId="22" fillId="0" borderId="14">
      <alignment horizontal="center" vertical="center"/>
    </xf>
    <xf numFmtId="0" fontId="21" fillId="0" borderId="12">
      <alignment horizontal="right" vertical="center"/>
    </xf>
    <xf numFmtId="3" fontId="21" fillId="33" borderId="12">
      <alignment horizontal="center" vertical="center"/>
    </xf>
    <xf numFmtId="0" fontId="21" fillId="33" borderId="12">
      <alignment horizontal="right" vertical="center"/>
    </xf>
    <xf numFmtId="0" fontId="20" fillId="0" borderId="13">
      <alignment horizontal="left" vertical="center"/>
    </xf>
    <xf numFmtId="0" fontId="20" fillId="0" borderId="11">
      <alignment horizontal="center" vertical="center"/>
    </xf>
    <xf numFmtId="0" fontId="22" fillId="0" borderId="15">
      <alignment horizontal="center" vertical="center"/>
    </xf>
    <xf numFmtId="0" fontId="21" fillId="34" borderId="12"/>
    <xf numFmtId="3" fontId="23" fillId="0" borderId="12"/>
    <xf numFmtId="3" fontId="24" fillId="0" borderId="12"/>
    <xf numFmtId="0" fontId="20" fillId="0" borderId="11">
      <alignment horizontal="left" vertical="top"/>
    </xf>
    <xf numFmtId="0" fontId="25" fillId="0" borderId="12"/>
    <xf numFmtId="0" fontId="20" fillId="0" borderId="11">
      <alignment horizontal="left" vertical="center"/>
    </xf>
    <xf numFmtId="0" fontId="21" fillId="33" borderId="16"/>
    <xf numFmtId="3" fontId="21" fillId="0" borderId="12">
      <alignment horizontal="right" vertical="center"/>
    </xf>
    <xf numFmtId="0" fontId="20" fillId="0" borderId="11">
      <alignment horizontal="right" vertical="center"/>
    </xf>
    <xf numFmtId="0" fontId="21" fillId="0" borderId="15">
      <alignment horizontal="center" vertical="center"/>
    </xf>
    <xf numFmtId="3" fontId="21" fillId="0" borderId="12"/>
    <xf numFmtId="3" fontId="21" fillId="0" borderId="12"/>
    <xf numFmtId="0" fontId="21" fillId="0" borderId="15">
      <alignment horizontal="center" vertical="center" wrapText="1"/>
    </xf>
    <xf numFmtId="0" fontId="26" fillId="0" borderId="15">
      <alignment horizontal="left" vertical="center" indent="1"/>
    </xf>
    <xf numFmtId="0" fontId="27" fillId="0" borderId="12"/>
    <xf numFmtId="0" fontId="20" fillId="0" borderId="13">
      <alignment horizontal="left" vertical="center"/>
    </xf>
    <xf numFmtId="3" fontId="21" fillId="0" borderId="12">
      <alignment horizontal="center" vertical="center"/>
    </xf>
    <xf numFmtId="0" fontId="20" fillId="0" borderId="11">
      <alignment horizontal="center" vertical="center"/>
    </xf>
    <xf numFmtId="0" fontId="20" fillId="0" borderId="11">
      <alignment horizontal="center" vertical="center"/>
    </xf>
    <xf numFmtId="0" fontId="20" fillId="0" borderId="13">
      <alignment horizontal="left" vertical="center"/>
    </xf>
    <xf numFmtId="0" fontId="20" fillId="0" borderId="13">
      <alignment horizontal="left" vertical="center"/>
    </xf>
    <xf numFmtId="0" fontId="28" fillId="0" borderId="12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40">
    <xf numFmtId="0" fontId="0" fillId="0" borderId="0" xfId="0"/>
    <xf numFmtId="165" fontId="3" fillId="0" borderId="0" xfId="0" applyNumberFormat="1" applyFont="1" applyAlignment="1">
      <alignment horizontal="center"/>
    </xf>
    <xf numFmtId="3" fontId="0" fillId="0" borderId="0" xfId="0" applyNumberFormat="1"/>
    <xf numFmtId="0" fontId="0" fillId="0" borderId="1" xfId="0" applyBorder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3" fillId="0" borderId="0" xfId="102" applyFont="1" applyAlignment="1">
      <alignment horizontal="left"/>
    </xf>
    <xf numFmtId="0" fontId="31" fillId="0" borderId="0" xfId="0" applyFont="1"/>
    <xf numFmtId="0" fontId="30" fillId="0" borderId="0" xfId="0" applyFont="1"/>
    <xf numFmtId="0" fontId="3" fillId="0" borderId="0" xfId="0" applyFont="1"/>
    <xf numFmtId="17" fontId="31" fillId="35" borderId="0" xfId="0" applyNumberFormat="1" applyFont="1" applyFill="1"/>
    <xf numFmtId="165" fontId="31" fillId="35" borderId="0" xfId="0" applyNumberFormat="1" applyFont="1" applyFill="1" applyAlignment="1">
      <alignment horizontal="center"/>
    </xf>
    <xf numFmtId="3" fontId="0" fillId="0" borderId="1" xfId="0" applyNumberFormat="1" applyBorder="1" applyAlignment="1">
      <alignment horizontal="center"/>
    </xf>
    <xf numFmtId="165" fontId="3" fillId="35" borderId="0" xfId="0" applyNumberFormat="1" applyFont="1" applyFill="1" applyAlignment="1">
      <alignment horizontal="center"/>
    </xf>
    <xf numFmtId="3" fontId="0" fillId="0" borderId="0" xfId="101" applyNumberFormat="1" applyFont="1" applyFill="1" applyBorder="1" applyAlignment="1"/>
    <xf numFmtId="3" fontId="0" fillId="0" borderId="0" xfId="0" quotePrefix="1" applyNumberFormat="1" applyAlignment="1">
      <alignment horizontal="center"/>
    </xf>
    <xf numFmtId="3" fontId="29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29" fillId="0" borderId="1" xfId="0" applyFont="1" applyBorder="1" applyAlignment="1">
      <alignment horizontal="center"/>
    </xf>
    <xf numFmtId="17" fontId="31" fillId="36" borderId="0" xfId="0" applyNumberFormat="1" applyFont="1" applyFill="1"/>
    <xf numFmtId="165" fontId="31" fillId="36" borderId="0" xfId="0" applyNumberFormat="1" applyFont="1" applyFill="1" applyAlignment="1">
      <alignment horizontal="center"/>
    </xf>
    <xf numFmtId="0" fontId="2" fillId="36" borderId="0" xfId="0" applyFont="1" applyFill="1"/>
    <xf numFmtId="0" fontId="0" fillId="36" borderId="0" xfId="0" applyFill="1"/>
    <xf numFmtId="17" fontId="3" fillId="36" borderId="0" xfId="0" applyNumberFormat="1" applyFont="1" applyFill="1" applyAlignment="1">
      <alignment horizontal="center"/>
    </xf>
    <xf numFmtId="164" fontId="0" fillId="0" borderId="0" xfId="100" applyNumberFormat="1" applyFont="1" applyBorder="1" applyAlignment="1">
      <alignment horizontal="center"/>
    </xf>
    <xf numFmtId="164" fontId="0" fillId="0" borderId="0" xfId="100" applyNumberFormat="1" applyFont="1" applyBorder="1"/>
    <xf numFmtId="0" fontId="2" fillId="0" borderId="1" xfId="0" applyFont="1" applyBorder="1"/>
    <xf numFmtId="164" fontId="0" fillId="0" borderId="1" xfId="100" applyNumberFormat="1" applyFont="1" applyBorder="1"/>
    <xf numFmtId="164" fontId="0" fillId="0" borderId="1" xfId="100" applyNumberFormat="1" applyFont="1" applyBorder="1" applyAlignment="1">
      <alignment horizontal="center"/>
    </xf>
    <xf numFmtId="164" fontId="0" fillId="0" borderId="0" xfId="100" applyNumberFormat="1" applyFont="1" applyFill="1" applyBorder="1" applyAlignment="1">
      <alignment horizontal="center"/>
    </xf>
    <xf numFmtId="0" fontId="2" fillId="0" borderId="0" xfId="0" applyFont="1"/>
    <xf numFmtId="164" fontId="29" fillId="0" borderId="0" xfId="100" applyNumberFormat="1" applyFont="1" applyBorder="1" applyAlignment="1">
      <alignment horizontal="center"/>
    </xf>
    <xf numFmtId="0" fontId="0" fillId="0" borderId="0" xfId="0" applyAlignment="1">
      <alignment horizontal="left"/>
    </xf>
    <xf numFmtId="164" fontId="0" fillId="0" borderId="0" xfId="100" applyNumberFormat="1" applyFont="1" applyFill="1" applyBorder="1"/>
    <xf numFmtId="164" fontId="0" fillId="0" borderId="1" xfId="100" applyNumberFormat="1" applyFont="1" applyFill="1" applyBorder="1"/>
    <xf numFmtId="164" fontId="0" fillId="0" borderId="0" xfId="0" applyNumberFormat="1"/>
    <xf numFmtId="0" fontId="32" fillId="0" borderId="0" xfId="0" applyFont="1"/>
    <xf numFmtId="0" fontId="32" fillId="0" borderId="0" xfId="0" applyFont="1" applyAlignment="1">
      <alignment horizontal="center"/>
    </xf>
    <xf numFmtId="3" fontId="32" fillId="0" borderId="0" xfId="0" applyNumberFormat="1" applyFont="1" applyAlignment="1">
      <alignment horizontal="center"/>
    </xf>
    <xf numFmtId="164" fontId="32" fillId="0" borderId="0" xfId="0" applyNumberFormat="1" applyFont="1"/>
  </cellXfs>
  <cellStyles count="103">
    <cellStyle name="20% - Accent1 2" xfId="3" xr:uid="{00000000-0005-0000-0000-000000000000}"/>
    <cellStyle name="20% - Accent2 2" xfId="4" xr:uid="{00000000-0005-0000-0000-000001000000}"/>
    <cellStyle name="20% - Accent3 2" xfId="5" xr:uid="{00000000-0005-0000-0000-000002000000}"/>
    <cellStyle name="20% - Accent4 2" xfId="6" xr:uid="{00000000-0005-0000-0000-000003000000}"/>
    <cellStyle name="20% - Accent5 2" xfId="7" xr:uid="{00000000-0005-0000-0000-000004000000}"/>
    <cellStyle name="20% - Accent6 2" xfId="8" xr:uid="{00000000-0005-0000-0000-000005000000}"/>
    <cellStyle name="40% - Accent1 2" xfId="9" xr:uid="{00000000-0005-0000-0000-000006000000}"/>
    <cellStyle name="40% - Accent2 2" xfId="10" xr:uid="{00000000-0005-0000-0000-000007000000}"/>
    <cellStyle name="40% - Accent3 2" xfId="11" xr:uid="{00000000-0005-0000-0000-000008000000}"/>
    <cellStyle name="40% - Accent4 2" xfId="12" xr:uid="{00000000-0005-0000-0000-000009000000}"/>
    <cellStyle name="40% - Accent5 2" xfId="13" xr:uid="{00000000-0005-0000-0000-00000A000000}"/>
    <cellStyle name="40% - Accent6 2" xfId="14" xr:uid="{00000000-0005-0000-0000-00000B000000}"/>
    <cellStyle name="60% - Accent1 2" xfId="15" xr:uid="{00000000-0005-0000-0000-00000C000000}"/>
    <cellStyle name="60% - Accent2 2" xfId="16" xr:uid="{00000000-0005-0000-0000-00000D000000}"/>
    <cellStyle name="60% - Accent3 2" xfId="17" xr:uid="{00000000-0005-0000-0000-00000E000000}"/>
    <cellStyle name="60% - Accent4 2" xfId="18" xr:uid="{00000000-0005-0000-0000-00000F000000}"/>
    <cellStyle name="60% - Accent5 2" xfId="19" xr:uid="{00000000-0005-0000-0000-000010000000}"/>
    <cellStyle name="60% - Accent6 2" xfId="20" xr:uid="{00000000-0005-0000-0000-000011000000}"/>
    <cellStyle name="Accent1 2" xfId="21" xr:uid="{00000000-0005-0000-0000-000012000000}"/>
    <cellStyle name="Accent2 2" xfId="22" xr:uid="{00000000-0005-0000-0000-000013000000}"/>
    <cellStyle name="Accent3 2" xfId="23" xr:uid="{00000000-0005-0000-0000-000014000000}"/>
    <cellStyle name="Accent4 2" xfId="24" xr:uid="{00000000-0005-0000-0000-000015000000}"/>
    <cellStyle name="Accent5 2" xfId="25" xr:uid="{00000000-0005-0000-0000-000016000000}"/>
    <cellStyle name="Accent6 2" xfId="26" xr:uid="{00000000-0005-0000-0000-000017000000}"/>
    <cellStyle name="AF Column - IBM Cognos" xfId="44" xr:uid="{00000000-0005-0000-0000-000018000000}"/>
    <cellStyle name="AF Data - IBM Cognos" xfId="45" xr:uid="{00000000-0005-0000-0000-000019000000}"/>
    <cellStyle name="AF Data 0 - IBM Cognos" xfId="46" xr:uid="{00000000-0005-0000-0000-00001A000000}"/>
    <cellStyle name="AF Data 1 - IBM Cognos" xfId="47" xr:uid="{00000000-0005-0000-0000-00001B000000}"/>
    <cellStyle name="AF Data 2 - IBM Cognos" xfId="48" xr:uid="{00000000-0005-0000-0000-00001C000000}"/>
    <cellStyle name="AF Data 3 - IBM Cognos" xfId="49" xr:uid="{00000000-0005-0000-0000-00001D000000}"/>
    <cellStyle name="AF Data 4 - IBM Cognos" xfId="50" xr:uid="{00000000-0005-0000-0000-00001E000000}"/>
    <cellStyle name="AF Data 5 - IBM Cognos" xfId="51" xr:uid="{00000000-0005-0000-0000-00001F000000}"/>
    <cellStyle name="AF Data Leaf - IBM Cognos" xfId="52" xr:uid="{00000000-0005-0000-0000-000020000000}"/>
    <cellStyle name="AF Header - IBM Cognos" xfId="53" xr:uid="{00000000-0005-0000-0000-000021000000}"/>
    <cellStyle name="AF Header 0 - IBM Cognos" xfId="54" xr:uid="{00000000-0005-0000-0000-000022000000}"/>
    <cellStyle name="AF Header 1 - IBM Cognos" xfId="55" xr:uid="{00000000-0005-0000-0000-000023000000}"/>
    <cellStyle name="AF Header 2 - IBM Cognos" xfId="56" xr:uid="{00000000-0005-0000-0000-000024000000}"/>
    <cellStyle name="AF Header 3 - IBM Cognos" xfId="57" xr:uid="{00000000-0005-0000-0000-000025000000}"/>
    <cellStyle name="AF Header 4 - IBM Cognos" xfId="58" xr:uid="{00000000-0005-0000-0000-000026000000}"/>
    <cellStyle name="AF Header 5 - IBM Cognos" xfId="59" xr:uid="{00000000-0005-0000-0000-000027000000}"/>
    <cellStyle name="AF Header Leaf - IBM Cognos" xfId="60" xr:uid="{00000000-0005-0000-0000-000028000000}"/>
    <cellStyle name="AF Row - IBM Cognos" xfId="61" xr:uid="{00000000-0005-0000-0000-000029000000}"/>
    <cellStyle name="AF Row 0 - IBM Cognos" xfId="62" xr:uid="{00000000-0005-0000-0000-00002A000000}"/>
    <cellStyle name="AF Row 1 - IBM Cognos" xfId="63" xr:uid="{00000000-0005-0000-0000-00002B000000}"/>
    <cellStyle name="AF Row 2 - IBM Cognos" xfId="64" xr:uid="{00000000-0005-0000-0000-00002C000000}"/>
    <cellStyle name="AF Row 3 - IBM Cognos" xfId="65" xr:uid="{00000000-0005-0000-0000-00002D000000}"/>
    <cellStyle name="AF Row 4 - IBM Cognos" xfId="66" xr:uid="{00000000-0005-0000-0000-00002E000000}"/>
    <cellStyle name="AF Row 5 - IBM Cognos" xfId="67" xr:uid="{00000000-0005-0000-0000-00002F000000}"/>
    <cellStyle name="AF Row Leaf - IBM Cognos" xfId="68" xr:uid="{00000000-0005-0000-0000-000030000000}"/>
    <cellStyle name="AF Subnm - IBM Cognos" xfId="69" xr:uid="{00000000-0005-0000-0000-000031000000}"/>
    <cellStyle name="AF Title - IBM Cognos" xfId="70" xr:uid="{00000000-0005-0000-0000-000032000000}"/>
    <cellStyle name="Bad 2" xfId="27" xr:uid="{00000000-0005-0000-0000-000033000000}"/>
    <cellStyle name="CAFE Subnm Parameter" xfId="71" xr:uid="{00000000-0005-0000-0000-000034000000}"/>
    <cellStyle name="Calculated Column - IBM Cognos" xfId="72" xr:uid="{00000000-0005-0000-0000-000035000000}"/>
    <cellStyle name="Calculated Column Name - IBM Cognos" xfId="73" xr:uid="{00000000-0005-0000-0000-000036000000}"/>
    <cellStyle name="Calculated Row - IBM Cognos" xfId="74" xr:uid="{00000000-0005-0000-0000-000037000000}"/>
    <cellStyle name="Calculated Row Name - IBM Cognos" xfId="75" xr:uid="{00000000-0005-0000-0000-000038000000}"/>
    <cellStyle name="Calculation 2" xfId="28" xr:uid="{00000000-0005-0000-0000-000039000000}"/>
    <cellStyle name="Check Cell 2" xfId="29" xr:uid="{00000000-0005-0000-0000-00003A000000}"/>
    <cellStyle name="Column Name - IBM Cognos" xfId="76" xr:uid="{00000000-0005-0000-0000-00003B000000}"/>
    <cellStyle name="Column Template - IBM Cognos" xfId="77" xr:uid="{00000000-0005-0000-0000-00003C000000}"/>
    <cellStyle name="Comma" xfId="101" builtinId="3"/>
    <cellStyle name="Comma 2" xfId="2" xr:uid="{00000000-0005-0000-0000-00003E000000}"/>
    <cellStyle name="Comma 3" xfId="100" xr:uid="{03C9437C-428F-44CE-88FC-93DB435D2047}"/>
    <cellStyle name="Differs From Base - IBM Cognos" xfId="78" xr:uid="{00000000-0005-0000-0000-00003F000000}"/>
    <cellStyle name="Edit - IBM Cognos" xfId="79" xr:uid="{00000000-0005-0000-0000-000040000000}"/>
    <cellStyle name="Explanatory Text 2" xfId="30" xr:uid="{00000000-0005-0000-0000-000041000000}"/>
    <cellStyle name="Formula - IBM Cognos" xfId="80" xr:uid="{00000000-0005-0000-0000-000042000000}"/>
    <cellStyle name="Good 2" xfId="31" xr:uid="{00000000-0005-0000-0000-000043000000}"/>
    <cellStyle name="Group Name - IBM Cognos" xfId="81" xr:uid="{00000000-0005-0000-0000-000044000000}"/>
    <cellStyle name="Heading 1 2" xfId="32" xr:uid="{00000000-0005-0000-0000-000045000000}"/>
    <cellStyle name="Heading 2 2" xfId="33" xr:uid="{00000000-0005-0000-0000-000046000000}"/>
    <cellStyle name="Heading 3 2" xfId="34" xr:uid="{00000000-0005-0000-0000-000047000000}"/>
    <cellStyle name="Heading 4 2" xfId="35" xr:uid="{00000000-0005-0000-0000-000048000000}"/>
    <cellStyle name="Hold Values - IBM Cognos" xfId="82" xr:uid="{00000000-0005-0000-0000-000049000000}"/>
    <cellStyle name="Input 2" xfId="36" xr:uid="{00000000-0005-0000-0000-00004A000000}"/>
    <cellStyle name="Linked Cell 2" xfId="37" xr:uid="{00000000-0005-0000-0000-00004B000000}"/>
    <cellStyle name="List Name - IBM Cognos" xfId="83" xr:uid="{00000000-0005-0000-0000-00004C000000}"/>
    <cellStyle name="Locked - IBM Cognos" xfId="84" xr:uid="{00000000-0005-0000-0000-00004D000000}"/>
    <cellStyle name="Measure - IBM Cognos" xfId="85" xr:uid="{00000000-0005-0000-0000-00004E000000}"/>
    <cellStyle name="Measure Header - IBM Cognos" xfId="86" xr:uid="{00000000-0005-0000-0000-00004F000000}"/>
    <cellStyle name="Measure Name - IBM Cognos" xfId="87" xr:uid="{00000000-0005-0000-0000-000050000000}"/>
    <cellStyle name="Measure Summary - IBM Cognos" xfId="88" xr:uid="{00000000-0005-0000-0000-000051000000}"/>
    <cellStyle name="Measure Summary TM1 - IBM Cognos" xfId="89" xr:uid="{00000000-0005-0000-0000-000052000000}"/>
    <cellStyle name="Measure Template - IBM Cognos" xfId="90" xr:uid="{00000000-0005-0000-0000-000053000000}"/>
    <cellStyle name="More - IBM Cognos" xfId="91" xr:uid="{00000000-0005-0000-0000-000054000000}"/>
    <cellStyle name="Neutral 2" xfId="38" xr:uid="{00000000-0005-0000-0000-000055000000}"/>
    <cellStyle name="Normal" xfId="0" builtinId="0" customBuiltin="1"/>
    <cellStyle name="Normal 2" xfId="39" xr:uid="{00000000-0005-0000-0000-000057000000}"/>
    <cellStyle name="Normal 3" xfId="1" xr:uid="{00000000-0005-0000-0000-000058000000}"/>
    <cellStyle name="Normal_2008YTD_BD_ahm" xfId="102" xr:uid="{E4494FCE-EF25-4B96-94C7-F0E8BDA32A30}"/>
    <cellStyle name="Note 2" xfId="40" xr:uid="{00000000-0005-0000-0000-000059000000}"/>
    <cellStyle name="Output 2" xfId="41" xr:uid="{00000000-0005-0000-0000-00005A000000}"/>
    <cellStyle name="Pending Change - IBM Cognos" xfId="92" xr:uid="{00000000-0005-0000-0000-00005B000000}"/>
    <cellStyle name="Row Name - IBM Cognos" xfId="93" xr:uid="{00000000-0005-0000-0000-00005C000000}"/>
    <cellStyle name="Row Template - IBM Cognos" xfId="94" xr:uid="{00000000-0005-0000-0000-00005D000000}"/>
    <cellStyle name="Summary Column Name - IBM Cognos" xfId="95" xr:uid="{00000000-0005-0000-0000-00005E000000}"/>
    <cellStyle name="Summary Column Name TM1 - IBM Cognos" xfId="96" xr:uid="{00000000-0005-0000-0000-00005F000000}"/>
    <cellStyle name="Summary Row Name - IBM Cognos" xfId="97" xr:uid="{00000000-0005-0000-0000-000060000000}"/>
    <cellStyle name="Summary Row Name TM1 - IBM Cognos" xfId="98" xr:uid="{00000000-0005-0000-0000-000061000000}"/>
    <cellStyle name="Total 2" xfId="42" xr:uid="{00000000-0005-0000-0000-000062000000}"/>
    <cellStyle name="Unsaved Change - IBM Cognos" xfId="99" xr:uid="{00000000-0005-0000-0000-000063000000}"/>
    <cellStyle name="Warning Text 2" xfId="43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CafeStyleVersion" r:id="rId1"/>
    <customPr name="LastTupleSet_COR_Mappings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6" tint="0.39997558519241921"/>
  </sheetPr>
  <dimension ref="A1:BG69"/>
  <sheetViews>
    <sheetView tabSelected="1" zoomScale="70" zoomScaleNormal="70" workbookViewId="0">
      <selection activeCell="L38" sqref="L38"/>
    </sheetView>
  </sheetViews>
  <sheetFormatPr defaultColWidth="9.140625" defaultRowHeight="15" x14ac:dyDescent="0.25"/>
  <cols>
    <col min="1" max="1" width="29.42578125" customWidth="1"/>
    <col min="2" max="2" width="18" bestFit="1" customWidth="1"/>
    <col min="3" max="3" width="11.140625" bestFit="1" customWidth="1"/>
    <col min="4" max="22" width="15.7109375" style="4" bestFit="1" customWidth="1"/>
    <col min="23" max="24" width="15.7109375" bestFit="1" customWidth="1"/>
    <col min="25" max="42" width="10.42578125" bestFit="1" customWidth="1"/>
  </cols>
  <sheetData>
    <row r="1" spans="1:59" x14ac:dyDescent="0.25">
      <c r="A1" s="6" t="s">
        <v>0</v>
      </c>
      <c r="B1" s="7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59" x14ac:dyDescent="0.25">
      <c r="A2" s="8" t="s">
        <v>1</v>
      </c>
      <c r="B2" s="9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</row>
    <row r="4" spans="1:59" x14ac:dyDescent="0.25">
      <c r="A4" s="10"/>
      <c r="B4" s="10"/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59" x14ac:dyDescent="0.25">
      <c r="A5" s="10" t="s">
        <v>2</v>
      </c>
      <c r="B5" s="10" t="s">
        <v>3</v>
      </c>
      <c r="C5" s="10"/>
      <c r="D5" s="13">
        <v>45658</v>
      </c>
      <c r="E5" s="13">
        <v>45689</v>
      </c>
      <c r="F5" s="13">
        <v>45717</v>
      </c>
      <c r="G5" s="13">
        <v>45748</v>
      </c>
      <c r="H5" s="13">
        <v>45778</v>
      </c>
      <c r="I5" s="13">
        <v>45809</v>
      </c>
      <c r="J5" s="13">
        <v>45839</v>
      </c>
      <c r="K5" s="13">
        <v>45870</v>
      </c>
      <c r="L5" s="13">
        <v>45901</v>
      </c>
      <c r="M5" s="13">
        <v>45931</v>
      </c>
      <c r="N5" s="13">
        <v>45962</v>
      </c>
      <c r="O5" s="13">
        <v>45992</v>
      </c>
      <c r="P5" s="13">
        <v>46023</v>
      </c>
      <c r="Q5" s="13">
        <v>46054</v>
      </c>
      <c r="R5" s="13">
        <v>46082</v>
      </c>
      <c r="S5" s="13">
        <v>46113</v>
      </c>
      <c r="T5" s="13">
        <v>46143</v>
      </c>
      <c r="U5" s="13">
        <v>46174</v>
      </c>
      <c r="V5" s="13">
        <v>46204</v>
      </c>
      <c r="W5" s="13">
        <v>46235</v>
      </c>
      <c r="X5" s="13">
        <v>46266</v>
      </c>
    </row>
    <row r="6" spans="1:59" x14ac:dyDescent="0.25">
      <c r="A6" t="s">
        <v>4</v>
      </c>
      <c r="B6" t="s">
        <v>5</v>
      </c>
      <c r="C6" t="s">
        <v>6</v>
      </c>
      <c r="D6" s="5">
        <v>109118</v>
      </c>
      <c r="E6" s="5">
        <v>109178</v>
      </c>
      <c r="F6" s="5">
        <v>109223</v>
      </c>
      <c r="G6" s="5">
        <v>109371</v>
      </c>
      <c r="H6" s="5">
        <v>109781</v>
      </c>
      <c r="I6" s="5">
        <v>109994</v>
      </c>
      <c r="J6" s="5">
        <v>110087</v>
      </c>
      <c r="K6" s="5">
        <v>110070</v>
      </c>
      <c r="L6" s="5">
        <v>109957</v>
      </c>
      <c r="M6" s="5">
        <v>109684</v>
      </c>
      <c r="N6" s="5">
        <v>109553</v>
      </c>
      <c r="O6" s="5">
        <v>109511</v>
      </c>
      <c r="P6" s="5">
        <v>109492</v>
      </c>
      <c r="Q6" s="5">
        <v>109559</v>
      </c>
      <c r="R6" s="5">
        <v>109630</v>
      </c>
      <c r="S6" s="5"/>
      <c r="T6" s="5"/>
      <c r="U6" s="5"/>
      <c r="V6" s="5"/>
      <c r="W6" s="5"/>
      <c r="X6" s="5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</row>
    <row r="7" spans="1:59" x14ac:dyDescent="0.25">
      <c r="C7" t="s">
        <v>7</v>
      </c>
      <c r="D7" s="5">
        <v>70358673.847000048</v>
      </c>
      <c r="E7" s="5">
        <v>64916855.873000011</v>
      </c>
      <c r="F7" s="5">
        <v>60768833.116000019</v>
      </c>
      <c r="G7" s="5">
        <v>51033023.655000009</v>
      </c>
      <c r="H7" s="5">
        <v>43449921.202</v>
      </c>
      <c r="I7" s="5">
        <v>39848461.967</v>
      </c>
      <c r="J7" s="5">
        <v>52026384.174000114</v>
      </c>
      <c r="K7" s="5">
        <v>49309102.033999979</v>
      </c>
      <c r="L7" s="5">
        <v>44948194.824999996</v>
      </c>
      <c r="M7" s="5">
        <v>41137743.744000003</v>
      </c>
      <c r="N7" s="5">
        <v>37167980.905000001</v>
      </c>
      <c r="O7" s="5">
        <v>59752307.163000017</v>
      </c>
      <c r="P7" s="5">
        <v>65045967.112000033</v>
      </c>
      <c r="Q7" s="5">
        <v>63501117.429999985</v>
      </c>
      <c r="R7" s="5">
        <v>57380538.156000003</v>
      </c>
      <c r="S7" s="5"/>
      <c r="T7" s="5"/>
      <c r="U7" s="5"/>
      <c r="V7" s="5"/>
      <c r="W7" s="5"/>
      <c r="X7" s="5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59" x14ac:dyDescent="0.25"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59" x14ac:dyDescent="0.25">
      <c r="B9" t="s">
        <v>8</v>
      </c>
      <c r="C9" t="s">
        <v>6</v>
      </c>
      <c r="D9" s="5">
        <v>1</v>
      </c>
      <c r="E9" s="5">
        <v>1</v>
      </c>
      <c r="F9" s="5">
        <v>1</v>
      </c>
      <c r="G9" s="5">
        <v>1</v>
      </c>
      <c r="H9" s="5">
        <v>1</v>
      </c>
      <c r="I9" s="5">
        <v>1</v>
      </c>
      <c r="J9" s="5">
        <v>1</v>
      </c>
      <c r="K9" s="5">
        <v>1</v>
      </c>
      <c r="L9" s="5">
        <v>1</v>
      </c>
      <c r="M9" s="5">
        <v>1</v>
      </c>
      <c r="N9" s="5">
        <v>1</v>
      </c>
      <c r="O9" s="5">
        <v>1</v>
      </c>
      <c r="P9" s="5">
        <v>1</v>
      </c>
      <c r="Q9" s="5">
        <v>1</v>
      </c>
      <c r="R9" s="5">
        <v>1</v>
      </c>
      <c r="S9" s="5"/>
      <c r="T9" s="5"/>
      <c r="U9" s="5"/>
      <c r="V9" s="5"/>
      <c r="W9" s="5"/>
      <c r="X9" s="5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</row>
    <row r="10" spans="1:59" x14ac:dyDescent="0.25">
      <c r="C10" t="s">
        <v>7</v>
      </c>
      <c r="D10" s="5">
        <v>40226</v>
      </c>
      <c r="E10" s="5">
        <v>34834.800000000003</v>
      </c>
      <c r="F10" s="5">
        <v>33376.559999999998</v>
      </c>
      <c r="G10" s="5">
        <v>30723</v>
      </c>
      <c r="H10" s="5">
        <v>31349.4</v>
      </c>
      <c r="I10" s="5">
        <v>30504.6</v>
      </c>
      <c r="J10" s="5">
        <v>38916.6</v>
      </c>
      <c r="K10" s="5">
        <v>38720.879999999997</v>
      </c>
      <c r="L10" s="5">
        <v>30324.6</v>
      </c>
      <c r="M10" s="5">
        <v>33870.720000000001</v>
      </c>
      <c r="N10" s="5">
        <v>35659.800000000003</v>
      </c>
      <c r="O10" s="5">
        <v>36667.199999999997</v>
      </c>
      <c r="P10" s="5">
        <v>38446</v>
      </c>
      <c r="Q10" s="5">
        <v>36108</v>
      </c>
      <c r="R10" s="5">
        <v>33667</v>
      </c>
      <c r="S10" s="5"/>
      <c r="T10" s="5"/>
      <c r="U10" s="5"/>
      <c r="V10" s="5"/>
      <c r="W10" s="5"/>
      <c r="X10" s="5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</row>
    <row r="11" spans="1:59" ht="15.75" thickBot="1" x14ac:dyDescent="0.3">
      <c r="A11" s="3"/>
      <c r="B11" s="3"/>
      <c r="C11" s="3"/>
      <c r="D11" s="18"/>
      <c r="E11" s="18"/>
      <c r="F11" s="18"/>
      <c r="G11" s="18"/>
      <c r="H11" s="18"/>
      <c r="I11" s="18"/>
      <c r="J11" s="18"/>
      <c r="K11" s="18"/>
      <c r="L11" s="18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1:59" ht="15.75" thickTop="1" x14ac:dyDescent="0.25">
      <c r="D12" s="17"/>
      <c r="E12" s="17"/>
      <c r="F12" s="17"/>
      <c r="G12" s="17"/>
      <c r="H12" s="17"/>
      <c r="I12" s="17"/>
      <c r="J12" s="17"/>
      <c r="K12" s="17"/>
      <c r="L12" s="17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1:59" x14ac:dyDescent="0.25">
      <c r="A13" t="s">
        <v>9</v>
      </c>
      <c r="D13" s="17"/>
      <c r="E13" s="17"/>
      <c r="F13" s="17"/>
      <c r="G13" s="17"/>
      <c r="H13" s="17"/>
      <c r="I13" s="17"/>
      <c r="J13" s="17"/>
      <c r="K13" s="17"/>
      <c r="L13" s="17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</row>
    <row r="14" spans="1:59" x14ac:dyDescent="0.25">
      <c r="C14" t="s">
        <v>6</v>
      </c>
      <c r="D14" s="16">
        <f t="shared" ref="D14:H15" si="0">D6+D9</f>
        <v>109119</v>
      </c>
      <c r="E14" s="16">
        <f t="shared" si="0"/>
        <v>109179</v>
      </c>
      <c r="F14" s="16">
        <f t="shared" si="0"/>
        <v>109224</v>
      </c>
      <c r="G14" s="16">
        <f t="shared" si="0"/>
        <v>109372</v>
      </c>
      <c r="H14" s="16">
        <f t="shared" si="0"/>
        <v>109782</v>
      </c>
      <c r="I14" s="16">
        <f>I6+I9</f>
        <v>109995</v>
      </c>
      <c r="J14" s="16">
        <f t="shared" ref="J14:R14" si="1">J6+J9</f>
        <v>110088</v>
      </c>
      <c r="K14" s="16">
        <f t="shared" si="1"/>
        <v>110071</v>
      </c>
      <c r="L14" s="16">
        <f t="shared" si="1"/>
        <v>109958</v>
      </c>
      <c r="M14" s="16">
        <f t="shared" si="1"/>
        <v>109685</v>
      </c>
      <c r="N14" s="16">
        <f t="shared" si="1"/>
        <v>109554</v>
      </c>
      <c r="O14" s="16">
        <f t="shared" si="1"/>
        <v>109512</v>
      </c>
      <c r="P14" s="16">
        <f t="shared" si="1"/>
        <v>109493</v>
      </c>
      <c r="Q14" s="16">
        <f t="shared" si="1"/>
        <v>109560</v>
      </c>
      <c r="R14" s="16">
        <f t="shared" si="1"/>
        <v>109631</v>
      </c>
      <c r="S14" s="5">
        <f t="shared" ref="S14:V14" si="2">S6+S9</f>
        <v>0</v>
      </c>
      <c r="T14" s="5">
        <f t="shared" si="2"/>
        <v>0</v>
      </c>
      <c r="U14" s="5">
        <f t="shared" si="2"/>
        <v>0</v>
      </c>
      <c r="V14" s="5">
        <f t="shared" si="2"/>
        <v>0</v>
      </c>
      <c r="W14" s="5">
        <f t="shared" ref="W14:X14" si="3">W6+W9</f>
        <v>0</v>
      </c>
      <c r="X14" s="5">
        <f t="shared" si="3"/>
        <v>0</v>
      </c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1:59" x14ac:dyDescent="0.25">
      <c r="C15" t="s">
        <v>7</v>
      </c>
      <c r="D15" s="16">
        <f t="shared" si="0"/>
        <v>70398899.847000048</v>
      </c>
      <c r="E15" s="16">
        <f t="shared" si="0"/>
        <v>64951690.673000008</v>
      </c>
      <c r="F15" s="16">
        <f t="shared" si="0"/>
        <v>60802209.676000021</v>
      </c>
      <c r="G15" s="16">
        <f t="shared" si="0"/>
        <v>51063746.655000009</v>
      </c>
      <c r="H15" s="16">
        <f t="shared" si="0"/>
        <v>43481270.601999998</v>
      </c>
      <c r="I15" s="16">
        <f>I7+I10</f>
        <v>39878966.567000002</v>
      </c>
      <c r="J15" s="16">
        <f t="shared" ref="J15:R15" si="4">J7+J10</f>
        <v>52065300.774000116</v>
      </c>
      <c r="K15" s="16">
        <f t="shared" si="4"/>
        <v>49347822.913999982</v>
      </c>
      <c r="L15" s="16">
        <f t="shared" si="4"/>
        <v>44978519.424999997</v>
      </c>
      <c r="M15" s="16">
        <f t="shared" si="4"/>
        <v>41171614.464000002</v>
      </c>
      <c r="N15" s="16">
        <f t="shared" si="4"/>
        <v>37203640.704999998</v>
      </c>
      <c r="O15" s="16">
        <f t="shared" si="4"/>
        <v>59788974.36300002</v>
      </c>
      <c r="P15" s="16">
        <f t="shared" si="4"/>
        <v>65084413.112000033</v>
      </c>
      <c r="Q15" s="16">
        <f t="shared" si="4"/>
        <v>63537225.429999985</v>
      </c>
      <c r="R15" s="16">
        <f t="shared" si="4"/>
        <v>57414205.156000003</v>
      </c>
      <c r="S15" s="16">
        <f t="shared" ref="S15:V15" si="5">S7+S10</f>
        <v>0</v>
      </c>
      <c r="T15" s="16">
        <f t="shared" si="5"/>
        <v>0</v>
      </c>
      <c r="U15" s="16">
        <f>U7+U10</f>
        <v>0</v>
      </c>
      <c r="V15" s="16">
        <f t="shared" si="5"/>
        <v>0</v>
      </c>
      <c r="W15" s="16">
        <f t="shared" ref="W15:X15" si="6">W7+W10</f>
        <v>0</v>
      </c>
      <c r="X15" s="16">
        <f t="shared" si="6"/>
        <v>0</v>
      </c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spans="1:59" x14ac:dyDescent="0.25">
      <c r="D16" s="17"/>
      <c r="E16" s="17"/>
      <c r="F16" s="17"/>
      <c r="G16" s="17"/>
      <c r="H16" s="17"/>
      <c r="I16" s="17"/>
      <c r="J16" s="17"/>
      <c r="K16" s="17"/>
      <c r="L16" s="17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spans="1:42" x14ac:dyDescent="0.25">
      <c r="D17" s="17"/>
      <c r="E17" s="17"/>
      <c r="F17" s="17"/>
      <c r="G17" s="17"/>
      <c r="H17" s="17"/>
      <c r="I17" s="17"/>
      <c r="J17" s="17"/>
      <c r="K17" s="17"/>
      <c r="L17" s="17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</row>
    <row r="18" spans="1:42" x14ac:dyDescent="0.25">
      <c r="A18" t="s">
        <v>10</v>
      </c>
      <c r="D18" s="17"/>
      <c r="E18" s="17"/>
      <c r="F18" s="17"/>
      <c r="G18" s="17"/>
      <c r="H18" s="17"/>
      <c r="I18" s="17"/>
      <c r="J18" s="17"/>
      <c r="K18" s="17"/>
      <c r="L18" s="17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</row>
    <row r="19" spans="1:42" x14ac:dyDescent="0.25">
      <c r="C19" t="s">
        <v>6</v>
      </c>
      <c r="D19" s="5">
        <v>18109</v>
      </c>
      <c r="E19" s="5">
        <v>18088</v>
      </c>
      <c r="F19" s="5">
        <v>18106</v>
      </c>
      <c r="G19" s="5">
        <v>18192</v>
      </c>
      <c r="H19" s="5">
        <v>18253</v>
      </c>
      <c r="I19" s="5">
        <v>18305</v>
      </c>
      <c r="J19" s="5">
        <v>18343</v>
      </c>
      <c r="K19" s="5">
        <v>18377</v>
      </c>
      <c r="L19" s="5">
        <v>18358</v>
      </c>
      <c r="M19" s="5">
        <v>18318</v>
      </c>
      <c r="N19" s="5">
        <v>18274</v>
      </c>
      <c r="O19" s="5">
        <v>18214</v>
      </c>
      <c r="P19" s="5">
        <v>18174</v>
      </c>
      <c r="Q19" s="5">
        <v>18174</v>
      </c>
      <c r="R19" s="5">
        <v>18156</v>
      </c>
      <c r="S19" s="5"/>
      <c r="T19" s="5"/>
      <c r="U19" s="5"/>
      <c r="V19" s="5"/>
      <c r="W19" s="5"/>
      <c r="X19" s="5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</row>
    <row r="20" spans="1:42" x14ac:dyDescent="0.25">
      <c r="C20" t="s">
        <v>7</v>
      </c>
      <c r="D20" s="5">
        <v>16397585.938000001</v>
      </c>
      <c r="E20" s="5">
        <v>15317609.613999998</v>
      </c>
      <c r="F20" s="5">
        <v>14857428.375</v>
      </c>
      <c r="G20" s="5">
        <v>12885352.568999998</v>
      </c>
      <c r="H20" s="5">
        <v>11650440.388</v>
      </c>
      <c r="I20" s="5">
        <v>11361801.376999998</v>
      </c>
      <c r="J20" s="5">
        <v>14011288.855999991</v>
      </c>
      <c r="K20" s="5">
        <v>13161788.478999997</v>
      </c>
      <c r="L20" s="5">
        <v>12891572.774999999</v>
      </c>
      <c r="M20" s="5">
        <v>12197563.695999997</v>
      </c>
      <c r="N20" s="5">
        <v>10635314.969000001</v>
      </c>
      <c r="O20" s="5">
        <v>14895288.967999998</v>
      </c>
      <c r="P20" s="5">
        <v>15879347.710000001</v>
      </c>
      <c r="Q20" s="5">
        <v>15908905.268999999</v>
      </c>
      <c r="R20" s="5">
        <v>15069343.019000001</v>
      </c>
      <c r="S20" s="5"/>
      <c r="T20" s="5"/>
      <c r="U20" s="5"/>
      <c r="V20" s="5"/>
      <c r="W20" s="5"/>
      <c r="X20" s="5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</row>
    <row r="21" spans="1:42" x14ac:dyDescent="0.25"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</row>
    <row r="22" spans="1:42" x14ac:dyDescent="0.25"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</row>
    <row r="23" spans="1:42" x14ac:dyDescent="0.25">
      <c r="A23" t="s">
        <v>11</v>
      </c>
      <c r="C23" t="s">
        <v>6</v>
      </c>
      <c r="D23" s="5">
        <v>4849</v>
      </c>
      <c r="E23" s="5">
        <v>4849</v>
      </c>
      <c r="F23" s="5">
        <v>4849</v>
      </c>
      <c r="G23" s="5">
        <v>4849</v>
      </c>
      <c r="H23" s="5">
        <v>4848</v>
      </c>
      <c r="I23" s="5">
        <v>4848</v>
      </c>
      <c r="J23" s="5">
        <v>4846</v>
      </c>
      <c r="K23" s="5">
        <v>4846</v>
      </c>
      <c r="L23" s="5">
        <v>4846</v>
      </c>
      <c r="M23" s="5">
        <v>4845</v>
      </c>
      <c r="N23" s="5">
        <v>4845</v>
      </c>
      <c r="O23" s="5">
        <v>4845</v>
      </c>
      <c r="P23" s="5">
        <v>4845</v>
      </c>
      <c r="Q23" s="5">
        <v>4853</v>
      </c>
      <c r="R23" s="5">
        <v>4853</v>
      </c>
      <c r="S23" s="5"/>
      <c r="T23" s="5"/>
      <c r="U23" s="5"/>
      <c r="V23" s="5"/>
      <c r="W23" s="5"/>
      <c r="X23" s="5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</row>
    <row r="24" spans="1:42" x14ac:dyDescent="0.25">
      <c r="C24" t="s">
        <v>7</v>
      </c>
      <c r="D24" s="5">
        <v>460814</v>
      </c>
      <c r="E24" s="5">
        <v>405243</v>
      </c>
      <c r="F24" s="5">
        <v>444628</v>
      </c>
      <c r="G24" s="5">
        <v>401501</v>
      </c>
      <c r="H24" s="5">
        <v>409825</v>
      </c>
      <c r="I24" s="5">
        <v>406285</v>
      </c>
      <c r="J24" s="5">
        <v>536326</v>
      </c>
      <c r="K24" s="5">
        <v>553288.58499999996</v>
      </c>
      <c r="L24" s="5">
        <v>466459.60399999999</v>
      </c>
      <c r="M24" s="5">
        <v>491712.223</v>
      </c>
      <c r="N24" s="5">
        <v>272246.70600000001</v>
      </c>
      <c r="O24" s="5">
        <v>735209.53899999999</v>
      </c>
      <c r="P24" s="5">
        <v>381437.897</v>
      </c>
      <c r="Q24" s="5">
        <v>402476.31300000002</v>
      </c>
      <c r="R24" s="5">
        <v>584226.723</v>
      </c>
      <c r="S24" s="5"/>
      <c r="T24" s="5"/>
      <c r="U24" s="5"/>
      <c r="V24" s="5"/>
      <c r="W24" s="5"/>
      <c r="X24" s="5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  <row r="25" spans="1:42" ht="15.75" thickBot="1" x14ac:dyDescent="0.3">
      <c r="A25" s="3"/>
      <c r="B25" s="3"/>
      <c r="C25" s="3"/>
      <c r="D25" s="18"/>
      <c r="E25" s="18"/>
      <c r="F25" s="18"/>
      <c r="G25" s="18"/>
      <c r="H25" s="18"/>
      <c r="I25" s="18"/>
      <c r="J25" s="18"/>
      <c r="K25" s="18"/>
      <c r="L25" s="18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spans="1:42" ht="15.75" thickTop="1" x14ac:dyDescent="0.25">
      <c r="D26" s="17"/>
      <c r="E26" s="17"/>
      <c r="F26" s="17"/>
      <c r="G26" s="17"/>
      <c r="H26" s="17"/>
      <c r="I26" s="17"/>
      <c r="J26" s="17"/>
      <c r="K26" s="17"/>
      <c r="L26" s="17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42" x14ac:dyDescent="0.25">
      <c r="A27" t="s">
        <v>12</v>
      </c>
      <c r="D27" s="17"/>
      <c r="E27" s="17"/>
      <c r="F27" s="17"/>
      <c r="G27" s="17"/>
      <c r="H27" s="17"/>
      <c r="I27" s="17"/>
      <c r="J27" s="17"/>
      <c r="K27" s="17"/>
      <c r="L27" s="17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</row>
    <row r="28" spans="1:42" x14ac:dyDescent="0.25">
      <c r="C28" t="s">
        <v>6</v>
      </c>
      <c r="D28" s="5">
        <f>D14+D19+D23</f>
        <v>132077</v>
      </c>
      <c r="E28" s="5">
        <f t="shared" ref="E28:V28" si="7">E14+E19+E23</f>
        <v>132116</v>
      </c>
      <c r="F28" s="5">
        <f t="shared" si="7"/>
        <v>132179</v>
      </c>
      <c r="G28" s="5">
        <f t="shared" si="7"/>
        <v>132413</v>
      </c>
      <c r="H28" s="5">
        <f t="shared" si="7"/>
        <v>132883</v>
      </c>
      <c r="I28" s="5">
        <f>I14+I19+I23</f>
        <v>133148</v>
      </c>
      <c r="J28" s="5">
        <f t="shared" ref="J28:R28" si="8">J14+J19+J23</f>
        <v>133277</v>
      </c>
      <c r="K28" s="5">
        <f t="shared" si="8"/>
        <v>133294</v>
      </c>
      <c r="L28" s="5">
        <f t="shared" si="8"/>
        <v>133162</v>
      </c>
      <c r="M28" s="5">
        <f t="shared" si="8"/>
        <v>132848</v>
      </c>
      <c r="N28" s="5">
        <f t="shared" si="8"/>
        <v>132673</v>
      </c>
      <c r="O28" s="5">
        <f t="shared" si="8"/>
        <v>132571</v>
      </c>
      <c r="P28" s="5">
        <f t="shared" si="8"/>
        <v>132512</v>
      </c>
      <c r="Q28" s="5">
        <f t="shared" si="8"/>
        <v>132587</v>
      </c>
      <c r="R28" s="5">
        <f t="shared" si="8"/>
        <v>132640</v>
      </c>
      <c r="S28" s="5">
        <f t="shared" si="7"/>
        <v>0</v>
      </c>
      <c r="T28" s="5">
        <f t="shared" si="7"/>
        <v>0</v>
      </c>
      <c r="U28" s="5">
        <f t="shared" si="7"/>
        <v>0</v>
      </c>
      <c r="V28" s="5">
        <f t="shared" si="7"/>
        <v>0</v>
      </c>
      <c r="W28" s="5">
        <f t="shared" ref="W28:X28" si="9">W14+W19+W23</f>
        <v>0</v>
      </c>
      <c r="X28" s="5">
        <f t="shared" si="9"/>
        <v>0</v>
      </c>
    </row>
    <row r="29" spans="1:42" x14ac:dyDescent="0.25">
      <c r="C29" t="s">
        <v>7</v>
      </c>
      <c r="D29" s="16">
        <f>D15+D20+D24</f>
        <v>87257299.785000056</v>
      </c>
      <c r="E29" s="16">
        <f t="shared" ref="E29:V29" si="10">E15+E20+E24</f>
        <v>80674543.287</v>
      </c>
      <c r="F29" s="16">
        <f t="shared" si="10"/>
        <v>76104266.051000029</v>
      </c>
      <c r="G29" s="16">
        <f t="shared" si="10"/>
        <v>64350600.224000007</v>
      </c>
      <c r="H29" s="16">
        <f t="shared" si="10"/>
        <v>55541535.989999995</v>
      </c>
      <c r="I29" s="16">
        <f>I15+I20+I24</f>
        <v>51647052.943999998</v>
      </c>
      <c r="J29" s="16">
        <f t="shared" ref="J29:R29" si="11">J15+J20+J24</f>
        <v>66612915.630000107</v>
      </c>
      <c r="K29" s="16">
        <f t="shared" si="11"/>
        <v>63062899.977999978</v>
      </c>
      <c r="L29" s="16">
        <f t="shared" si="11"/>
        <v>58336551.803999998</v>
      </c>
      <c r="M29" s="16">
        <f t="shared" si="11"/>
        <v>53860890.382999994</v>
      </c>
      <c r="N29" s="16">
        <f t="shared" si="11"/>
        <v>48111202.379999995</v>
      </c>
      <c r="O29" s="16">
        <f t="shared" si="11"/>
        <v>75419472.87000002</v>
      </c>
      <c r="P29" s="16">
        <f t="shared" si="11"/>
        <v>81345198.719000027</v>
      </c>
      <c r="Q29" s="16">
        <f t="shared" si="11"/>
        <v>79848607.01199998</v>
      </c>
      <c r="R29" s="16">
        <f t="shared" si="11"/>
        <v>73067774.898000017</v>
      </c>
      <c r="S29" s="16">
        <f t="shared" si="10"/>
        <v>0</v>
      </c>
      <c r="T29" s="16">
        <f t="shared" si="10"/>
        <v>0</v>
      </c>
      <c r="U29" s="16">
        <f t="shared" si="10"/>
        <v>0</v>
      </c>
      <c r="V29" s="16">
        <f t="shared" si="10"/>
        <v>0</v>
      </c>
      <c r="W29" s="16">
        <f t="shared" ref="W29:X29" si="12">W15+W20+W24</f>
        <v>0</v>
      </c>
      <c r="X29" s="16">
        <f t="shared" si="12"/>
        <v>0</v>
      </c>
    </row>
    <row r="32" spans="1:42" s="36" customFormat="1" x14ac:dyDescent="0.25">
      <c r="C32" s="36" t="s">
        <v>15</v>
      </c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8">
        <f>SUM(D29:O29)</f>
        <v>780979231.32600021</v>
      </c>
      <c r="P32" s="37"/>
      <c r="Q32" s="37"/>
      <c r="R32" s="38">
        <f>SUM(G29:R29)</f>
        <v>771204702.83200014</v>
      </c>
      <c r="S32" s="37"/>
      <c r="T32" s="37"/>
      <c r="U32" s="37"/>
      <c r="V32" s="37"/>
    </row>
    <row r="33" spans="4:30" x14ac:dyDescent="0.25"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</row>
    <row r="34" spans="4:30" x14ac:dyDescent="0.25"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</row>
    <row r="35" spans="4:30" x14ac:dyDescent="0.25">
      <c r="D35" s="5"/>
      <c r="E35" s="5"/>
      <c r="F35" s="5"/>
      <c r="G35" s="5"/>
      <c r="H35" s="5"/>
      <c r="I35" s="5"/>
      <c r="J35" s="5"/>
      <c r="K35" s="5"/>
      <c r="L35" s="5"/>
    </row>
    <row r="36" spans="4:30" x14ac:dyDescent="0.25">
      <c r="D36" s="5"/>
      <c r="E36" s="5"/>
      <c r="F36" s="5"/>
      <c r="G36" s="5"/>
      <c r="H36" s="5"/>
      <c r="I36" s="5"/>
      <c r="J36" s="5"/>
      <c r="K36" s="5"/>
      <c r="L36" s="5"/>
    </row>
    <row r="37" spans="4:30" x14ac:dyDescent="0.25">
      <c r="D37" s="5"/>
      <c r="E37" s="5"/>
      <c r="F37" s="5"/>
      <c r="G37" s="5"/>
      <c r="H37" s="5"/>
      <c r="I37" s="5"/>
      <c r="J37" s="5"/>
      <c r="K37" s="5"/>
      <c r="L37" s="5"/>
    </row>
    <row r="38" spans="4:30" x14ac:dyDescent="0.25">
      <c r="D38" s="5"/>
      <c r="E38" s="5"/>
      <c r="F38" s="5"/>
      <c r="G38" s="5"/>
      <c r="H38" s="5"/>
      <c r="I38" s="5"/>
      <c r="J38" s="5"/>
      <c r="K38" s="5"/>
      <c r="L38" s="5"/>
    </row>
    <row r="39" spans="4:30" x14ac:dyDescent="0.25">
      <c r="D39" s="5"/>
      <c r="E39" s="5"/>
      <c r="F39" s="5"/>
      <c r="G39" s="5"/>
      <c r="H39" s="5"/>
      <c r="I39" s="5"/>
      <c r="J39" s="5"/>
      <c r="K39" s="5"/>
      <c r="L39" s="5"/>
    </row>
    <row r="40" spans="4:30" x14ac:dyDescent="0.25">
      <c r="D40" s="5"/>
      <c r="E40" s="5"/>
      <c r="F40" s="5"/>
      <c r="G40" s="5"/>
      <c r="H40" s="5"/>
      <c r="I40" s="5"/>
      <c r="J40" s="5"/>
      <c r="K40" s="5"/>
      <c r="L40" s="5"/>
    </row>
    <row r="41" spans="4:30" x14ac:dyDescent="0.25">
      <c r="D41" s="5"/>
      <c r="E41" s="5"/>
      <c r="F41" s="5"/>
      <c r="G41" s="5"/>
      <c r="H41" s="5"/>
      <c r="I41" s="5"/>
      <c r="J41" s="5"/>
      <c r="K41" s="5"/>
      <c r="L41" s="5"/>
    </row>
    <row r="42" spans="4:30" x14ac:dyDescent="0.25">
      <c r="D42" s="5"/>
      <c r="E42" s="5"/>
      <c r="F42" s="5"/>
      <c r="G42" s="5"/>
      <c r="H42" s="5"/>
      <c r="I42" s="5"/>
      <c r="J42" s="5"/>
      <c r="K42" s="5"/>
      <c r="L42" s="5"/>
    </row>
    <row r="43" spans="4:30" x14ac:dyDescent="0.25">
      <c r="D43" s="5"/>
      <c r="E43" s="5"/>
      <c r="F43" s="5"/>
      <c r="G43" s="5"/>
      <c r="H43" s="5"/>
      <c r="I43" s="5"/>
      <c r="J43" s="5"/>
      <c r="K43" s="5"/>
      <c r="L43" s="5"/>
    </row>
    <row r="44" spans="4:30" x14ac:dyDescent="0.25">
      <c r="D44" s="5"/>
      <c r="E44" s="5"/>
      <c r="F44" s="5"/>
      <c r="G44" s="5"/>
      <c r="H44" s="5"/>
      <c r="I44" s="5"/>
      <c r="J44" s="5"/>
      <c r="K44" s="5"/>
      <c r="L44" s="5"/>
    </row>
    <row r="45" spans="4:30" x14ac:dyDescent="0.25">
      <c r="D45" s="5"/>
      <c r="E45" s="5"/>
      <c r="F45" s="5"/>
      <c r="G45" s="5"/>
      <c r="H45" s="5"/>
      <c r="I45" s="5"/>
      <c r="J45" s="5"/>
      <c r="K45" s="5"/>
      <c r="L45" s="5"/>
    </row>
    <row r="46" spans="4:30" x14ac:dyDescent="0.25">
      <c r="D46" s="5"/>
      <c r="E46" s="5"/>
      <c r="F46" s="5"/>
      <c r="G46" s="5"/>
      <c r="H46" s="5"/>
      <c r="I46" s="5"/>
      <c r="J46" s="5"/>
      <c r="K46" s="5"/>
      <c r="L46" s="5"/>
    </row>
    <row r="47" spans="4:30" x14ac:dyDescent="0.25">
      <c r="D47" s="5"/>
      <c r="E47" s="5"/>
      <c r="F47" s="5"/>
      <c r="G47" s="5"/>
      <c r="H47" s="5"/>
      <c r="I47" s="5"/>
      <c r="J47" s="5"/>
      <c r="K47" s="5"/>
      <c r="L47" s="5"/>
    </row>
    <row r="48" spans="4:30" x14ac:dyDescent="0.25">
      <c r="D48" s="5"/>
      <c r="E48" s="5"/>
      <c r="F48" s="5"/>
      <c r="G48" s="5"/>
      <c r="H48" s="5"/>
      <c r="I48" s="5"/>
      <c r="J48" s="5"/>
      <c r="K48" s="5"/>
      <c r="L48" s="5"/>
    </row>
    <row r="49" spans="4:12" x14ac:dyDescent="0.25">
      <c r="D49" s="5"/>
      <c r="E49" s="5"/>
      <c r="F49" s="5"/>
      <c r="G49" s="5"/>
      <c r="H49" s="5"/>
      <c r="I49" s="5"/>
      <c r="J49" s="5"/>
      <c r="K49" s="5"/>
      <c r="L49" s="5"/>
    </row>
    <row r="50" spans="4:12" x14ac:dyDescent="0.25">
      <c r="D50" s="5"/>
      <c r="E50" s="5"/>
      <c r="F50" s="5"/>
      <c r="G50" s="5"/>
      <c r="H50" s="5"/>
      <c r="I50" s="5"/>
      <c r="J50" s="5"/>
      <c r="K50" s="5"/>
      <c r="L50" s="5"/>
    </row>
    <row r="51" spans="4:12" x14ac:dyDescent="0.25">
      <c r="D51" s="5"/>
      <c r="E51" s="5"/>
      <c r="F51" s="5"/>
      <c r="G51" s="5"/>
      <c r="H51" s="5"/>
      <c r="I51" s="5"/>
      <c r="J51" s="5"/>
      <c r="K51" s="5"/>
      <c r="L51" s="5"/>
    </row>
    <row r="52" spans="4:12" x14ac:dyDescent="0.25">
      <c r="D52" s="5"/>
      <c r="E52" s="5"/>
      <c r="F52" s="5"/>
      <c r="G52" s="5"/>
      <c r="H52" s="5"/>
      <c r="I52" s="5"/>
      <c r="J52" s="5"/>
      <c r="K52" s="5"/>
      <c r="L52" s="5"/>
    </row>
    <row r="53" spans="4:12" x14ac:dyDescent="0.25">
      <c r="D53" s="5"/>
      <c r="E53" s="5"/>
      <c r="F53" s="5"/>
      <c r="G53" s="5"/>
      <c r="H53" s="5"/>
      <c r="I53" s="5"/>
      <c r="J53" s="5"/>
      <c r="K53" s="5"/>
      <c r="L53" s="5"/>
    </row>
    <row r="54" spans="4:12" x14ac:dyDescent="0.25">
      <c r="D54" s="5"/>
      <c r="E54" s="5"/>
      <c r="F54" s="5"/>
      <c r="G54" s="5"/>
      <c r="H54" s="5"/>
      <c r="I54" s="5"/>
      <c r="J54" s="5"/>
      <c r="K54" s="5"/>
      <c r="L54" s="5"/>
    </row>
    <row r="55" spans="4:12" x14ac:dyDescent="0.25">
      <c r="D55" s="5"/>
      <c r="E55" s="5"/>
      <c r="F55" s="5"/>
      <c r="G55" s="5"/>
      <c r="H55" s="5"/>
      <c r="I55" s="5"/>
      <c r="J55" s="5"/>
      <c r="K55" s="5"/>
      <c r="L55" s="5"/>
    </row>
    <row r="56" spans="4:12" x14ac:dyDescent="0.25">
      <c r="D56" s="5"/>
      <c r="E56" s="5"/>
      <c r="F56" s="5"/>
      <c r="G56" s="5"/>
      <c r="H56" s="5"/>
      <c r="I56" s="5"/>
      <c r="J56" s="5"/>
      <c r="K56" s="5"/>
      <c r="L56" s="5"/>
    </row>
    <row r="57" spans="4:12" x14ac:dyDescent="0.25">
      <c r="D57" s="5"/>
      <c r="E57" s="5"/>
      <c r="F57" s="5"/>
      <c r="G57" s="5"/>
      <c r="H57" s="5"/>
      <c r="I57" s="5"/>
      <c r="J57" s="5"/>
      <c r="K57" s="5"/>
      <c r="L57" s="5"/>
    </row>
    <row r="58" spans="4:12" x14ac:dyDescent="0.25">
      <c r="D58" s="5"/>
      <c r="E58" s="5"/>
      <c r="F58" s="5"/>
      <c r="G58" s="5"/>
      <c r="H58" s="5"/>
      <c r="I58" s="5"/>
      <c r="J58" s="5"/>
      <c r="K58" s="5"/>
      <c r="L58" s="5"/>
    </row>
    <row r="59" spans="4:12" x14ac:dyDescent="0.25">
      <c r="D59" s="5"/>
      <c r="E59" s="5"/>
      <c r="F59" s="5"/>
      <c r="G59" s="5"/>
      <c r="H59" s="5"/>
      <c r="I59" s="5"/>
      <c r="J59" s="5"/>
      <c r="K59" s="5"/>
      <c r="L59" s="5"/>
    </row>
    <row r="60" spans="4:12" x14ac:dyDescent="0.25">
      <c r="D60" s="5"/>
      <c r="E60" s="5"/>
      <c r="F60" s="5"/>
      <c r="G60" s="5"/>
      <c r="H60" s="5"/>
      <c r="I60" s="5"/>
      <c r="J60" s="5"/>
      <c r="K60" s="5"/>
      <c r="L60" s="5"/>
    </row>
    <row r="61" spans="4:12" x14ac:dyDescent="0.25">
      <c r="D61" s="5"/>
      <c r="E61" s="5"/>
      <c r="F61" s="5"/>
      <c r="G61" s="5"/>
      <c r="H61" s="5"/>
      <c r="I61" s="5"/>
      <c r="J61" s="5"/>
      <c r="K61" s="5"/>
      <c r="L61" s="5"/>
    </row>
    <row r="62" spans="4:12" x14ac:dyDescent="0.25">
      <c r="D62" s="5"/>
      <c r="E62" s="5"/>
      <c r="F62" s="5"/>
      <c r="G62" s="5"/>
      <c r="H62" s="5"/>
      <c r="I62" s="5"/>
      <c r="J62" s="5"/>
      <c r="K62" s="5"/>
      <c r="L62" s="5"/>
    </row>
    <row r="63" spans="4:12" x14ac:dyDescent="0.25">
      <c r="D63" s="5"/>
      <c r="E63" s="5"/>
      <c r="F63" s="5"/>
      <c r="G63" s="5"/>
      <c r="H63" s="5"/>
      <c r="I63" s="5"/>
      <c r="J63" s="5"/>
      <c r="K63" s="5"/>
      <c r="L63" s="5"/>
    </row>
    <row r="64" spans="4:12" x14ac:dyDescent="0.25">
      <c r="D64" s="5"/>
      <c r="E64" s="5"/>
      <c r="F64" s="5"/>
      <c r="G64" s="5"/>
      <c r="H64" s="5"/>
      <c r="I64" s="5"/>
      <c r="J64" s="5"/>
      <c r="K64" s="5"/>
      <c r="L64" s="5"/>
    </row>
    <row r="65" spans="4:12" x14ac:dyDescent="0.25">
      <c r="D65" s="5"/>
      <c r="E65" s="5"/>
      <c r="F65" s="5"/>
      <c r="G65" s="5"/>
      <c r="H65" s="5"/>
      <c r="I65" s="5"/>
      <c r="J65" s="5"/>
      <c r="K65" s="5"/>
      <c r="L65" s="5"/>
    </row>
    <row r="66" spans="4:12" x14ac:dyDescent="0.25">
      <c r="D66" s="5"/>
      <c r="E66" s="5"/>
      <c r="F66" s="5"/>
      <c r="G66" s="5"/>
      <c r="H66" s="5"/>
      <c r="I66" s="5"/>
      <c r="J66" s="5"/>
      <c r="K66" s="5"/>
      <c r="L66" s="5"/>
    </row>
    <row r="67" spans="4:12" x14ac:dyDescent="0.25">
      <c r="D67" s="5"/>
      <c r="E67" s="5"/>
      <c r="F67" s="5"/>
      <c r="G67" s="5"/>
      <c r="H67" s="5"/>
      <c r="I67" s="5"/>
      <c r="J67" s="5"/>
      <c r="K67" s="5"/>
      <c r="L67" s="5"/>
    </row>
    <row r="68" spans="4:12" x14ac:dyDescent="0.25">
      <c r="D68" s="5"/>
      <c r="E68" s="5"/>
      <c r="F68" s="5"/>
      <c r="G68" s="5"/>
      <c r="H68" s="5"/>
      <c r="I68" s="5"/>
      <c r="J68" s="5"/>
      <c r="K68" s="5"/>
      <c r="L68" s="5"/>
    </row>
    <row r="69" spans="4:12" x14ac:dyDescent="0.25">
      <c r="D69" s="5"/>
      <c r="E69" s="5"/>
      <c r="F69" s="5"/>
      <c r="G69" s="5"/>
      <c r="H69" s="5"/>
      <c r="I69" s="5"/>
      <c r="J69" s="5"/>
      <c r="K69" s="5"/>
      <c r="L69" s="5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E1E91-6154-4F5F-AB0F-25E8C56A81D3}">
  <sheetPr>
    <tabColor theme="9" tint="0.39997558519241921"/>
  </sheetPr>
  <dimension ref="A1:Y32"/>
  <sheetViews>
    <sheetView topLeftCell="A4" zoomScale="68" zoomScaleNormal="60" workbookViewId="0">
      <selection activeCell="P44" sqref="P44"/>
    </sheetView>
  </sheetViews>
  <sheetFormatPr defaultColWidth="9.140625" defaultRowHeight="15" x14ac:dyDescent="0.25"/>
  <cols>
    <col min="1" max="1" width="34.7109375" customWidth="1"/>
    <col min="2" max="2" width="20.42578125" bestFit="1" customWidth="1"/>
    <col min="3" max="3" width="8.42578125" bestFit="1" customWidth="1"/>
    <col min="4" max="4" width="16.5703125" bestFit="1" customWidth="1"/>
    <col min="5" max="7" width="16.140625" bestFit="1" customWidth="1"/>
    <col min="8" max="9" width="16.5703125" bestFit="1" customWidth="1"/>
    <col min="10" max="10" width="15.42578125" bestFit="1" customWidth="1"/>
    <col min="11" max="12" width="16.140625" bestFit="1" customWidth="1"/>
    <col min="13" max="13" width="17.5703125" customWidth="1"/>
    <col min="14" max="14" width="16.5703125" bestFit="1" customWidth="1"/>
    <col min="15" max="15" width="16.140625" bestFit="1" customWidth="1"/>
    <col min="16" max="16" width="15.42578125" bestFit="1" customWidth="1"/>
    <col min="17" max="17" width="16.140625" bestFit="1" customWidth="1"/>
    <col min="18" max="18" width="18.5703125" bestFit="1" customWidth="1"/>
    <col min="19" max="19" width="15.42578125" bestFit="1" customWidth="1"/>
    <col min="20" max="22" width="16.140625" bestFit="1" customWidth="1"/>
    <col min="23" max="24" width="14" bestFit="1" customWidth="1"/>
  </cols>
  <sheetData>
    <row r="1" spans="1:24" x14ac:dyDescent="0.25">
      <c r="A1" s="6" t="s">
        <v>0</v>
      </c>
    </row>
    <row r="2" spans="1:24" x14ac:dyDescent="0.25">
      <c r="A2" s="8" t="s">
        <v>13</v>
      </c>
    </row>
    <row r="4" spans="1:24" x14ac:dyDescent="0.25">
      <c r="A4" s="19"/>
      <c r="B4" s="19"/>
      <c r="C4" s="19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</row>
    <row r="5" spans="1:24" x14ac:dyDescent="0.25">
      <c r="A5" s="21" t="s">
        <v>2</v>
      </c>
      <c r="B5" s="22" t="s">
        <v>14</v>
      </c>
      <c r="C5" s="22"/>
      <c r="D5" s="23">
        <f>'Small All'!D5</f>
        <v>45658</v>
      </c>
      <c r="E5" s="23">
        <f>'Small All'!E5</f>
        <v>45689</v>
      </c>
      <c r="F5" s="23">
        <f>'Small All'!F5</f>
        <v>45717</v>
      </c>
      <c r="G5" s="23">
        <f>'Small All'!G5</f>
        <v>45748</v>
      </c>
      <c r="H5" s="23">
        <f>'Small All'!H5</f>
        <v>45778</v>
      </c>
      <c r="I5" s="23">
        <f>'Small All'!I5</f>
        <v>45809</v>
      </c>
      <c r="J5" s="23">
        <f>'Small All'!J5</f>
        <v>45839</v>
      </c>
      <c r="K5" s="23">
        <f>'Small All'!K5</f>
        <v>45870</v>
      </c>
      <c r="L5" s="23">
        <f>'Small All'!L5</f>
        <v>45901</v>
      </c>
      <c r="M5" s="23">
        <f>'Small All'!M5</f>
        <v>45931</v>
      </c>
      <c r="N5" s="23">
        <f>'Small All'!N5</f>
        <v>45962</v>
      </c>
      <c r="O5" s="23">
        <f>'Small All'!O5</f>
        <v>45992</v>
      </c>
      <c r="P5" s="23">
        <f>'Small All'!P5</f>
        <v>46023</v>
      </c>
      <c r="Q5" s="23">
        <f>'Small All'!Q5</f>
        <v>46054</v>
      </c>
      <c r="R5" s="23">
        <f>'Small All'!R5</f>
        <v>46082</v>
      </c>
      <c r="S5" s="23">
        <f>'Small All'!S5</f>
        <v>46113</v>
      </c>
      <c r="T5" s="23">
        <f>'Small All'!T5</f>
        <v>46143</v>
      </c>
      <c r="U5" s="23">
        <f>'Small All'!U5</f>
        <v>46174</v>
      </c>
      <c r="V5" s="23">
        <f>'Small All'!V5</f>
        <v>46204</v>
      </c>
      <c r="W5" s="23">
        <f>'Small All'!W5</f>
        <v>46235</v>
      </c>
      <c r="X5" s="23">
        <f>'Small All'!X5</f>
        <v>46266</v>
      </c>
    </row>
    <row r="6" spans="1:24" x14ac:dyDescent="0.25">
      <c r="A6" t="s">
        <v>4</v>
      </c>
      <c r="B6" t="s">
        <v>5</v>
      </c>
      <c r="C6" t="s">
        <v>6</v>
      </c>
      <c r="D6" s="35">
        <v>103043</v>
      </c>
      <c r="E6" s="35">
        <v>103301</v>
      </c>
      <c r="F6" s="35">
        <v>103075</v>
      </c>
      <c r="G6" s="35">
        <v>103344</v>
      </c>
      <c r="H6" s="35">
        <v>103891</v>
      </c>
      <c r="I6" s="35">
        <v>104355</v>
      </c>
      <c r="J6" s="35">
        <v>104652</v>
      </c>
      <c r="K6" s="24">
        <v>103897.36795339199</v>
      </c>
      <c r="L6" s="24">
        <v>103790.70489734826</v>
      </c>
      <c r="M6" s="35">
        <v>102382</v>
      </c>
      <c r="N6" s="35">
        <v>102023</v>
      </c>
      <c r="O6" s="35">
        <v>102480</v>
      </c>
      <c r="P6" s="35">
        <v>103333</v>
      </c>
      <c r="Q6" s="35">
        <v>104195</v>
      </c>
      <c r="R6" s="35">
        <v>105564</v>
      </c>
      <c r="S6" s="35"/>
      <c r="T6" s="35"/>
      <c r="U6" s="35"/>
      <c r="V6" s="35"/>
      <c r="W6" s="24"/>
      <c r="X6" s="24"/>
    </row>
    <row r="7" spans="1:24" x14ac:dyDescent="0.25">
      <c r="C7" t="s">
        <v>7</v>
      </c>
      <c r="D7" s="25">
        <v>66608714.648000032</v>
      </c>
      <c r="E7" s="25">
        <v>61619131.479000017</v>
      </c>
      <c r="F7" s="25">
        <v>57510884.572000019</v>
      </c>
      <c r="G7" s="25">
        <v>48409731.398000002</v>
      </c>
      <c r="H7" s="25">
        <v>40999035.822000004</v>
      </c>
      <c r="I7" s="25">
        <v>37715463.702000007</v>
      </c>
      <c r="J7" s="25">
        <v>49435205.26900012</v>
      </c>
      <c r="K7" s="25">
        <v>46863698.079999991</v>
      </c>
      <c r="L7" s="25">
        <v>42888090.385999992</v>
      </c>
      <c r="M7" s="25">
        <v>39296221.141000003</v>
      </c>
      <c r="N7" s="25">
        <v>35496515.960000001</v>
      </c>
      <c r="O7" s="25">
        <v>57159545.083000019</v>
      </c>
      <c r="P7" s="25">
        <v>62163965.445000023</v>
      </c>
      <c r="Q7" s="25">
        <v>60613326.284999989</v>
      </c>
      <c r="R7" s="25">
        <v>54916517.350000009</v>
      </c>
      <c r="S7" s="25"/>
      <c r="T7" s="25"/>
      <c r="U7" s="25"/>
      <c r="V7" s="25"/>
      <c r="W7" s="25"/>
      <c r="X7" s="25"/>
    </row>
    <row r="8" spans="1:24" x14ac:dyDescent="0.25"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</row>
    <row r="9" spans="1:24" x14ac:dyDescent="0.25">
      <c r="B9" t="s">
        <v>8</v>
      </c>
      <c r="C9" t="s">
        <v>6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</row>
    <row r="10" spans="1:24" x14ac:dyDescent="0.25">
      <c r="C10" t="s">
        <v>7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</row>
    <row r="11" spans="1:24" ht="15.75" thickBot="1" x14ac:dyDescent="0.3">
      <c r="A11" s="26"/>
      <c r="B11" s="3"/>
      <c r="C11" s="3"/>
      <c r="D11" s="27"/>
      <c r="E11" s="27"/>
      <c r="F11" s="27"/>
      <c r="G11" s="27"/>
      <c r="H11" s="27"/>
      <c r="I11" s="27"/>
      <c r="J11" s="27"/>
      <c r="K11" s="28"/>
      <c r="L11" s="28"/>
      <c r="M11" s="28"/>
      <c r="N11" s="27"/>
      <c r="O11" s="27"/>
      <c r="P11" s="27"/>
      <c r="Q11" s="27"/>
      <c r="R11" s="27"/>
      <c r="S11" s="27"/>
      <c r="T11" s="27"/>
      <c r="U11" s="27"/>
      <c r="V11" s="27"/>
      <c r="W11" s="28"/>
      <c r="X11" s="28"/>
    </row>
    <row r="12" spans="1:24" ht="15.75" thickTop="1" x14ac:dyDescent="0.25"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</row>
    <row r="13" spans="1:24" x14ac:dyDescent="0.25">
      <c r="A13" s="30" t="s">
        <v>9</v>
      </c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</row>
    <row r="14" spans="1:24" x14ac:dyDescent="0.25">
      <c r="A14" s="32"/>
      <c r="C14" t="s">
        <v>6</v>
      </c>
      <c r="D14" s="24">
        <f t="shared" ref="D14:E15" si="0">D6+D9</f>
        <v>103043</v>
      </c>
      <c r="E14" s="24">
        <f t="shared" si="0"/>
        <v>103301</v>
      </c>
      <c r="F14" s="24">
        <f t="shared" ref="F14:R14" si="1">F6+F9</f>
        <v>103075</v>
      </c>
      <c r="G14" s="24">
        <f t="shared" si="1"/>
        <v>103344</v>
      </c>
      <c r="H14" s="24">
        <f t="shared" si="1"/>
        <v>103891</v>
      </c>
      <c r="I14" s="24">
        <f t="shared" si="1"/>
        <v>104355</v>
      </c>
      <c r="J14" s="24">
        <f t="shared" si="1"/>
        <v>104652</v>
      </c>
      <c r="K14" s="24">
        <f t="shared" si="1"/>
        <v>103897.36795339199</v>
      </c>
      <c r="L14" s="24">
        <f t="shared" si="1"/>
        <v>103790.70489734826</v>
      </c>
      <c r="M14" s="24">
        <f t="shared" si="1"/>
        <v>102382</v>
      </c>
      <c r="N14" s="24">
        <f t="shared" si="1"/>
        <v>102023</v>
      </c>
      <c r="O14" s="24">
        <f t="shared" si="1"/>
        <v>102480</v>
      </c>
      <c r="P14" s="24">
        <f t="shared" si="1"/>
        <v>103333</v>
      </c>
      <c r="Q14" s="24">
        <f t="shared" si="1"/>
        <v>104195</v>
      </c>
      <c r="R14" s="24">
        <f t="shared" si="1"/>
        <v>105564</v>
      </c>
      <c r="S14" s="24">
        <f t="shared" ref="S14" si="2">S6+S9</f>
        <v>0</v>
      </c>
      <c r="T14" s="24">
        <f t="shared" ref="T14:V14" si="3">T6+T9</f>
        <v>0</v>
      </c>
      <c r="U14" s="24">
        <f t="shared" si="3"/>
        <v>0</v>
      </c>
      <c r="V14" s="24">
        <f t="shared" si="3"/>
        <v>0</v>
      </c>
      <c r="W14" s="24">
        <f t="shared" ref="W14:X14" si="4">W6+W9</f>
        <v>0</v>
      </c>
      <c r="X14" s="24">
        <f t="shared" si="4"/>
        <v>0</v>
      </c>
    </row>
    <row r="15" spans="1:24" x14ac:dyDescent="0.25">
      <c r="A15" s="32"/>
      <c r="C15" t="s">
        <v>7</v>
      </c>
      <c r="D15" s="29">
        <f t="shared" si="0"/>
        <v>66608714.648000032</v>
      </c>
      <c r="E15" s="29">
        <f>E7+E10</f>
        <v>61619131.479000017</v>
      </c>
      <c r="F15" s="29">
        <f t="shared" ref="F15:R15" si="5">F7+F10</f>
        <v>57510884.572000019</v>
      </c>
      <c r="G15" s="29">
        <f t="shared" si="5"/>
        <v>48409731.398000002</v>
      </c>
      <c r="H15" s="29">
        <f t="shared" si="5"/>
        <v>40999035.822000004</v>
      </c>
      <c r="I15" s="29">
        <f t="shared" si="5"/>
        <v>37715463.702000007</v>
      </c>
      <c r="J15" s="29">
        <f t="shared" si="5"/>
        <v>49435205.26900012</v>
      </c>
      <c r="K15" s="29">
        <f t="shared" si="5"/>
        <v>46863698.079999991</v>
      </c>
      <c r="L15" s="29">
        <f t="shared" si="5"/>
        <v>42888090.385999992</v>
      </c>
      <c r="M15" s="29">
        <f t="shared" si="5"/>
        <v>39296221.141000003</v>
      </c>
      <c r="N15" s="29">
        <f t="shared" si="5"/>
        <v>35496515.960000001</v>
      </c>
      <c r="O15" s="29">
        <f t="shared" si="5"/>
        <v>57159545.083000019</v>
      </c>
      <c r="P15" s="29">
        <f t="shared" si="5"/>
        <v>62163965.445000023</v>
      </c>
      <c r="Q15" s="29">
        <f t="shared" si="5"/>
        <v>60613326.284999989</v>
      </c>
      <c r="R15" s="29">
        <f t="shared" si="5"/>
        <v>54916517.350000009</v>
      </c>
      <c r="S15" s="29">
        <f t="shared" ref="S15" si="6">S7+S10</f>
        <v>0</v>
      </c>
      <c r="T15" s="29">
        <f t="shared" ref="T15:V15" si="7">T7+T10</f>
        <v>0</v>
      </c>
      <c r="U15" s="29">
        <f t="shared" si="7"/>
        <v>0</v>
      </c>
      <c r="V15" s="29">
        <f t="shared" si="7"/>
        <v>0</v>
      </c>
      <c r="W15" s="29">
        <f t="shared" ref="W15:X15" si="8">W7+W10</f>
        <v>0</v>
      </c>
      <c r="X15" s="29">
        <f t="shared" si="8"/>
        <v>0</v>
      </c>
    </row>
    <row r="16" spans="1:24" x14ac:dyDescent="0.25">
      <c r="A16" s="32"/>
      <c r="D16" s="25"/>
      <c r="E16" s="25"/>
      <c r="F16" s="25"/>
      <c r="G16" s="25"/>
      <c r="H16" s="25"/>
      <c r="I16" s="25"/>
      <c r="J16" s="25"/>
      <c r="K16" s="29"/>
      <c r="L16" s="29"/>
      <c r="M16" s="29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</row>
    <row r="17" spans="1:25" x14ac:dyDescent="0.25">
      <c r="A17" s="32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5" x14ac:dyDescent="0.25">
      <c r="A18" s="32" t="s">
        <v>10</v>
      </c>
      <c r="D18" s="24"/>
      <c r="E18" s="24"/>
      <c r="F18" s="24"/>
      <c r="G18" s="24"/>
      <c r="H18" s="24"/>
      <c r="I18" s="24"/>
      <c r="J18" s="24"/>
      <c r="K18" s="29"/>
      <c r="L18" s="29"/>
      <c r="M18" s="29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pans="1:25" x14ac:dyDescent="0.25">
      <c r="A19" s="32"/>
      <c r="C19" t="s">
        <v>6</v>
      </c>
      <c r="D19" s="35">
        <v>17351</v>
      </c>
      <c r="E19" s="35">
        <v>17367</v>
      </c>
      <c r="F19" s="35">
        <v>17403</v>
      </c>
      <c r="G19" s="35">
        <v>17501</v>
      </c>
      <c r="H19" s="35">
        <v>17594</v>
      </c>
      <c r="I19" s="35">
        <v>17655</v>
      </c>
      <c r="J19" s="35">
        <v>17721</v>
      </c>
      <c r="K19" s="25">
        <v>17497.271162320816</v>
      </c>
      <c r="L19" s="25">
        <v>17479.180714909155</v>
      </c>
      <c r="M19" s="35">
        <v>15376</v>
      </c>
      <c r="N19" s="35">
        <v>15566</v>
      </c>
      <c r="O19" s="35">
        <v>15730</v>
      </c>
      <c r="P19" s="35">
        <v>15900</v>
      </c>
      <c r="Q19" s="35">
        <v>16030</v>
      </c>
      <c r="R19" s="35">
        <v>16177</v>
      </c>
      <c r="S19" s="35"/>
      <c r="T19" s="35"/>
      <c r="U19" s="35"/>
      <c r="V19" s="35"/>
      <c r="W19" s="25"/>
      <c r="X19" s="25"/>
    </row>
    <row r="20" spans="1:25" x14ac:dyDescent="0.25">
      <c r="A20" s="32"/>
      <c r="C20" t="s">
        <v>7</v>
      </c>
      <c r="D20" s="25">
        <v>12595664.386000002</v>
      </c>
      <c r="E20" s="25">
        <v>11668737.856999999</v>
      </c>
      <c r="F20" s="25">
        <v>11331717.901999999</v>
      </c>
      <c r="G20" s="25">
        <v>9788049.7759999968</v>
      </c>
      <c r="H20" s="25">
        <v>8813321.648</v>
      </c>
      <c r="I20" s="25">
        <v>8678100.5629999992</v>
      </c>
      <c r="J20" s="25">
        <v>10842337.945999989</v>
      </c>
      <c r="K20" s="24">
        <v>10212359.945999997</v>
      </c>
      <c r="L20" s="24">
        <v>10005551.335999999</v>
      </c>
      <c r="M20" s="24">
        <v>9407265.0889999978</v>
      </c>
      <c r="N20" s="25">
        <v>8072578.4339999994</v>
      </c>
      <c r="O20" s="25">
        <v>11383734.522</v>
      </c>
      <c r="P20" s="25">
        <v>12195268.717</v>
      </c>
      <c r="Q20" s="25">
        <v>12239047.810999997</v>
      </c>
      <c r="R20" s="25">
        <v>11751677.476</v>
      </c>
      <c r="S20" s="25"/>
      <c r="T20" s="25"/>
      <c r="U20" s="25"/>
      <c r="V20" s="25"/>
      <c r="W20" s="24"/>
      <c r="X20" s="24"/>
    </row>
    <row r="21" spans="1:25" x14ac:dyDescent="0.25">
      <c r="A21" s="32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</row>
    <row r="22" spans="1:25" x14ac:dyDescent="0.25">
      <c r="A22" t="s">
        <v>11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</row>
    <row r="23" spans="1:25" x14ac:dyDescent="0.25">
      <c r="C23" t="s">
        <v>6</v>
      </c>
      <c r="D23" s="25">
        <v>4669</v>
      </c>
      <c r="E23" s="25">
        <v>4680</v>
      </c>
      <c r="F23" s="25">
        <v>4673</v>
      </c>
      <c r="G23" s="25">
        <v>4687</v>
      </c>
      <c r="H23" s="25">
        <v>4712</v>
      </c>
      <c r="I23" s="25">
        <v>4732</v>
      </c>
      <c r="J23" s="25">
        <v>4746</v>
      </c>
      <c r="K23" s="24">
        <v>4694.2002004683354</v>
      </c>
      <c r="L23" s="24">
        <v>4668.1834673263247</v>
      </c>
      <c r="M23" s="24">
        <v>4204</v>
      </c>
      <c r="N23" s="25">
        <v>4232</v>
      </c>
      <c r="O23" s="25">
        <v>4272</v>
      </c>
      <c r="P23" s="25">
        <v>4319</v>
      </c>
      <c r="Q23" s="25">
        <v>4337</v>
      </c>
      <c r="R23" s="25">
        <v>4359</v>
      </c>
      <c r="S23" s="25"/>
      <c r="T23" s="25"/>
      <c r="U23" s="25"/>
      <c r="V23" s="25"/>
      <c r="W23" s="24"/>
      <c r="X23" s="24"/>
    </row>
    <row r="24" spans="1:25" x14ac:dyDescent="0.25">
      <c r="C24" t="s">
        <v>7</v>
      </c>
      <c r="D24" s="33">
        <v>347013</v>
      </c>
      <c r="E24" s="33">
        <v>302015</v>
      </c>
      <c r="F24" s="33">
        <v>327262</v>
      </c>
      <c r="G24" s="33">
        <v>294382</v>
      </c>
      <c r="H24" s="33">
        <v>302179</v>
      </c>
      <c r="I24" s="33">
        <v>296628</v>
      </c>
      <c r="J24" s="33">
        <v>371524</v>
      </c>
      <c r="K24" s="33">
        <v>320907</v>
      </c>
      <c r="L24" s="33">
        <v>254013.10499999998</v>
      </c>
      <c r="M24" s="33">
        <v>277109</v>
      </c>
      <c r="N24" s="33">
        <v>178509</v>
      </c>
      <c r="O24" s="33">
        <v>406037</v>
      </c>
      <c r="P24" s="33">
        <v>172619</v>
      </c>
      <c r="Q24" s="33">
        <v>294743</v>
      </c>
      <c r="R24" s="33">
        <v>274411</v>
      </c>
      <c r="S24" s="33"/>
      <c r="T24" s="33"/>
      <c r="U24" s="33"/>
      <c r="V24" s="33"/>
      <c r="W24" s="33"/>
      <c r="X24" s="33"/>
    </row>
    <row r="25" spans="1:25" ht="15.75" thickBot="1" x14ac:dyDescent="0.3">
      <c r="A25" s="3"/>
      <c r="B25" s="3"/>
      <c r="C25" s="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</row>
    <row r="26" spans="1:25" ht="15.75" thickTop="1" x14ac:dyDescent="0.25"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</row>
    <row r="27" spans="1:25" x14ac:dyDescent="0.25">
      <c r="A27" t="s">
        <v>12</v>
      </c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</row>
    <row r="28" spans="1:25" x14ac:dyDescent="0.25">
      <c r="C28" t="s">
        <v>6</v>
      </c>
      <c r="D28" s="33">
        <f>D23+D19+D14</f>
        <v>125063</v>
      </c>
      <c r="E28" s="33">
        <f t="shared" ref="E28:V28" si="9">E23+E19+E14</f>
        <v>125348</v>
      </c>
      <c r="F28" s="33">
        <f t="shared" ref="F28:R28" si="10">F23+F19+F14</f>
        <v>125151</v>
      </c>
      <c r="G28" s="33">
        <f t="shared" si="10"/>
        <v>125532</v>
      </c>
      <c r="H28" s="33">
        <f t="shared" si="10"/>
        <v>126197</v>
      </c>
      <c r="I28" s="33">
        <f t="shared" si="10"/>
        <v>126742</v>
      </c>
      <c r="J28" s="33">
        <f t="shared" si="10"/>
        <v>127119</v>
      </c>
      <c r="K28" s="33">
        <f t="shared" si="10"/>
        <v>126088.83931618114</v>
      </c>
      <c r="L28" s="33">
        <f t="shared" si="10"/>
        <v>125938.06907958374</v>
      </c>
      <c r="M28" s="33">
        <f t="shared" si="10"/>
        <v>121962</v>
      </c>
      <c r="N28" s="33">
        <f t="shared" si="10"/>
        <v>121821</v>
      </c>
      <c r="O28" s="33">
        <f t="shared" si="10"/>
        <v>122482</v>
      </c>
      <c r="P28" s="33">
        <f t="shared" si="10"/>
        <v>123552</v>
      </c>
      <c r="Q28" s="33">
        <f t="shared" si="10"/>
        <v>124562</v>
      </c>
      <c r="R28" s="33">
        <f t="shared" si="10"/>
        <v>126100</v>
      </c>
      <c r="S28" s="33">
        <f t="shared" ref="S28:T28" si="11">S23+S19+S14</f>
        <v>0</v>
      </c>
      <c r="T28" s="33">
        <f t="shared" si="11"/>
        <v>0</v>
      </c>
      <c r="U28" s="33">
        <f t="shared" si="9"/>
        <v>0</v>
      </c>
      <c r="V28" s="33">
        <f t="shared" si="9"/>
        <v>0</v>
      </c>
      <c r="W28" s="33">
        <f t="shared" ref="W28:X28" si="12">W23+W19+W14</f>
        <v>0</v>
      </c>
      <c r="X28" s="33">
        <f t="shared" si="12"/>
        <v>0</v>
      </c>
    </row>
    <row r="29" spans="1:25" x14ac:dyDescent="0.25">
      <c r="C29" t="s">
        <v>7</v>
      </c>
      <c r="D29" s="33">
        <f>D15+D20+D24</f>
        <v>79551392.034000039</v>
      </c>
      <c r="E29" s="33">
        <f t="shared" ref="E29:V29" si="13">E15+E20+E24</f>
        <v>73589884.33600001</v>
      </c>
      <c r="F29" s="33">
        <f t="shared" ref="F29:R29" si="14">F15+F20+F24</f>
        <v>69169864.474000022</v>
      </c>
      <c r="G29" s="33">
        <f t="shared" si="14"/>
        <v>58492163.173999995</v>
      </c>
      <c r="H29" s="33">
        <f t="shared" si="14"/>
        <v>50114536.470000006</v>
      </c>
      <c r="I29" s="33">
        <f t="shared" si="14"/>
        <v>46690192.265000008</v>
      </c>
      <c r="J29" s="33">
        <f t="shared" si="14"/>
        <v>60649067.215000108</v>
      </c>
      <c r="K29" s="33">
        <f t="shared" si="14"/>
        <v>57396965.025999986</v>
      </c>
      <c r="L29" s="33">
        <f t="shared" si="14"/>
        <v>53147654.826999985</v>
      </c>
      <c r="M29" s="33">
        <f t="shared" si="14"/>
        <v>48980595.230000004</v>
      </c>
      <c r="N29" s="33">
        <f t="shared" si="14"/>
        <v>43747603.394000001</v>
      </c>
      <c r="O29" s="33">
        <f t="shared" si="14"/>
        <v>68949316.605000019</v>
      </c>
      <c r="P29" s="33">
        <f t="shared" si="14"/>
        <v>74531853.16200003</v>
      </c>
      <c r="Q29" s="33">
        <f t="shared" si="14"/>
        <v>73147117.095999986</v>
      </c>
      <c r="R29" s="33">
        <f t="shared" si="14"/>
        <v>66942605.826000005</v>
      </c>
      <c r="S29" s="33">
        <f t="shared" ref="S29:T29" si="15">S15+S20+S24</f>
        <v>0</v>
      </c>
      <c r="T29" s="33">
        <f t="shared" si="15"/>
        <v>0</v>
      </c>
      <c r="U29" s="33">
        <f t="shared" si="13"/>
        <v>0</v>
      </c>
      <c r="V29" s="33">
        <f t="shared" si="13"/>
        <v>0</v>
      </c>
      <c r="W29" s="33">
        <f t="shared" ref="W29:X29" si="16">W15+W20+W24</f>
        <v>0</v>
      </c>
      <c r="X29" s="33">
        <f t="shared" si="16"/>
        <v>0</v>
      </c>
      <c r="Y29" s="2"/>
    </row>
    <row r="30" spans="1:25" x14ac:dyDescent="0.25">
      <c r="D30" s="35"/>
    </row>
    <row r="31" spans="1:25" x14ac:dyDescent="0.25"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</row>
    <row r="32" spans="1:25" s="36" customFormat="1" x14ac:dyDescent="0.25">
      <c r="C32" s="36" t="s">
        <v>15</v>
      </c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8">
        <f>SUM(D29:O29)</f>
        <v>710479235.05000031</v>
      </c>
      <c r="P32" s="39"/>
      <c r="Q32" s="39"/>
      <c r="R32" s="39">
        <f>SUM(G29:R29)</f>
        <v>702789670.29000008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Small All</vt:lpstr>
      <vt:lpstr>Small SO Only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DUTRA, STEVEN</dc:creator>
  <cp:keywords/>
  <dc:description/>
  <cp:lastModifiedBy>Turner, Bradley</cp:lastModifiedBy>
  <cp:revision/>
  <dcterms:created xsi:type="dcterms:W3CDTF">2013-04-12T17:06:21Z</dcterms:created>
  <dcterms:modified xsi:type="dcterms:W3CDTF">2026-05-20T14:32:02Z</dcterms:modified>
  <cp:category/>
  <cp:contentStatus/>
</cp:coreProperties>
</file>