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Standard Offer\STDOFFER_Bid_Package\Jan 2027\0-Templates &amp; Working Data\Bid Package File Exports\BHD\"/>
    </mc:Choice>
  </mc:AlternateContent>
  <xr:revisionPtr revIDLastSave="0" documentId="13_ncr:1_{A6ECC310-31F5-4F3F-A80D-BFE4752EBFC4}" xr6:coauthVersionLast="47" xr6:coauthVersionMax="47" xr10:uidLastSave="{00000000-0000-0000-0000-000000000000}"/>
  <bookViews>
    <workbookView xWindow="-105" yWindow="0" windowWidth="14610" windowHeight="17385" firstSheet="1" activeTab="2" xr2:uid="{00000000-000D-0000-FFFF-FFFF00000000}"/>
  </bookViews>
  <sheets>
    <sheet name="Cognos_Office_Connection_Cache" sheetId="7" state="veryHidden" r:id="rId1"/>
    <sheet name="Small All" sheetId="6" r:id="rId2"/>
    <sheet name="Small SO Only" sheetId="8" r:id="rId3"/>
  </sheets>
  <definedNames>
    <definedName name="ID" localSheetId="0" hidden="1">"3af45f88-57f2-45b6-837f-14de0547ac58"</definedName>
    <definedName name="ID" localSheetId="1" hidden="1">"959f78f2-ee12-481c-b8ad-92caeb03a4d1"</definedName>
    <definedName name="ID" localSheetId="2" hidden="1">"68aad96b-b259-4994-963c-6e7ea6e0b221"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8" l="1"/>
  <c r="I26" i="8"/>
  <c r="E27" i="8"/>
  <c r="F27" i="8"/>
  <c r="G27" i="8"/>
  <c r="H27" i="8"/>
  <c r="J27" i="8"/>
  <c r="K27" i="8"/>
  <c r="L27" i="8"/>
  <c r="M27" i="8"/>
  <c r="N27" i="8"/>
  <c r="O27" i="8"/>
  <c r="P27" i="8"/>
  <c r="Q27" i="8"/>
  <c r="R27" i="8"/>
  <c r="S27" i="8"/>
  <c r="T27" i="8"/>
  <c r="D27" i="8"/>
  <c r="D26" i="8"/>
  <c r="E13" i="8"/>
  <c r="F13" i="8"/>
  <c r="G13" i="8"/>
  <c r="H13" i="8"/>
  <c r="J13" i="8"/>
  <c r="K13" i="8"/>
  <c r="L13" i="8"/>
  <c r="M13" i="8"/>
  <c r="N13" i="8"/>
  <c r="O13" i="8"/>
  <c r="P13" i="8"/>
  <c r="Q13" i="8"/>
  <c r="R13" i="8"/>
  <c r="S13" i="8"/>
  <c r="T13" i="8"/>
  <c r="E14" i="8"/>
  <c r="F14" i="8"/>
  <c r="G14" i="8"/>
  <c r="H14" i="8"/>
  <c r="J14" i="8"/>
  <c r="K14" i="8"/>
  <c r="L14" i="8"/>
  <c r="M14" i="8"/>
  <c r="N14" i="8"/>
  <c r="O14" i="8"/>
  <c r="P14" i="8"/>
  <c r="Q14" i="8"/>
  <c r="R14" i="8"/>
  <c r="S14" i="8"/>
  <c r="T14" i="8"/>
  <c r="D14" i="8"/>
  <c r="D13" i="8"/>
  <c r="D26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D14" i="6"/>
  <c r="D13" i="6"/>
  <c r="E26" i="8" l="1"/>
  <c r="F26" i="8"/>
  <c r="G26" i="8"/>
  <c r="H26" i="8"/>
  <c r="J26" i="8"/>
  <c r="K26" i="8"/>
  <c r="L26" i="8"/>
  <c r="M26" i="8"/>
  <c r="N26" i="8"/>
  <c r="O26" i="8"/>
  <c r="P26" i="8"/>
  <c r="Q26" i="8"/>
  <c r="R26" i="8"/>
  <c r="S26" i="8"/>
  <c r="T26" i="8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Y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T27" i="6"/>
  <c r="U27" i="6"/>
  <c r="V27" i="6"/>
  <c r="W27" i="6"/>
  <c r="X27" i="6"/>
  <c r="Y27" i="6"/>
  <c r="D27" i="6"/>
  <c r="Y13" i="8" l="1"/>
  <c r="Y26" i="8" s="1"/>
  <c r="Y14" i="8"/>
  <c r="Y27" i="8"/>
  <c r="Y13" i="6"/>
  <c r="Y14" i="6"/>
  <c r="W13" i="6"/>
  <c r="X13" i="6"/>
  <c r="W14" i="6"/>
  <c r="X14" i="6"/>
  <c r="W13" i="8"/>
  <c r="W26" i="8" s="1"/>
  <c r="X13" i="8"/>
  <c r="X26" i="8" s="1"/>
  <c r="W14" i="8"/>
  <c r="W27" i="8" s="1"/>
  <c r="X14" i="8"/>
  <c r="X27" i="8" s="1"/>
  <c r="U14" i="6"/>
  <c r="V14" i="8"/>
  <c r="V27" i="8" s="1"/>
  <c r="U14" i="8"/>
  <c r="U27" i="8" s="1"/>
  <c r="V13" i="8"/>
  <c r="V26" i="8" s="1"/>
  <c r="U13" i="8"/>
  <c r="U26" i="8" s="1"/>
  <c r="U13" i="6" l="1"/>
  <c r="V13" i="6"/>
  <c r="V14" i="6"/>
</calcChain>
</file>

<file path=xl/sharedStrings.xml><?xml version="1.0" encoding="utf-8"?>
<sst xmlns="http://schemas.openxmlformats.org/spreadsheetml/2006/main" count="46" uniqueCount="15">
  <si>
    <t>Small Standard Offer Group Billing Determinants, All Customers</t>
  </si>
  <si>
    <t>Class</t>
  </si>
  <si>
    <t>Total Residential</t>
  </si>
  <si>
    <t>meters</t>
  </si>
  <si>
    <t>energy</t>
  </si>
  <si>
    <t>Residential</t>
  </si>
  <si>
    <t>Small Commercial</t>
  </si>
  <si>
    <t>All Lighting</t>
  </si>
  <si>
    <t>Versant Power - Bangor Hydro District</t>
  </si>
  <si>
    <t>Secondary</t>
  </si>
  <si>
    <t>Total Small Class Billing Determinants</t>
  </si>
  <si>
    <t>Voltage</t>
  </si>
  <si>
    <t>Primary</t>
  </si>
  <si>
    <t>Small Standard Offer Group Billing Determinants, Standard Offer Only Customers</t>
  </si>
  <si>
    <t>voltage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</si>
</sst>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ED7A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0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6" fillId="3" borderId="0" applyNumberFormat="0" applyBorder="0" applyAlignment="0" applyProtection="0"/>
    <xf numFmtId="0" fontId="7" fillId="6" borderId="5" applyNumberFormat="0" applyAlignment="0" applyProtection="0"/>
    <xf numFmtId="0" fontId="8" fillId="7" borderId="8" applyNumberFormat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5" applyNumberFormat="0" applyAlignment="0" applyProtection="0"/>
    <xf numFmtId="0" fontId="15" fillId="0" borderId="7" applyNumberFormat="0" applyFill="0" applyAlignment="0" applyProtection="0"/>
    <xf numFmtId="0" fontId="16" fillId="4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17" fillId="6" borderId="6" applyNumberFormat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Protection="0">
      <alignment horizontal="center" vertical="center"/>
    </xf>
    <xf numFmtId="3" fontId="21" fillId="0" borderId="12" applyAlignment="0" applyProtection="0"/>
    <xf numFmtId="3" fontId="21" fillId="0" borderId="12" applyAlignment="0" applyProtection="0"/>
    <xf numFmtId="3" fontId="21" fillId="0" borderId="12" applyAlignment="0" applyProtection="0"/>
    <xf numFmtId="3" fontId="21" fillId="0" borderId="12" applyAlignment="0" applyProtection="0"/>
    <xf numFmtId="3" fontId="21" fillId="0" borderId="12" applyAlignment="0" applyProtection="0"/>
    <xf numFmtId="3" fontId="21" fillId="0" borderId="12" applyAlignment="0" applyProtection="0"/>
    <xf numFmtId="3" fontId="21" fillId="0" borderId="12" applyAlignment="0" applyProtection="0"/>
    <xf numFmtId="3" fontId="21" fillId="0" borderId="12" applyAlignment="0" applyProtection="0"/>
    <xf numFmtId="3" fontId="20" fillId="0" borderId="11" applyAlignment="0" applyProtection="0"/>
    <xf numFmtId="0" fontId="20" fillId="0" borderId="13" applyNumberFormat="0" applyAlignment="0" applyProtection="0"/>
    <xf numFmtId="3" fontId="20" fillId="0" borderId="11" applyAlignment="0" applyProtection="0"/>
    <xf numFmtId="0" fontId="20" fillId="0" borderId="11" applyNumberFormat="0" applyAlignment="0" applyProtection="0"/>
    <xf numFmtId="0" fontId="20" fillId="0" borderId="13" applyNumberFormat="0" applyAlignment="0" applyProtection="0"/>
    <xf numFmtId="0" fontId="20" fillId="0" borderId="11" applyNumberFormat="0" applyAlignment="0" applyProtection="0"/>
    <xf numFmtId="0" fontId="20" fillId="0" borderId="11" applyNumberFormat="0" applyAlignment="0" applyProtection="0"/>
    <xf numFmtId="0" fontId="20" fillId="0" borderId="11" applyNumberFormat="0" applyFill="0" applyAlignment="0" applyProtection="0"/>
    <xf numFmtId="3" fontId="21" fillId="0" borderId="0" applyFill="0" applyBorder="0" applyAlignment="0" applyProtection="0"/>
    <xf numFmtId="3" fontId="21" fillId="0" borderId="0" applyFill="0" applyAlignment="0" applyProtection="0"/>
    <xf numFmtId="3" fontId="21" fillId="0" borderId="0" applyFill="0" applyAlignment="0" applyProtection="0"/>
    <xf numFmtId="3" fontId="21" fillId="0" borderId="0" applyFill="0" applyAlignment="0" applyProtection="0"/>
    <xf numFmtId="3" fontId="21" fillId="0" borderId="0" applyFill="0" applyAlignment="0" applyProtection="0"/>
    <xf numFmtId="3" fontId="21" fillId="0" borderId="12" applyFill="0" applyAlignment="0" applyProtection="0"/>
    <xf numFmtId="3" fontId="21" fillId="0" borderId="12" applyFill="0" applyAlignment="0" applyProtection="0"/>
    <xf numFmtId="3" fontId="21" fillId="0" borderId="12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164" fontId="22" fillId="0" borderId="14">
      <alignment horizontal="center" vertical="center"/>
    </xf>
    <xf numFmtId="0" fontId="21" fillId="0" borderId="12">
      <alignment horizontal="right" vertical="center"/>
    </xf>
    <xf numFmtId="3" fontId="21" fillId="33" borderId="12">
      <alignment horizontal="center" vertical="center"/>
    </xf>
    <xf numFmtId="0" fontId="21" fillId="33" borderId="12">
      <alignment horizontal="right" vertical="center"/>
    </xf>
    <xf numFmtId="0" fontId="20" fillId="0" borderId="13">
      <alignment horizontal="left" vertical="center"/>
    </xf>
    <xf numFmtId="0" fontId="20" fillId="0" borderId="11">
      <alignment horizontal="center" vertical="center"/>
    </xf>
    <xf numFmtId="0" fontId="22" fillId="0" borderId="15">
      <alignment horizontal="center" vertical="center"/>
    </xf>
    <xf numFmtId="0" fontId="21" fillId="34" borderId="12"/>
    <xf numFmtId="3" fontId="23" fillId="0" borderId="12"/>
    <xf numFmtId="3" fontId="24" fillId="0" borderId="12"/>
    <xf numFmtId="0" fontId="20" fillId="0" borderId="11">
      <alignment horizontal="left" vertical="top"/>
    </xf>
    <xf numFmtId="0" fontId="25" fillId="0" borderId="12"/>
    <xf numFmtId="0" fontId="20" fillId="0" borderId="11">
      <alignment horizontal="left" vertical="center"/>
    </xf>
    <xf numFmtId="0" fontId="21" fillId="33" borderId="16"/>
    <xf numFmtId="3" fontId="21" fillId="0" borderId="12">
      <alignment horizontal="right" vertical="center"/>
    </xf>
    <xf numFmtId="0" fontId="20" fillId="0" borderId="11">
      <alignment horizontal="right" vertical="center"/>
    </xf>
    <xf numFmtId="0" fontId="21" fillId="0" borderId="15">
      <alignment horizontal="center" vertical="center"/>
    </xf>
    <xf numFmtId="3" fontId="21" fillId="0" borderId="12"/>
    <xf numFmtId="3" fontId="21" fillId="0" borderId="12"/>
    <xf numFmtId="0" fontId="21" fillId="0" borderId="15">
      <alignment horizontal="center" vertical="center" wrapText="1"/>
    </xf>
    <xf numFmtId="0" fontId="26" fillId="0" borderId="15">
      <alignment horizontal="left" vertical="center" indent="1"/>
    </xf>
    <xf numFmtId="0" fontId="27" fillId="0" borderId="12"/>
    <xf numFmtId="0" fontId="20" fillId="0" borderId="13">
      <alignment horizontal="left" vertical="center"/>
    </xf>
    <xf numFmtId="3" fontId="21" fillId="0" borderId="12">
      <alignment horizontal="center" vertical="center"/>
    </xf>
    <xf numFmtId="0" fontId="20" fillId="0" borderId="11">
      <alignment horizontal="center" vertical="center"/>
    </xf>
    <xf numFmtId="0" fontId="20" fillId="0" borderId="11">
      <alignment horizontal="center" vertical="center"/>
    </xf>
    <xf numFmtId="0" fontId="20" fillId="0" borderId="13">
      <alignment horizontal="left" vertical="center"/>
    </xf>
    <xf numFmtId="0" fontId="20" fillId="0" borderId="13">
      <alignment horizontal="left" vertical="center"/>
    </xf>
    <xf numFmtId="0" fontId="28" fillId="0" borderId="12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3" fillId="0" borderId="0" xfId="102" applyFont="1" applyAlignment="1">
      <alignment horizontal="left"/>
    </xf>
    <xf numFmtId="0" fontId="31" fillId="0" borderId="0" xfId="0" applyFont="1"/>
    <xf numFmtId="0" fontId="30" fillId="0" borderId="0" xfId="0" applyFont="1"/>
    <xf numFmtId="0" fontId="3" fillId="0" borderId="0" xfId="0" applyFont="1"/>
    <xf numFmtId="17" fontId="31" fillId="35" borderId="0" xfId="0" applyNumberFormat="1" applyFont="1" applyFill="1"/>
    <xf numFmtId="3" fontId="0" fillId="0" borderId="1" xfId="0" applyNumberFormat="1" applyBorder="1" applyAlignment="1">
      <alignment horizontal="center"/>
    </xf>
    <xf numFmtId="165" fontId="3" fillId="35" borderId="0" xfId="0" applyNumberFormat="1" applyFont="1" applyFill="1" applyAlignment="1">
      <alignment horizontal="center"/>
    </xf>
    <xf numFmtId="3" fontId="0" fillId="0" borderId="0" xfId="101" applyNumberFormat="1" applyFont="1" applyFill="1" applyBorder="1" applyAlignment="1"/>
    <xf numFmtId="3" fontId="0" fillId="0" borderId="0" xfId="0" quotePrefix="1" applyNumberForma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29" fillId="0" borderId="1" xfId="0" applyFont="1" applyBorder="1" applyAlignment="1">
      <alignment horizontal="center"/>
    </xf>
    <xf numFmtId="0" fontId="2" fillId="36" borderId="0" xfId="0" applyFont="1" applyFill="1"/>
    <xf numFmtId="0" fontId="0" fillId="36" borderId="0" xfId="0" applyFill="1"/>
    <xf numFmtId="17" fontId="3" fillId="36" borderId="0" xfId="0" applyNumberFormat="1" applyFont="1" applyFill="1" applyAlignment="1">
      <alignment horizontal="center"/>
    </xf>
    <xf numFmtId="164" fontId="0" fillId="0" borderId="0" xfId="100" applyNumberFormat="1" applyFont="1" applyBorder="1" applyAlignment="1">
      <alignment horizontal="center"/>
    </xf>
    <xf numFmtId="164" fontId="0" fillId="0" borderId="0" xfId="100" applyNumberFormat="1" applyFont="1" applyBorder="1"/>
    <xf numFmtId="0" fontId="2" fillId="0" borderId="1" xfId="0" applyFont="1" applyBorder="1"/>
    <xf numFmtId="164" fontId="0" fillId="0" borderId="1" xfId="100" applyNumberFormat="1" applyFont="1" applyBorder="1"/>
    <xf numFmtId="164" fontId="0" fillId="0" borderId="1" xfId="100" applyNumberFormat="1" applyFont="1" applyBorder="1" applyAlignment="1">
      <alignment horizontal="center"/>
    </xf>
    <xf numFmtId="164" fontId="0" fillId="0" borderId="0" xfId="100" applyNumberFormat="1" applyFont="1" applyFill="1" applyBorder="1" applyAlignment="1">
      <alignment horizontal="center"/>
    </xf>
    <xf numFmtId="0" fontId="2" fillId="0" borderId="0" xfId="0" applyFont="1"/>
    <xf numFmtId="164" fontId="29" fillId="0" borderId="0" xfId="100" applyNumberFormat="1" applyFont="1" applyBorder="1" applyAlignment="1">
      <alignment horizontal="center"/>
    </xf>
    <xf numFmtId="0" fontId="0" fillId="0" borderId="0" xfId="0" applyAlignment="1">
      <alignment horizontal="left"/>
    </xf>
    <xf numFmtId="164" fontId="0" fillId="0" borderId="0" xfId="100" applyNumberFormat="1" applyFont="1" applyFill="1" applyBorder="1"/>
    <xf numFmtId="164" fontId="0" fillId="0" borderId="1" xfId="100" applyNumberFormat="1" applyFont="1" applyFill="1" applyBorder="1"/>
    <xf numFmtId="43" fontId="0" fillId="0" borderId="0" xfId="100" applyFont="1" applyFill="1" applyBorder="1"/>
    <xf numFmtId="9" fontId="0" fillId="0" borderId="0" xfId="103" applyFont="1"/>
    <xf numFmtId="43" fontId="0" fillId="0" borderId="0" xfId="0" applyNumberFormat="1"/>
    <xf numFmtId="164" fontId="0" fillId="0" borderId="0" xfId="0" applyNumberFormat="1"/>
    <xf numFmtId="10" fontId="0" fillId="0" borderId="0" xfId="103" applyNumberFormat="1" applyFont="1"/>
    <xf numFmtId="10" fontId="0" fillId="0" borderId="0" xfId="0" applyNumberFormat="1"/>
    <xf numFmtId="166" fontId="0" fillId="0" borderId="0" xfId="103" applyNumberFormat="1" applyFont="1"/>
  </cellXfs>
  <cellStyles count="104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AF Column - IBM Cognos" xfId="44" xr:uid="{00000000-0005-0000-0000-000018000000}"/>
    <cellStyle name="AF Data - IBM Cognos" xfId="45" xr:uid="{00000000-0005-0000-0000-000019000000}"/>
    <cellStyle name="AF Data 0 - IBM Cognos" xfId="46" xr:uid="{00000000-0005-0000-0000-00001A000000}"/>
    <cellStyle name="AF Data 1 - IBM Cognos" xfId="47" xr:uid="{00000000-0005-0000-0000-00001B000000}"/>
    <cellStyle name="AF Data 2 - IBM Cognos" xfId="48" xr:uid="{00000000-0005-0000-0000-00001C000000}"/>
    <cellStyle name="AF Data 3 - IBM Cognos" xfId="49" xr:uid="{00000000-0005-0000-0000-00001D000000}"/>
    <cellStyle name="AF Data 4 - IBM Cognos" xfId="50" xr:uid="{00000000-0005-0000-0000-00001E000000}"/>
    <cellStyle name="AF Data 5 - IBM Cognos" xfId="51" xr:uid="{00000000-0005-0000-0000-00001F000000}"/>
    <cellStyle name="AF Data Leaf - IBM Cognos" xfId="52" xr:uid="{00000000-0005-0000-0000-000020000000}"/>
    <cellStyle name="AF Header - IBM Cognos" xfId="53" xr:uid="{00000000-0005-0000-0000-000021000000}"/>
    <cellStyle name="AF Header 0 - IBM Cognos" xfId="54" xr:uid="{00000000-0005-0000-0000-000022000000}"/>
    <cellStyle name="AF Header 1 - IBM Cognos" xfId="55" xr:uid="{00000000-0005-0000-0000-000023000000}"/>
    <cellStyle name="AF Header 2 - IBM Cognos" xfId="56" xr:uid="{00000000-0005-0000-0000-000024000000}"/>
    <cellStyle name="AF Header 3 - IBM Cognos" xfId="57" xr:uid="{00000000-0005-0000-0000-000025000000}"/>
    <cellStyle name="AF Header 4 - IBM Cognos" xfId="58" xr:uid="{00000000-0005-0000-0000-000026000000}"/>
    <cellStyle name="AF Header 5 - IBM Cognos" xfId="59" xr:uid="{00000000-0005-0000-0000-000027000000}"/>
    <cellStyle name="AF Header Leaf - IBM Cognos" xfId="60" xr:uid="{00000000-0005-0000-0000-000028000000}"/>
    <cellStyle name="AF Row - IBM Cognos" xfId="61" xr:uid="{00000000-0005-0000-0000-000029000000}"/>
    <cellStyle name="AF Row 0 - IBM Cognos" xfId="62" xr:uid="{00000000-0005-0000-0000-00002A000000}"/>
    <cellStyle name="AF Row 1 - IBM Cognos" xfId="63" xr:uid="{00000000-0005-0000-0000-00002B000000}"/>
    <cellStyle name="AF Row 2 - IBM Cognos" xfId="64" xr:uid="{00000000-0005-0000-0000-00002C000000}"/>
    <cellStyle name="AF Row 3 - IBM Cognos" xfId="65" xr:uid="{00000000-0005-0000-0000-00002D000000}"/>
    <cellStyle name="AF Row 4 - IBM Cognos" xfId="66" xr:uid="{00000000-0005-0000-0000-00002E000000}"/>
    <cellStyle name="AF Row 5 - IBM Cognos" xfId="67" xr:uid="{00000000-0005-0000-0000-00002F000000}"/>
    <cellStyle name="AF Row Leaf - IBM Cognos" xfId="68" xr:uid="{00000000-0005-0000-0000-000030000000}"/>
    <cellStyle name="AF Subnm - IBM Cognos" xfId="69" xr:uid="{00000000-0005-0000-0000-000031000000}"/>
    <cellStyle name="AF Title - IBM Cognos" xfId="70" xr:uid="{00000000-0005-0000-0000-000032000000}"/>
    <cellStyle name="Bad 2" xfId="27" xr:uid="{00000000-0005-0000-0000-000033000000}"/>
    <cellStyle name="CAFE Subnm Parameter" xfId="71" xr:uid="{00000000-0005-0000-0000-000034000000}"/>
    <cellStyle name="Calculated Column - IBM Cognos" xfId="72" xr:uid="{00000000-0005-0000-0000-000035000000}"/>
    <cellStyle name="Calculated Column Name - IBM Cognos" xfId="73" xr:uid="{00000000-0005-0000-0000-000036000000}"/>
    <cellStyle name="Calculated Row - IBM Cognos" xfId="74" xr:uid="{00000000-0005-0000-0000-000037000000}"/>
    <cellStyle name="Calculated Row Name - IBM Cognos" xfId="75" xr:uid="{00000000-0005-0000-0000-000038000000}"/>
    <cellStyle name="Calculation 2" xfId="28" xr:uid="{00000000-0005-0000-0000-000039000000}"/>
    <cellStyle name="Check Cell 2" xfId="29" xr:uid="{00000000-0005-0000-0000-00003A000000}"/>
    <cellStyle name="Column Name - IBM Cognos" xfId="76" xr:uid="{00000000-0005-0000-0000-00003B000000}"/>
    <cellStyle name="Column Template - IBM Cognos" xfId="77" xr:uid="{00000000-0005-0000-0000-00003C000000}"/>
    <cellStyle name="Comma" xfId="101" builtinId="3"/>
    <cellStyle name="Comma 2" xfId="2" xr:uid="{00000000-0005-0000-0000-00003E000000}"/>
    <cellStyle name="Comma 3" xfId="100" xr:uid="{03C9437C-428F-44CE-88FC-93DB435D2047}"/>
    <cellStyle name="Differs From Base - IBM Cognos" xfId="78" xr:uid="{00000000-0005-0000-0000-00003F000000}"/>
    <cellStyle name="Edit - IBM Cognos" xfId="79" xr:uid="{00000000-0005-0000-0000-000040000000}"/>
    <cellStyle name="Explanatory Text 2" xfId="30" xr:uid="{00000000-0005-0000-0000-000041000000}"/>
    <cellStyle name="Formula - IBM Cognos" xfId="80" xr:uid="{00000000-0005-0000-0000-000042000000}"/>
    <cellStyle name="Good 2" xfId="31" xr:uid="{00000000-0005-0000-0000-000043000000}"/>
    <cellStyle name="Group Name - IBM Cognos" xfId="81" xr:uid="{00000000-0005-0000-0000-000044000000}"/>
    <cellStyle name="Heading 1 2" xfId="32" xr:uid="{00000000-0005-0000-0000-000045000000}"/>
    <cellStyle name="Heading 2 2" xfId="33" xr:uid="{00000000-0005-0000-0000-000046000000}"/>
    <cellStyle name="Heading 3 2" xfId="34" xr:uid="{00000000-0005-0000-0000-000047000000}"/>
    <cellStyle name="Heading 4 2" xfId="35" xr:uid="{00000000-0005-0000-0000-000048000000}"/>
    <cellStyle name="Hold Values - IBM Cognos" xfId="82" xr:uid="{00000000-0005-0000-0000-000049000000}"/>
    <cellStyle name="Input 2" xfId="36" xr:uid="{00000000-0005-0000-0000-00004A000000}"/>
    <cellStyle name="Linked Cell 2" xfId="37" xr:uid="{00000000-0005-0000-0000-00004B000000}"/>
    <cellStyle name="List Name - IBM Cognos" xfId="83" xr:uid="{00000000-0005-0000-0000-00004C000000}"/>
    <cellStyle name="Locked - IBM Cognos" xfId="84" xr:uid="{00000000-0005-0000-0000-00004D000000}"/>
    <cellStyle name="Measure - IBM Cognos" xfId="85" xr:uid="{00000000-0005-0000-0000-00004E000000}"/>
    <cellStyle name="Measure Header - IBM Cognos" xfId="86" xr:uid="{00000000-0005-0000-0000-00004F000000}"/>
    <cellStyle name="Measure Name - IBM Cognos" xfId="87" xr:uid="{00000000-0005-0000-0000-000050000000}"/>
    <cellStyle name="Measure Summary - IBM Cognos" xfId="88" xr:uid="{00000000-0005-0000-0000-000051000000}"/>
    <cellStyle name="Measure Summary TM1 - IBM Cognos" xfId="89" xr:uid="{00000000-0005-0000-0000-000052000000}"/>
    <cellStyle name="Measure Template - IBM Cognos" xfId="90" xr:uid="{00000000-0005-0000-0000-000053000000}"/>
    <cellStyle name="More - IBM Cognos" xfId="91" xr:uid="{00000000-0005-0000-0000-000054000000}"/>
    <cellStyle name="Neutral 2" xfId="38" xr:uid="{00000000-0005-0000-0000-000055000000}"/>
    <cellStyle name="Normal" xfId="0" builtinId="0" customBuiltin="1"/>
    <cellStyle name="Normal 2" xfId="39" xr:uid="{00000000-0005-0000-0000-000057000000}"/>
    <cellStyle name="Normal 3" xfId="1" xr:uid="{00000000-0005-0000-0000-000058000000}"/>
    <cellStyle name="Normal_2008YTD_BD_ahm" xfId="102" xr:uid="{E4494FCE-EF25-4B96-94C7-F0E8BDA32A30}"/>
    <cellStyle name="Note 2" xfId="40" xr:uid="{00000000-0005-0000-0000-000059000000}"/>
    <cellStyle name="Output 2" xfId="41" xr:uid="{00000000-0005-0000-0000-00005A000000}"/>
    <cellStyle name="Pending Change - IBM Cognos" xfId="92" xr:uid="{00000000-0005-0000-0000-00005B000000}"/>
    <cellStyle name="Percent" xfId="103" builtinId="5"/>
    <cellStyle name="Row Name - IBM Cognos" xfId="93" xr:uid="{00000000-0005-0000-0000-00005C000000}"/>
    <cellStyle name="Row Template - IBM Cognos" xfId="94" xr:uid="{00000000-0005-0000-0000-00005D000000}"/>
    <cellStyle name="Summary Column Name - IBM Cognos" xfId="95" xr:uid="{00000000-0005-0000-0000-00005E000000}"/>
    <cellStyle name="Summary Column Name TM1 - IBM Cognos" xfId="96" xr:uid="{00000000-0005-0000-0000-00005F000000}"/>
    <cellStyle name="Summary Row Name - IBM Cognos" xfId="97" xr:uid="{00000000-0005-0000-0000-000060000000}"/>
    <cellStyle name="Summary Row Name TM1 - IBM Cognos" xfId="98" xr:uid="{00000000-0005-0000-0000-000061000000}"/>
    <cellStyle name="Total 2" xfId="42" xr:uid="{00000000-0005-0000-0000-000062000000}"/>
    <cellStyle name="Unsaved Change - IBM Cognos" xfId="99" xr:uid="{00000000-0005-0000-0000-000063000000}"/>
    <cellStyle name="Warning Text 2" xfId="43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CafeStyleVersion" r:id="rId1"/>
    <customPr name="LastTupleSet_COR_Mappings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39997558519241921"/>
  </sheetPr>
  <dimension ref="A1:BG27"/>
  <sheetViews>
    <sheetView topLeftCell="H1" zoomScale="60" zoomScaleNormal="60" workbookViewId="0">
      <selection activeCell="K54" sqref="K54"/>
    </sheetView>
  </sheetViews>
  <sheetFormatPr defaultColWidth="9.140625" defaultRowHeight="15" x14ac:dyDescent="0.25"/>
  <cols>
    <col min="1" max="1" width="29.42578125" customWidth="1"/>
    <col min="2" max="2" width="18" bestFit="1" customWidth="1"/>
    <col min="3" max="3" width="11.140625" bestFit="1" customWidth="1"/>
    <col min="4" max="22" width="15.7109375" style="3" bestFit="1" customWidth="1"/>
    <col min="23" max="24" width="15.7109375" bestFit="1" customWidth="1"/>
    <col min="25" max="42" width="10.42578125" bestFit="1" customWidth="1"/>
  </cols>
  <sheetData>
    <row r="1" spans="1:59" x14ac:dyDescent="0.25">
      <c r="A1" s="5" t="s">
        <v>8</v>
      </c>
      <c r="B1" s="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59" x14ac:dyDescent="0.25">
      <c r="A2" s="7" t="s">
        <v>0</v>
      </c>
      <c r="B2" s="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4" spans="1:59" x14ac:dyDescent="0.25">
      <c r="A4" s="9" t="s">
        <v>1</v>
      </c>
      <c r="B4" s="9" t="s">
        <v>11</v>
      </c>
      <c r="C4" s="9"/>
      <c r="D4" s="11">
        <v>45658</v>
      </c>
      <c r="E4" s="11">
        <v>45689</v>
      </c>
      <c r="F4" s="11">
        <v>45717</v>
      </c>
      <c r="G4" s="11">
        <v>45748</v>
      </c>
      <c r="H4" s="11">
        <v>45778</v>
      </c>
      <c r="I4" s="11">
        <v>45809</v>
      </c>
      <c r="J4" s="11">
        <v>45839</v>
      </c>
      <c r="K4" s="11">
        <v>45870</v>
      </c>
      <c r="L4" s="11">
        <v>45901</v>
      </c>
      <c r="M4" s="11">
        <v>45931</v>
      </c>
      <c r="N4" s="11">
        <v>45962</v>
      </c>
      <c r="O4" s="11">
        <v>45992</v>
      </c>
      <c r="P4" s="11">
        <v>46023</v>
      </c>
      <c r="Q4" s="11">
        <v>46054</v>
      </c>
      <c r="R4" s="11">
        <v>46082</v>
      </c>
      <c r="S4" s="11">
        <v>46113</v>
      </c>
      <c r="T4" s="11">
        <v>46143</v>
      </c>
      <c r="U4" s="11">
        <v>46174</v>
      </c>
      <c r="V4" s="11">
        <v>46204</v>
      </c>
      <c r="W4" s="11">
        <v>46235</v>
      </c>
      <c r="X4" s="11">
        <v>46266</v>
      </c>
      <c r="Y4" s="11">
        <v>46296</v>
      </c>
    </row>
    <row r="5" spans="1:59" x14ac:dyDescent="0.25">
      <c r="A5" t="s">
        <v>5</v>
      </c>
      <c r="B5" t="s">
        <v>9</v>
      </c>
      <c r="C5" t="s">
        <v>3</v>
      </c>
      <c r="D5" s="4">
        <v>109118</v>
      </c>
      <c r="E5" s="4">
        <v>109178</v>
      </c>
      <c r="F5" s="4">
        <v>109223</v>
      </c>
      <c r="G5" s="4">
        <v>109371</v>
      </c>
      <c r="H5" s="4">
        <v>109781</v>
      </c>
      <c r="I5" s="4">
        <v>109994</v>
      </c>
      <c r="J5" s="4">
        <v>110087</v>
      </c>
      <c r="K5" s="4">
        <v>110070</v>
      </c>
      <c r="L5" s="4">
        <v>109957</v>
      </c>
      <c r="M5" s="4">
        <v>109684</v>
      </c>
      <c r="N5" s="4">
        <v>109553</v>
      </c>
      <c r="O5" s="4">
        <v>109511</v>
      </c>
      <c r="P5" s="4">
        <v>109492</v>
      </c>
      <c r="Q5" s="4">
        <v>109559</v>
      </c>
      <c r="R5" s="4">
        <v>109630</v>
      </c>
      <c r="S5" s="4">
        <v>109841</v>
      </c>
      <c r="T5" s="4">
        <v>110277</v>
      </c>
      <c r="U5" s="4"/>
      <c r="V5" s="4"/>
      <c r="W5" s="4"/>
      <c r="X5" s="4"/>
      <c r="Y5" s="4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59" x14ac:dyDescent="0.25">
      <c r="C6" t="s">
        <v>4</v>
      </c>
      <c r="D6" s="4">
        <v>70358673.847000048</v>
      </c>
      <c r="E6" s="4">
        <v>64916855.873000011</v>
      </c>
      <c r="F6" s="4">
        <v>60768833.116000019</v>
      </c>
      <c r="G6" s="4">
        <v>51033023.655000009</v>
      </c>
      <c r="H6" s="4">
        <v>43449921.202</v>
      </c>
      <c r="I6" s="4">
        <v>39848461.967</v>
      </c>
      <c r="J6" s="4">
        <v>52026384.174000114</v>
      </c>
      <c r="K6" s="4">
        <v>49309102.033999979</v>
      </c>
      <c r="L6" s="4">
        <v>44948194.824999996</v>
      </c>
      <c r="M6" s="4">
        <v>41137743.744000003</v>
      </c>
      <c r="N6" s="4">
        <v>37167980.905000001</v>
      </c>
      <c r="O6" s="4">
        <v>59752307.163000017</v>
      </c>
      <c r="P6" s="4">
        <v>65045967.112000033</v>
      </c>
      <c r="Q6" s="4">
        <v>63501117.429999985</v>
      </c>
      <c r="R6" s="4">
        <v>57380538.156000003</v>
      </c>
      <c r="S6" s="4">
        <v>48458240.096000008</v>
      </c>
      <c r="T6" s="4">
        <v>40992881.875</v>
      </c>
      <c r="U6" s="4"/>
      <c r="V6" s="4"/>
      <c r="W6" s="4"/>
      <c r="X6" s="4"/>
      <c r="Y6" s="4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59" x14ac:dyDescent="0.25"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59" x14ac:dyDescent="0.25">
      <c r="B8" t="s">
        <v>12</v>
      </c>
      <c r="C8" t="s">
        <v>3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1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4">
        <v>1</v>
      </c>
      <c r="T8" s="4">
        <v>1</v>
      </c>
      <c r="U8" s="4"/>
      <c r="V8" s="4"/>
      <c r="W8" s="4"/>
      <c r="X8" s="4"/>
      <c r="Y8" s="4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59" x14ac:dyDescent="0.25">
      <c r="C9" t="s">
        <v>4</v>
      </c>
      <c r="D9" s="4">
        <v>40226</v>
      </c>
      <c r="E9" s="4">
        <v>34834.800000000003</v>
      </c>
      <c r="F9" s="4">
        <v>33376.559999999998</v>
      </c>
      <c r="G9" s="4">
        <v>30723</v>
      </c>
      <c r="H9" s="4">
        <v>31349.4</v>
      </c>
      <c r="I9" s="4">
        <v>30504.6</v>
      </c>
      <c r="J9" s="4">
        <v>38916.6</v>
      </c>
      <c r="K9" s="4">
        <v>38720.879999999997</v>
      </c>
      <c r="L9" s="4">
        <v>30324.6</v>
      </c>
      <c r="M9" s="4">
        <v>33870.720000000001</v>
      </c>
      <c r="N9" s="4">
        <v>35659.800000000003</v>
      </c>
      <c r="O9" s="4">
        <v>36667.199999999997</v>
      </c>
      <c r="P9" s="4">
        <v>38446</v>
      </c>
      <c r="Q9" s="4">
        <v>36108</v>
      </c>
      <c r="R9" s="4">
        <v>33667</v>
      </c>
      <c r="S9" s="4">
        <v>31282</v>
      </c>
      <c r="T9" s="4">
        <v>30180</v>
      </c>
      <c r="U9" s="4"/>
      <c r="V9" s="4"/>
      <c r="W9" s="4"/>
      <c r="X9" s="4"/>
      <c r="Y9" s="4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59" ht="15.75" thickBot="1" x14ac:dyDescent="0.3">
      <c r="A10" s="2"/>
      <c r="B10" s="2"/>
      <c r="C10" s="2"/>
      <c r="D10" s="16"/>
      <c r="E10" s="16"/>
      <c r="F10" s="16"/>
      <c r="G10" s="16"/>
      <c r="H10" s="16"/>
      <c r="I10" s="16"/>
      <c r="J10" s="16"/>
      <c r="K10" s="16"/>
      <c r="L10" s="16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59" ht="15.75" thickTop="1" x14ac:dyDescent="0.25">
      <c r="D11" s="15"/>
      <c r="E11" s="15"/>
      <c r="F11" s="15"/>
      <c r="G11" s="15"/>
      <c r="H11" s="15"/>
      <c r="I11" s="15"/>
      <c r="J11" s="15"/>
      <c r="K11" s="15"/>
      <c r="L11" s="15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59" x14ac:dyDescent="0.25">
      <c r="A12" t="s">
        <v>2</v>
      </c>
      <c r="D12" s="15"/>
      <c r="E12" s="15"/>
      <c r="F12" s="15"/>
      <c r="G12" s="15"/>
      <c r="H12" s="15"/>
      <c r="I12" s="15"/>
      <c r="J12" s="15"/>
      <c r="K12" s="15"/>
      <c r="L12" s="15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59" x14ac:dyDescent="0.25">
      <c r="C13" t="s">
        <v>3</v>
      </c>
      <c r="D13" s="14">
        <f>D5+D8</f>
        <v>109119</v>
      </c>
      <c r="E13" s="14">
        <f t="shared" ref="E13:T13" si="0">E5+E8</f>
        <v>109179</v>
      </c>
      <c r="F13" s="14">
        <f t="shared" si="0"/>
        <v>109224</v>
      </c>
      <c r="G13" s="14">
        <f t="shared" si="0"/>
        <v>109372</v>
      </c>
      <c r="H13" s="14">
        <f t="shared" si="0"/>
        <v>109782</v>
      </c>
      <c r="I13" s="14">
        <f t="shared" si="0"/>
        <v>109995</v>
      </c>
      <c r="J13" s="14">
        <f t="shared" si="0"/>
        <v>110088</v>
      </c>
      <c r="K13" s="14">
        <f t="shared" si="0"/>
        <v>110071</v>
      </c>
      <c r="L13" s="14">
        <f t="shared" si="0"/>
        <v>109958</v>
      </c>
      <c r="M13" s="14">
        <f t="shared" si="0"/>
        <v>109685</v>
      </c>
      <c r="N13" s="14">
        <f t="shared" si="0"/>
        <v>109554</v>
      </c>
      <c r="O13" s="14">
        <f t="shared" si="0"/>
        <v>109512</v>
      </c>
      <c r="P13" s="14">
        <f t="shared" si="0"/>
        <v>109493</v>
      </c>
      <c r="Q13" s="14">
        <f t="shared" si="0"/>
        <v>109560</v>
      </c>
      <c r="R13" s="14">
        <f t="shared" si="0"/>
        <v>109631</v>
      </c>
      <c r="S13" s="14">
        <f t="shared" si="0"/>
        <v>109842</v>
      </c>
      <c r="T13" s="14">
        <f t="shared" si="0"/>
        <v>110278</v>
      </c>
      <c r="U13" s="4">
        <f t="shared" ref="U13:V13" si="1">U5+U8</f>
        <v>0</v>
      </c>
      <c r="V13" s="4">
        <f t="shared" si="1"/>
        <v>0</v>
      </c>
      <c r="W13" s="4">
        <f t="shared" ref="W13:X13" si="2">W5+W8</f>
        <v>0</v>
      </c>
      <c r="X13" s="4">
        <f t="shared" si="2"/>
        <v>0</v>
      </c>
      <c r="Y13" s="4">
        <f t="shared" ref="Y13" si="3">Y5+Y8</f>
        <v>0</v>
      </c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59" x14ac:dyDescent="0.25">
      <c r="C14" t="s">
        <v>4</v>
      </c>
      <c r="D14" s="14">
        <f>D6+D9</f>
        <v>70398899.847000048</v>
      </c>
      <c r="E14" s="14">
        <f t="shared" ref="E14:T14" si="4">E6+E9</f>
        <v>64951690.673000008</v>
      </c>
      <c r="F14" s="14">
        <f t="shared" si="4"/>
        <v>60802209.676000021</v>
      </c>
      <c r="G14" s="14">
        <f t="shared" si="4"/>
        <v>51063746.655000009</v>
      </c>
      <c r="H14" s="14">
        <f t="shared" si="4"/>
        <v>43481270.601999998</v>
      </c>
      <c r="I14" s="14">
        <f t="shared" si="4"/>
        <v>39878966.567000002</v>
      </c>
      <c r="J14" s="14">
        <f t="shared" si="4"/>
        <v>52065300.774000116</v>
      </c>
      <c r="K14" s="14">
        <f t="shared" si="4"/>
        <v>49347822.913999982</v>
      </c>
      <c r="L14" s="14">
        <f t="shared" si="4"/>
        <v>44978519.424999997</v>
      </c>
      <c r="M14" s="14">
        <f t="shared" si="4"/>
        <v>41171614.464000002</v>
      </c>
      <c r="N14" s="14">
        <f t="shared" si="4"/>
        <v>37203640.704999998</v>
      </c>
      <c r="O14" s="14">
        <f t="shared" si="4"/>
        <v>59788974.36300002</v>
      </c>
      <c r="P14" s="14">
        <f t="shared" si="4"/>
        <v>65084413.112000033</v>
      </c>
      <c r="Q14" s="14">
        <f t="shared" si="4"/>
        <v>63537225.429999985</v>
      </c>
      <c r="R14" s="14">
        <f t="shared" si="4"/>
        <v>57414205.156000003</v>
      </c>
      <c r="S14" s="14">
        <f t="shared" si="4"/>
        <v>48489522.096000008</v>
      </c>
      <c r="T14" s="14">
        <f t="shared" si="4"/>
        <v>41023061.875</v>
      </c>
      <c r="U14" s="14">
        <f>U6+U9</f>
        <v>0</v>
      </c>
      <c r="V14" s="14">
        <f t="shared" ref="V14" si="5">V6+V9</f>
        <v>0</v>
      </c>
      <c r="W14" s="14">
        <f t="shared" ref="W14:X14" si="6">W6+W9</f>
        <v>0</v>
      </c>
      <c r="X14" s="14">
        <f t="shared" si="6"/>
        <v>0</v>
      </c>
      <c r="Y14" s="14">
        <f t="shared" ref="Y14" si="7">Y6+Y9</f>
        <v>0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59" x14ac:dyDescent="0.25">
      <c r="D15" s="15"/>
      <c r="E15" s="15"/>
      <c r="F15" s="15"/>
      <c r="G15" s="15"/>
      <c r="H15" s="15"/>
      <c r="I15" s="15"/>
      <c r="J15" s="15"/>
      <c r="K15" s="15"/>
      <c r="L15" s="15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59" x14ac:dyDescent="0.25">
      <c r="A16" t="s">
        <v>6</v>
      </c>
      <c r="D16" s="15"/>
      <c r="E16" s="15"/>
      <c r="F16" s="15"/>
      <c r="G16" s="15"/>
      <c r="H16" s="15"/>
      <c r="I16" s="15"/>
      <c r="J16" s="15"/>
      <c r="K16" s="15"/>
      <c r="L16" s="15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C17" t="s">
        <v>3</v>
      </c>
      <c r="D17" s="4">
        <v>18109</v>
      </c>
      <c r="E17" s="4">
        <v>18088</v>
      </c>
      <c r="F17" s="4">
        <v>18106</v>
      </c>
      <c r="G17" s="4">
        <v>18192</v>
      </c>
      <c r="H17" s="4">
        <v>18253</v>
      </c>
      <c r="I17" s="4">
        <v>18305</v>
      </c>
      <c r="J17" s="4">
        <v>18343</v>
      </c>
      <c r="K17" s="4">
        <v>18377</v>
      </c>
      <c r="L17" s="4">
        <v>18358</v>
      </c>
      <c r="M17" s="4">
        <v>18318</v>
      </c>
      <c r="N17" s="4">
        <v>18274</v>
      </c>
      <c r="O17" s="4">
        <v>18214</v>
      </c>
      <c r="P17" s="4">
        <v>18174</v>
      </c>
      <c r="Q17" s="4">
        <v>18174</v>
      </c>
      <c r="R17" s="4">
        <v>18156</v>
      </c>
      <c r="S17" s="4">
        <v>18245</v>
      </c>
      <c r="T17" s="4">
        <v>18351</v>
      </c>
      <c r="U17" s="4"/>
      <c r="V17" s="4"/>
      <c r="W17" s="4"/>
      <c r="X17" s="4"/>
      <c r="Y17" s="4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C18" t="s">
        <v>4</v>
      </c>
      <c r="D18" s="4">
        <v>16397585.938000001</v>
      </c>
      <c r="E18" s="4">
        <v>15317609.613999998</v>
      </c>
      <c r="F18" s="4">
        <v>14857428.375</v>
      </c>
      <c r="G18" s="4">
        <v>12885352.568999998</v>
      </c>
      <c r="H18" s="4">
        <v>11650440.388</v>
      </c>
      <c r="I18" s="4">
        <v>11361801.376999998</v>
      </c>
      <c r="J18" s="4">
        <v>14011288.855999991</v>
      </c>
      <c r="K18" s="4">
        <v>13161788.478999997</v>
      </c>
      <c r="L18" s="4">
        <v>12891572.774999999</v>
      </c>
      <c r="M18" s="4">
        <v>12197563.695999997</v>
      </c>
      <c r="N18" s="4">
        <v>10635314.969000001</v>
      </c>
      <c r="O18" s="4">
        <v>14895288.967999998</v>
      </c>
      <c r="P18" s="4">
        <v>15879347.710000001</v>
      </c>
      <c r="Q18" s="4">
        <v>15908905.268999999</v>
      </c>
      <c r="R18" s="4">
        <v>15069343.019000001</v>
      </c>
      <c r="S18" s="4">
        <v>13209494.540999999</v>
      </c>
      <c r="T18" s="4">
        <v>11344116.574999997</v>
      </c>
      <c r="U18" s="4"/>
      <c r="V18" s="4"/>
      <c r="W18" s="4"/>
      <c r="X18" s="4"/>
      <c r="Y18" s="4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x14ac:dyDescent="0.25"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5">
      <c r="A20" t="s">
        <v>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x14ac:dyDescent="0.25">
      <c r="C21" t="s">
        <v>3</v>
      </c>
      <c r="D21" s="4">
        <v>4849</v>
      </c>
      <c r="E21" s="4">
        <v>4849</v>
      </c>
      <c r="F21" s="4">
        <v>4849</v>
      </c>
      <c r="G21" s="4">
        <v>4849</v>
      </c>
      <c r="H21" s="4">
        <v>4848</v>
      </c>
      <c r="I21" s="4">
        <v>4848</v>
      </c>
      <c r="J21" s="4">
        <v>4846</v>
      </c>
      <c r="K21" s="4">
        <v>4846</v>
      </c>
      <c r="L21" s="4">
        <v>4846</v>
      </c>
      <c r="M21" s="4">
        <v>4845</v>
      </c>
      <c r="N21" s="4">
        <v>4845</v>
      </c>
      <c r="O21" s="4">
        <v>4845</v>
      </c>
      <c r="P21" s="4">
        <v>4845</v>
      </c>
      <c r="Q21" s="4">
        <v>4853</v>
      </c>
      <c r="R21" s="4">
        <v>4853</v>
      </c>
      <c r="S21" s="4">
        <v>4854</v>
      </c>
      <c r="T21" s="4">
        <v>4854</v>
      </c>
      <c r="U21" s="4"/>
      <c r="V21" s="4"/>
      <c r="W21" s="4"/>
      <c r="X21" s="4"/>
      <c r="Y21" s="4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x14ac:dyDescent="0.25">
      <c r="C22" t="s">
        <v>4</v>
      </c>
      <c r="D22" s="4">
        <v>460814</v>
      </c>
      <c r="E22" s="4">
        <v>405243</v>
      </c>
      <c r="F22" s="4">
        <v>444628</v>
      </c>
      <c r="G22" s="4">
        <v>401501</v>
      </c>
      <c r="H22" s="4">
        <v>409825</v>
      </c>
      <c r="I22" s="4">
        <v>406285</v>
      </c>
      <c r="J22" s="4">
        <v>536326</v>
      </c>
      <c r="K22" s="4">
        <v>553288.58499999996</v>
      </c>
      <c r="L22" s="4">
        <v>466459.60400000005</v>
      </c>
      <c r="M22" s="4">
        <v>491712.22299999994</v>
      </c>
      <c r="N22" s="4">
        <v>272246.70599999995</v>
      </c>
      <c r="O22" s="4">
        <v>735209.53899999987</v>
      </c>
      <c r="P22" s="4">
        <v>381437.89700000006</v>
      </c>
      <c r="Q22" s="4">
        <v>402476.31300000002</v>
      </c>
      <c r="R22" s="4">
        <v>584226.723</v>
      </c>
      <c r="S22" s="4">
        <v>462318.24200000009</v>
      </c>
      <c r="T22" s="4">
        <v>344283.66200000001</v>
      </c>
      <c r="U22" s="4"/>
      <c r="V22" s="4"/>
      <c r="W22" s="4"/>
      <c r="X22" s="4"/>
      <c r="Y22" s="4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thickBot="1" x14ac:dyDescent="0.3">
      <c r="A23" s="2"/>
      <c r="B23" s="2"/>
      <c r="C23" s="2"/>
      <c r="D23" s="16"/>
      <c r="E23" s="16"/>
      <c r="F23" s="16"/>
      <c r="G23" s="16"/>
      <c r="H23" s="16"/>
      <c r="I23" s="16"/>
      <c r="J23" s="16"/>
      <c r="K23" s="16"/>
      <c r="L23" s="16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42" ht="15.75" thickTop="1" x14ac:dyDescent="0.25">
      <c r="D24" s="15"/>
      <c r="E24" s="15"/>
      <c r="F24" s="15"/>
      <c r="G24" s="15"/>
      <c r="H24" s="15"/>
      <c r="I24" s="15"/>
      <c r="J24" s="15"/>
      <c r="K24" s="15"/>
      <c r="L24" s="15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42" x14ac:dyDescent="0.25">
      <c r="A25" t="s">
        <v>10</v>
      </c>
      <c r="D25" s="15"/>
      <c r="E25" s="15"/>
      <c r="F25" s="15"/>
      <c r="G25" s="15"/>
      <c r="H25" s="15"/>
      <c r="I25" s="15"/>
      <c r="J25" s="15"/>
      <c r="K25" s="15"/>
      <c r="L25" s="15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42" x14ac:dyDescent="0.25">
      <c r="C26" t="s">
        <v>3</v>
      </c>
      <c r="D26" s="4">
        <f>SUM(D13+D17+D21)</f>
        <v>132077</v>
      </c>
      <c r="E26" s="4">
        <f t="shared" ref="E26:Y26" si="8">SUM(E13+E17+E21)</f>
        <v>132116</v>
      </c>
      <c r="F26" s="4">
        <f t="shared" si="8"/>
        <v>132179</v>
      </c>
      <c r="G26" s="4">
        <f t="shared" si="8"/>
        <v>132413</v>
      </c>
      <c r="H26" s="4">
        <f t="shared" si="8"/>
        <v>132883</v>
      </c>
      <c r="I26" s="4">
        <f t="shared" si="8"/>
        <v>133148</v>
      </c>
      <c r="J26" s="4">
        <f t="shared" si="8"/>
        <v>133277</v>
      </c>
      <c r="K26" s="4">
        <f t="shared" si="8"/>
        <v>133294</v>
      </c>
      <c r="L26" s="4">
        <f t="shared" si="8"/>
        <v>133162</v>
      </c>
      <c r="M26" s="4">
        <f t="shared" si="8"/>
        <v>132848</v>
      </c>
      <c r="N26" s="4">
        <f t="shared" si="8"/>
        <v>132673</v>
      </c>
      <c r="O26" s="4">
        <f t="shared" si="8"/>
        <v>132571</v>
      </c>
      <c r="P26" s="4">
        <f t="shared" si="8"/>
        <v>132512</v>
      </c>
      <c r="Q26" s="4">
        <f t="shared" si="8"/>
        <v>132587</v>
      </c>
      <c r="R26" s="4">
        <f t="shared" si="8"/>
        <v>132640</v>
      </c>
      <c r="S26" s="4">
        <f t="shared" si="8"/>
        <v>132941</v>
      </c>
      <c r="T26" s="4">
        <f t="shared" si="8"/>
        <v>133483</v>
      </c>
      <c r="U26" s="4">
        <f t="shared" si="8"/>
        <v>0</v>
      </c>
      <c r="V26" s="4">
        <f t="shared" si="8"/>
        <v>0</v>
      </c>
      <c r="W26" s="4">
        <f t="shared" si="8"/>
        <v>0</v>
      </c>
      <c r="X26" s="4">
        <f t="shared" si="8"/>
        <v>0</v>
      </c>
      <c r="Y26" s="4">
        <f t="shared" si="8"/>
        <v>0</v>
      </c>
    </row>
    <row r="27" spans="1:42" x14ac:dyDescent="0.25">
      <c r="C27" t="s">
        <v>4</v>
      </c>
      <c r="D27" s="4">
        <f>SUM(D14+D18+D22)</f>
        <v>87257299.785000056</v>
      </c>
      <c r="E27" s="4">
        <f t="shared" ref="E27:Y27" si="9">SUM(E14+E18+E22)</f>
        <v>80674543.287</v>
      </c>
      <c r="F27" s="4">
        <f t="shared" si="9"/>
        <v>76104266.051000029</v>
      </c>
      <c r="G27" s="4">
        <f t="shared" si="9"/>
        <v>64350600.224000007</v>
      </c>
      <c r="H27" s="4">
        <f t="shared" si="9"/>
        <v>55541535.989999995</v>
      </c>
      <c r="I27" s="4">
        <f t="shared" si="9"/>
        <v>51647052.943999998</v>
      </c>
      <c r="J27" s="4">
        <f t="shared" si="9"/>
        <v>66612915.630000107</v>
      </c>
      <c r="K27" s="4">
        <f t="shared" si="9"/>
        <v>63062899.977999978</v>
      </c>
      <c r="L27" s="4">
        <f t="shared" si="9"/>
        <v>58336551.803999998</v>
      </c>
      <c r="M27" s="4">
        <f t="shared" si="9"/>
        <v>53860890.382999994</v>
      </c>
      <c r="N27" s="4">
        <f t="shared" si="9"/>
        <v>48111202.379999995</v>
      </c>
      <c r="O27" s="4">
        <f t="shared" si="9"/>
        <v>75419472.87000002</v>
      </c>
      <c r="P27" s="4">
        <f t="shared" si="9"/>
        <v>81345198.719000027</v>
      </c>
      <c r="Q27" s="4">
        <f t="shared" si="9"/>
        <v>79848607.01199998</v>
      </c>
      <c r="R27" s="4">
        <f t="shared" si="9"/>
        <v>73067774.898000017</v>
      </c>
      <c r="S27" s="4">
        <f t="shared" si="9"/>
        <v>62161334.879000008</v>
      </c>
      <c r="T27" s="4">
        <f t="shared" si="9"/>
        <v>52711462.111999996</v>
      </c>
      <c r="U27" s="4">
        <f t="shared" si="9"/>
        <v>0</v>
      </c>
      <c r="V27" s="4">
        <f t="shared" si="9"/>
        <v>0</v>
      </c>
      <c r="W27" s="4">
        <f t="shared" si="9"/>
        <v>0</v>
      </c>
      <c r="X27" s="4">
        <f t="shared" si="9"/>
        <v>0</v>
      </c>
      <c r="Y27" s="4">
        <f t="shared" si="9"/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E1E91-6154-4F5F-AB0F-25E8C56A81D3}">
  <sheetPr codeName="Sheet3">
    <tabColor theme="9" tint="0.39997558519241921"/>
  </sheetPr>
  <dimension ref="A1:Y40"/>
  <sheetViews>
    <sheetView tabSelected="1" zoomScale="50" zoomScaleNormal="50" workbookViewId="0">
      <selection activeCell="K42" sqref="K42"/>
    </sheetView>
  </sheetViews>
  <sheetFormatPr defaultColWidth="9.140625" defaultRowHeight="15" x14ac:dyDescent="0.25"/>
  <cols>
    <col min="1" max="1" width="34.7109375" customWidth="1"/>
    <col min="2" max="2" width="20.42578125" bestFit="1" customWidth="1"/>
    <col min="3" max="3" width="8.42578125" bestFit="1" customWidth="1"/>
    <col min="4" max="4" width="16.5703125" bestFit="1" customWidth="1"/>
    <col min="5" max="7" width="16.140625" bestFit="1" customWidth="1"/>
    <col min="8" max="9" width="16.5703125" bestFit="1" customWidth="1"/>
    <col min="10" max="10" width="15.42578125" bestFit="1" customWidth="1"/>
    <col min="11" max="12" width="16.140625" bestFit="1" customWidth="1"/>
    <col min="13" max="13" width="17.5703125" customWidth="1"/>
    <col min="14" max="14" width="16.5703125" bestFit="1" customWidth="1"/>
    <col min="15" max="15" width="16.140625" bestFit="1" customWidth="1"/>
    <col min="16" max="16" width="15.42578125" bestFit="1" customWidth="1"/>
    <col min="17" max="18" width="16.140625" bestFit="1" customWidth="1"/>
    <col min="19" max="19" width="15.42578125" bestFit="1" customWidth="1"/>
    <col min="20" max="22" width="16.140625" bestFit="1" customWidth="1"/>
    <col min="23" max="24" width="14" bestFit="1" customWidth="1"/>
    <col min="25" max="25" width="7.85546875" bestFit="1" customWidth="1"/>
  </cols>
  <sheetData>
    <row r="1" spans="1:25" x14ac:dyDescent="0.25">
      <c r="A1" s="5" t="s">
        <v>8</v>
      </c>
    </row>
    <row r="2" spans="1:25" x14ac:dyDescent="0.25">
      <c r="A2" s="7" t="s">
        <v>13</v>
      </c>
    </row>
    <row r="4" spans="1:25" x14ac:dyDescent="0.25">
      <c r="A4" s="17" t="s">
        <v>1</v>
      </c>
      <c r="B4" s="18" t="s">
        <v>14</v>
      </c>
      <c r="C4" s="18"/>
      <c r="D4" s="19">
        <v>45658</v>
      </c>
      <c r="E4" s="19">
        <v>45689</v>
      </c>
      <c r="F4" s="19">
        <v>45717</v>
      </c>
      <c r="G4" s="19">
        <v>45748</v>
      </c>
      <c r="H4" s="19">
        <v>45778</v>
      </c>
      <c r="I4" s="19">
        <v>45809</v>
      </c>
      <c r="J4" s="19">
        <v>45839</v>
      </c>
      <c r="K4" s="19">
        <v>45870</v>
      </c>
      <c r="L4" s="19">
        <v>45901</v>
      </c>
      <c r="M4" s="19">
        <v>45931</v>
      </c>
      <c r="N4" s="19">
        <v>45962</v>
      </c>
      <c r="O4" s="19">
        <v>45992</v>
      </c>
      <c r="P4" s="19">
        <v>46023</v>
      </c>
      <c r="Q4" s="19">
        <v>46054</v>
      </c>
      <c r="R4" s="19">
        <v>46082</v>
      </c>
      <c r="S4" s="19">
        <v>46113</v>
      </c>
      <c r="T4" s="19">
        <v>46143</v>
      </c>
      <c r="U4" s="19">
        <v>46174</v>
      </c>
      <c r="V4" s="19">
        <v>46204</v>
      </c>
      <c r="W4" s="19">
        <v>46235</v>
      </c>
      <c r="X4" s="19">
        <v>46266</v>
      </c>
      <c r="Y4" s="19">
        <v>46296</v>
      </c>
    </row>
    <row r="5" spans="1:25" x14ac:dyDescent="0.25">
      <c r="A5" t="s">
        <v>5</v>
      </c>
      <c r="B5" t="s">
        <v>9</v>
      </c>
      <c r="C5" t="s">
        <v>3</v>
      </c>
      <c r="D5" s="34">
        <v>103043</v>
      </c>
      <c r="E5" s="34">
        <v>103301</v>
      </c>
      <c r="F5" s="34">
        <v>103075</v>
      </c>
      <c r="G5" s="34">
        <v>103344</v>
      </c>
      <c r="H5" s="34">
        <v>103891</v>
      </c>
      <c r="I5" s="34">
        <v>104355</v>
      </c>
      <c r="J5" s="34">
        <v>104652</v>
      </c>
      <c r="K5" s="20">
        <v>103897.36795339199</v>
      </c>
      <c r="L5" s="20">
        <v>103790.704897348</v>
      </c>
      <c r="M5" s="34">
        <v>102382</v>
      </c>
      <c r="N5" s="34">
        <v>102023</v>
      </c>
      <c r="O5" s="34">
        <v>102480</v>
      </c>
      <c r="P5" s="34">
        <v>103333</v>
      </c>
      <c r="Q5" s="34">
        <v>104195</v>
      </c>
      <c r="R5" s="34">
        <v>105564</v>
      </c>
      <c r="S5" s="34">
        <v>105806</v>
      </c>
      <c r="T5" s="34">
        <v>106054</v>
      </c>
      <c r="U5" s="34"/>
      <c r="V5" s="34"/>
      <c r="W5" s="20"/>
      <c r="X5" s="20"/>
      <c r="Y5" s="20"/>
    </row>
    <row r="6" spans="1:25" x14ac:dyDescent="0.25">
      <c r="C6" t="s">
        <v>4</v>
      </c>
      <c r="D6" s="21">
        <v>66608714.648000017</v>
      </c>
      <c r="E6" s="21">
        <v>61619131.479000002</v>
      </c>
      <c r="F6" s="21">
        <v>57510884.572000012</v>
      </c>
      <c r="G6" s="21">
        <v>48409731.397999994</v>
      </c>
      <c r="H6" s="21">
        <v>40999035.821999989</v>
      </c>
      <c r="I6" s="21">
        <v>37715463.702000007</v>
      </c>
      <c r="J6" s="21">
        <v>49435205.269000068</v>
      </c>
      <c r="K6" s="21">
        <v>46863698.079999976</v>
      </c>
      <c r="L6" s="21">
        <v>42887539.386</v>
      </c>
      <c r="M6" s="21">
        <v>39296221.140999995</v>
      </c>
      <c r="N6" s="21">
        <v>35496515.960000008</v>
      </c>
      <c r="O6" s="21">
        <v>57159545.083000012</v>
      </c>
      <c r="P6" s="21">
        <v>62163965.445000008</v>
      </c>
      <c r="Q6" s="21">
        <v>60613326.285000011</v>
      </c>
      <c r="R6" s="21">
        <v>54916517.350000001</v>
      </c>
      <c r="S6" s="21">
        <v>46405198.226000004</v>
      </c>
      <c r="T6" s="21">
        <v>39227449.162</v>
      </c>
      <c r="U6" s="21"/>
      <c r="V6" s="21"/>
      <c r="W6" s="21"/>
      <c r="X6" s="21"/>
      <c r="Y6" s="21"/>
    </row>
    <row r="7" spans="1:25" x14ac:dyDescent="0.25"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</row>
    <row r="8" spans="1:25" x14ac:dyDescent="0.25">
      <c r="B8" t="s">
        <v>12</v>
      </c>
      <c r="C8" t="s">
        <v>3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</row>
    <row r="9" spans="1:25" x14ac:dyDescent="0.25">
      <c r="C9" t="s">
        <v>4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0</v>
      </c>
      <c r="W9" s="20">
        <v>0</v>
      </c>
      <c r="X9" s="20">
        <v>0</v>
      </c>
      <c r="Y9" s="20">
        <v>0</v>
      </c>
    </row>
    <row r="10" spans="1:25" ht="15.75" thickBot="1" x14ac:dyDescent="0.3">
      <c r="A10" s="22"/>
      <c r="B10" s="2"/>
      <c r="C10" s="2"/>
      <c r="D10" s="23"/>
      <c r="E10" s="23"/>
      <c r="F10" s="23"/>
      <c r="G10" s="23"/>
      <c r="H10" s="23"/>
      <c r="I10" s="23"/>
      <c r="J10" s="23"/>
      <c r="K10" s="24"/>
      <c r="L10" s="24"/>
      <c r="M10" s="24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</row>
    <row r="11" spans="1:25" ht="15.75" thickTop="1" x14ac:dyDescent="0.25"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x14ac:dyDescent="0.25">
      <c r="A12" s="26" t="s">
        <v>2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1:25" x14ac:dyDescent="0.25">
      <c r="A13" s="28"/>
      <c r="C13" t="s">
        <v>3</v>
      </c>
      <c r="D13" s="20">
        <f>D5+D8</f>
        <v>103043</v>
      </c>
      <c r="E13" s="20">
        <f t="shared" ref="E13:T13" si="0">E5+E8</f>
        <v>103301</v>
      </c>
      <c r="F13" s="20">
        <f t="shared" si="0"/>
        <v>103075</v>
      </c>
      <c r="G13" s="20">
        <f t="shared" si="0"/>
        <v>103344</v>
      </c>
      <c r="H13" s="20">
        <f t="shared" si="0"/>
        <v>103891</v>
      </c>
      <c r="I13" s="20">
        <v>104355</v>
      </c>
      <c r="J13" s="20">
        <f t="shared" si="0"/>
        <v>104652</v>
      </c>
      <c r="K13" s="20">
        <f t="shared" si="0"/>
        <v>103897.36795339199</v>
      </c>
      <c r="L13" s="20">
        <f t="shared" si="0"/>
        <v>103790.704897348</v>
      </c>
      <c r="M13" s="20">
        <f t="shared" si="0"/>
        <v>102382</v>
      </c>
      <c r="N13" s="20">
        <f t="shared" si="0"/>
        <v>102023</v>
      </c>
      <c r="O13" s="20">
        <f t="shared" si="0"/>
        <v>102480</v>
      </c>
      <c r="P13" s="20">
        <f t="shared" si="0"/>
        <v>103333</v>
      </c>
      <c r="Q13" s="20">
        <f t="shared" si="0"/>
        <v>104195</v>
      </c>
      <c r="R13" s="20">
        <f t="shared" si="0"/>
        <v>105564</v>
      </c>
      <c r="S13" s="20">
        <f t="shared" si="0"/>
        <v>105806</v>
      </c>
      <c r="T13" s="20">
        <f t="shared" si="0"/>
        <v>106054</v>
      </c>
      <c r="U13" s="20">
        <f t="shared" ref="U13:V13" si="1">U5+U8</f>
        <v>0</v>
      </c>
      <c r="V13" s="20">
        <f t="shared" si="1"/>
        <v>0</v>
      </c>
      <c r="W13" s="20">
        <f t="shared" ref="W13:X13" si="2">W5+W8</f>
        <v>0</v>
      </c>
      <c r="X13" s="20">
        <f t="shared" si="2"/>
        <v>0</v>
      </c>
      <c r="Y13" s="20">
        <f t="shared" ref="Y13" si="3">Y5+Y8</f>
        <v>0</v>
      </c>
    </row>
    <row r="14" spans="1:25" x14ac:dyDescent="0.25">
      <c r="A14" s="28"/>
      <c r="C14" t="s">
        <v>4</v>
      </c>
      <c r="D14" s="20">
        <f>D6+D9</f>
        <v>66608714.648000017</v>
      </c>
      <c r="E14" s="20">
        <f t="shared" ref="E14:T14" si="4">E6+E9</f>
        <v>61619131.479000002</v>
      </c>
      <c r="F14" s="20">
        <f t="shared" si="4"/>
        <v>57510884.572000012</v>
      </c>
      <c r="G14" s="20">
        <f t="shared" si="4"/>
        <v>48409731.397999994</v>
      </c>
      <c r="H14" s="20">
        <f t="shared" si="4"/>
        <v>40999035.821999989</v>
      </c>
      <c r="I14" s="20">
        <v>37715463.702000007</v>
      </c>
      <c r="J14" s="20">
        <f t="shared" si="4"/>
        <v>49435205.269000068</v>
      </c>
      <c r="K14" s="20">
        <f t="shared" si="4"/>
        <v>46863698.079999976</v>
      </c>
      <c r="L14" s="20">
        <f t="shared" si="4"/>
        <v>42887539.386</v>
      </c>
      <c r="M14" s="20">
        <f t="shared" si="4"/>
        <v>39296221.140999995</v>
      </c>
      <c r="N14" s="20">
        <f t="shared" si="4"/>
        <v>35496515.960000008</v>
      </c>
      <c r="O14" s="20">
        <f t="shared" si="4"/>
        <v>57159545.083000012</v>
      </c>
      <c r="P14" s="20">
        <f t="shared" si="4"/>
        <v>62163965.445000008</v>
      </c>
      <c r="Q14" s="20">
        <f t="shared" si="4"/>
        <v>60613326.285000011</v>
      </c>
      <c r="R14" s="20">
        <f t="shared" si="4"/>
        <v>54916517.350000001</v>
      </c>
      <c r="S14" s="20">
        <f t="shared" si="4"/>
        <v>46405198.226000004</v>
      </c>
      <c r="T14" s="20">
        <f t="shared" si="4"/>
        <v>39227449.162</v>
      </c>
      <c r="U14" s="25">
        <f t="shared" ref="U14:V14" si="5">U6+U9</f>
        <v>0</v>
      </c>
      <c r="V14" s="25">
        <f t="shared" si="5"/>
        <v>0</v>
      </c>
      <c r="W14" s="25">
        <f t="shared" ref="W14:X14" si="6">W6+W9</f>
        <v>0</v>
      </c>
      <c r="X14" s="25">
        <f t="shared" si="6"/>
        <v>0</v>
      </c>
      <c r="Y14" s="25">
        <f t="shared" ref="Y14" si="7">Y6+Y9</f>
        <v>0</v>
      </c>
    </row>
    <row r="15" spans="1:25" x14ac:dyDescent="0.25">
      <c r="A15" s="28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x14ac:dyDescent="0.25">
      <c r="A16" s="28" t="s">
        <v>6</v>
      </c>
      <c r="D16" s="20"/>
      <c r="E16" s="20"/>
      <c r="F16" s="20"/>
      <c r="G16" s="20"/>
      <c r="H16" s="20"/>
      <c r="I16" s="20"/>
      <c r="J16" s="20"/>
      <c r="K16" s="25"/>
      <c r="L16" s="25"/>
      <c r="M16" s="25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8"/>
      <c r="C17" t="s">
        <v>3</v>
      </c>
      <c r="D17" s="34">
        <v>17351</v>
      </c>
      <c r="E17" s="34">
        <v>17367</v>
      </c>
      <c r="F17" s="34">
        <v>17403</v>
      </c>
      <c r="G17" s="34">
        <v>17501</v>
      </c>
      <c r="H17" s="34">
        <v>17594</v>
      </c>
      <c r="I17" s="21">
        <v>17655</v>
      </c>
      <c r="J17" s="34">
        <v>17721</v>
      </c>
      <c r="K17" s="21">
        <v>17497.271162320816</v>
      </c>
      <c r="L17" s="21">
        <v>17479.180714909155</v>
      </c>
      <c r="M17" s="34">
        <v>15376</v>
      </c>
      <c r="N17" s="34">
        <v>15566</v>
      </c>
      <c r="O17" s="34">
        <v>15730</v>
      </c>
      <c r="P17" s="34">
        <v>15900</v>
      </c>
      <c r="Q17" s="34">
        <v>16030</v>
      </c>
      <c r="R17" s="34">
        <v>16177</v>
      </c>
      <c r="S17" s="34">
        <v>15405</v>
      </c>
      <c r="T17" s="34">
        <v>15472</v>
      </c>
      <c r="U17" s="34"/>
      <c r="V17" s="34"/>
      <c r="W17" s="21"/>
      <c r="X17" s="21"/>
      <c r="Y17" s="21"/>
    </row>
    <row r="18" spans="1:25" x14ac:dyDescent="0.25">
      <c r="A18" s="28"/>
      <c r="C18" t="s">
        <v>4</v>
      </c>
      <c r="D18" s="21">
        <v>12595664.386000002</v>
      </c>
      <c r="E18" s="21">
        <v>11668737.857000001</v>
      </c>
      <c r="F18" s="21">
        <v>11331717.901999999</v>
      </c>
      <c r="G18" s="21">
        <v>9788049.7760000005</v>
      </c>
      <c r="H18" s="21">
        <v>8813321.6479999982</v>
      </c>
      <c r="I18" s="25">
        <v>8678100.5629999992</v>
      </c>
      <c r="J18" s="21">
        <v>10842337.945999993</v>
      </c>
      <c r="K18" s="20">
        <v>10212359.945999997</v>
      </c>
      <c r="L18" s="20">
        <v>10005551.335999999</v>
      </c>
      <c r="M18" s="20">
        <v>9407265.0889999997</v>
      </c>
      <c r="N18" s="21">
        <v>8072578.4339999994</v>
      </c>
      <c r="O18" s="21">
        <v>11383734.522</v>
      </c>
      <c r="P18" s="21">
        <v>12195268.717</v>
      </c>
      <c r="Q18" s="21">
        <v>12239047.810999997</v>
      </c>
      <c r="R18" s="21">
        <v>11751677.476000004</v>
      </c>
      <c r="S18" s="21">
        <v>10257523.169</v>
      </c>
      <c r="T18" s="21">
        <v>8686783.9399999995</v>
      </c>
      <c r="U18" s="21"/>
      <c r="V18" s="21"/>
      <c r="W18" s="20"/>
      <c r="X18" s="20"/>
      <c r="Y18" s="20"/>
    </row>
    <row r="19" spans="1:25" x14ac:dyDescent="0.25">
      <c r="A19" s="28"/>
      <c r="D19" s="25"/>
      <c r="E19" s="25"/>
      <c r="F19" s="25"/>
      <c r="G19" s="25"/>
      <c r="H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x14ac:dyDescent="0.25">
      <c r="A20" t="s">
        <v>7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1:25" x14ac:dyDescent="0.25">
      <c r="C21" t="s">
        <v>3</v>
      </c>
      <c r="D21" s="21">
        <v>4669</v>
      </c>
      <c r="E21" s="21">
        <v>4680</v>
      </c>
      <c r="F21" s="21">
        <v>4673</v>
      </c>
      <c r="G21" s="21">
        <v>4687</v>
      </c>
      <c r="H21" s="21">
        <v>4712</v>
      </c>
      <c r="I21" s="21">
        <v>4732</v>
      </c>
      <c r="J21" s="21">
        <v>4746</v>
      </c>
      <c r="K21" s="20">
        <v>4694.2002004683354</v>
      </c>
      <c r="L21" s="20">
        <v>4668.1834673263247</v>
      </c>
      <c r="M21" s="20">
        <v>4204</v>
      </c>
      <c r="N21" s="21">
        <v>4232</v>
      </c>
      <c r="O21" s="21">
        <v>4272</v>
      </c>
      <c r="P21" s="21">
        <v>4319</v>
      </c>
      <c r="Q21" s="21">
        <v>4337</v>
      </c>
      <c r="R21" s="21">
        <v>4359</v>
      </c>
      <c r="S21" s="21">
        <v>4373</v>
      </c>
      <c r="T21" s="21">
        <v>4659.84</v>
      </c>
      <c r="U21" s="21"/>
      <c r="V21" s="21"/>
      <c r="W21" s="20"/>
      <c r="X21" s="20"/>
      <c r="Y21" s="20"/>
    </row>
    <row r="22" spans="1:25" x14ac:dyDescent="0.25">
      <c r="C22" t="s">
        <v>4</v>
      </c>
      <c r="D22" s="29">
        <v>347013</v>
      </c>
      <c r="E22" s="29">
        <v>302015</v>
      </c>
      <c r="F22" s="29">
        <v>327262</v>
      </c>
      <c r="G22" s="29">
        <v>294382</v>
      </c>
      <c r="H22" s="29">
        <v>302179</v>
      </c>
      <c r="I22" s="29">
        <v>296628</v>
      </c>
      <c r="J22" s="29">
        <v>371524</v>
      </c>
      <c r="K22" s="29">
        <v>320907</v>
      </c>
      <c r="L22" s="29">
        <v>254013.10499999998</v>
      </c>
      <c r="M22" s="29">
        <v>277109</v>
      </c>
      <c r="N22" s="29">
        <v>178509</v>
      </c>
      <c r="O22" s="29">
        <v>406037</v>
      </c>
      <c r="P22" s="29">
        <v>172619</v>
      </c>
      <c r="Q22" s="29">
        <v>294743</v>
      </c>
      <c r="R22" s="29">
        <v>274411</v>
      </c>
      <c r="S22" s="29">
        <v>252597.90800000005</v>
      </c>
      <c r="T22" s="29">
        <v>235644.09600000002</v>
      </c>
      <c r="U22" s="29"/>
      <c r="V22" s="29"/>
      <c r="W22" s="29"/>
      <c r="X22" s="29"/>
      <c r="Y22" s="29"/>
    </row>
    <row r="23" spans="1:25" ht="15.75" thickBot="1" x14ac:dyDescent="0.3">
      <c r="A23" s="2"/>
      <c r="B23" s="2"/>
      <c r="C23" s="2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</row>
    <row r="24" spans="1:25" ht="15.75" thickTop="1" x14ac:dyDescent="0.25"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5" x14ac:dyDescent="0.25">
      <c r="A25" t="s">
        <v>10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</row>
    <row r="26" spans="1:25" x14ac:dyDescent="0.25">
      <c r="C26" t="s">
        <v>3</v>
      </c>
      <c r="D26" s="29">
        <f>D13+D17+D21</f>
        <v>125063</v>
      </c>
      <c r="E26" s="29">
        <f t="shared" ref="E26:T26" si="8">E13+E17+E21</f>
        <v>125348</v>
      </c>
      <c r="F26" s="29">
        <f t="shared" si="8"/>
        <v>125151</v>
      </c>
      <c r="G26" s="29">
        <f t="shared" si="8"/>
        <v>125532</v>
      </c>
      <c r="H26" s="29">
        <f t="shared" si="8"/>
        <v>126197</v>
      </c>
      <c r="I26" s="29">
        <f t="shared" ref="I26" si="9">I13+I17+I21</f>
        <v>126742</v>
      </c>
      <c r="J26" s="29">
        <f t="shared" si="8"/>
        <v>127119</v>
      </c>
      <c r="K26" s="29">
        <f t="shared" si="8"/>
        <v>126088.83931618114</v>
      </c>
      <c r="L26" s="29">
        <f t="shared" si="8"/>
        <v>125938.06907958347</v>
      </c>
      <c r="M26" s="29">
        <f t="shared" si="8"/>
        <v>121962</v>
      </c>
      <c r="N26" s="29">
        <f t="shared" si="8"/>
        <v>121821</v>
      </c>
      <c r="O26" s="29">
        <f t="shared" si="8"/>
        <v>122482</v>
      </c>
      <c r="P26" s="29">
        <f t="shared" si="8"/>
        <v>123552</v>
      </c>
      <c r="Q26" s="29">
        <f t="shared" si="8"/>
        <v>124562</v>
      </c>
      <c r="R26" s="29">
        <f t="shared" si="8"/>
        <v>126100</v>
      </c>
      <c r="S26" s="29">
        <f t="shared" si="8"/>
        <v>125584</v>
      </c>
      <c r="T26" s="29">
        <f t="shared" si="8"/>
        <v>126185.84</v>
      </c>
      <c r="U26" s="29">
        <f t="shared" ref="U26:X26" si="10">U21+U17+U13</f>
        <v>0</v>
      </c>
      <c r="V26" s="29">
        <f t="shared" si="10"/>
        <v>0</v>
      </c>
      <c r="W26" s="29">
        <f t="shared" si="10"/>
        <v>0</v>
      </c>
      <c r="X26" s="29">
        <f t="shared" si="10"/>
        <v>0</v>
      </c>
      <c r="Y26" s="29">
        <f t="shared" ref="Y26" si="11">Y21+Y17+Y13</f>
        <v>0</v>
      </c>
    </row>
    <row r="27" spans="1:25" x14ac:dyDescent="0.25">
      <c r="C27" t="s">
        <v>4</v>
      </c>
      <c r="D27" s="29">
        <f>D14+D18+D22</f>
        <v>79551392.034000024</v>
      </c>
      <c r="E27" s="29">
        <f t="shared" ref="E27:T27" si="12">E14+E18+E22</f>
        <v>73589884.335999995</v>
      </c>
      <c r="F27" s="29">
        <f t="shared" si="12"/>
        <v>69169864.474000007</v>
      </c>
      <c r="G27" s="29">
        <f t="shared" si="12"/>
        <v>58492163.173999995</v>
      </c>
      <c r="H27" s="29">
        <f t="shared" si="12"/>
        <v>50114536.469999984</v>
      </c>
      <c r="I27" s="29">
        <f>I14+I18+I22</f>
        <v>46690192.265000008</v>
      </c>
      <c r="J27" s="29">
        <f t="shared" si="12"/>
        <v>60649067.215000063</v>
      </c>
      <c r="K27" s="29">
        <f t="shared" si="12"/>
        <v>57396965.025999971</v>
      </c>
      <c r="L27" s="29">
        <f t="shared" si="12"/>
        <v>53147103.827</v>
      </c>
      <c r="M27" s="29">
        <f t="shared" si="12"/>
        <v>48980595.229999997</v>
      </c>
      <c r="N27" s="29">
        <f t="shared" si="12"/>
        <v>43747603.394000009</v>
      </c>
      <c r="O27" s="29">
        <f t="shared" si="12"/>
        <v>68949316.605000019</v>
      </c>
      <c r="P27" s="29">
        <f t="shared" si="12"/>
        <v>74531853.162</v>
      </c>
      <c r="Q27" s="29">
        <f t="shared" si="12"/>
        <v>73147117.096000016</v>
      </c>
      <c r="R27" s="29">
        <f t="shared" si="12"/>
        <v>66942605.826000005</v>
      </c>
      <c r="S27" s="29">
        <f t="shared" si="12"/>
        <v>56915319.303000003</v>
      </c>
      <c r="T27" s="29">
        <f t="shared" si="12"/>
        <v>48149877.197999999</v>
      </c>
      <c r="U27" s="29">
        <f t="shared" ref="U27:X27" si="13">U14+U18+U22</f>
        <v>0</v>
      </c>
      <c r="V27" s="29">
        <f t="shared" si="13"/>
        <v>0</v>
      </c>
      <c r="W27" s="29">
        <f t="shared" si="13"/>
        <v>0</v>
      </c>
      <c r="X27" s="29">
        <f t="shared" si="13"/>
        <v>0</v>
      </c>
      <c r="Y27" s="29">
        <f t="shared" ref="Y27" si="14">Y14+Y18+Y22</f>
        <v>0</v>
      </c>
    </row>
    <row r="28" spans="1:25" x14ac:dyDescent="0.25"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30" spans="1:25" x14ac:dyDescent="0.25">
      <c r="D30" s="32"/>
      <c r="E30" s="32"/>
      <c r="F30" s="32"/>
      <c r="G30" s="32"/>
      <c r="H30" s="32"/>
      <c r="I30" s="32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</row>
    <row r="31" spans="1:25" x14ac:dyDescent="0.25">
      <c r="O31" s="34"/>
    </row>
    <row r="32" spans="1:25" x14ac:dyDescent="0.25">
      <c r="O32" s="34"/>
    </row>
    <row r="33" spans="4:20" x14ac:dyDescent="0.25"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</row>
    <row r="34" spans="4:20" x14ac:dyDescent="0.25"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</row>
    <row r="35" spans="4:20" x14ac:dyDescent="0.25"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</row>
    <row r="37" spans="4:20" x14ac:dyDescent="0.25"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</row>
    <row r="38" spans="4:20" x14ac:dyDescent="0.25"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</row>
    <row r="39" spans="4:20" x14ac:dyDescent="0.25"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7"/>
      <c r="T39" s="35"/>
    </row>
    <row r="40" spans="4:20" x14ac:dyDescent="0.25">
      <c r="S40" s="3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Small All</vt:lpstr>
      <vt:lpstr>Small SO Only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DUTRA, STEVEN</dc:creator>
  <cp:lastModifiedBy>TURNER, EMILY</cp:lastModifiedBy>
  <dcterms:created xsi:type="dcterms:W3CDTF">2013-04-12T17:06:21Z</dcterms:created>
  <dcterms:modified xsi:type="dcterms:W3CDTF">2026-07-02T20:45:20Z</dcterms:modified>
</cp:coreProperties>
</file>