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MPD\"/>
    </mc:Choice>
  </mc:AlternateContent>
  <xr:revisionPtr revIDLastSave="0" documentId="13_ncr:1_{45BCB6C6-6D4C-4519-A725-7A7B2A176AC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ll Large" sheetId="3" r:id="rId1"/>
    <sheet name="Large SO Only" sheetId="7" r:id="rId2"/>
  </sheets>
  <definedNames>
    <definedName name="ID" localSheetId="0" hidden="1">"aa5bcfc9-c761-4f4a-a32b-c38b59e856ad"</definedName>
    <definedName name="ID" localSheetId="1" hidden="1">"f8d63c84-5f48-4a07-a3f0-9dcbe620f06e"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7" i="3" l="1"/>
  <c r="Z48" i="3"/>
  <c r="Z49" i="3"/>
  <c r="Z51" i="3"/>
  <c r="Z52" i="3"/>
  <c r="Z53" i="3"/>
  <c r="Z54" i="3"/>
  <c r="Z55" i="3"/>
  <c r="Z56" i="3"/>
  <c r="Z57" i="3"/>
  <c r="Z59" i="3"/>
  <c r="Z60" i="3"/>
  <c r="Z61" i="3"/>
  <c r="Z62" i="3"/>
  <c r="Z63" i="3"/>
  <c r="Z64" i="3"/>
  <c r="Z65" i="3"/>
  <c r="Z67" i="3"/>
  <c r="Z68" i="3"/>
  <c r="Z69" i="3"/>
  <c r="Z70" i="3"/>
  <c r="Z71" i="3"/>
  <c r="Z72" i="3"/>
  <c r="Z73" i="3"/>
  <c r="Z75" i="3"/>
  <c r="Z76" i="3"/>
  <c r="Z77" i="3"/>
  <c r="Z78" i="3"/>
  <c r="Z83" i="3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T39" i="7"/>
  <c r="U39" i="7"/>
  <c r="V39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T43" i="7"/>
  <c r="U43" i="7"/>
  <c r="V43" i="7"/>
  <c r="L32" i="7" l="1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Y8" i="3"/>
  <c r="Y16" i="3"/>
  <c r="Y40" i="3" s="1"/>
  <c r="Y24" i="3"/>
  <c r="Y32" i="3"/>
  <c r="Y37" i="3"/>
  <c r="Y38" i="3"/>
  <c r="Y39" i="3"/>
  <c r="Y42" i="3"/>
  <c r="Y43" i="3"/>
  <c r="Y8" i="7"/>
  <c r="Y16" i="7"/>
  <c r="Y24" i="7"/>
  <c r="Y37" i="7"/>
  <c r="Y38" i="7"/>
  <c r="Y39" i="7"/>
  <c r="Y42" i="7"/>
  <c r="Y43" i="7"/>
  <c r="Y40" i="7" l="1"/>
  <c r="W37" i="7" l="1"/>
  <c r="X37" i="7"/>
  <c r="W38" i="7"/>
  <c r="X38" i="7"/>
  <c r="W39" i="7"/>
  <c r="X39" i="7"/>
  <c r="W37" i="3"/>
  <c r="X37" i="3"/>
  <c r="W8" i="7"/>
  <c r="X8" i="7"/>
  <c r="M32" i="3"/>
  <c r="N32" i="3"/>
  <c r="O32" i="3"/>
  <c r="P32" i="3"/>
  <c r="Z74" i="3" s="1"/>
  <c r="Q32" i="3"/>
  <c r="R32" i="3"/>
  <c r="S32" i="3"/>
  <c r="T32" i="3"/>
  <c r="U32" i="3"/>
  <c r="V32" i="3"/>
  <c r="W32" i="3"/>
  <c r="X32" i="3"/>
  <c r="M24" i="3"/>
  <c r="N24" i="3"/>
  <c r="O24" i="3"/>
  <c r="P24" i="3"/>
  <c r="Z66" i="3" s="1"/>
  <c r="Q24" i="3"/>
  <c r="R24" i="3"/>
  <c r="S24" i="3"/>
  <c r="T24" i="3"/>
  <c r="U24" i="3"/>
  <c r="V24" i="3"/>
  <c r="W24" i="3"/>
  <c r="X24" i="3"/>
  <c r="M16" i="3"/>
  <c r="N16" i="3"/>
  <c r="O16" i="3"/>
  <c r="P16" i="3"/>
  <c r="Z58" i="3" s="1"/>
  <c r="Q16" i="3"/>
  <c r="R16" i="3"/>
  <c r="S16" i="3"/>
  <c r="T16" i="3"/>
  <c r="U16" i="3"/>
  <c r="V16" i="3"/>
  <c r="W16" i="3"/>
  <c r="X16" i="3"/>
  <c r="E8" i="3"/>
  <c r="F8" i="3"/>
  <c r="G8" i="3"/>
  <c r="H8" i="3"/>
  <c r="I8" i="3"/>
  <c r="J8" i="3"/>
  <c r="K8" i="3"/>
  <c r="L8" i="3"/>
  <c r="M8" i="3"/>
  <c r="N8" i="3"/>
  <c r="O8" i="3"/>
  <c r="P8" i="3"/>
  <c r="Z50" i="3" s="1"/>
  <c r="Q8" i="3"/>
  <c r="R8" i="3"/>
  <c r="S8" i="3"/>
  <c r="T8" i="3"/>
  <c r="U8" i="3"/>
  <c r="V8" i="3"/>
  <c r="W8" i="3"/>
  <c r="X8" i="3"/>
  <c r="W38" i="3"/>
  <c r="X38" i="3"/>
  <c r="W39" i="3"/>
  <c r="X39" i="3"/>
  <c r="W42" i="3"/>
  <c r="X42" i="3"/>
  <c r="W43" i="3"/>
  <c r="X43" i="3"/>
  <c r="W42" i="7"/>
  <c r="X42" i="7"/>
  <c r="W43" i="7"/>
  <c r="X43" i="7"/>
  <c r="W24" i="7"/>
  <c r="X24" i="7"/>
  <c r="W16" i="7"/>
  <c r="X16" i="7"/>
  <c r="T8" i="7"/>
  <c r="S8" i="7"/>
  <c r="Q8" i="7"/>
  <c r="P8" i="7"/>
  <c r="O8" i="7"/>
  <c r="N8" i="7"/>
  <c r="M8" i="7"/>
  <c r="L8" i="7"/>
  <c r="E32" i="7"/>
  <c r="F32" i="7"/>
  <c r="G32" i="7"/>
  <c r="H32" i="7"/>
  <c r="I32" i="7"/>
  <c r="J32" i="7"/>
  <c r="K32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E8" i="7"/>
  <c r="F8" i="7"/>
  <c r="G8" i="7"/>
  <c r="H8" i="7"/>
  <c r="I8" i="7"/>
  <c r="J8" i="7"/>
  <c r="K8" i="7"/>
  <c r="D32" i="7"/>
  <c r="D24" i="7"/>
  <c r="D16" i="7"/>
  <c r="D8" i="7"/>
  <c r="E37" i="3"/>
  <c r="F37" i="3"/>
  <c r="G37" i="3"/>
  <c r="H37" i="3"/>
  <c r="I37" i="3"/>
  <c r="J37" i="3"/>
  <c r="K37" i="3"/>
  <c r="L37" i="3"/>
  <c r="M37" i="3"/>
  <c r="N37" i="3"/>
  <c r="O37" i="3"/>
  <c r="P37" i="3"/>
  <c r="Z79" i="3" s="1"/>
  <c r="Q37" i="3"/>
  <c r="R37" i="3"/>
  <c r="S37" i="3"/>
  <c r="T37" i="3"/>
  <c r="U37" i="3"/>
  <c r="V37" i="3"/>
  <c r="E38" i="3"/>
  <c r="F38" i="3"/>
  <c r="G38" i="3"/>
  <c r="H38" i="3"/>
  <c r="I38" i="3"/>
  <c r="J38" i="3"/>
  <c r="K38" i="3"/>
  <c r="L38" i="3"/>
  <c r="M38" i="3"/>
  <c r="N38" i="3"/>
  <c r="O38" i="3"/>
  <c r="P38" i="3"/>
  <c r="Z80" i="3" s="1"/>
  <c r="Q38" i="3"/>
  <c r="R38" i="3"/>
  <c r="S38" i="3"/>
  <c r="T38" i="3"/>
  <c r="U38" i="3"/>
  <c r="V38" i="3"/>
  <c r="E39" i="3"/>
  <c r="F39" i="3"/>
  <c r="G39" i="3"/>
  <c r="H39" i="3"/>
  <c r="I39" i="3"/>
  <c r="J39" i="3"/>
  <c r="K39" i="3"/>
  <c r="L39" i="3"/>
  <c r="M39" i="3"/>
  <c r="N39" i="3"/>
  <c r="O39" i="3"/>
  <c r="P39" i="3"/>
  <c r="Z81" i="3" s="1"/>
  <c r="Q39" i="3"/>
  <c r="R39" i="3"/>
  <c r="S39" i="3"/>
  <c r="T39" i="3"/>
  <c r="U39" i="3"/>
  <c r="V39" i="3"/>
  <c r="E42" i="3"/>
  <c r="F42" i="3"/>
  <c r="G42" i="3"/>
  <c r="H42" i="3"/>
  <c r="I42" i="3"/>
  <c r="J42" i="3"/>
  <c r="K42" i="3"/>
  <c r="L42" i="3"/>
  <c r="M42" i="3"/>
  <c r="N42" i="3"/>
  <c r="O42" i="3"/>
  <c r="P42" i="3"/>
  <c r="Z84" i="3" s="1"/>
  <c r="Q42" i="3"/>
  <c r="R42" i="3"/>
  <c r="S42" i="3"/>
  <c r="T42" i="3"/>
  <c r="U42" i="3"/>
  <c r="V42" i="3"/>
  <c r="E43" i="3"/>
  <c r="F43" i="3"/>
  <c r="G43" i="3"/>
  <c r="H43" i="3"/>
  <c r="I43" i="3"/>
  <c r="J43" i="3"/>
  <c r="K43" i="3"/>
  <c r="L43" i="3"/>
  <c r="M43" i="3"/>
  <c r="N43" i="3"/>
  <c r="O43" i="3"/>
  <c r="P43" i="3"/>
  <c r="Z85" i="3" s="1"/>
  <c r="Q43" i="3"/>
  <c r="R43" i="3"/>
  <c r="S43" i="3"/>
  <c r="T43" i="3"/>
  <c r="U43" i="3"/>
  <c r="V43" i="3"/>
  <c r="D43" i="3"/>
  <c r="D42" i="3"/>
  <c r="D39" i="3"/>
  <c r="D38" i="3"/>
  <c r="D37" i="3"/>
  <c r="L32" i="3"/>
  <c r="K32" i="3"/>
  <c r="J32" i="3"/>
  <c r="I32" i="3"/>
  <c r="H32" i="3"/>
  <c r="G32" i="3"/>
  <c r="F32" i="3"/>
  <c r="E32" i="3"/>
  <c r="D32" i="3"/>
  <c r="L24" i="3"/>
  <c r="K24" i="3"/>
  <c r="J24" i="3"/>
  <c r="I24" i="3"/>
  <c r="H24" i="3"/>
  <c r="G24" i="3"/>
  <c r="F24" i="3"/>
  <c r="E24" i="3"/>
  <c r="D24" i="3"/>
  <c r="L16" i="3"/>
  <c r="K16" i="3"/>
  <c r="J16" i="3"/>
  <c r="I16" i="3"/>
  <c r="H16" i="3"/>
  <c r="G16" i="3"/>
  <c r="F16" i="3"/>
  <c r="E16" i="3"/>
  <c r="D16" i="3"/>
  <c r="D8" i="3"/>
  <c r="R47" i="7" l="1"/>
  <c r="R48" i="7"/>
  <c r="Q47" i="7"/>
  <c r="Q48" i="7"/>
  <c r="P47" i="7"/>
  <c r="P48" i="7"/>
  <c r="O47" i="7"/>
  <c r="O48" i="7"/>
  <c r="N48" i="7"/>
  <c r="N47" i="7"/>
  <c r="S47" i="7"/>
  <c r="S48" i="7"/>
  <c r="X48" i="7"/>
  <c r="X47" i="7"/>
  <c r="W48" i="7"/>
  <c r="W47" i="7"/>
  <c r="V47" i="7"/>
  <c r="V48" i="7"/>
  <c r="U47" i="7"/>
  <c r="U48" i="7"/>
  <c r="T47" i="7"/>
  <c r="T48" i="7"/>
  <c r="K40" i="3"/>
  <c r="L40" i="3"/>
  <c r="J40" i="3"/>
  <c r="F40" i="3"/>
  <c r="H40" i="3"/>
  <c r="G40" i="3"/>
  <c r="E40" i="3"/>
  <c r="D40" i="3"/>
  <c r="X40" i="3"/>
  <c r="W40" i="3"/>
  <c r="I40" i="3"/>
  <c r="V8" i="7"/>
  <c r="U8" i="7"/>
  <c r="X40" i="7"/>
  <c r="W40" i="7"/>
  <c r="R8" i="7"/>
  <c r="N40" i="3" l="1"/>
  <c r="M40" i="3"/>
  <c r="V40" i="3"/>
  <c r="U40" i="3"/>
  <c r="T40" i="3"/>
  <c r="S40" i="3"/>
  <c r="R40" i="3"/>
  <c r="Q40" i="3"/>
  <c r="P40" i="3"/>
  <c r="Z82" i="3" s="1"/>
  <c r="O40" i="3"/>
</calcChain>
</file>

<file path=xl/sharedStrings.xml><?xml version="1.0" encoding="utf-8"?>
<sst xmlns="http://schemas.openxmlformats.org/spreadsheetml/2006/main" count="86" uniqueCount="22">
  <si>
    <t>Versant Power - Maine Public Service District</t>
  </si>
  <si>
    <t>Large Billing Determinants, All Customers</t>
  </si>
  <si>
    <t>Class</t>
  </si>
  <si>
    <t>Voltage</t>
  </si>
  <si>
    <t>EPT</t>
  </si>
  <si>
    <t>Customers</t>
  </si>
  <si>
    <t>Primary</t>
  </si>
  <si>
    <t>On Peak kWh</t>
  </si>
  <si>
    <t>Off-Peak kWh</t>
  </si>
  <si>
    <t>Total kWh</t>
  </si>
  <si>
    <t>On Peak kW</t>
  </si>
  <si>
    <t>Off-Peak kW</t>
  </si>
  <si>
    <t>EST</t>
  </si>
  <si>
    <t>Secondary</t>
  </si>
  <si>
    <t>HT/MC-L</t>
  </si>
  <si>
    <t>Transmisson</t>
  </si>
  <si>
    <t>ST</t>
  </si>
  <si>
    <t>Subtransmission</t>
  </si>
  <si>
    <t>Total</t>
  </si>
  <si>
    <t>Versant Power- Maine Public Service District</t>
  </si>
  <si>
    <t>Large Billing Determinants, Standard Offer Customers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</si>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</sst>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8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.5"/>
      <color theme="1" tint="0.24994659260841701"/>
      <name val="Calibri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3" fontId="6" fillId="0" borderId="1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2" fillId="0" borderId="0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Continuous"/>
    </xf>
    <xf numFmtId="164" fontId="2" fillId="0" borderId="0" xfId="1" applyNumberFormat="1" applyFont="1" applyBorder="1"/>
    <xf numFmtId="0" fontId="1" fillId="0" borderId="0" xfId="3" applyAlignment="1">
      <alignment horizontal="centerContinuous"/>
    </xf>
    <xf numFmtId="0" fontId="1" fillId="0" borderId="0" xfId="3"/>
    <xf numFmtId="0" fontId="4" fillId="0" borderId="0" xfId="3" applyFont="1"/>
    <xf numFmtId="39" fontId="1" fillId="0" borderId="0" xfId="3" applyNumberFormat="1"/>
    <xf numFmtId="0" fontId="2" fillId="0" borderId="0" xfId="3" applyFont="1" applyAlignment="1">
      <alignment horizontal="left"/>
    </xf>
    <xf numFmtId="165" fontId="1" fillId="0" borderId="0" xfId="3" applyNumberFormat="1"/>
    <xf numFmtId="165" fontId="5" fillId="0" borderId="0" xfId="1" applyNumberFormat="1" applyFont="1" applyBorder="1" applyAlignment="1">
      <alignment horizontal="centerContinuous"/>
    </xf>
    <xf numFmtId="3" fontId="1" fillId="0" borderId="0" xfId="3" applyNumberFormat="1" applyAlignment="1">
      <alignment horizontal="center"/>
    </xf>
    <xf numFmtId="3" fontId="2" fillId="0" borderId="0" xfId="1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3" fontId="1" fillId="0" borderId="0" xfId="3" applyNumberFormat="1"/>
    <xf numFmtId="164" fontId="2" fillId="0" borderId="0" xfId="1" applyNumberFormat="1" applyFont="1" applyFill="1" applyBorder="1"/>
    <xf numFmtId="165" fontId="5" fillId="0" borderId="0" xfId="5" applyNumberFormat="1" applyFont="1" applyFill="1" applyBorder="1" applyAlignment="1">
      <alignment horizontal="center"/>
    </xf>
    <xf numFmtId="0" fontId="2" fillId="0" borderId="0" xfId="3" applyFont="1"/>
    <xf numFmtId="3" fontId="2" fillId="0" borderId="0" xfId="5" applyNumberFormat="1" applyFont="1" applyFill="1" applyBorder="1" applyAlignment="1">
      <alignment horizontal="center"/>
    </xf>
    <xf numFmtId="3" fontId="2" fillId="0" borderId="0" xfId="5" applyNumberFormat="1" applyFont="1" applyBorder="1" applyAlignment="1">
      <alignment horizontal="center"/>
    </xf>
    <xf numFmtId="164" fontId="2" fillId="0" borderId="0" xfId="5" applyNumberFormat="1" applyFont="1" applyFill="1" applyBorder="1"/>
    <xf numFmtId="165" fontId="1" fillId="2" borderId="0" xfId="3" applyNumberFormat="1" applyFill="1"/>
    <xf numFmtId="165" fontId="5" fillId="2" borderId="0" xfId="5" applyNumberFormat="1" applyFont="1" applyFill="1" applyBorder="1" applyAlignment="1">
      <alignment horizontal="center"/>
    </xf>
    <xf numFmtId="164" fontId="0" fillId="0" borderId="0" xfId="5" applyNumberFormat="1" applyFont="1" applyBorder="1"/>
    <xf numFmtId="0" fontId="2" fillId="0" borderId="2" xfId="3" applyFont="1" applyBorder="1"/>
    <xf numFmtId="0" fontId="1" fillId="0" borderId="2" xfId="3" applyBorder="1"/>
    <xf numFmtId="3" fontId="1" fillId="0" borderId="2" xfId="3" applyNumberFormat="1" applyBorder="1" applyAlignment="1">
      <alignment horizontal="center"/>
    </xf>
    <xf numFmtId="165" fontId="1" fillId="3" borderId="0" xfId="3" applyNumberFormat="1" applyFill="1"/>
    <xf numFmtId="165" fontId="5" fillId="3" borderId="0" xfId="5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3" applyFont="1" applyAlignment="1">
      <alignment horizontal="center"/>
    </xf>
    <xf numFmtId="165" fontId="5" fillId="3" borderId="0" xfId="3" applyNumberFormat="1" applyFont="1" applyFill="1" applyAlignment="1">
      <alignment horizontal="center"/>
    </xf>
    <xf numFmtId="165" fontId="5" fillId="2" borderId="0" xfId="3" applyNumberFormat="1" applyFont="1" applyFill="1" applyAlignment="1">
      <alignment horizontal="center"/>
    </xf>
    <xf numFmtId="3" fontId="0" fillId="0" borderId="0" xfId="5" applyNumberFormat="1" applyFont="1" applyBorder="1"/>
    <xf numFmtId="3" fontId="0" fillId="0" borderId="0" xfId="1" applyNumberFormat="1" applyFont="1" applyFill="1"/>
    <xf numFmtId="3" fontId="0" fillId="0" borderId="0" xfId="0" applyNumberFormat="1"/>
    <xf numFmtId="3" fontId="2" fillId="0" borderId="0" xfId="6" applyNumberFormat="1" applyAlignment="1">
      <alignment horizontal="center"/>
    </xf>
    <xf numFmtId="9" fontId="1" fillId="0" borderId="0" xfId="7" applyFont="1" applyFill="1" applyBorder="1"/>
    <xf numFmtId="164" fontId="4" fillId="0" borderId="0" xfId="2" applyNumberFormat="1" applyAlignment="1">
      <alignment horizontal="center"/>
    </xf>
    <xf numFmtId="164" fontId="1" fillId="0" borderId="0" xfId="3" applyNumberFormat="1" applyAlignment="1">
      <alignment horizontal="center"/>
    </xf>
    <xf numFmtId="0" fontId="7" fillId="0" borderId="0" xfId="3" applyFont="1"/>
    <xf numFmtId="2" fontId="7" fillId="0" borderId="0" xfId="7" applyNumberFormat="1" applyFont="1" applyFill="1" applyBorder="1"/>
    <xf numFmtId="3" fontId="7" fillId="0" borderId="0" xfId="2" applyNumberFormat="1" applyFont="1" applyAlignment="1">
      <alignment horizontal="center"/>
    </xf>
    <xf numFmtId="164" fontId="7" fillId="0" borderId="0" xfId="3" applyNumberFormat="1" applyFont="1"/>
    <xf numFmtId="164" fontId="7" fillId="0" borderId="0" xfId="1" applyNumberFormat="1" applyFont="1" applyBorder="1"/>
    <xf numFmtId="1" fontId="0" fillId="0" borderId="0" xfId="5" applyNumberFormat="1" applyFont="1" applyBorder="1"/>
    <xf numFmtId="1" fontId="1" fillId="0" borderId="0" xfId="3" applyNumberFormat="1"/>
    <xf numFmtId="1" fontId="0" fillId="0" borderId="0" xfId="0" applyNumberFormat="1"/>
    <xf numFmtId="2" fontId="2" fillId="0" borderId="0" xfId="7" applyNumberFormat="1" applyFont="1" applyFill="1" applyBorder="1"/>
  </cellXfs>
  <cellStyles count="8">
    <cellStyle name="Comma" xfId="1" builtinId="3"/>
    <cellStyle name="Comma 2" xfId="5" xr:uid="{3635D58F-3669-4E4A-88DC-AC811A4C1690}"/>
    <cellStyle name="Measure Summary TM1 - IBM Cognos" xfId="4" xr:uid="{1FE3CF82-997E-41FD-9CFB-506E1CBB688D}"/>
    <cellStyle name="Normal" xfId="0" builtinId="0"/>
    <cellStyle name="Normal 2" xfId="2" xr:uid="{00000000-0005-0000-0000-000002000000}"/>
    <cellStyle name="Normal 2 2" xfId="6" xr:uid="{732E2486-F070-4989-BA08-57BF226ACF8C}"/>
    <cellStyle name="Normal_2008YTD_BD_ahm" xfId="3" xr:uid="{00000000-0005-0000-0000-000003000000}"/>
    <cellStyle name="Percent 2" xfId="7" xr:uid="{B380E3B2-BEEB-4FBD-83A2-47E145CE6AF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0.39997558519241921"/>
    <pageSetUpPr fitToPage="1"/>
  </sheetPr>
  <dimension ref="A1:AB86"/>
  <sheetViews>
    <sheetView tabSelected="1" zoomScale="80" zoomScaleNormal="80" workbookViewId="0">
      <selection activeCell="Q57" sqref="Q57"/>
    </sheetView>
  </sheetViews>
  <sheetFormatPr defaultRowHeight="12.75"/>
  <cols>
    <col min="1" max="1" width="18.85546875" style="18" customWidth="1"/>
    <col min="2" max="2" width="17.7109375" style="18" customWidth="1"/>
    <col min="3" max="3" width="13.140625" style="5" bestFit="1" customWidth="1"/>
    <col min="4" max="12" width="10.85546875" style="5" bestFit="1" customWidth="1"/>
    <col min="13" max="14" width="10.85546875" style="3" bestFit="1" customWidth="1"/>
    <col min="15" max="15" width="11" style="3" bestFit="1" customWidth="1"/>
    <col min="16" max="22" width="11" style="5" bestFit="1" customWidth="1"/>
    <col min="23" max="25" width="12.42578125" style="5" bestFit="1" customWidth="1"/>
    <col min="26" max="26" width="10.85546875" style="5" bestFit="1" customWidth="1"/>
    <col min="27" max="28" width="9.85546875" style="5" bestFit="1" customWidth="1"/>
    <col min="29" max="38" width="10.85546875" style="5" bestFit="1" customWidth="1"/>
    <col min="39" max="39" width="9.85546875" style="5" bestFit="1" customWidth="1"/>
    <col min="40" max="42" width="10.85546875" style="5" bestFit="1" customWidth="1"/>
    <col min="43" max="43" width="2.28515625" style="5" bestFit="1" customWidth="1"/>
    <col min="44" max="16384" width="9.140625" style="5"/>
  </cols>
  <sheetData>
    <row r="1" spans="1:26">
      <c r="A1" s="8" t="s">
        <v>0</v>
      </c>
      <c r="B1" s="8"/>
      <c r="C1" s="4"/>
      <c r="D1" s="4"/>
      <c r="M1" s="2"/>
      <c r="N1" s="2"/>
      <c r="O1" s="2"/>
      <c r="P1" s="4"/>
    </row>
    <row r="2" spans="1:26">
      <c r="A2" s="30" t="s">
        <v>1</v>
      </c>
      <c r="B2" s="30"/>
      <c r="C2" s="4"/>
      <c r="D2" s="4"/>
      <c r="M2" s="2"/>
      <c r="N2" s="2"/>
      <c r="O2" s="2"/>
      <c r="P2" s="4"/>
    </row>
    <row r="3" spans="1:26">
      <c r="A3" s="30"/>
      <c r="B3" s="30"/>
      <c r="C3" s="4"/>
      <c r="D3" s="4"/>
      <c r="M3" s="2"/>
      <c r="N3" s="2"/>
      <c r="O3" s="2"/>
      <c r="P3" s="4"/>
    </row>
    <row r="4" spans="1:26" s="9" customFormat="1">
      <c r="A4" s="32" t="s">
        <v>2</v>
      </c>
      <c r="B4" s="32" t="s">
        <v>3</v>
      </c>
      <c r="C4" s="28"/>
      <c r="D4" s="29">
        <v>45658</v>
      </c>
      <c r="E4" s="29">
        <v>45689</v>
      </c>
      <c r="F4" s="29">
        <v>45717</v>
      </c>
      <c r="G4" s="29">
        <v>45748</v>
      </c>
      <c r="H4" s="29">
        <v>45778</v>
      </c>
      <c r="I4" s="29">
        <v>45809</v>
      </c>
      <c r="J4" s="29">
        <v>45839</v>
      </c>
      <c r="K4" s="29">
        <v>45870</v>
      </c>
      <c r="L4" s="29">
        <v>45901</v>
      </c>
      <c r="M4" s="29">
        <v>45931</v>
      </c>
      <c r="N4" s="29">
        <v>45962</v>
      </c>
      <c r="O4" s="29">
        <v>45992</v>
      </c>
      <c r="P4" s="29">
        <v>46023</v>
      </c>
      <c r="Q4" s="29">
        <v>46054</v>
      </c>
      <c r="R4" s="29">
        <v>46082</v>
      </c>
      <c r="S4" s="29">
        <v>46113</v>
      </c>
      <c r="T4" s="29">
        <v>46143</v>
      </c>
      <c r="U4" s="29">
        <v>46174</v>
      </c>
      <c r="V4" s="29">
        <v>46204</v>
      </c>
      <c r="W4" s="29">
        <v>46235</v>
      </c>
      <c r="X4" s="29">
        <v>46266</v>
      </c>
      <c r="Y4" s="29">
        <v>46296</v>
      </c>
      <c r="Z4" s="10"/>
    </row>
    <row r="5" spans="1:26">
      <c r="A5" s="5" t="s">
        <v>4</v>
      </c>
      <c r="B5" s="31"/>
      <c r="C5" s="5" t="s">
        <v>5</v>
      </c>
      <c r="D5" s="37">
        <v>5</v>
      </c>
      <c r="E5" s="37">
        <v>5</v>
      </c>
      <c r="F5" s="37">
        <v>5</v>
      </c>
      <c r="G5" s="37">
        <v>5</v>
      </c>
      <c r="H5" s="37">
        <v>5</v>
      </c>
      <c r="I5" s="37">
        <v>5</v>
      </c>
      <c r="J5" s="37">
        <v>5</v>
      </c>
      <c r="K5" s="37">
        <v>5</v>
      </c>
      <c r="L5" s="37">
        <v>5</v>
      </c>
      <c r="M5" s="37">
        <v>4</v>
      </c>
      <c r="N5" s="37">
        <v>3</v>
      </c>
      <c r="O5" s="37">
        <v>3</v>
      </c>
      <c r="P5" s="37">
        <v>3</v>
      </c>
      <c r="Q5" s="37">
        <v>3</v>
      </c>
      <c r="R5" s="37">
        <v>3</v>
      </c>
      <c r="S5" s="37">
        <v>3</v>
      </c>
      <c r="T5" s="37">
        <v>3</v>
      </c>
      <c r="U5" s="37">
        <v>3</v>
      </c>
      <c r="V5" s="37">
        <v>3</v>
      </c>
      <c r="W5" s="37"/>
      <c r="X5" s="37"/>
      <c r="Y5" s="37"/>
    </row>
    <row r="6" spans="1:26">
      <c r="B6" s="5" t="s">
        <v>6</v>
      </c>
      <c r="C6" s="5" t="s">
        <v>7</v>
      </c>
      <c r="D6" s="11">
        <v>611007.72</v>
      </c>
      <c r="E6" s="11">
        <v>659829.18000000005</v>
      </c>
      <c r="F6" s="11">
        <v>589770.72</v>
      </c>
      <c r="G6" s="11">
        <v>638994.6</v>
      </c>
      <c r="H6" s="11">
        <v>598203.96</v>
      </c>
      <c r="I6" s="11">
        <v>604330.31999999995</v>
      </c>
      <c r="J6" s="11">
        <v>642995.34000000008</v>
      </c>
      <c r="K6" s="11">
        <v>553230.66</v>
      </c>
      <c r="L6" s="11">
        <v>595415.34</v>
      </c>
      <c r="M6" s="11">
        <v>605147.94499999995</v>
      </c>
      <c r="N6" s="11">
        <v>511803.19700000004</v>
      </c>
      <c r="O6" s="11">
        <v>557358.78899999999</v>
      </c>
      <c r="P6" s="11">
        <v>569416.12199999997</v>
      </c>
      <c r="Q6" s="11">
        <v>497191.67700000014</v>
      </c>
      <c r="R6" s="11">
        <v>596440.06199999992</v>
      </c>
      <c r="S6" s="11">
        <v>552914.91200000001</v>
      </c>
      <c r="T6" s="11">
        <v>507718.67700000003</v>
      </c>
      <c r="U6" s="11">
        <v>546206.24900000007</v>
      </c>
      <c r="V6" s="11">
        <v>558110.7239999997</v>
      </c>
      <c r="W6" s="11"/>
      <c r="X6" s="11"/>
      <c r="Y6" s="11"/>
    </row>
    <row r="7" spans="1:26">
      <c r="C7" s="5" t="s">
        <v>8</v>
      </c>
      <c r="D7" s="11">
        <v>703145.76</v>
      </c>
      <c r="E7" s="11">
        <v>728332.38000000012</v>
      </c>
      <c r="F7" s="11">
        <v>684465.3</v>
      </c>
      <c r="G7" s="11">
        <v>723163.68</v>
      </c>
      <c r="H7" s="11">
        <v>722692.5</v>
      </c>
      <c r="I7" s="11">
        <v>679884.12000000011</v>
      </c>
      <c r="J7" s="11">
        <v>712695.48</v>
      </c>
      <c r="K7" s="11">
        <v>642459.96</v>
      </c>
      <c r="L7" s="11">
        <v>693264.12000000011</v>
      </c>
      <c r="M7" s="11">
        <v>785811.83899999957</v>
      </c>
      <c r="N7" s="11">
        <v>749965.06500000018</v>
      </c>
      <c r="O7" s="11">
        <v>755320.12800000014</v>
      </c>
      <c r="P7" s="11">
        <v>764984.95999999985</v>
      </c>
      <c r="Q7" s="11">
        <v>645752.64900000021</v>
      </c>
      <c r="R7" s="11">
        <v>764091.87699999998</v>
      </c>
      <c r="S7" s="11">
        <v>669016.19500000018</v>
      </c>
      <c r="T7" s="11">
        <v>657943.04099999985</v>
      </c>
      <c r="U7" s="11">
        <v>700635.27799999993</v>
      </c>
      <c r="V7" s="11">
        <v>708380.17700000003</v>
      </c>
      <c r="W7" s="11"/>
      <c r="X7" s="11"/>
      <c r="Y7" s="11"/>
    </row>
    <row r="8" spans="1:26">
      <c r="C8" s="5" t="s">
        <v>9</v>
      </c>
      <c r="D8" s="37">
        <f t="shared" ref="D8:X8" si="0">D6+D7</f>
        <v>1314153.48</v>
      </c>
      <c r="E8" s="37">
        <f t="shared" si="0"/>
        <v>1388161.56</v>
      </c>
      <c r="F8" s="37">
        <f t="shared" si="0"/>
        <v>1274236.02</v>
      </c>
      <c r="G8" s="37">
        <f t="shared" si="0"/>
        <v>1362158.28</v>
      </c>
      <c r="H8" s="37">
        <f t="shared" si="0"/>
        <v>1320896.46</v>
      </c>
      <c r="I8" s="37">
        <f t="shared" si="0"/>
        <v>1284214.44</v>
      </c>
      <c r="J8" s="37">
        <f t="shared" si="0"/>
        <v>1355690.82</v>
      </c>
      <c r="K8" s="37">
        <f t="shared" si="0"/>
        <v>1195690.6200000001</v>
      </c>
      <c r="L8" s="37">
        <f t="shared" si="0"/>
        <v>1288679.46</v>
      </c>
      <c r="M8" s="37">
        <f t="shared" si="0"/>
        <v>1390959.7839999995</v>
      </c>
      <c r="N8" s="37">
        <f t="shared" si="0"/>
        <v>1261768.2620000001</v>
      </c>
      <c r="O8" s="37">
        <f t="shared" si="0"/>
        <v>1312678.9170000001</v>
      </c>
      <c r="P8" s="37">
        <f t="shared" si="0"/>
        <v>1334401.0819999999</v>
      </c>
      <c r="Q8" s="37">
        <f t="shared" si="0"/>
        <v>1142944.3260000004</v>
      </c>
      <c r="R8" s="37">
        <f t="shared" si="0"/>
        <v>1360531.9389999998</v>
      </c>
      <c r="S8" s="37">
        <f t="shared" si="0"/>
        <v>1221931.1070000003</v>
      </c>
      <c r="T8" s="37">
        <f t="shared" si="0"/>
        <v>1165661.7179999999</v>
      </c>
      <c r="U8" s="37">
        <f t="shared" si="0"/>
        <v>1246841.527</v>
      </c>
      <c r="V8" s="37">
        <f t="shared" si="0"/>
        <v>1266490.9009999996</v>
      </c>
      <c r="W8" s="37">
        <f t="shared" si="0"/>
        <v>0</v>
      </c>
      <c r="X8" s="37">
        <f t="shared" si="0"/>
        <v>0</v>
      </c>
      <c r="Y8" s="37">
        <f t="shared" ref="Y8" si="1">Y6+Y7</f>
        <v>0</v>
      </c>
    </row>
    <row r="9" spans="1:26">
      <c r="D9" s="11"/>
      <c r="E9" s="11"/>
      <c r="F9" s="11"/>
      <c r="G9" s="11"/>
      <c r="H9" s="11"/>
      <c r="I9" s="11"/>
      <c r="J9" s="11"/>
      <c r="K9" s="11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6">
      <c r="C10" s="5" t="s">
        <v>10</v>
      </c>
      <c r="D10" s="37">
        <v>3203.6</v>
      </c>
      <c r="E10" s="37">
        <v>3197.3</v>
      </c>
      <c r="F10" s="37">
        <v>3291.8</v>
      </c>
      <c r="G10" s="37">
        <v>3264.8</v>
      </c>
      <c r="H10" s="37">
        <v>3142.4</v>
      </c>
      <c r="I10" s="37">
        <v>3094.7000000000003</v>
      </c>
      <c r="J10" s="37">
        <v>3455.6000000000004</v>
      </c>
      <c r="K10" s="37">
        <v>3384.5</v>
      </c>
      <c r="L10" s="37">
        <v>3375.5</v>
      </c>
      <c r="M10" s="37">
        <v>3117.4380000000001</v>
      </c>
      <c r="N10" s="37">
        <v>3122.1269999999995</v>
      </c>
      <c r="O10" s="37">
        <v>3258.2429999999999</v>
      </c>
      <c r="P10" s="37">
        <v>3271.5409999999997</v>
      </c>
      <c r="Q10" s="37">
        <v>3311.3519999999999</v>
      </c>
      <c r="R10" s="37">
        <v>3198.9780000000005</v>
      </c>
      <c r="S10" s="37">
        <v>3229.7809999999999</v>
      </c>
      <c r="T10" s="37">
        <v>3210.3359999999998</v>
      </c>
      <c r="U10" s="37">
        <v>3094.875</v>
      </c>
      <c r="V10" s="37">
        <v>3422.34</v>
      </c>
      <c r="W10" s="37"/>
      <c r="X10" s="37"/>
      <c r="Y10" s="37"/>
    </row>
    <row r="11" spans="1:26">
      <c r="C11" s="5" t="s">
        <v>11</v>
      </c>
      <c r="D11" s="37">
        <v>3309.9549999999999</v>
      </c>
      <c r="E11" s="37">
        <v>3343.8489999999997</v>
      </c>
      <c r="F11" s="37">
        <v>3520.0650000000001</v>
      </c>
      <c r="G11" s="37">
        <v>3320.9040000000005</v>
      </c>
      <c r="H11" s="37">
        <v>3199.2870000000003</v>
      </c>
      <c r="I11" s="37">
        <v>3234.5350000000003</v>
      </c>
      <c r="J11" s="37">
        <v>3428.067</v>
      </c>
      <c r="K11" s="37">
        <v>3087.7339999999999</v>
      </c>
      <c r="L11" s="37">
        <v>3038.873</v>
      </c>
      <c r="M11" s="37">
        <v>3142.5349999999999</v>
      </c>
      <c r="N11" s="37">
        <v>3147.6110000000003</v>
      </c>
      <c r="O11" s="37">
        <v>3183.5969999999998</v>
      </c>
      <c r="P11" s="37">
        <v>3220.9970000000003</v>
      </c>
      <c r="Q11" s="37">
        <v>3159.5219999999999</v>
      </c>
      <c r="R11" s="37">
        <v>2928.5189999999998</v>
      </c>
      <c r="S11" s="37">
        <v>3024.1800000000003</v>
      </c>
      <c r="T11" s="37">
        <v>3127.0590000000002</v>
      </c>
      <c r="U11" s="37">
        <v>3193.4119999999998</v>
      </c>
      <c r="V11" s="37">
        <v>3435.9620000000004</v>
      </c>
      <c r="W11" s="37"/>
      <c r="X11" s="37"/>
      <c r="Y11" s="37"/>
    </row>
    <row r="12" spans="1:26"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6">
      <c r="A13" s="5" t="s">
        <v>12</v>
      </c>
      <c r="B13" s="31"/>
      <c r="C13" s="5" t="s">
        <v>5</v>
      </c>
      <c r="D13" s="37">
        <v>3</v>
      </c>
      <c r="E13" s="37">
        <v>3</v>
      </c>
      <c r="F13" s="37">
        <v>3</v>
      </c>
      <c r="G13" s="37">
        <v>3</v>
      </c>
      <c r="H13" s="37">
        <v>3</v>
      </c>
      <c r="I13" s="37">
        <v>3</v>
      </c>
      <c r="J13" s="37">
        <v>3</v>
      </c>
      <c r="K13" s="37">
        <v>3</v>
      </c>
      <c r="L13" s="37">
        <v>3</v>
      </c>
      <c r="M13" s="37">
        <v>3</v>
      </c>
      <c r="N13" s="37">
        <v>3</v>
      </c>
      <c r="O13" s="37">
        <v>3</v>
      </c>
      <c r="P13" s="37">
        <v>3</v>
      </c>
      <c r="Q13" s="37">
        <v>3</v>
      </c>
      <c r="R13" s="37">
        <v>3</v>
      </c>
      <c r="S13" s="37">
        <v>4</v>
      </c>
      <c r="T13" s="37">
        <v>4</v>
      </c>
      <c r="U13" s="37">
        <v>4</v>
      </c>
      <c r="V13" s="37">
        <v>4</v>
      </c>
      <c r="W13" s="37"/>
      <c r="X13" s="37"/>
      <c r="Y13" s="37"/>
    </row>
    <row r="14" spans="1:26">
      <c r="B14" s="5" t="s">
        <v>13</v>
      </c>
      <c r="C14" s="5" t="s">
        <v>7</v>
      </c>
      <c r="D14" s="37">
        <v>329712</v>
      </c>
      <c r="E14" s="37">
        <v>353341.63199999998</v>
      </c>
      <c r="F14" s="37">
        <v>300373.43999999994</v>
      </c>
      <c r="G14" s="37">
        <v>313878.71999999997</v>
      </c>
      <c r="H14" s="37">
        <v>287387.90399999998</v>
      </c>
      <c r="I14" s="37">
        <v>309653.76000000001</v>
      </c>
      <c r="J14" s="37">
        <v>326633.08799999999</v>
      </c>
      <c r="K14" s="37">
        <v>365955.64800000004</v>
      </c>
      <c r="L14" s="37">
        <v>336303.93599999999</v>
      </c>
      <c r="M14" s="37">
        <v>287430.28600000008</v>
      </c>
      <c r="N14" s="37">
        <v>257828.16700000002</v>
      </c>
      <c r="O14" s="37">
        <v>311759.56100000005</v>
      </c>
      <c r="P14" s="37">
        <v>300032.79999999987</v>
      </c>
      <c r="Q14" s="37">
        <v>276474.087</v>
      </c>
      <c r="R14" s="37">
        <v>291586.91099999996</v>
      </c>
      <c r="S14" s="37">
        <v>277175.82900000003</v>
      </c>
      <c r="T14" s="37">
        <v>262472.10799999995</v>
      </c>
      <c r="U14" s="37">
        <v>295201.21600000007</v>
      </c>
      <c r="V14" s="37">
        <v>322773.18100000016</v>
      </c>
      <c r="W14" s="37"/>
      <c r="X14" s="37"/>
      <c r="Y14" s="37"/>
    </row>
    <row r="15" spans="1:26">
      <c r="C15" s="5" t="s">
        <v>8</v>
      </c>
      <c r="D15" s="37">
        <v>394359.36</v>
      </c>
      <c r="E15" s="37">
        <v>400113.79200000002</v>
      </c>
      <c r="F15" s="37">
        <v>377105.85600000003</v>
      </c>
      <c r="G15" s="37">
        <v>404802.81599999999</v>
      </c>
      <c r="H15" s="37">
        <v>391513.34400000004</v>
      </c>
      <c r="I15" s="37">
        <v>403531.2</v>
      </c>
      <c r="J15" s="37">
        <v>407330.11200000002</v>
      </c>
      <c r="K15" s="37">
        <v>447424.70400000003</v>
      </c>
      <c r="L15" s="37">
        <v>452290.75199999998</v>
      </c>
      <c r="M15" s="37">
        <v>415277.67299999995</v>
      </c>
      <c r="N15" s="37">
        <v>428713.45099999983</v>
      </c>
      <c r="O15" s="37">
        <v>428943.28099999996</v>
      </c>
      <c r="P15" s="37">
        <v>439426.14900000015</v>
      </c>
      <c r="Q15" s="37">
        <v>402750.4850000001</v>
      </c>
      <c r="R15" s="37">
        <v>434732.6050000001</v>
      </c>
      <c r="S15" s="37">
        <v>396942.19600000005</v>
      </c>
      <c r="T15" s="37">
        <v>439642.05500000017</v>
      </c>
      <c r="U15" s="37">
        <v>439722.95800000022</v>
      </c>
      <c r="V15" s="37">
        <v>466016.28999999975</v>
      </c>
      <c r="W15" s="37"/>
      <c r="X15" s="37"/>
      <c r="Y15" s="37"/>
    </row>
    <row r="16" spans="1:26">
      <c r="C16" s="5" t="s">
        <v>9</v>
      </c>
      <c r="D16" s="37">
        <f t="shared" ref="D16:X16" si="2">D14+D15</f>
        <v>724071.36</v>
      </c>
      <c r="E16" s="37">
        <f t="shared" si="2"/>
        <v>753455.424</v>
      </c>
      <c r="F16" s="37">
        <f t="shared" si="2"/>
        <v>677479.29599999997</v>
      </c>
      <c r="G16" s="37">
        <f t="shared" si="2"/>
        <v>718681.53599999996</v>
      </c>
      <c r="H16" s="37">
        <f t="shared" si="2"/>
        <v>678901.24800000002</v>
      </c>
      <c r="I16" s="37">
        <f t="shared" si="2"/>
        <v>713184.96</v>
      </c>
      <c r="J16" s="37">
        <f t="shared" si="2"/>
        <v>733963.2</v>
      </c>
      <c r="K16" s="37">
        <f t="shared" si="2"/>
        <v>813380.35200000007</v>
      </c>
      <c r="L16" s="37">
        <f t="shared" si="2"/>
        <v>788594.68799999997</v>
      </c>
      <c r="M16" s="37">
        <f t="shared" si="2"/>
        <v>702707.95900000003</v>
      </c>
      <c r="N16" s="37">
        <f t="shared" si="2"/>
        <v>686541.61799999978</v>
      </c>
      <c r="O16" s="37">
        <f t="shared" si="2"/>
        <v>740702.84199999995</v>
      </c>
      <c r="P16" s="37">
        <f t="shared" si="2"/>
        <v>739458.94900000002</v>
      </c>
      <c r="Q16" s="37">
        <f t="shared" si="2"/>
        <v>679224.57200000016</v>
      </c>
      <c r="R16" s="37">
        <f t="shared" si="2"/>
        <v>726319.51600000006</v>
      </c>
      <c r="S16" s="37">
        <f t="shared" si="2"/>
        <v>674118.02500000014</v>
      </c>
      <c r="T16" s="37">
        <f t="shared" si="2"/>
        <v>702114.16300000018</v>
      </c>
      <c r="U16" s="37">
        <f t="shared" si="2"/>
        <v>734924.17400000035</v>
      </c>
      <c r="V16" s="37">
        <f t="shared" si="2"/>
        <v>788789.4709999999</v>
      </c>
      <c r="W16" s="37">
        <f t="shared" si="2"/>
        <v>0</v>
      </c>
      <c r="X16" s="37">
        <f t="shared" si="2"/>
        <v>0</v>
      </c>
      <c r="Y16" s="37">
        <f t="shared" ref="Y16" si="3">Y14+Y15</f>
        <v>0</v>
      </c>
    </row>
    <row r="17" spans="1:25">
      <c r="D17" s="11"/>
      <c r="E17" s="11"/>
      <c r="F17" s="11"/>
      <c r="G17" s="11"/>
      <c r="H17" s="11"/>
      <c r="I17" s="11"/>
      <c r="J17" s="11"/>
      <c r="K17" s="11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>
      <c r="C18" s="5" t="s">
        <v>10</v>
      </c>
      <c r="D18" s="37">
        <v>1667.2</v>
      </c>
      <c r="E18" s="37">
        <v>1700.8000000000002</v>
      </c>
      <c r="F18" s="37">
        <v>1676.8000000000002</v>
      </c>
      <c r="G18" s="37">
        <v>1629.76</v>
      </c>
      <c r="H18" s="37">
        <v>1684.48</v>
      </c>
      <c r="I18" s="37">
        <v>1732.48</v>
      </c>
      <c r="J18" s="37">
        <v>1874.528</v>
      </c>
      <c r="K18" s="37">
        <v>1894.1120000000001</v>
      </c>
      <c r="L18" s="37">
        <v>1952.096</v>
      </c>
      <c r="M18" s="37">
        <v>1420.028</v>
      </c>
      <c r="N18" s="37">
        <v>1314.461</v>
      </c>
      <c r="O18" s="37">
        <v>1349.9850000000001</v>
      </c>
      <c r="P18" s="37">
        <v>1349.424</v>
      </c>
      <c r="Q18" s="37">
        <v>1340.655</v>
      </c>
      <c r="R18" s="37">
        <v>1326.01</v>
      </c>
      <c r="S18" s="37">
        <v>1320.4659999999999</v>
      </c>
      <c r="T18" s="37">
        <v>1408.7659999999998</v>
      </c>
      <c r="U18" s="37">
        <v>1466.2800000000002</v>
      </c>
      <c r="V18" s="37">
        <v>1501.8050000000001</v>
      </c>
      <c r="W18" s="37"/>
      <c r="X18" s="37"/>
      <c r="Y18" s="37"/>
    </row>
    <row r="19" spans="1:25">
      <c r="C19" s="5" t="s">
        <v>11</v>
      </c>
      <c r="D19" s="37">
        <v>1288.047</v>
      </c>
      <c r="E19" s="37">
        <v>1182.394</v>
      </c>
      <c r="F19" s="37">
        <v>1204.0509999999999</v>
      </c>
      <c r="G19" s="37">
        <v>1206.0239999999999</v>
      </c>
      <c r="H19" s="37">
        <v>1435.1279999999999</v>
      </c>
      <c r="I19" s="37">
        <v>1217.0540000000001</v>
      </c>
      <c r="J19" s="37">
        <v>1106.347</v>
      </c>
      <c r="K19" s="37">
        <v>1361.1310000000001</v>
      </c>
      <c r="L19" s="37">
        <v>1317.355</v>
      </c>
      <c r="M19" s="37">
        <v>1347.7819999999999</v>
      </c>
      <c r="N19" s="37">
        <v>1261.3969999999999</v>
      </c>
      <c r="O19" s="37">
        <v>1329.12</v>
      </c>
      <c r="P19" s="37">
        <v>1322.4389999999999</v>
      </c>
      <c r="Q19" s="37">
        <v>1276.5450000000001</v>
      </c>
      <c r="R19" s="37">
        <v>1275.279</v>
      </c>
      <c r="S19" s="37">
        <v>1212.7830000000001</v>
      </c>
      <c r="T19" s="37">
        <v>1281.845</v>
      </c>
      <c r="U19" s="37">
        <v>1291.954</v>
      </c>
      <c r="V19" s="37">
        <v>1304.1499999999999</v>
      </c>
      <c r="W19" s="37"/>
      <c r="X19" s="37"/>
      <c r="Y19" s="37"/>
    </row>
    <row r="20" spans="1:25"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>
      <c r="A21" s="5" t="s">
        <v>14</v>
      </c>
      <c r="B21" s="31"/>
      <c r="C21" s="5" t="s">
        <v>5</v>
      </c>
      <c r="D21" s="13">
        <v>4</v>
      </c>
      <c r="E21" s="13">
        <v>4</v>
      </c>
      <c r="F21" s="13">
        <v>4</v>
      </c>
      <c r="G21" s="13">
        <v>4</v>
      </c>
      <c r="H21" s="13">
        <v>4</v>
      </c>
      <c r="I21" s="13">
        <v>4</v>
      </c>
      <c r="J21" s="13">
        <v>4</v>
      </c>
      <c r="K21" s="13">
        <v>4</v>
      </c>
      <c r="L21" s="13">
        <v>4</v>
      </c>
      <c r="M21" s="13">
        <v>4</v>
      </c>
      <c r="N21" s="13">
        <v>4</v>
      </c>
      <c r="O21" s="13">
        <v>4</v>
      </c>
      <c r="P21" s="13">
        <v>4</v>
      </c>
      <c r="Q21" s="13">
        <v>4</v>
      </c>
      <c r="R21" s="13">
        <v>4</v>
      </c>
      <c r="S21" s="13">
        <v>4</v>
      </c>
      <c r="T21" s="13">
        <v>4</v>
      </c>
      <c r="U21" s="13">
        <v>4</v>
      </c>
      <c r="V21" s="13">
        <v>4</v>
      </c>
      <c r="W21" s="13"/>
      <c r="X21" s="13"/>
      <c r="Y21" s="13"/>
    </row>
    <row r="22" spans="1:25">
      <c r="B22" s="5" t="s">
        <v>15</v>
      </c>
      <c r="C22" s="5" t="s">
        <v>7</v>
      </c>
      <c r="D22" s="37">
        <v>3509779.6</v>
      </c>
      <c r="E22" s="37">
        <v>4260804.8</v>
      </c>
      <c r="F22" s="37">
        <v>3840124</v>
      </c>
      <c r="G22" s="37">
        <v>3625311.6</v>
      </c>
      <c r="H22" s="37">
        <v>3724808.8</v>
      </c>
      <c r="I22" s="37">
        <v>3635278</v>
      </c>
      <c r="J22" s="37">
        <v>3120498.8</v>
      </c>
      <c r="K22" s="37">
        <v>3887751.6</v>
      </c>
      <c r="L22" s="37">
        <v>3792203.6</v>
      </c>
      <c r="M22" s="37">
        <v>3586317.4200000004</v>
      </c>
      <c r="N22" s="37">
        <v>3130272.2699999996</v>
      </c>
      <c r="O22" s="37">
        <v>3358329.5099999993</v>
      </c>
      <c r="P22" s="37">
        <v>3600236.16</v>
      </c>
      <c r="Q22" s="37">
        <v>3403378.7100000004</v>
      </c>
      <c r="R22" s="37">
        <v>3360431.0399999996</v>
      </c>
      <c r="S22" s="37">
        <v>3301490.7</v>
      </c>
      <c r="T22" s="37">
        <v>2856456.2100000004</v>
      </c>
      <c r="U22" s="37">
        <v>3148071.3899999997</v>
      </c>
      <c r="V22" s="37">
        <v>3268264.8899999987</v>
      </c>
      <c r="W22" s="37"/>
      <c r="X22" s="37"/>
      <c r="Y22" s="37"/>
    </row>
    <row r="23" spans="1:25">
      <c r="C23" s="5" t="s">
        <v>8</v>
      </c>
      <c r="D23" s="37">
        <v>5363987.5999999996</v>
      </c>
      <c r="E23" s="37">
        <v>6147865.2000000002</v>
      </c>
      <c r="F23" s="37">
        <v>5703305.5999999996</v>
      </c>
      <c r="G23" s="37">
        <v>5786769.5999999996</v>
      </c>
      <c r="H23" s="37">
        <v>5685616</v>
      </c>
      <c r="I23" s="37">
        <v>5790334.7999999998</v>
      </c>
      <c r="J23" s="37">
        <v>4582651.2</v>
      </c>
      <c r="K23" s="37">
        <v>5071914.8</v>
      </c>
      <c r="L23" s="37">
        <v>6159638.4000000004</v>
      </c>
      <c r="M23" s="37">
        <v>6455982.3899999978</v>
      </c>
      <c r="N23" s="37">
        <v>6434219.279000001</v>
      </c>
      <c r="O23" s="37">
        <v>5863432.4999999981</v>
      </c>
      <c r="P23" s="37">
        <v>6779610.96</v>
      </c>
      <c r="Q23" s="37">
        <v>6284522.5799999991</v>
      </c>
      <c r="R23" s="37">
        <v>6327957.8380000005</v>
      </c>
      <c r="S23" s="37">
        <v>5781403.6799999988</v>
      </c>
      <c r="T23" s="37">
        <v>5683737.2999999998</v>
      </c>
      <c r="U23" s="37">
        <v>5677924.9200000009</v>
      </c>
      <c r="V23" s="37">
        <v>5416877.4900000021</v>
      </c>
      <c r="W23" s="37"/>
      <c r="X23" s="37"/>
      <c r="Y23" s="37"/>
    </row>
    <row r="24" spans="1:25">
      <c r="C24" s="5" t="s">
        <v>9</v>
      </c>
      <c r="D24" s="13">
        <f t="shared" ref="D24:X24" si="4">D22+D23</f>
        <v>8873767.1999999993</v>
      </c>
      <c r="E24" s="13">
        <f t="shared" si="4"/>
        <v>10408670</v>
      </c>
      <c r="F24" s="13">
        <f t="shared" si="4"/>
        <v>9543429.5999999996</v>
      </c>
      <c r="G24" s="13">
        <f t="shared" si="4"/>
        <v>9412081.1999999993</v>
      </c>
      <c r="H24" s="13">
        <f t="shared" si="4"/>
        <v>9410424.8000000007</v>
      </c>
      <c r="I24" s="13">
        <f t="shared" si="4"/>
        <v>9425612.8000000007</v>
      </c>
      <c r="J24" s="13">
        <f t="shared" si="4"/>
        <v>7703150</v>
      </c>
      <c r="K24" s="13">
        <f t="shared" si="4"/>
        <v>8959666.4000000004</v>
      </c>
      <c r="L24" s="13">
        <f t="shared" si="4"/>
        <v>9951842</v>
      </c>
      <c r="M24" s="13">
        <f t="shared" si="4"/>
        <v>10042299.809999999</v>
      </c>
      <c r="N24" s="13">
        <f t="shared" si="4"/>
        <v>9564491.5490000006</v>
      </c>
      <c r="O24" s="13">
        <f t="shared" si="4"/>
        <v>9221762.0099999979</v>
      </c>
      <c r="P24" s="13">
        <f t="shared" si="4"/>
        <v>10379847.120000001</v>
      </c>
      <c r="Q24" s="13">
        <f t="shared" si="4"/>
        <v>9687901.2899999991</v>
      </c>
      <c r="R24" s="13">
        <f t="shared" si="4"/>
        <v>9688388.8780000005</v>
      </c>
      <c r="S24" s="13">
        <f t="shared" si="4"/>
        <v>9082894.379999999</v>
      </c>
      <c r="T24" s="13">
        <f t="shared" si="4"/>
        <v>8540193.5099999998</v>
      </c>
      <c r="U24" s="13">
        <f t="shared" si="4"/>
        <v>8825996.3100000005</v>
      </c>
      <c r="V24" s="13">
        <f t="shared" si="4"/>
        <v>8685142.3800000008</v>
      </c>
      <c r="W24" s="13">
        <f t="shared" si="4"/>
        <v>0</v>
      </c>
      <c r="X24" s="13">
        <f t="shared" si="4"/>
        <v>0</v>
      </c>
      <c r="Y24" s="13">
        <f t="shared" ref="Y24" si="5">Y22+Y23</f>
        <v>0</v>
      </c>
    </row>
    <row r="25" spans="1:25">
      <c r="D25" s="11"/>
      <c r="E25" s="11"/>
      <c r="F25" s="11"/>
      <c r="G25" s="11"/>
      <c r="H25" s="11"/>
      <c r="I25" s="11"/>
      <c r="J25" s="11"/>
      <c r="K25" s="11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>
      <c r="C26" s="5" t="s">
        <v>10</v>
      </c>
      <c r="D26" s="37">
        <v>16417.2</v>
      </c>
      <c r="E26" s="37">
        <v>16604</v>
      </c>
      <c r="F26" s="37">
        <v>16778</v>
      </c>
      <c r="G26" s="37">
        <v>16657.2</v>
      </c>
      <c r="H26" s="37">
        <v>16100.4</v>
      </c>
      <c r="I26" s="37">
        <v>16262.4</v>
      </c>
      <c r="J26" s="37">
        <v>16217.6</v>
      </c>
      <c r="K26" s="37">
        <v>17048.8</v>
      </c>
      <c r="L26" s="37">
        <v>16725.599999999999</v>
      </c>
      <c r="M26" s="37">
        <v>15903.089999999998</v>
      </c>
      <c r="N26" s="37">
        <v>16366.23</v>
      </c>
      <c r="O26" s="37">
        <v>16282.98</v>
      </c>
      <c r="P26" s="37">
        <v>16557.900000000001</v>
      </c>
      <c r="Q26" s="37">
        <v>16493.400000000001</v>
      </c>
      <c r="R26" s="37">
        <v>16217.97</v>
      </c>
      <c r="S26" s="37">
        <v>14960.97</v>
      </c>
      <c r="T26" s="37">
        <v>14804.73</v>
      </c>
      <c r="U26" s="37">
        <v>14843.58</v>
      </c>
      <c r="V26" s="37">
        <v>15354.930000000002</v>
      </c>
      <c r="W26" s="37"/>
      <c r="X26" s="37"/>
      <c r="Y26" s="37"/>
    </row>
    <row r="27" spans="1:25">
      <c r="C27" s="5" t="s">
        <v>11</v>
      </c>
      <c r="D27" s="37">
        <v>11657.619999999999</v>
      </c>
      <c r="E27" s="37">
        <v>11615.74</v>
      </c>
      <c r="F27" s="37">
        <v>11578.599999999999</v>
      </c>
      <c r="G27" s="37">
        <v>11611.06</v>
      </c>
      <c r="H27" s="37">
        <v>11730.94</v>
      </c>
      <c r="I27" s="37">
        <v>12266.62</v>
      </c>
      <c r="J27" s="37">
        <v>11230.539999999999</v>
      </c>
      <c r="K27" s="37">
        <v>16429.89</v>
      </c>
      <c r="L27" s="37">
        <v>15526.92</v>
      </c>
      <c r="M27" s="37">
        <v>15969.66</v>
      </c>
      <c r="N27" s="37">
        <v>16307.04</v>
      </c>
      <c r="O27" s="37">
        <v>16533.93</v>
      </c>
      <c r="P27" s="37">
        <v>16577.04</v>
      </c>
      <c r="Q27" s="37">
        <v>16406.7</v>
      </c>
      <c r="R27" s="37">
        <v>16428.900000000001</v>
      </c>
      <c r="S27" s="37">
        <v>14865.39</v>
      </c>
      <c r="T27" s="37">
        <v>14581.560000000001</v>
      </c>
      <c r="U27" s="37">
        <v>14840.189999999999</v>
      </c>
      <c r="V27" s="37">
        <v>15073.74</v>
      </c>
      <c r="W27" s="37"/>
      <c r="X27" s="37"/>
      <c r="Y27" s="37"/>
    </row>
    <row r="28" spans="1:25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>
      <c r="A29" s="5" t="s">
        <v>16</v>
      </c>
      <c r="B29" s="31"/>
      <c r="C29" s="5" t="s">
        <v>5</v>
      </c>
      <c r="D29" s="14">
        <v>4</v>
      </c>
      <c r="E29" s="14">
        <v>4</v>
      </c>
      <c r="F29" s="14">
        <v>4</v>
      </c>
      <c r="G29" s="14">
        <v>4</v>
      </c>
      <c r="H29" s="14">
        <v>4</v>
      </c>
      <c r="I29" s="14">
        <v>4</v>
      </c>
      <c r="J29" s="14">
        <v>4</v>
      </c>
      <c r="K29" s="14">
        <v>4</v>
      </c>
      <c r="L29" s="14">
        <v>4</v>
      </c>
      <c r="M29" s="14">
        <v>4</v>
      </c>
      <c r="N29" s="14">
        <v>4</v>
      </c>
      <c r="O29" s="14">
        <v>4</v>
      </c>
      <c r="P29" s="14">
        <v>3</v>
      </c>
      <c r="Q29" s="14">
        <v>3</v>
      </c>
      <c r="R29" s="14">
        <v>3</v>
      </c>
      <c r="S29" s="14">
        <v>3</v>
      </c>
      <c r="T29" s="14">
        <v>3</v>
      </c>
      <c r="U29" s="14">
        <v>3</v>
      </c>
      <c r="V29" s="14">
        <v>3</v>
      </c>
      <c r="W29" s="14"/>
      <c r="X29" s="14"/>
      <c r="Y29" s="14"/>
    </row>
    <row r="30" spans="1:25">
      <c r="B30" s="5" t="s">
        <v>17</v>
      </c>
      <c r="C30" s="5" t="s">
        <v>7</v>
      </c>
      <c r="D30" s="37">
        <v>1240576.75</v>
      </c>
      <c r="E30" s="37">
        <v>1330642.25</v>
      </c>
      <c r="F30" s="37">
        <v>1223710.25</v>
      </c>
      <c r="G30" s="37">
        <v>1345333.5</v>
      </c>
      <c r="H30" s="37">
        <v>1292912.25</v>
      </c>
      <c r="I30" s="37">
        <v>1229431</v>
      </c>
      <c r="J30" s="37">
        <v>1236627</v>
      </c>
      <c r="K30" s="37">
        <v>1183794.5</v>
      </c>
      <c r="L30" s="37">
        <v>1184531.25</v>
      </c>
      <c r="M30" s="37">
        <v>1241527.672</v>
      </c>
      <c r="N30" s="37">
        <v>1048430.316</v>
      </c>
      <c r="O30" s="37">
        <v>1271937.5090000001</v>
      </c>
      <c r="P30" s="37">
        <v>1256907.8150000002</v>
      </c>
      <c r="Q30" s="37">
        <v>1155947.1689999998</v>
      </c>
      <c r="R30" s="37">
        <v>1286950.2810000007</v>
      </c>
      <c r="S30" s="37">
        <v>1304134.7060000002</v>
      </c>
      <c r="T30" s="37">
        <v>1169771.47</v>
      </c>
      <c r="U30" s="37">
        <v>1236022.0050000001</v>
      </c>
      <c r="V30" s="37">
        <v>1200115.2810000002</v>
      </c>
      <c r="W30" s="37"/>
      <c r="X30" s="37"/>
      <c r="Y30" s="37"/>
    </row>
    <row r="31" spans="1:25">
      <c r="C31" s="5" t="s">
        <v>8</v>
      </c>
      <c r="D31" s="37">
        <v>567757.00800000003</v>
      </c>
      <c r="E31" s="37">
        <v>522123.33600000001</v>
      </c>
      <c r="F31" s="37">
        <v>553999.64400000009</v>
      </c>
      <c r="G31" s="37">
        <v>557640.64000000013</v>
      </c>
      <c r="H31" s="37">
        <v>486512.44699999987</v>
      </c>
      <c r="I31" s="37">
        <v>630552.31400000001</v>
      </c>
      <c r="J31" s="37">
        <v>630467.78099999996</v>
      </c>
      <c r="K31" s="37">
        <v>870904.40099999984</v>
      </c>
      <c r="L31" s="37">
        <v>935720.39499999967</v>
      </c>
      <c r="M31" s="37">
        <v>1037494.6390000001</v>
      </c>
      <c r="N31" s="37">
        <v>1013353.6419999995</v>
      </c>
      <c r="O31" s="37">
        <v>1181122.2899999998</v>
      </c>
      <c r="P31" s="37">
        <v>1185787.3189999997</v>
      </c>
      <c r="Q31" s="37">
        <v>1136162.3719999995</v>
      </c>
      <c r="R31" s="37">
        <v>1185561.8439999998</v>
      </c>
      <c r="S31" s="37">
        <v>1118461.2089999998</v>
      </c>
      <c r="T31" s="37">
        <v>1051937.3930000002</v>
      </c>
      <c r="U31" s="37">
        <v>1025407.0279999998</v>
      </c>
      <c r="V31" s="37">
        <v>1012710.0539999999</v>
      </c>
      <c r="W31" s="37"/>
      <c r="X31" s="37"/>
      <c r="Y31" s="37"/>
    </row>
    <row r="32" spans="1:25">
      <c r="C32" s="5" t="s">
        <v>9</v>
      </c>
      <c r="D32" s="13">
        <f t="shared" ref="D32:X32" si="6">D30+D31</f>
        <v>1808333.7579999999</v>
      </c>
      <c r="E32" s="13">
        <f t="shared" si="6"/>
        <v>1852765.5860000001</v>
      </c>
      <c r="F32" s="13">
        <f t="shared" si="6"/>
        <v>1777709.8940000001</v>
      </c>
      <c r="G32" s="13">
        <f t="shared" si="6"/>
        <v>1902974.1400000001</v>
      </c>
      <c r="H32" s="13">
        <f t="shared" si="6"/>
        <v>1779424.6969999999</v>
      </c>
      <c r="I32" s="13">
        <f t="shared" si="6"/>
        <v>1859983.314</v>
      </c>
      <c r="J32" s="13">
        <f t="shared" si="6"/>
        <v>1867094.781</v>
      </c>
      <c r="K32" s="13">
        <f t="shared" si="6"/>
        <v>2054698.9009999998</v>
      </c>
      <c r="L32" s="13">
        <f t="shared" si="6"/>
        <v>2120251.6449999996</v>
      </c>
      <c r="M32" s="13">
        <f t="shared" si="6"/>
        <v>2279022.3110000002</v>
      </c>
      <c r="N32" s="13">
        <f t="shared" si="6"/>
        <v>2061783.9579999996</v>
      </c>
      <c r="O32" s="13">
        <f t="shared" si="6"/>
        <v>2453059.7989999996</v>
      </c>
      <c r="P32" s="13">
        <f t="shared" si="6"/>
        <v>2442695.1339999996</v>
      </c>
      <c r="Q32" s="13">
        <f t="shared" si="6"/>
        <v>2292109.5409999993</v>
      </c>
      <c r="R32" s="13">
        <f t="shared" si="6"/>
        <v>2472512.1250000005</v>
      </c>
      <c r="S32" s="13">
        <f t="shared" si="6"/>
        <v>2422595.915</v>
      </c>
      <c r="T32" s="13">
        <f t="shared" si="6"/>
        <v>2221708.8629999999</v>
      </c>
      <c r="U32" s="13">
        <f t="shared" si="6"/>
        <v>2261429.0329999998</v>
      </c>
      <c r="V32" s="13">
        <f t="shared" si="6"/>
        <v>2212825.335</v>
      </c>
      <c r="W32" s="13">
        <f t="shared" si="6"/>
        <v>0</v>
      </c>
      <c r="X32" s="13">
        <f t="shared" si="6"/>
        <v>0</v>
      </c>
      <c r="Y32" s="13">
        <f t="shared" ref="Y32" si="7">Y30+Y31</f>
        <v>0</v>
      </c>
    </row>
    <row r="33" spans="1:28">
      <c r="D33" s="11"/>
      <c r="E33" s="11"/>
      <c r="F33" s="11"/>
      <c r="G33" s="11"/>
      <c r="H33" s="11"/>
      <c r="I33" s="11"/>
      <c r="J33" s="11"/>
      <c r="K33" s="11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8">
      <c r="C34" s="5" t="s">
        <v>10</v>
      </c>
      <c r="D34" s="37">
        <v>8932</v>
      </c>
      <c r="E34" s="37">
        <v>5781.3</v>
      </c>
      <c r="F34" s="37">
        <v>7411.25</v>
      </c>
      <c r="G34" s="37">
        <v>7430.5</v>
      </c>
      <c r="H34" s="37">
        <v>7263.6670000000004</v>
      </c>
      <c r="I34" s="37">
        <v>7133</v>
      </c>
      <c r="J34" s="37">
        <v>6994.75</v>
      </c>
      <c r="K34" s="37">
        <v>6877.5</v>
      </c>
      <c r="L34" s="37">
        <v>7150.5</v>
      </c>
      <c r="M34" s="37">
        <v>8400.6</v>
      </c>
      <c r="N34" s="37">
        <v>8380.7999999999993</v>
      </c>
      <c r="O34" s="37">
        <v>8625.6</v>
      </c>
      <c r="P34" s="37">
        <v>8617.5</v>
      </c>
      <c r="Q34" s="37">
        <v>8662.5</v>
      </c>
      <c r="R34" s="37">
        <v>8631.9</v>
      </c>
      <c r="S34" s="37">
        <v>8417.7000000000007</v>
      </c>
      <c r="T34" s="37">
        <v>7161.3</v>
      </c>
      <c r="U34" s="37">
        <v>7242.3</v>
      </c>
      <c r="V34" s="37">
        <v>7184.7</v>
      </c>
      <c r="W34" s="37"/>
      <c r="X34" s="37"/>
      <c r="Y34" s="37"/>
    </row>
    <row r="35" spans="1:28">
      <c r="C35" s="5" t="s">
        <v>11</v>
      </c>
      <c r="D35" s="37">
        <v>6872.4560000000001</v>
      </c>
      <c r="E35" s="37">
        <v>6909.4690000000001</v>
      </c>
      <c r="F35" s="37">
        <v>6903.1689999999999</v>
      </c>
      <c r="G35" s="37">
        <v>6840.8250000000007</v>
      </c>
      <c r="H35" s="37">
        <v>6464.7939999999999</v>
      </c>
      <c r="I35" s="37">
        <v>6651.5630000000001</v>
      </c>
      <c r="J35" s="37">
        <v>5952.7879999999996</v>
      </c>
      <c r="K35" s="37">
        <v>6715.2740000000003</v>
      </c>
      <c r="L35" s="37">
        <v>6470.3619999999992</v>
      </c>
      <c r="M35" s="37">
        <v>8229.6</v>
      </c>
      <c r="N35" s="37">
        <v>8469</v>
      </c>
      <c r="O35" s="37">
        <v>8602.2000000000007</v>
      </c>
      <c r="P35" s="37">
        <v>8578.7999999999993</v>
      </c>
      <c r="Q35" s="37">
        <v>8638.2000000000007</v>
      </c>
      <c r="R35" s="37">
        <v>8603.1</v>
      </c>
      <c r="S35" s="37">
        <v>8612.1</v>
      </c>
      <c r="T35" s="37">
        <v>7229.7</v>
      </c>
      <c r="U35" s="37">
        <v>7023.6</v>
      </c>
      <c r="V35" s="37">
        <v>7193.7</v>
      </c>
      <c r="W35" s="37"/>
      <c r="X35" s="37"/>
      <c r="Y35" s="37"/>
    </row>
    <row r="36" spans="1:28" ht="13.5" thickBot="1">
      <c r="A36" s="25"/>
      <c r="B36" s="25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8" ht="13.5" thickTop="1">
      <c r="A37" s="18" t="s">
        <v>18</v>
      </c>
      <c r="C37" s="5" t="s">
        <v>5</v>
      </c>
      <c r="D37" s="11">
        <f>SUM(D5,D13,D21,D29)</f>
        <v>16</v>
      </c>
      <c r="E37" s="11">
        <f t="shared" ref="E37:W43" si="8">SUM(E5,E13,E21,E29)</f>
        <v>16</v>
      </c>
      <c r="F37" s="11">
        <f t="shared" si="8"/>
        <v>16</v>
      </c>
      <c r="G37" s="11">
        <f t="shared" si="8"/>
        <v>16</v>
      </c>
      <c r="H37" s="11">
        <f t="shared" si="8"/>
        <v>16</v>
      </c>
      <c r="I37" s="11">
        <f t="shared" si="8"/>
        <v>16</v>
      </c>
      <c r="J37" s="11">
        <f t="shared" si="8"/>
        <v>16</v>
      </c>
      <c r="K37" s="11">
        <f t="shared" si="8"/>
        <v>16</v>
      </c>
      <c r="L37" s="11">
        <f t="shared" si="8"/>
        <v>16</v>
      </c>
      <c r="M37" s="11">
        <f t="shared" si="8"/>
        <v>15</v>
      </c>
      <c r="N37" s="11">
        <f t="shared" si="8"/>
        <v>14</v>
      </c>
      <c r="O37" s="11">
        <f t="shared" si="8"/>
        <v>14</v>
      </c>
      <c r="P37" s="11">
        <f t="shared" si="8"/>
        <v>13</v>
      </c>
      <c r="Q37" s="11">
        <f t="shared" si="8"/>
        <v>13</v>
      </c>
      <c r="R37" s="11">
        <f t="shared" si="8"/>
        <v>13</v>
      </c>
      <c r="S37" s="11">
        <f t="shared" si="8"/>
        <v>14</v>
      </c>
      <c r="T37" s="11">
        <f t="shared" si="8"/>
        <v>14</v>
      </c>
      <c r="U37" s="11">
        <f t="shared" si="8"/>
        <v>14</v>
      </c>
      <c r="V37" s="11">
        <f t="shared" si="8"/>
        <v>14</v>
      </c>
      <c r="W37" s="11">
        <f t="shared" si="8"/>
        <v>0</v>
      </c>
      <c r="X37" s="11">
        <f t="shared" ref="X37:Y37" si="9">SUM(X5,X13,X21,X29)</f>
        <v>0</v>
      </c>
      <c r="Y37" s="11">
        <f t="shared" si="9"/>
        <v>0</v>
      </c>
    </row>
    <row r="38" spans="1:28">
      <c r="C38" s="5" t="s">
        <v>7</v>
      </c>
      <c r="D38" s="20">
        <f t="shared" ref="D38:S43" si="10">SUM(D6,D14,D22,D30)</f>
        <v>5691076.0700000003</v>
      </c>
      <c r="E38" s="20">
        <f t="shared" si="10"/>
        <v>6604617.8619999997</v>
      </c>
      <c r="F38" s="20">
        <f t="shared" si="10"/>
        <v>5953978.4100000001</v>
      </c>
      <c r="G38" s="20">
        <f t="shared" si="10"/>
        <v>5923518.4199999999</v>
      </c>
      <c r="H38" s="20">
        <f t="shared" si="10"/>
        <v>5903312.9139999999</v>
      </c>
      <c r="I38" s="20">
        <f t="shared" si="10"/>
        <v>5778693.0800000001</v>
      </c>
      <c r="J38" s="20">
        <f t="shared" si="10"/>
        <v>5326754.2280000001</v>
      </c>
      <c r="K38" s="20">
        <f t="shared" si="10"/>
        <v>5990732.4079999998</v>
      </c>
      <c r="L38" s="20">
        <f t="shared" si="10"/>
        <v>5908454.1260000002</v>
      </c>
      <c r="M38" s="20">
        <f t="shared" si="10"/>
        <v>5720423.3230000008</v>
      </c>
      <c r="N38" s="20">
        <f t="shared" si="10"/>
        <v>4948333.9499999993</v>
      </c>
      <c r="O38" s="20">
        <f t="shared" si="10"/>
        <v>5499385.368999999</v>
      </c>
      <c r="P38" s="20">
        <f t="shared" si="10"/>
        <v>5726592.8970000008</v>
      </c>
      <c r="Q38" s="20">
        <f t="shared" si="10"/>
        <v>5332991.6430000002</v>
      </c>
      <c r="R38" s="20">
        <f t="shared" si="10"/>
        <v>5535408.2939999998</v>
      </c>
      <c r="S38" s="20">
        <f t="shared" si="10"/>
        <v>5435716.1469999999</v>
      </c>
      <c r="T38" s="20">
        <f t="shared" si="8"/>
        <v>4796418.4649999999</v>
      </c>
      <c r="U38" s="20">
        <f t="shared" si="8"/>
        <v>5225500.8599999994</v>
      </c>
      <c r="V38" s="20">
        <f t="shared" si="8"/>
        <v>5349264.0759999985</v>
      </c>
      <c r="W38" s="20">
        <f t="shared" ref="W38:X38" si="11">SUM(W6,W14,W22,W30)</f>
        <v>0</v>
      </c>
      <c r="X38" s="20">
        <f t="shared" si="11"/>
        <v>0</v>
      </c>
      <c r="Y38" s="20">
        <f t="shared" ref="Y38" si="12">SUM(Y6,Y14,Y22,Y30)</f>
        <v>0</v>
      </c>
    </row>
    <row r="39" spans="1:28">
      <c r="C39" s="5" t="s">
        <v>8</v>
      </c>
      <c r="D39" s="20">
        <f t="shared" si="10"/>
        <v>7029249.7280000001</v>
      </c>
      <c r="E39" s="20">
        <f t="shared" si="8"/>
        <v>7798434.7080000006</v>
      </c>
      <c r="F39" s="20">
        <f t="shared" si="8"/>
        <v>7318876.3999999994</v>
      </c>
      <c r="G39" s="20">
        <f t="shared" si="8"/>
        <v>7472376.7359999996</v>
      </c>
      <c r="H39" s="20">
        <f t="shared" si="8"/>
        <v>7286334.2910000002</v>
      </c>
      <c r="I39" s="20">
        <f t="shared" si="8"/>
        <v>7504302.4340000004</v>
      </c>
      <c r="J39" s="20">
        <f t="shared" si="8"/>
        <v>6333144.5730000008</v>
      </c>
      <c r="K39" s="20">
        <f t="shared" si="8"/>
        <v>7032703.8649999993</v>
      </c>
      <c r="L39" s="20">
        <f t="shared" si="8"/>
        <v>8240913.6669999994</v>
      </c>
      <c r="M39" s="20">
        <f t="shared" si="8"/>
        <v>8694566.5409999974</v>
      </c>
      <c r="N39" s="20">
        <f t="shared" si="8"/>
        <v>8626251.4370000008</v>
      </c>
      <c r="O39" s="20">
        <f t="shared" si="8"/>
        <v>8228818.1989999982</v>
      </c>
      <c r="P39" s="20">
        <f t="shared" si="8"/>
        <v>9169809.3880000003</v>
      </c>
      <c r="Q39" s="20">
        <f t="shared" si="8"/>
        <v>8469188.0859999992</v>
      </c>
      <c r="R39" s="20">
        <f t="shared" si="8"/>
        <v>8712344.1640000008</v>
      </c>
      <c r="S39" s="20">
        <f t="shared" si="8"/>
        <v>7965823.2799999984</v>
      </c>
      <c r="T39" s="20">
        <f t="shared" si="8"/>
        <v>7833259.7889999999</v>
      </c>
      <c r="U39" s="20">
        <f t="shared" si="8"/>
        <v>7843690.1840000013</v>
      </c>
      <c r="V39" s="20">
        <f t="shared" si="8"/>
        <v>7603984.0110000018</v>
      </c>
      <c r="W39" s="20">
        <f t="shared" ref="W39:X39" si="13">SUM(W7,W15,W23,W31)</f>
        <v>0</v>
      </c>
      <c r="X39" s="20">
        <f t="shared" si="13"/>
        <v>0</v>
      </c>
      <c r="Y39" s="20">
        <f t="shared" ref="Y39" si="14">SUM(Y7,Y15,Y23,Y31)</f>
        <v>0</v>
      </c>
    </row>
    <row r="40" spans="1:28">
      <c r="C40" s="5" t="s">
        <v>9</v>
      </c>
      <c r="D40" s="20">
        <f t="shared" si="10"/>
        <v>12720325.797999999</v>
      </c>
      <c r="E40" s="20">
        <f t="shared" si="8"/>
        <v>14403052.57</v>
      </c>
      <c r="F40" s="20">
        <f t="shared" si="8"/>
        <v>13272854.809999999</v>
      </c>
      <c r="G40" s="20">
        <f t="shared" si="8"/>
        <v>13395895.155999999</v>
      </c>
      <c r="H40" s="20">
        <f t="shared" si="8"/>
        <v>13189647.205000002</v>
      </c>
      <c r="I40" s="20">
        <f t="shared" si="8"/>
        <v>13282995.514</v>
      </c>
      <c r="J40" s="20">
        <f t="shared" si="8"/>
        <v>11659898.800999999</v>
      </c>
      <c r="K40" s="20">
        <f t="shared" si="8"/>
        <v>13023436.273000002</v>
      </c>
      <c r="L40" s="20">
        <f t="shared" si="8"/>
        <v>14149367.793</v>
      </c>
      <c r="M40" s="20">
        <f t="shared" si="8"/>
        <v>14414989.863999998</v>
      </c>
      <c r="N40" s="20">
        <f t="shared" si="8"/>
        <v>13574585.387000002</v>
      </c>
      <c r="O40" s="20">
        <f t="shared" si="8"/>
        <v>13728203.567999996</v>
      </c>
      <c r="P40" s="20">
        <f t="shared" si="8"/>
        <v>14896402.285</v>
      </c>
      <c r="Q40" s="20">
        <f t="shared" si="8"/>
        <v>13802179.728999998</v>
      </c>
      <c r="R40" s="20">
        <f t="shared" si="8"/>
        <v>14247752.458000001</v>
      </c>
      <c r="S40" s="20">
        <f t="shared" si="8"/>
        <v>13401539.427000001</v>
      </c>
      <c r="T40" s="20">
        <f t="shared" si="8"/>
        <v>12629678.253999999</v>
      </c>
      <c r="U40" s="20">
        <f t="shared" si="8"/>
        <v>13069191.044</v>
      </c>
      <c r="V40" s="20">
        <f t="shared" si="8"/>
        <v>12953248.087000001</v>
      </c>
      <c r="W40" s="20">
        <f t="shared" ref="W40:X40" si="15">SUM(W8,W16,W24,W32)</f>
        <v>0</v>
      </c>
      <c r="X40" s="20">
        <f t="shared" si="15"/>
        <v>0</v>
      </c>
      <c r="Y40" s="20">
        <f t="shared" ref="Y40" si="16">SUM(Y8,Y16,Y24,Y32)</f>
        <v>0</v>
      </c>
    </row>
    <row r="41" spans="1:28"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AB41" s="15"/>
    </row>
    <row r="42" spans="1:28">
      <c r="C42" s="5" t="s">
        <v>10</v>
      </c>
      <c r="D42" s="20">
        <f t="shared" si="10"/>
        <v>30220</v>
      </c>
      <c r="E42" s="20">
        <f t="shared" si="8"/>
        <v>27283.399999999998</v>
      </c>
      <c r="F42" s="20">
        <f t="shared" si="8"/>
        <v>29157.85</v>
      </c>
      <c r="G42" s="20">
        <f t="shared" si="8"/>
        <v>28982.260000000002</v>
      </c>
      <c r="H42" s="20">
        <f t="shared" si="8"/>
        <v>28190.947</v>
      </c>
      <c r="I42" s="20">
        <f t="shared" si="8"/>
        <v>28222.58</v>
      </c>
      <c r="J42" s="20">
        <f t="shared" si="8"/>
        <v>28542.478000000003</v>
      </c>
      <c r="K42" s="20">
        <f t="shared" si="8"/>
        <v>29204.912</v>
      </c>
      <c r="L42" s="20">
        <f t="shared" si="8"/>
        <v>29203.695999999996</v>
      </c>
      <c r="M42" s="20">
        <f t="shared" si="8"/>
        <v>28841.155999999995</v>
      </c>
      <c r="N42" s="20">
        <f t="shared" si="8"/>
        <v>29183.617999999999</v>
      </c>
      <c r="O42" s="20">
        <f t="shared" si="8"/>
        <v>29516.807999999997</v>
      </c>
      <c r="P42" s="20">
        <f t="shared" si="8"/>
        <v>29796.365000000002</v>
      </c>
      <c r="Q42" s="20">
        <f t="shared" si="8"/>
        <v>29807.906999999999</v>
      </c>
      <c r="R42" s="20">
        <f t="shared" si="8"/>
        <v>29374.858</v>
      </c>
      <c r="S42" s="20">
        <f t="shared" si="8"/>
        <v>27928.916999999998</v>
      </c>
      <c r="T42" s="20">
        <f t="shared" si="8"/>
        <v>26585.131999999998</v>
      </c>
      <c r="U42" s="20">
        <f t="shared" si="8"/>
        <v>26647.035</v>
      </c>
      <c r="V42" s="20">
        <f t="shared" si="8"/>
        <v>27463.775000000005</v>
      </c>
      <c r="W42" s="20">
        <f t="shared" ref="W42:X42" si="17">SUM(W10,W18,W26,W34)</f>
        <v>0</v>
      </c>
      <c r="X42" s="20">
        <f t="shared" si="17"/>
        <v>0</v>
      </c>
      <c r="Y42" s="20">
        <f t="shared" ref="Y42" si="18">SUM(Y10,Y18,Y26,Y34)</f>
        <v>0</v>
      </c>
    </row>
    <row r="43" spans="1:28">
      <c r="C43" s="5" t="s">
        <v>11</v>
      </c>
      <c r="D43" s="20">
        <f t="shared" si="10"/>
        <v>23128.078000000001</v>
      </c>
      <c r="E43" s="20">
        <f t="shared" si="8"/>
        <v>23051.452000000001</v>
      </c>
      <c r="F43" s="20">
        <f t="shared" si="8"/>
        <v>23205.884999999998</v>
      </c>
      <c r="G43" s="20">
        <f t="shared" si="8"/>
        <v>22978.813000000002</v>
      </c>
      <c r="H43" s="20">
        <f t="shared" si="8"/>
        <v>22830.148999999998</v>
      </c>
      <c r="I43" s="20">
        <f t="shared" si="8"/>
        <v>23369.772000000004</v>
      </c>
      <c r="J43" s="20">
        <f t="shared" si="8"/>
        <v>21717.741999999998</v>
      </c>
      <c r="K43" s="20">
        <f t="shared" si="8"/>
        <v>27594.028999999999</v>
      </c>
      <c r="L43" s="20">
        <f t="shared" si="8"/>
        <v>26353.510000000002</v>
      </c>
      <c r="M43" s="20">
        <f t="shared" si="8"/>
        <v>28689.576999999997</v>
      </c>
      <c r="N43" s="20">
        <f t="shared" si="8"/>
        <v>29185.048000000003</v>
      </c>
      <c r="O43" s="20">
        <f t="shared" si="8"/>
        <v>29648.847000000002</v>
      </c>
      <c r="P43" s="20">
        <f t="shared" si="8"/>
        <v>29699.276000000002</v>
      </c>
      <c r="Q43" s="20">
        <f t="shared" si="8"/>
        <v>29480.967000000001</v>
      </c>
      <c r="R43" s="20">
        <f t="shared" si="8"/>
        <v>29235.798000000003</v>
      </c>
      <c r="S43" s="20">
        <f t="shared" si="8"/>
        <v>27714.453000000001</v>
      </c>
      <c r="T43" s="20">
        <f t="shared" si="8"/>
        <v>26220.164000000001</v>
      </c>
      <c r="U43" s="20">
        <f t="shared" si="8"/>
        <v>26349.155999999995</v>
      </c>
      <c r="V43" s="20">
        <f t="shared" si="8"/>
        <v>27007.552</v>
      </c>
      <c r="W43" s="20">
        <f t="shared" ref="W43:X43" si="19">SUM(W11,W19,W27,W35)</f>
        <v>0</v>
      </c>
      <c r="X43" s="20">
        <f t="shared" si="19"/>
        <v>0</v>
      </c>
      <c r="Y43" s="20">
        <f t="shared" ref="Y43" si="20">SUM(Y11,Y19,Y27,Y35)</f>
        <v>0</v>
      </c>
    </row>
    <row r="44" spans="1:28">
      <c r="D44" s="20"/>
      <c r="E44" s="20"/>
      <c r="F44" s="20"/>
      <c r="G44" s="20"/>
      <c r="H44" s="20"/>
      <c r="I44" s="20"/>
      <c r="J44" s="20"/>
      <c r="K44" s="20"/>
      <c r="L44" s="20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12"/>
    </row>
    <row r="45" spans="1:28">
      <c r="D45" s="7"/>
      <c r="P45" s="7"/>
    </row>
    <row r="46" spans="1:28"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7"/>
      <c r="Y46" s="17"/>
    </row>
    <row r="47" spans="1:28" s="41" customFormat="1">
      <c r="C47" s="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49"/>
      <c r="Y47" s="49"/>
      <c r="Z47" s="42">
        <f t="shared" ref="Z47:Z85" si="21">P5-P47</f>
        <v>3</v>
      </c>
      <c r="AB47" s="44"/>
    </row>
    <row r="48" spans="1:28" s="41" customFormat="1">
      <c r="C48" s="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49"/>
      <c r="Y48" s="49"/>
      <c r="Z48" s="42">
        <f t="shared" si="21"/>
        <v>569416.12199999997</v>
      </c>
    </row>
    <row r="49" spans="4:26"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49"/>
      <c r="Y49" s="49"/>
      <c r="Z49" s="42">
        <f t="shared" si="21"/>
        <v>764984.95999999985</v>
      </c>
    </row>
    <row r="50" spans="4:26"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49"/>
      <c r="Y50" s="49"/>
      <c r="Z50" s="42">
        <f t="shared" si="21"/>
        <v>1334401.0819999999</v>
      </c>
    </row>
    <row r="51" spans="4:26"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49"/>
      <c r="Y51" s="49"/>
      <c r="Z51" s="42">
        <f t="shared" si="21"/>
        <v>0</v>
      </c>
    </row>
    <row r="52" spans="4:26"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49"/>
      <c r="Y52" s="49"/>
      <c r="Z52" s="42">
        <f t="shared" si="21"/>
        <v>3271.5409999999997</v>
      </c>
    </row>
    <row r="53" spans="4:26"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49"/>
      <c r="Y53" s="49"/>
      <c r="Z53" s="42">
        <f t="shared" si="21"/>
        <v>3220.9970000000003</v>
      </c>
    </row>
    <row r="54" spans="4:26"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49"/>
      <c r="Y54" s="49"/>
      <c r="Z54" s="42">
        <f t="shared" si="21"/>
        <v>0</v>
      </c>
    </row>
    <row r="55" spans="4:26"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49"/>
      <c r="Y55" s="49"/>
      <c r="Z55" s="42">
        <f t="shared" si="21"/>
        <v>3</v>
      </c>
    </row>
    <row r="56" spans="4:26"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49"/>
      <c r="Y56" s="49"/>
      <c r="Z56" s="42">
        <f t="shared" si="21"/>
        <v>300032.79999999987</v>
      </c>
    </row>
    <row r="57" spans="4:26"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49"/>
      <c r="Y57" s="49"/>
      <c r="Z57" s="42">
        <f t="shared" si="21"/>
        <v>439426.14900000015</v>
      </c>
    </row>
    <row r="58" spans="4:26"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49"/>
      <c r="Y58" s="49"/>
      <c r="Z58" s="42">
        <f t="shared" si="21"/>
        <v>739458.94900000002</v>
      </c>
    </row>
    <row r="59" spans="4:26"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49"/>
      <c r="Y59" s="49"/>
      <c r="Z59" s="42">
        <f t="shared" si="21"/>
        <v>0</v>
      </c>
    </row>
    <row r="60" spans="4:26"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49"/>
      <c r="Y60" s="49"/>
      <c r="Z60" s="42">
        <f t="shared" si="21"/>
        <v>1349.424</v>
      </c>
    </row>
    <row r="61" spans="4:26"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49"/>
      <c r="Y61" s="49"/>
      <c r="Z61" s="42">
        <f t="shared" si="21"/>
        <v>1322.4389999999999</v>
      </c>
    </row>
    <row r="62" spans="4:26"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49"/>
      <c r="Y62" s="49"/>
      <c r="Z62" s="42">
        <f t="shared" si="21"/>
        <v>0</v>
      </c>
    </row>
    <row r="63" spans="4:26"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49"/>
      <c r="Y63" s="49"/>
      <c r="Z63" s="42">
        <f t="shared" si="21"/>
        <v>4</v>
      </c>
    </row>
    <row r="64" spans="4:26"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49"/>
      <c r="Y64" s="49"/>
      <c r="Z64" s="42">
        <f t="shared" si="21"/>
        <v>3600236.16</v>
      </c>
    </row>
    <row r="65" spans="4:26"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49"/>
      <c r="Y65" s="49"/>
      <c r="Z65" s="42">
        <f t="shared" si="21"/>
        <v>6779610.96</v>
      </c>
    </row>
    <row r="66" spans="4:26"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49"/>
      <c r="Y66" s="49"/>
      <c r="Z66" s="42">
        <f t="shared" si="21"/>
        <v>10379847.120000001</v>
      </c>
    </row>
    <row r="67" spans="4:26"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49"/>
      <c r="Y67" s="49"/>
      <c r="Z67" s="42">
        <f t="shared" si="21"/>
        <v>0</v>
      </c>
    </row>
    <row r="68" spans="4:26"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49"/>
      <c r="Y68" s="49"/>
      <c r="Z68" s="42">
        <f t="shared" si="21"/>
        <v>16557.900000000001</v>
      </c>
    </row>
    <row r="69" spans="4:26"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49"/>
      <c r="Y69" s="49"/>
      <c r="Z69" s="42">
        <f t="shared" si="21"/>
        <v>16577.04</v>
      </c>
    </row>
    <row r="70" spans="4:26"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49"/>
      <c r="Y70" s="49"/>
      <c r="Z70" s="42">
        <f t="shared" si="21"/>
        <v>0</v>
      </c>
    </row>
    <row r="71" spans="4:26"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49"/>
      <c r="Y71" s="49"/>
      <c r="Z71" s="42">
        <f t="shared" si="21"/>
        <v>3</v>
      </c>
    </row>
    <row r="72" spans="4:26"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49"/>
      <c r="Y72" s="49"/>
      <c r="Z72" s="42">
        <f t="shared" si="21"/>
        <v>1256907.8150000002</v>
      </c>
    </row>
    <row r="73" spans="4:26"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49"/>
      <c r="Y73" s="49"/>
      <c r="Z73" s="42">
        <f t="shared" si="21"/>
        <v>1185787.3189999997</v>
      </c>
    </row>
    <row r="74" spans="4:26"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49"/>
      <c r="Y74" s="49"/>
      <c r="Z74" s="42">
        <f t="shared" si="21"/>
        <v>2442695.1339999996</v>
      </c>
    </row>
    <row r="75" spans="4:26"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49"/>
      <c r="Y75" s="49"/>
      <c r="Z75" s="42">
        <f t="shared" si="21"/>
        <v>0</v>
      </c>
    </row>
    <row r="76" spans="4:26"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49"/>
      <c r="Y76" s="49"/>
      <c r="Z76" s="42">
        <f t="shared" si="21"/>
        <v>8617.5</v>
      </c>
    </row>
    <row r="77" spans="4:26"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49"/>
      <c r="Y77" s="49"/>
      <c r="Z77" s="42">
        <f t="shared" si="21"/>
        <v>8578.7999999999993</v>
      </c>
    </row>
    <row r="78" spans="4:26"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49"/>
      <c r="Y78" s="49"/>
      <c r="Z78" s="42">
        <f t="shared" si="21"/>
        <v>0</v>
      </c>
    </row>
    <row r="79" spans="4:26"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49"/>
      <c r="Y79" s="49"/>
      <c r="Z79" s="42">
        <f t="shared" si="21"/>
        <v>13</v>
      </c>
    </row>
    <row r="80" spans="4:26"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49"/>
      <c r="Y80" s="49"/>
      <c r="Z80" s="42">
        <f t="shared" si="21"/>
        <v>5726592.8970000008</v>
      </c>
    </row>
    <row r="81" spans="4:26"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49"/>
      <c r="Y81" s="49"/>
      <c r="Z81" s="42">
        <f t="shared" si="21"/>
        <v>9169809.3880000003</v>
      </c>
    </row>
    <row r="82" spans="4:26"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49"/>
      <c r="Y82" s="49"/>
      <c r="Z82" s="42">
        <f t="shared" si="21"/>
        <v>14896402.285</v>
      </c>
    </row>
    <row r="83" spans="4:26"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49"/>
      <c r="Y83" s="49"/>
      <c r="Z83" s="42">
        <f t="shared" si="21"/>
        <v>0</v>
      </c>
    </row>
    <row r="84" spans="4:26"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49"/>
      <c r="Y84" s="49"/>
      <c r="Z84" s="42">
        <f t="shared" si="21"/>
        <v>29796.365000000002</v>
      </c>
    </row>
    <row r="85" spans="4:26">
      <c r="N85" s="42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2">
        <f t="shared" si="21"/>
        <v>29699.276000000002</v>
      </c>
    </row>
    <row r="86" spans="4:26">
      <c r="P86" s="18"/>
      <c r="Q86" s="18"/>
      <c r="R86" s="18"/>
      <c r="S86" s="18"/>
      <c r="T86" s="18"/>
      <c r="U86" s="18"/>
      <c r="V86" s="18"/>
      <c r="W86" s="18"/>
      <c r="X86" s="18"/>
      <c r="Y86" s="18"/>
    </row>
  </sheetData>
  <phoneticPr fontId="3" type="noConversion"/>
  <pageMargins left="0.75" right="0.75" top="1" bottom="1" header="0.5" footer="0.5"/>
  <pageSetup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39997558519241921"/>
  </sheetPr>
  <dimension ref="A1:AB85"/>
  <sheetViews>
    <sheetView zoomScale="80" zoomScaleNormal="80" workbookViewId="0">
      <selection activeCell="H49" sqref="H49"/>
    </sheetView>
  </sheetViews>
  <sheetFormatPr defaultRowHeight="12.75"/>
  <cols>
    <col min="1" max="1" width="18.7109375" style="6" customWidth="1"/>
    <col min="2" max="2" width="19" style="6" customWidth="1"/>
    <col min="3" max="3" width="12.7109375" style="5" customWidth="1"/>
    <col min="4" max="8" width="9.5703125" style="5" bestFit="1" customWidth="1"/>
    <col min="9" max="11" width="9.85546875" style="5" bestFit="1" customWidth="1"/>
    <col min="12" max="12" width="7.85546875" style="5" bestFit="1" customWidth="1"/>
    <col min="13" max="15" width="9.5703125" style="3" bestFit="1" customWidth="1"/>
    <col min="16" max="22" width="9.5703125" style="5" bestFit="1" customWidth="1"/>
    <col min="23" max="23" width="8" style="5" bestFit="1" customWidth="1"/>
    <col min="24" max="24" width="7.85546875" style="5" bestFit="1" customWidth="1"/>
    <col min="25" max="25" width="7.28515625" style="5" bestFit="1" customWidth="1"/>
    <col min="26" max="16384" width="9.140625" style="5"/>
  </cols>
  <sheetData>
    <row r="1" spans="1:25">
      <c r="A1" s="8" t="s">
        <v>19</v>
      </c>
      <c r="B1" s="8"/>
      <c r="C1" s="4"/>
      <c r="D1" s="4"/>
      <c r="M1" s="2"/>
      <c r="N1" s="2"/>
      <c r="O1" s="2"/>
      <c r="P1" s="4"/>
    </row>
    <row r="2" spans="1:25">
      <c r="A2" s="30" t="s">
        <v>20</v>
      </c>
      <c r="B2" s="30"/>
      <c r="C2" s="4"/>
      <c r="D2" s="4"/>
      <c r="M2" s="2"/>
      <c r="N2" s="2"/>
      <c r="O2" s="2"/>
      <c r="P2" s="4"/>
    </row>
    <row r="3" spans="1:25">
      <c r="A3" s="30"/>
      <c r="B3" s="30"/>
      <c r="C3" s="4"/>
      <c r="D3" s="4"/>
      <c r="M3" s="1"/>
      <c r="N3" s="1"/>
      <c r="O3" s="1"/>
      <c r="P3" s="4"/>
    </row>
    <row r="4" spans="1:25" s="9" customFormat="1">
      <c r="A4" s="33" t="s">
        <v>2</v>
      </c>
      <c r="B4" s="33" t="s">
        <v>3</v>
      </c>
      <c r="C4" s="22"/>
      <c r="D4" s="23">
        <v>45658</v>
      </c>
      <c r="E4" s="23">
        <v>45689</v>
      </c>
      <c r="F4" s="23">
        <v>45717</v>
      </c>
      <c r="G4" s="23">
        <v>45748</v>
      </c>
      <c r="H4" s="23">
        <v>45778</v>
      </c>
      <c r="I4" s="23">
        <v>45809</v>
      </c>
      <c r="J4" s="23">
        <v>45839</v>
      </c>
      <c r="K4" s="23">
        <v>45870</v>
      </c>
      <c r="L4" s="23">
        <v>45901</v>
      </c>
      <c r="M4" s="23">
        <v>45931</v>
      </c>
      <c r="N4" s="23">
        <v>45962</v>
      </c>
      <c r="O4" s="23">
        <v>45992</v>
      </c>
      <c r="P4" s="23">
        <v>46023</v>
      </c>
      <c r="Q4" s="23">
        <v>46054</v>
      </c>
      <c r="R4" s="23">
        <v>46082</v>
      </c>
      <c r="S4" s="23">
        <v>46113</v>
      </c>
      <c r="T4" s="23">
        <v>46143</v>
      </c>
      <c r="U4" s="23">
        <v>46174</v>
      </c>
      <c r="V4" s="23">
        <v>46204</v>
      </c>
      <c r="W4" s="23">
        <v>46235</v>
      </c>
      <c r="X4" s="23">
        <v>46266</v>
      </c>
      <c r="Y4" s="23">
        <v>46296</v>
      </c>
    </row>
    <row r="5" spans="1:25">
      <c r="A5" s="5" t="s">
        <v>4</v>
      </c>
      <c r="B5" s="31"/>
      <c r="C5" s="5" t="s">
        <v>5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/>
      <c r="X5" s="37"/>
      <c r="Y5" s="37"/>
    </row>
    <row r="6" spans="1:25">
      <c r="A6" s="18"/>
      <c r="B6" s="5" t="s">
        <v>6</v>
      </c>
      <c r="C6" s="5" t="s">
        <v>7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/>
      <c r="X6" s="37"/>
      <c r="Y6" s="37"/>
    </row>
    <row r="7" spans="1:25">
      <c r="A7" s="18"/>
      <c r="B7" s="18"/>
      <c r="C7" s="5" t="s">
        <v>8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/>
      <c r="X7" s="37"/>
      <c r="Y7" s="37"/>
    </row>
    <row r="8" spans="1:25">
      <c r="A8" s="18"/>
      <c r="B8" s="18"/>
      <c r="C8" s="5" t="s">
        <v>9</v>
      </c>
      <c r="D8" s="37">
        <f>SUM(D6:D7)</f>
        <v>0</v>
      </c>
      <c r="E8" s="37">
        <f t="shared" ref="E8:X8" si="0">SUM(E6:E7)</f>
        <v>0</v>
      </c>
      <c r="F8" s="37">
        <f t="shared" si="0"/>
        <v>0</v>
      </c>
      <c r="G8" s="37">
        <f t="shared" si="0"/>
        <v>0</v>
      </c>
      <c r="H8" s="37">
        <f t="shared" si="0"/>
        <v>0</v>
      </c>
      <c r="I8" s="37">
        <f t="shared" si="0"/>
        <v>0</v>
      </c>
      <c r="J8" s="37">
        <f t="shared" si="0"/>
        <v>0</v>
      </c>
      <c r="K8" s="37">
        <f t="shared" si="0"/>
        <v>0</v>
      </c>
      <c r="L8" s="37">
        <f t="shared" si="0"/>
        <v>0</v>
      </c>
      <c r="M8" s="37">
        <f t="shared" si="0"/>
        <v>0</v>
      </c>
      <c r="N8" s="37">
        <f t="shared" si="0"/>
        <v>0</v>
      </c>
      <c r="O8" s="37">
        <f t="shared" si="0"/>
        <v>0</v>
      </c>
      <c r="P8" s="37">
        <f t="shared" si="0"/>
        <v>0</v>
      </c>
      <c r="Q8" s="37">
        <f t="shared" si="0"/>
        <v>0</v>
      </c>
      <c r="R8" s="37">
        <f t="shared" si="0"/>
        <v>0</v>
      </c>
      <c r="S8" s="37">
        <f t="shared" si="0"/>
        <v>0</v>
      </c>
      <c r="T8" s="37">
        <f t="shared" si="0"/>
        <v>0</v>
      </c>
      <c r="U8" s="37">
        <f t="shared" si="0"/>
        <v>0</v>
      </c>
      <c r="V8" s="37">
        <f t="shared" si="0"/>
        <v>0</v>
      </c>
      <c r="W8" s="37">
        <f t="shared" si="0"/>
        <v>0</v>
      </c>
      <c r="X8" s="37">
        <f t="shared" si="0"/>
        <v>0</v>
      </c>
      <c r="Y8" s="37">
        <f t="shared" ref="Y8" si="1">SUM(Y6:Y7)</f>
        <v>0</v>
      </c>
    </row>
    <row r="9" spans="1:25">
      <c r="A9" s="18"/>
      <c r="B9" s="18"/>
      <c r="D9" s="36"/>
      <c r="E9" s="36"/>
      <c r="F9" s="36"/>
      <c r="G9" s="36"/>
      <c r="H9" s="36"/>
      <c r="I9" s="36"/>
      <c r="J9" s="36"/>
      <c r="K9" s="37"/>
      <c r="L9" s="37"/>
      <c r="M9" s="34"/>
      <c r="N9" s="35"/>
      <c r="O9" s="36"/>
      <c r="P9" s="36"/>
      <c r="Q9" s="36"/>
      <c r="R9" s="36"/>
      <c r="S9" s="36"/>
      <c r="T9" s="36"/>
      <c r="U9" s="36"/>
      <c r="V9" s="36"/>
      <c r="W9" s="24"/>
      <c r="X9" s="24"/>
      <c r="Y9" s="24"/>
    </row>
    <row r="10" spans="1:25">
      <c r="A10" s="18"/>
      <c r="B10" s="18"/>
      <c r="C10" s="5" t="s">
        <v>10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/>
      <c r="X10" s="11"/>
      <c r="Y10" s="11"/>
    </row>
    <row r="11" spans="1:25">
      <c r="A11" s="18"/>
      <c r="B11" s="18"/>
      <c r="C11" s="5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/>
      <c r="X11" s="11"/>
      <c r="Y11" s="11"/>
    </row>
    <row r="12" spans="1:25">
      <c r="A12" s="18"/>
      <c r="B12" s="18"/>
      <c r="D12" s="11"/>
      <c r="E12" s="11"/>
      <c r="F12" s="11"/>
      <c r="G12" s="11"/>
      <c r="H12" s="11"/>
      <c r="I12" s="11"/>
      <c r="J12" s="24"/>
      <c r="K12" s="24"/>
      <c r="L12" s="24"/>
      <c r="M12" s="34"/>
      <c r="N12" s="11"/>
      <c r="O12" s="11"/>
      <c r="P12" s="11"/>
      <c r="Q12" s="11"/>
      <c r="R12" s="11"/>
      <c r="S12" s="11"/>
      <c r="T12" s="11"/>
      <c r="U12" s="11"/>
      <c r="V12" s="11"/>
      <c r="W12" s="24"/>
      <c r="X12" s="24"/>
      <c r="Y12" s="24"/>
    </row>
    <row r="13" spans="1:25">
      <c r="A13" s="5" t="s">
        <v>12</v>
      </c>
      <c r="B13" s="31"/>
      <c r="C13" s="5" t="s">
        <v>5</v>
      </c>
      <c r="D13" s="37">
        <v>2</v>
      </c>
      <c r="E13" s="37">
        <v>2</v>
      </c>
      <c r="F13" s="37">
        <v>2</v>
      </c>
      <c r="G13" s="37">
        <v>2</v>
      </c>
      <c r="H13" s="37">
        <v>2</v>
      </c>
      <c r="I13" s="37">
        <v>2</v>
      </c>
      <c r="J13" s="37">
        <v>2</v>
      </c>
      <c r="K13" s="37">
        <v>2</v>
      </c>
      <c r="L13" s="37">
        <v>2</v>
      </c>
      <c r="M13" s="37">
        <v>2</v>
      </c>
      <c r="N13" s="37">
        <v>2</v>
      </c>
      <c r="O13" s="37">
        <v>2</v>
      </c>
      <c r="P13" s="37">
        <v>2</v>
      </c>
      <c r="Q13" s="37">
        <v>2</v>
      </c>
      <c r="R13" s="37">
        <v>2</v>
      </c>
      <c r="S13" s="37">
        <v>2</v>
      </c>
      <c r="T13" s="37">
        <v>3</v>
      </c>
      <c r="U13" s="37">
        <v>3</v>
      </c>
      <c r="V13" s="37">
        <v>3</v>
      </c>
      <c r="W13" s="37"/>
      <c r="X13" s="37"/>
      <c r="Y13" s="37"/>
    </row>
    <row r="14" spans="1:25">
      <c r="A14" s="18"/>
      <c r="B14" s="5" t="s">
        <v>13</v>
      </c>
      <c r="C14" s="5" t="s">
        <v>7</v>
      </c>
      <c r="D14" s="40">
        <v>162787.20000000001</v>
      </c>
      <c r="E14" s="40">
        <v>175180.992</v>
      </c>
      <c r="F14" s="40">
        <v>148476.47999999998</v>
      </c>
      <c r="G14" s="40">
        <v>150387.84</v>
      </c>
      <c r="H14" s="40">
        <v>131646.144</v>
      </c>
      <c r="I14" s="40">
        <v>132081.60000000001</v>
      </c>
      <c r="J14" s="24">
        <v>142144.128</v>
      </c>
      <c r="K14" s="24">
        <v>165616.128</v>
      </c>
      <c r="L14" s="37">
        <v>149885.37599999999</v>
      </c>
      <c r="M14" s="24">
        <v>130190.85399999995</v>
      </c>
      <c r="N14" s="39">
        <v>125920.999</v>
      </c>
      <c r="O14" s="39">
        <v>153535.09700000001</v>
      </c>
      <c r="P14" s="40">
        <v>148771.38399999996</v>
      </c>
      <c r="Q14" s="40">
        <v>138495.30299999999</v>
      </c>
      <c r="R14" s="40">
        <v>142755.06300000002</v>
      </c>
      <c r="S14" s="40">
        <v>129094.58099999999</v>
      </c>
      <c r="T14" s="40">
        <v>113474.58800000003</v>
      </c>
      <c r="U14" s="40">
        <v>124074.712</v>
      </c>
      <c r="V14" s="40">
        <v>137990.29299999998</v>
      </c>
      <c r="W14" s="24"/>
      <c r="X14" s="24"/>
      <c r="Y14" s="24"/>
    </row>
    <row r="15" spans="1:25">
      <c r="A15" s="18"/>
      <c r="B15" s="18"/>
      <c r="C15" s="5" t="s">
        <v>8</v>
      </c>
      <c r="D15" s="40">
        <v>179951.04</v>
      </c>
      <c r="E15" s="40">
        <v>179884.03200000001</v>
      </c>
      <c r="F15" s="40">
        <v>170876.736</v>
      </c>
      <c r="G15" s="40">
        <v>186467.136</v>
      </c>
      <c r="H15" s="40">
        <v>176363.90400000001</v>
      </c>
      <c r="I15" s="40">
        <v>176355.84</v>
      </c>
      <c r="J15" s="24">
        <v>178169.47200000001</v>
      </c>
      <c r="K15" s="24">
        <v>202859.90400000001</v>
      </c>
      <c r="L15" s="37">
        <v>201681.79199999999</v>
      </c>
      <c r="M15" s="24">
        <v>188902.32900000006</v>
      </c>
      <c r="N15" s="39">
        <v>202863.095</v>
      </c>
      <c r="O15" s="39">
        <v>194854.43299999993</v>
      </c>
      <c r="P15" s="40">
        <v>198998.6370000001</v>
      </c>
      <c r="Q15" s="40">
        <v>184989.36499999996</v>
      </c>
      <c r="R15" s="40">
        <v>198149.67699999988</v>
      </c>
      <c r="S15" s="40">
        <v>175549.68400000001</v>
      </c>
      <c r="T15" s="40">
        <v>187853.30300000004</v>
      </c>
      <c r="U15" s="40">
        <v>184174.50999999995</v>
      </c>
      <c r="V15" s="40">
        <v>196615.04199999999</v>
      </c>
      <c r="W15" s="24"/>
      <c r="X15" s="24"/>
      <c r="Y15" s="24"/>
    </row>
    <row r="16" spans="1:25">
      <c r="A16" s="18"/>
      <c r="B16" s="18"/>
      <c r="C16" s="5" t="s">
        <v>9</v>
      </c>
      <c r="D16" s="37">
        <f>SUM(D14:D15)</f>
        <v>342738.24</v>
      </c>
      <c r="E16" s="37">
        <f t="shared" ref="E16:X16" si="2">SUM(E14:E15)</f>
        <v>355065.02399999998</v>
      </c>
      <c r="F16" s="37">
        <f t="shared" si="2"/>
        <v>319353.21600000001</v>
      </c>
      <c r="G16" s="37">
        <f t="shared" si="2"/>
        <v>336854.97600000002</v>
      </c>
      <c r="H16" s="37">
        <f t="shared" si="2"/>
        <v>308010.04800000001</v>
      </c>
      <c r="I16" s="37">
        <f t="shared" si="2"/>
        <v>308437.44</v>
      </c>
      <c r="J16" s="37">
        <f t="shared" si="2"/>
        <v>320313.59999999998</v>
      </c>
      <c r="K16" s="37">
        <f t="shared" si="2"/>
        <v>368476.03200000001</v>
      </c>
      <c r="L16" s="37">
        <f t="shared" si="2"/>
        <v>351567.16799999995</v>
      </c>
      <c r="M16" s="37">
        <f t="shared" si="2"/>
        <v>319093.18300000002</v>
      </c>
      <c r="N16" s="37">
        <f t="shared" si="2"/>
        <v>328784.09399999998</v>
      </c>
      <c r="O16" s="37">
        <f t="shared" si="2"/>
        <v>348389.52999999991</v>
      </c>
      <c r="P16" s="37">
        <f t="shared" si="2"/>
        <v>347770.02100000007</v>
      </c>
      <c r="Q16" s="37">
        <f t="shared" si="2"/>
        <v>323484.66799999995</v>
      </c>
      <c r="R16" s="37">
        <f t="shared" si="2"/>
        <v>340904.73999999987</v>
      </c>
      <c r="S16" s="37">
        <f t="shared" si="2"/>
        <v>304644.26500000001</v>
      </c>
      <c r="T16" s="37">
        <f t="shared" si="2"/>
        <v>301327.89100000006</v>
      </c>
      <c r="U16" s="37">
        <f t="shared" si="2"/>
        <v>308249.22199999995</v>
      </c>
      <c r="V16" s="37">
        <f t="shared" si="2"/>
        <v>334605.33499999996</v>
      </c>
      <c r="W16" s="37">
        <f t="shared" si="2"/>
        <v>0</v>
      </c>
      <c r="X16" s="37">
        <f t="shared" si="2"/>
        <v>0</v>
      </c>
      <c r="Y16" s="37">
        <f t="shared" ref="Y16" si="3">SUM(Y14:Y15)</f>
        <v>0</v>
      </c>
    </row>
    <row r="17" spans="1:25">
      <c r="A17" s="18"/>
      <c r="B17" s="18"/>
      <c r="D17" s="11"/>
      <c r="E17" s="11"/>
      <c r="F17" s="11"/>
      <c r="G17" s="11"/>
      <c r="H17" s="11"/>
      <c r="I17" s="11"/>
      <c r="J17" s="11"/>
      <c r="K17" s="11"/>
      <c r="L17" s="11"/>
      <c r="M17" s="34"/>
      <c r="N17" s="35"/>
      <c r="O17" s="35"/>
      <c r="P17" s="35"/>
      <c r="Q17" s="35"/>
      <c r="R17" s="35"/>
      <c r="S17" s="35"/>
      <c r="T17" s="35"/>
      <c r="U17" s="35"/>
      <c r="V17" s="35"/>
      <c r="W17" s="24"/>
      <c r="X17" s="24"/>
      <c r="Y17" s="24"/>
    </row>
    <row r="18" spans="1:25">
      <c r="A18" s="18"/>
      <c r="B18" s="18"/>
      <c r="C18" s="5" t="s">
        <v>10</v>
      </c>
      <c r="D18" s="46">
        <v>1000</v>
      </c>
      <c r="E18" s="46">
        <v>1000</v>
      </c>
      <c r="F18" s="46">
        <v>1000</v>
      </c>
      <c r="G18" s="46">
        <v>1000</v>
      </c>
      <c r="H18" s="46">
        <v>1000</v>
      </c>
      <c r="I18" s="46">
        <v>1000</v>
      </c>
      <c r="J18" s="47">
        <v>1095.008</v>
      </c>
      <c r="K18" s="47">
        <v>1128.9920000000002</v>
      </c>
      <c r="L18" s="47">
        <v>1183.136</v>
      </c>
      <c r="M18" s="46">
        <v>493.90600000000001</v>
      </c>
      <c r="N18" s="46">
        <v>418.82400000000001</v>
      </c>
      <c r="O18" s="46">
        <v>453.25400000000002</v>
      </c>
      <c r="P18" s="46">
        <v>415.411</v>
      </c>
      <c r="Q18" s="46">
        <v>441.202</v>
      </c>
      <c r="R18" s="46">
        <v>427.20499999999998</v>
      </c>
      <c r="S18" s="46">
        <v>429.84</v>
      </c>
      <c r="T18" s="46">
        <v>474.33600000000001</v>
      </c>
      <c r="U18" s="46">
        <v>559.61300000000006</v>
      </c>
      <c r="V18" s="46">
        <v>599.65899999999999</v>
      </c>
    </row>
    <row r="19" spans="1:25">
      <c r="A19" s="18"/>
      <c r="B19" s="18"/>
      <c r="C19" s="5" t="s">
        <v>11</v>
      </c>
      <c r="D19" s="48">
        <v>551.27499999999998</v>
      </c>
      <c r="E19" s="48">
        <v>339.55200000000002</v>
      </c>
      <c r="F19" s="48">
        <v>351.173</v>
      </c>
      <c r="G19" s="48">
        <v>345.16800000000001</v>
      </c>
      <c r="H19" s="48">
        <v>366.94099999999997</v>
      </c>
      <c r="I19" s="48">
        <v>413.12200000000001</v>
      </c>
      <c r="J19" s="46">
        <v>551.27499999999998</v>
      </c>
      <c r="K19" s="46">
        <v>685.19499999999994</v>
      </c>
      <c r="L19" s="46">
        <v>673.31500000000005</v>
      </c>
      <c r="M19" s="48">
        <v>487.38200000000001</v>
      </c>
      <c r="N19" s="48">
        <v>422.84199999999998</v>
      </c>
      <c r="O19" s="48">
        <v>432.47500000000002</v>
      </c>
      <c r="P19" s="48">
        <v>407.98099999999999</v>
      </c>
      <c r="Q19" s="48">
        <v>426.90199999999999</v>
      </c>
      <c r="R19" s="48">
        <v>421.11399999999998</v>
      </c>
      <c r="S19" s="48">
        <v>420.50900000000001</v>
      </c>
      <c r="T19" s="48">
        <v>422.755</v>
      </c>
      <c r="U19" s="48">
        <v>490.45</v>
      </c>
      <c r="V19" s="48">
        <v>523.15200000000004</v>
      </c>
      <c r="W19" s="24"/>
      <c r="X19" s="24"/>
      <c r="Y19" s="24"/>
    </row>
    <row r="20" spans="1:25">
      <c r="A20" s="18"/>
      <c r="B20" s="18"/>
      <c r="D20" s="11"/>
      <c r="E20" s="11"/>
      <c r="F20" s="11"/>
      <c r="G20" s="11"/>
      <c r="H20" s="11"/>
      <c r="I20" s="11"/>
      <c r="J20" s="24"/>
      <c r="K20" s="24"/>
      <c r="L20" s="24"/>
      <c r="M20" s="34"/>
      <c r="N20" s="11"/>
      <c r="O20" s="11"/>
      <c r="P20" s="11"/>
      <c r="Q20" s="11"/>
      <c r="R20" s="11"/>
      <c r="S20" s="11"/>
      <c r="T20" s="11"/>
      <c r="U20" s="11"/>
      <c r="V20" s="11"/>
      <c r="W20" s="24"/>
      <c r="X20" s="24"/>
      <c r="Y20" s="24"/>
    </row>
    <row r="21" spans="1:25">
      <c r="A21" s="5" t="s">
        <v>21</v>
      </c>
      <c r="B21" s="31"/>
      <c r="C21" s="5" t="s">
        <v>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/>
      <c r="X21" s="13"/>
      <c r="Y21" s="13"/>
    </row>
    <row r="22" spans="1:25">
      <c r="A22" s="18"/>
      <c r="B22" s="5" t="s">
        <v>15</v>
      </c>
      <c r="C22" s="5" t="s">
        <v>7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/>
      <c r="X22" s="13"/>
      <c r="Y22" s="13"/>
    </row>
    <row r="23" spans="1:25">
      <c r="A23" s="18"/>
      <c r="B23" s="18"/>
      <c r="C23" s="5" t="s">
        <v>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/>
      <c r="X23" s="13"/>
      <c r="Y23" s="13"/>
    </row>
    <row r="24" spans="1:25">
      <c r="A24" s="18"/>
      <c r="B24" s="18"/>
      <c r="C24" s="5" t="s">
        <v>9</v>
      </c>
      <c r="D24" s="37">
        <f>SUM(D22:D23)</f>
        <v>0</v>
      </c>
      <c r="E24" s="37">
        <f t="shared" ref="E24:X24" si="4">SUM(E22:E23)</f>
        <v>0</v>
      </c>
      <c r="F24" s="37">
        <f t="shared" si="4"/>
        <v>0</v>
      </c>
      <c r="G24" s="37">
        <f t="shared" si="4"/>
        <v>0</v>
      </c>
      <c r="H24" s="37">
        <f t="shared" si="4"/>
        <v>0</v>
      </c>
      <c r="I24" s="37">
        <f t="shared" si="4"/>
        <v>0</v>
      </c>
      <c r="J24" s="37">
        <f t="shared" si="4"/>
        <v>0</v>
      </c>
      <c r="K24" s="37">
        <f t="shared" si="4"/>
        <v>0</v>
      </c>
      <c r="L24" s="37">
        <f t="shared" si="4"/>
        <v>0</v>
      </c>
      <c r="M24" s="37">
        <f t="shared" si="4"/>
        <v>0</v>
      </c>
      <c r="N24" s="37">
        <f t="shared" si="4"/>
        <v>0</v>
      </c>
      <c r="O24" s="37">
        <f t="shared" si="4"/>
        <v>0</v>
      </c>
      <c r="P24" s="37">
        <f t="shared" si="4"/>
        <v>0</v>
      </c>
      <c r="Q24" s="37">
        <f t="shared" si="4"/>
        <v>0</v>
      </c>
      <c r="R24" s="37">
        <f t="shared" si="4"/>
        <v>0</v>
      </c>
      <c r="S24" s="37">
        <f t="shared" si="4"/>
        <v>0</v>
      </c>
      <c r="T24" s="37">
        <f t="shared" si="4"/>
        <v>0</v>
      </c>
      <c r="U24" s="37">
        <f t="shared" si="4"/>
        <v>0</v>
      </c>
      <c r="V24" s="37">
        <f t="shared" si="4"/>
        <v>0</v>
      </c>
      <c r="W24" s="37">
        <f t="shared" si="4"/>
        <v>0</v>
      </c>
      <c r="X24" s="37">
        <f t="shared" si="4"/>
        <v>0</v>
      </c>
      <c r="Y24" s="37">
        <f t="shared" ref="Y24" si="5">SUM(Y22:Y23)</f>
        <v>0</v>
      </c>
    </row>
    <row r="25" spans="1:25">
      <c r="A25" s="18"/>
      <c r="B25" s="18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/>
      <c r="X25" s="24"/>
      <c r="Y25" s="24"/>
    </row>
    <row r="26" spans="1:25">
      <c r="A26" s="18"/>
      <c r="B26" s="18"/>
      <c r="C26" s="5" t="s">
        <v>10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/>
      <c r="X26" s="13"/>
      <c r="Y26" s="13"/>
    </row>
    <row r="27" spans="1:25">
      <c r="A27" s="18"/>
      <c r="B27" s="18"/>
      <c r="C27" s="5" t="s">
        <v>11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/>
      <c r="X27" s="13"/>
      <c r="Y27" s="13"/>
    </row>
    <row r="28" spans="1:25">
      <c r="A28" s="18"/>
      <c r="B28" s="18"/>
      <c r="D28" s="11"/>
      <c r="E28" s="11"/>
      <c r="F28" s="11"/>
      <c r="G28" s="11"/>
      <c r="H28" s="11"/>
      <c r="I28" s="11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" customHeight="1">
      <c r="A29" s="5" t="s">
        <v>16</v>
      </c>
      <c r="B29" s="31"/>
      <c r="C29" s="5" t="s">
        <v>5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/>
      <c r="X29" s="37"/>
      <c r="Y29" s="37"/>
    </row>
    <row r="30" spans="1:25">
      <c r="A30" s="18"/>
      <c r="B30" s="5" t="s">
        <v>17</v>
      </c>
      <c r="C30" s="5" t="s">
        <v>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/>
      <c r="X30" s="13"/>
      <c r="Y30" s="13"/>
    </row>
    <row r="31" spans="1:25">
      <c r="A31" s="18"/>
      <c r="B31" s="18"/>
      <c r="C31" s="5" t="s">
        <v>8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/>
      <c r="X31" s="13"/>
      <c r="Y31" s="13"/>
    </row>
    <row r="32" spans="1:25">
      <c r="A32" s="18"/>
      <c r="B32" s="18"/>
      <c r="C32" s="5" t="s">
        <v>9</v>
      </c>
      <c r="D32" s="37">
        <f>SUM(D30:D31)</f>
        <v>0</v>
      </c>
      <c r="E32" s="37">
        <f t="shared" ref="E32:K32" si="6">SUM(E30:E31)</f>
        <v>0</v>
      </c>
      <c r="F32" s="37">
        <f t="shared" si="6"/>
        <v>0</v>
      </c>
      <c r="G32" s="37">
        <f t="shared" si="6"/>
        <v>0</v>
      </c>
      <c r="H32" s="37">
        <f t="shared" si="6"/>
        <v>0</v>
      </c>
      <c r="I32" s="37">
        <f t="shared" si="6"/>
        <v>0</v>
      </c>
      <c r="J32" s="37">
        <f t="shared" si="6"/>
        <v>0</v>
      </c>
      <c r="K32" s="37">
        <f t="shared" si="6"/>
        <v>0</v>
      </c>
      <c r="L32" s="37">
        <f t="shared" ref="L32:Y32" si="7">SUM(L30:L31)</f>
        <v>0</v>
      </c>
      <c r="M32" s="37">
        <f t="shared" si="7"/>
        <v>0</v>
      </c>
      <c r="N32" s="37">
        <f t="shared" si="7"/>
        <v>0</v>
      </c>
      <c r="O32" s="37">
        <f t="shared" si="7"/>
        <v>0</v>
      </c>
      <c r="P32" s="37">
        <f t="shared" si="7"/>
        <v>0</v>
      </c>
      <c r="Q32" s="37">
        <f t="shared" si="7"/>
        <v>0</v>
      </c>
      <c r="R32" s="37">
        <f t="shared" si="7"/>
        <v>0</v>
      </c>
      <c r="S32" s="37">
        <f t="shared" si="7"/>
        <v>0</v>
      </c>
      <c r="T32" s="37">
        <f t="shared" si="7"/>
        <v>0</v>
      </c>
      <c r="U32" s="37">
        <f t="shared" si="7"/>
        <v>0</v>
      </c>
      <c r="V32" s="37">
        <f t="shared" si="7"/>
        <v>0</v>
      </c>
      <c r="W32" s="37">
        <f t="shared" si="7"/>
        <v>0</v>
      </c>
      <c r="X32" s="37">
        <f t="shared" si="7"/>
        <v>0</v>
      </c>
      <c r="Y32" s="37">
        <f t="shared" si="7"/>
        <v>0</v>
      </c>
    </row>
    <row r="33" spans="1:28">
      <c r="A33" s="18"/>
      <c r="B33" s="18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8">
      <c r="A34" s="18"/>
      <c r="B34" s="18"/>
      <c r="C34" s="5" t="s">
        <v>10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/>
      <c r="X34" s="13"/>
      <c r="Y34" s="13"/>
    </row>
    <row r="35" spans="1:28">
      <c r="A35" s="18"/>
      <c r="B35" s="18"/>
      <c r="C35" s="5" t="s">
        <v>11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/>
      <c r="X35" s="13"/>
      <c r="Y35" s="13"/>
    </row>
    <row r="36" spans="1:28" ht="13.5" thickBot="1">
      <c r="A36" s="25"/>
      <c r="B36" s="25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8" ht="13.5" thickTop="1">
      <c r="A37" s="18" t="s">
        <v>18</v>
      </c>
      <c r="B37" s="18"/>
      <c r="C37" s="5" t="s">
        <v>5</v>
      </c>
      <c r="D37" s="11">
        <f t="shared" ref="D37:V37" si="8">D5+D13+D21+D29</f>
        <v>2</v>
      </c>
      <c r="E37" s="11">
        <f t="shared" si="8"/>
        <v>2</v>
      </c>
      <c r="F37" s="11">
        <f t="shared" si="8"/>
        <v>2</v>
      </c>
      <c r="G37" s="11">
        <f t="shared" si="8"/>
        <v>2</v>
      </c>
      <c r="H37" s="11">
        <f t="shared" si="8"/>
        <v>2</v>
      </c>
      <c r="I37" s="11">
        <f t="shared" si="8"/>
        <v>2</v>
      </c>
      <c r="J37" s="11">
        <f t="shared" si="8"/>
        <v>2</v>
      </c>
      <c r="K37" s="11">
        <f t="shared" si="8"/>
        <v>2</v>
      </c>
      <c r="L37" s="11">
        <f t="shared" si="8"/>
        <v>2</v>
      </c>
      <c r="M37" s="11">
        <f t="shared" si="8"/>
        <v>2</v>
      </c>
      <c r="N37" s="11">
        <f t="shared" si="8"/>
        <v>2</v>
      </c>
      <c r="O37" s="11">
        <f t="shared" si="8"/>
        <v>2</v>
      </c>
      <c r="P37" s="11">
        <f t="shared" si="8"/>
        <v>2</v>
      </c>
      <c r="Q37" s="11">
        <f t="shared" si="8"/>
        <v>2</v>
      </c>
      <c r="R37" s="11">
        <f t="shared" si="8"/>
        <v>2</v>
      </c>
      <c r="S37" s="11">
        <f t="shared" si="8"/>
        <v>2</v>
      </c>
      <c r="T37" s="11">
        <f t="shared" si="8"/>
        <v>3</v>
      </c>
      <c r="U37" s="11">
        <f t="shared" si="8"/>
        <v>3</v>
      </c>
      <c r="V37" s="11">
        <f t="shared" si="8"/>
        <v>3</v>
      </c>
      <c r="W37" s="11">
        <f t="shared" ref="W37:X37" si="9">W5+W13+W21+W29</f>
        <v>0</v>
      </c>
      <c r="X37" s="11">
        <f t="shared" si="9"/>
        <v>0</v>
      </c>
      <c r="Y37" s="11">
        <f t="shared" ref="Y37" si="10">Y5+Y13+Y21+Y29</f>
        <v>0</v>
      </c>
    </row>
    <row r="38" spans="1:28">
      <c r="A38" s="18"/>
      <c r="B38" s="18"/>
      <c r="C38" s="5" t="s">
        <v>7</v>
      </c>
      <c r="D38" s="19">
        <f t="shared" ref="D38:V38" si="11">D6+D14+D22+D30</f>
        <v>162787.20000000001</v>
      </c>
      <c r="E38" s="19">
        <f t="shared" si="11"/>
        <v>175180.992</v>
      </c>
      <c r="F38" s="19">
        <f t="shared" si="11"/>
        <v>148476.47999999998</v>
      </c>
      <c r="G38" s="19">
        <f t="shared" si="11"/>
        <v>150387.84</v>
      </c>
      <c r="H38" s="19">
        <f t="shared" si="11"/>
        <v>131646.144</v>
      </c>
      <c r="I38" s="19">
        <f t="shared" si="11"/>
        <v>132081.60000000001</v>
      </c>
      <c r="J38" s="19">
        <f t="shared" si="11"/>
        <v>142144.128</v>
      </c>
      <c r="K38" s="19">
        <f t="shared" si="11"/>
        <v>165616.128</v>
      </c>
      <c r="L38" s="19">
        <f t="shared" si="11"/>
        <v>149885.37599999999</v>
      </c>
      <c r="M38" s="19">
        <f t="shared" si="11"/>
        <v>130190.85399999995</v>
      </c>
      <c r="N38" s="19">
        <f t="shared" si="11"/>
        <v>125920.999</v>
      </c>
      <c r="O38" s="19">
        <f t="shared" si="11"/>
        <v>153535.09700000001</v>
      </c>
      <c r="P38" s="19">
        <f t="shared" si="11"/>
        <v>148771.38399999996</v>
      </c>
      <c r="Q38" s="19">
        <f t="shared" si="11"/>
        <v>138495.30299999999</v>
      </c>
      <c r="R38" s="19">
        <f t="shared" si="11"/>
        <v>142755.06300000002</v>
      </c>
      <c r="S38" s="19">
        <f t="shared" si="11"/>
        <v>129094.58099999999</v>
      </c>
      <c r="T38" s="19">
        <f t="shared" si="11"/>
        <v>113474.58800000003</v>
      </c>
      <c r="U38" s="19">
        <f t="shared" si="11"/>
        <v>124074.712</v>
      </c>
      <c r="V38" s="19">
        <f t="shared" si="11"/>
        <v>137990.29299999998</v>
      </c>
      <c r="W38" s="19">
        <f t="shared" ref="W38:X38" si="12">W6+W14+W22+W30</f>
        <v>0</v>
      </c>
      <c r="X38" s="19">
        <f t="shared" si="12"/>
        <v>0</v>
      </c>
      <c r="Y38" s="19">
        <f t="shared" ref="Y38" si="13">Y6+Y14+Y22+Y30</f>
        <v>0</v>
      </c>
    </row>
    <row r="39" spans="1:28">
      <c r="A39" s="18"/>
      <c r="B39" s="18"/>
      <c r="C39" s="5" t="s">
        <v>8</v>
      </c>
      <c r="D39" s="19">
        <f t="shared" ref="D39:V39" si="14">D7+D15+D23+D31</f>
        <v>179951.04</v>
      </c>
      <c r="E39" s="19">
        <f t="shared" si="14"/>
        <v>179884.03200000001</v>
      </c>
      <c r="F39" s="19">
        <f t="shared" si="14"/>
        <v>170876.736</v>
      </c>
      <c r="G39" s="19">
        <f t="shared" si="14"/>
        <v>186467.136</v>
      </c>
      <c r="H39" s="19">
        <f t="shared" si="14"/>
        <v>176363.90400000001</v>
      </c>
      <c r="I39" s="19">
        <f t="shared" si="14"/>
        <v>176355.84</v>
      </c>
      <c r="J39" s="19">
        <f t="shared" si="14"/>
        <v>178169.47200000001</v>
      </c>
      <c r="K39" s="19">
        <f t="shared" si="14"/>
        <v>202859.90400000001</v>
      </c>
      <c r="L39" s="19">
        <f t="shared" si="14"/>
        <v>201681.79199999999</v>
      </c>
      <c r="M39" s="19">
        <f t="shared" si="14"/>
        <v>188902.32900000006</v>
      </c>
      <c r="N39" s="19">
        <f t="shared" si="14"/>
        <v>202863.095</v>
      </c>
      <c r="O39" s="19">
        <f t="shared" si="14"/>
        <v>194854.43299999993</v>
      </c>
      <c r="P39" s="19">
        <f t="shared" si="14"/>
        <v>198998.6370000001</v>
      </c>
      <c r="Q39" s="19">
        <f t="shared" si="14"/>
        <v>184989.36499999996</v>
      </c>
      <c r="R39" s="19">
        <f t="shared" si="14"/>
        <v>198149.67699999988</v>
      </c>
      <c r="S39" s="19">
        <f t="shared" si="14"/>
        <v>175549.68400000001</v>
      </c>
      <c r="T39" s="19">
        <f t="shared" si="14"/>
        <v>187853.30300000004</v>
      </c>
      <c r="U39" s="19">
        <f t="shared" si="14"/>
        <v>184174.50999999995</v>
      </c>
      <c r="V39" s="19">
        <f t="shared" si="14"/>
        <v>196615.04199999999</v>
      </c>
      <c r="W39" s="19">
        <f t="shared" ref="W39:X39" si="15">W7+W15+W23+W31</f>
        <v>0</v>
      </c>
      <c r="X39" s="19">
        <f t="shared" si="15"/>
        <v>0</v>
      </c>
      <c r="Y39" s="19">
        <f t="shared" ref="Y39" si="16">Y7+Y15+Y23+Y31</f>
        <v>0</v>
      </c>
    </row>
    <row r="40" spans="1:28">
      <c r="A40" s="18"/>
      <c r="B40" s="18"/>
      <c r="C40" s="5" t="s">
        <v>9</v>
      </c>
      <c r="D40" s="19">
        <f t="shared" ref="D40:V40" si="17">D8+D16+D24+D32</f>
        <v>342738.24</v>
      </c>
      <c r="E40" s="19">
        <f t="shared" si="17"/>
        <v>355065.02399999998</v>
      </c>
      <c r="F40" s="19">
        <f t="shared" si="17"/>
        <v>319353.21600000001</v>
      </c>
      <c r="G40" s="19">
        <f t="shared" si="17"/>
        <v>336854.97600000002</v>
      </c>
      <c r="H40" s="19">
        <f t="shared" si="17"/>
        <v>308010.04800000001</v>
      </c>
      <c r="I40" s="19">
        <f t="shared" si="17"/>
        <v>308437.44</v>
      </c>
      <c r="J40" s="19">
        <f t="shared" si="17"/>
        <v>320313.59999999998</v>
      </c>
      <c r="K40" s="19">
        <f t="shared" si="17"/>
        <v>368476.03200000001</v>
      </c>
      <c r="L40" s="19">
        <f t="shared" si="17"/>
        <v>351567.16799999995</v>
      </c>
      <c r="M40" s="19">
        <f t="shared" si="17"/>
        <v>319093.18300000002</v>
      </c>
      <c r="N40" s="19">
        <f t="shared" si="17"/>
        <v>328784.09399999998</v>
      </c>
      <c r="O40" s="19">
        <f t="shared" si="17"/>
        <v>348389.52999999991</v>
      </c>
      <c r="P40" s="19">
        <f t="shared" si="17"/>
        <v>347770.02100000007</v>
      </c>
      <c r="Q40" s="19">
        <f t="shared" si="17"/>
        <v>323484.66799999995</v>
      </c>
      <c r="R40" s="19">
        <f t="shared" si="17"/>
        <v>340904.73999999987</v>
      </c>
      <c r="S40" s="19">
        <f t="shared" si="17"/>
        <v>304644.26500000001</v>
      </c>
      <c r="T40" s="19">
        <f t="shared" si="17"/>
        <v>301327.89100000006</v>
      </c>
      <c r="U40" s="19">
        <f t="shared" si="17"/>
        <v>308249.22199999995</v>
      </c>
      <c r="V40" s="19">
        <f t="shared" si="17"/>
        <v>334605.33499999996</v>
      </c>
      <c r="W40" s="19">
        <f t="shared" ref="W40:X40" si="18">W8+W16+W24+W32</f>
        <v>0</v>
      </c>
      <c r="X40" s="19">
        <f t="shared" si="18"/>
        <v>0</v>
      </c>
      <c r="Y40" s="19">
        <f t="shared" ref="Y40" si="19">Y8+Y16+Y24+Y32</f>
        <v>0</v>
      </c>
    </row>
    <row r="41" spans="1:28">
      <c r="A41" s="18"/>
      <c r="B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8">
      <c r="A42" s="18"/>
      <c r="B42" s="18"/>
      <c r="C42" s="5" t="s">
        <v>10</v>
      </c>
      <c r="D42" s="19">
        <f t="shared" ref="D42:V42" si="20">D10+D18+D26+D34</f>
        <v>1000</v>
      </c>
      <c r="E42" s="19">
        <f t="shared" si="20"/>
        <v>1000</v>
      </c>
      <c r="F42" s="19">
        <f t="shared" si="20"/>
        <v>1000</v>
      </c>
      <c r="G42" s="19">
        <f t="shared" si="20"/>
        <v>1000</v>
      </c>
      <c r="H42" s="19">
        <f t="shared" si="20"/>
        <v>1000</v>
      </c>
      <c r="I42" s="19">
        <f t="shared" si="20"/>
        <v>1000</v>
      </c>
      <c r="J42" s="19">
        <f t="shared" si="20"/>
        <v>1095.008</v>
      </c>
      <c r="K42" s="19">
        <f t="shared" si="20"/>
        <v>1128.9920000000002</v>
      </c>
      <c r="L42" s="19">
        <f t="shared" si="20"/>
        <v>1183.136</v>
      </c>
      <c r="M42" s="19">
        <f t="shared" si="20"/>
        <v>493.90600000000001</v>
      </c>
      <c r="N42" s="19">
        <f t="shared" si="20"/>
        <v>418.82400000000001</v>
      </c>
      <c r="O42" s="19">
        <f t="shared" si="20"/>
        <v>453.25400000000002</v>
      </c>
      <c r="P42" s="19">
        <f t="shared" si="20"/>
        <v>415.411</v>
      </c>
      <c r="Q42" s="19">
        <f t="shared" si="20"/>
        <v>441.202</v>
      </c>
      <c r="R42" s="19">
        <f t="shared" si="20"/>
        <v>427.20499999999998</v>
      </c>
      <c r="S42" s="19">
        <f t="shared" si="20"/>
        <v>429.84</v>
      </c>
      <c r="T42" s="19">
        <f t="shared" si="20"/>
        <v>474.33600000000001</v>
      </c>
      <c r="U42" s="19">
        <f t="shared" si="20"/>
        <v>559.61300000000006</v>
      </c>
      <c r="V42" s="19">
        <f t="shared" si="20"/>
        <v>599.65899999999999</v>
      </c>
      <c r="W42" s="19">
        <f t="shared" ref="W42:X42" si="21">W10+W18+W26+W34</f>
        <v>0</v>
      </c>
      <c r="X42" s="19">
        <f t="shared" si="21"/>
        <v>0</v>
      </c>
      <c r="Y42" s="19">
        <f t="shared" ref="Y42" si="22">Y10+Y18+Y26+Y34</f>
        <v>0</v>
      </c>
    </row>
    <row r="43" spans="1:28">
      <c r="A43" s="18"/>
      <c r="B43" s="18"/>
      <c r="C43" s="5" t="s">
        <v>11</v>
      </c>
      <c r="D43" s="19">
        <f t="shared" ref="D43:V43" si="23">D11+D19+D27+D35</f>
        <v>551.27499999999998</v>
      </c>
      <c r="E43" s="19">
        <f t="shared" si="23"/>
        <v>339.55200000000002</v>
      </c>
      <c r="F43" s="19">
        <f t="shared" si="23"/>
        <v>351.173</v>
      </c>
      <c r="G43" s="19">
        <f t="shared" si="23"/>
        <v>345.16800000000001</v>
      </c>
      <c r="H43" s="19">
        <f t="shared" si="23"/>
        <v>366.94099999999997</v>
      </c>
      <c r="I43" s="19">
        <f t="shared" si="23"/>
        <v>413.12200000000001</v>
      </c>
      <c r="J43" s="19">
        <f t="shared" si="23"/>
        <v>551.27499999999998</v>
      </c>
      <c r="K43" s="19">
        <f t="shared" si="23"/>
        <v>685.19499999999994</v>
      </c>
      <c r="L43" s="19">
        <f t="shared" si="23"/>
        <v>673.31500000000005</v>
      </c>
      <c r="M43" s="19">
        <f t="shared" si="23"/>
        <v>487.38200000000001</v>
      </c>
      <c r="N43" s="19">
        <f t="shared" si="23"/>
        <v>422.84199999999998</v>
      </c>
      <c r="O43" s="19">
        <f t="shared" si="23"/>
        <v>432.47500000000002</v>
      </c>
      <c r="P43" s="19">
        <f t="shared" si="23"/>
        <v>407.98099999999999</v>
      </c>
      <c r="Q43" s="19">
        <f t="shared" si="23"/>
        <v>426.90199999999999</v>
      </c>
      <c r="R43" s="19">
        <f t="shared" si="23"/>
        <v>421.11399999999998</v>
      </c>
      <c r="S43" s="19">
        <f t="shared" si="23"/>
        <v>420.50900000000001</v>
      </c>
      <c r="T43" s="19">
        <f t="shared" si="23"/>
        <v>422.755</v>
      </c>
      <c r="U43" s="19">
        <f t="shared" si="23"/>
        <v>490.45</v>
      </c>
      <c r="V43" s="19">
        <f t="shared" si="23"/>
        <v>523.15200000000004</v>
      </c>
      <c r="W43" s="19">
        <f t="shared" ref="W43:X43" si="24">W11+W19+W27+W35</f>
        <v>0</v>
      </c>
      <c r="X43" s="19">
        <f t="shared" si="24"/>
        <v>0</v>
      </c>
      <c r="Y43" s="19">
        <f t="shared" ref="Y43" si="25">Y11+Y19+Y27+Y35</f>
        <v>0</v>
      </c>
    </row>
    <row r="44" spans="1:28">
      <c r="A44" s="18"/>
      <c r="B44" s="18"/>
      <c r="D44" s="19"/>
      <c r="E44" s="19"/>
      <c r="F44" s="19"/>
      <c r="G44" s="19"/>
      <c r="H44" s="19"/>
      <c r="I44" s="19"/>
      <c r="J44" s="13"/>
      <c r="K44" s="13"/>
      <c r="L44" s="13"/>
      <c r="M44" s="13"/>
      <c r="N44" s="19"/>
      <c r="O44" s="19"/>
      <c r="P44" s="19"/>
      <c r="Q44" s="19"/>
      <c r="R44" s="19"/>
      <c r="S44" s="19"/>
      <c r="T44" s="19"/>
      <c r="U44" s="19"/>
      <c r="V44" s="13"/>
      <c r="W44" s="13"/>
      <c r="X44" s="13"/>
    </row>
    <row r="45" spans="1:28">
      <c r="A45" s="18"/>
      <c r="B45" s="18"/>
      <c r="D45" s="38"/>
      <c r="E45" s="38"/>
      <c r="F45" s="38"/>
      <c r="G45" s="38"/>
      <c r="H45" s="38"/>
      <c r="I45" s="38"/>
      <c r="J45" s="38"/>
      <c r="M45" s="21"/>
      <c r="N45" s="21"/>
      <c r="O45" s="21"/>
      <c r="P45" s="7"/>
    </row>
    <row r="46" spans="1:28">
      <c r="A46" s="18"/>
      <c r="B46" s="18"/>
      <c r="N46" s="16"/>
      <c r="O46" s="16"/>
    </row>
    <row r="47" spans="1:28" s="41" customFormat="1">
      <c r="C47" s="5"/>
      <c r="D47" s="5"/>
      <c r="E47" s="5"/>
      <c r="F47" s="5"/>
      <c r="G47" s="5"/>
      <c r="H47" s="5"/>
      <c r="I47" s="5"/>
      <c r="J47" s="5"/>
      <c r="K47" s="5"/>
      <c r="L47" s="5"/>
      <c r="M47" s="3"/>
      <c r="N47" s="42">
        <f t="shared" ref="N47:X47" si="26">MONTH(N4)</f>
        <v>11</v>
      </c>
      <c r="O47" s="42">
        <f t="shared" si="26"/>
        <v>12</v>
      </c>
      <c r="P47" s="42">
        <f t="shared" si="26"/>
        <v>1</v>
      </c>
      <c r="Q47" s="42">
        <f t="shared" si="26"/>
        <v>2</v>
      </c>
      <c r="R47" s="42">
        <f t="shared" si="26"/>
        <v>3</v>
      </c>
      <c r="S47" s="42">
        <f t="shared" si="26"/>
        <v>4</v>
      </c>
      <c r="T47" s="42">
        <f t="shared" si="26"/>
        <v>5</v>
      </c>
      <c r="U47" s="42">
        <f t="shared" si="26"/>
        <v>6</v>
      </c>
      <c r="V47" s="42">
        <f t="shared" si="26"/>
        <v>7</v>
      </c>
      <c r="W47" s="42">
        <f t="shared" si="26"/>
        <v>8</v>
      </c>
      <c r="X47" s="42">
        <f t="shared" si="26"/>
        <v>9</v>
      </c>
      <c r="Y47" s="43"/>
      <c r="AB47" s="44"/>
    </row>
    <row r="48" spans="1:28" s="41" customFormat="1">
      <c r="C48" s="5"/>
      <c r="D48" s="5"/>
      <c r="E48" s="5"/>
      <c r="F48" s="5"/>
      <c r="G48" s="5"/>
      <c r="H48" s="5"/>
      <c r="I48" s="5"/>
      <c r="J48" s="5"/>
      <c r="K48" s="5"/>
      <c r="L48" s="5"/>
      <c r="M48" s="3"/>
      <c r="N48" s="45">
        <f t="shared" ref="N48:X48" si="27">YEAR(N4)</f>
        <v>2025</v>
      </c>
      <c r="O48" s="45">
        <f t="shared" si="27"/>
        <v>2025</v>
      </c>
      <c r="P48" s="45">
        <f t="shared" si="27"/>
        <v>2026</v>
      </c>
      <c r="Q48" s="45">
        <f t="shared" si="27"/>
        <v>2026</v>
      </c>
      <c r="R48" s="45">
        <f t="shared" si="27"/>
        <v>2026</v>
      </c>
      <c r="S48" s="45">
        <f t="shared" si="27"/>
        <v>2026</v>
      </c>
      <c r="T48" s="45">
        <f t="shared" si="27"/>
        <v>2026</v>
      </c>
      <c r="U48" s="45">
        <f t="shared" si="27"/>
        <v>2026</v>
      </c>
      <c r="V48" s="45">
        <f t="shared" si="27"/>
        <v>2026</v>
      </c>
      <c r="W48" s="45">
        <f t="shared" si="27"/>
        <v>2026</v>
      </c>
      <c r="X48" s="45">
        <f t="shared" si="27"/>
        <v>2026</v>
      </c>
      <c r="Y48" s="45"/>
    </row>
    <row r="49" spans="16:22">
      <c r="P49" s="3"/>
      <c r="Q49" s="3"/>
      <c r="R49" s="3"/>
      <c r="S49" s="3"/>
      <c r="T49" s="3"/>
      <c r="U49" s="3"/>
      <c r="V49" s="3"/>
    </row>
    <row r="50" spans="16:22">
      <c r="P50" s="3"/>
      <c r="Q50" s="3"/>
      <c r="R50" s="3"/>
      <c r="S50" s="3"/>
      <c r="T50" s="3"/>
      <c r="U50" s="3"/>
      <c r="V50" s="3"/>
    </row>
    <row r="51" spans="16:22">
      <c r="P51" s="3"/>
      <c r="Q51" s="3"/>
      <c r="R51" s="3"/>
      <c r="S51" s="3"/>
      <c r="T51" s="3"/>
      <c r="U51" s="3"/>
      <c r="V51" s="3"/>
    </row>
    <row r="52" spans="16:22">
      <c r="P52" s="3"/>
      <c r="Q52" s="3"/>
      <c r="R52" s="3"/>
      <c r="S52" s="3"/>
      <c r="T52" s="3"/>
      <c r="U52" s="3"/>
      <c r="V52" s="3"/>
    </row>
    <row r="53" spans="16:22">
      <c r="P53" s="3"/>
      <c r="Q53" s="3"/>
      <c r="R53" s="3"/>
      <c r="S53" s="3"/>
      <c r="T53" s="3"/>
      <c r="U53" s="3"/>
      <c r="V53" s="3"/>
    </row>
    <row r="54" spans="16:22">
      <c r="P54" s="3"/>
      <c r="Q54" s="3"/>
      <c r="R54" s="3"/>
      <c r="S54" s="3"/>
      <c r="T54" s="3"/>
      <c r="U54" s="3"/>
      <c r="V54" s="3"/>
    </row>
    <row r="55" spans="16:22">
      <c r="P55" s="3"/>
      <c r="Q55" s="3"/>
      <c r="R55" s="3"/>
      <c r="S55" s="3"/>
      <c r="T55" s="3"/>
      <c r="U55" s="3"/>
      <c r="V55" s="3"/>
    </row>
    <row r="56" spans="16:22">
      <c r="P56" s="3"/>
      <c r="Q56" s="3"/>
      <c r="R56" s="3"/>
      <c r="S56" s="3"/>
      <c r="T56" s="3"/>
      <c r="U56" s="3"/>
      <c r="V56" s="3"/>
    </row>
    <row r="57" spans="16:22">
      <c r="P57" s="3"/>
      <c r="Q57" s="3"/>
      <c r="R57" s="3"/>
      <c r="S57" s="3"/>
      <c r="T57" s="3"/>
      <c r="U57" s="3"/>
      <c r="V57" s="3"/>
    </row>
    <row r="58" spans="16:22">
      <c r="P58" s="3"/>
      <c r="Q58" s="3"/>
      <c r="R58" s="3"/>
      <c r="S58" s="3"/>
      <c r="T58" s="3"/>
      <c r="U58" s="3"/>
      <c r="V58" s="3"/>
    </row>
    <row r="59" spans="16:22">
      <c r="P59" s="3"/>
      <c r="Q59" s="3"/>
      <c r="R59" s="3"/>
      <c r="S59" s="3"/>
      <c r="T59" s="3"/>
      <c r="U59" s="3"/>
      <c r="V59" s="3"/>
    </row>
    <row r="60" spans="16:22">
      <c r="P60" s="3"/>
      <c r="Q60" s="3"/>
      <c r="R60" s="3"/>
      <c r="S60" s="3"/>
      <c r="T60" s="3"/>
      <c r="U60" s="3"/>
      <c r="V60" s="3"/>
    </row>
    <row r="61" spans="16:22">
      <c r="P61" s="3"/>
      <c r="Q61" s="3"/>
      <c r="R61" s="3"/>
      <c r="S61" s="3"/>
      <c r="T61" s="3"/>
      <c r="U61" s="3"/>
      <c r="V61" s="3"/>
    </row>
    <row r="62" spans="16:22">
      <c r="P62" s="3"/>
      <c r="Q62" s="3"/>
      <c r="R62" s="3"/>
      <c r="S62" s="3"/>
      <c r="T62" s="3"/>
      <c r="U62" s="3"/>
      <c r="V62" s="3"/>
    </row>
    <row r="63" spans="16:22">
      <c r="P63" s="3"/>
      <c r="Q63" s="3"/>
      <c r="R63" s="3"/>
      <c r="S63" s="3"/>
      <c r="T63" s="3"/>
      <c r="U63" s="3"/>
      <c r="V63" s="3"/>
    </row>
    <row r="64" spans="16:22">
      <c r="P64" s="3"/>
      <c r="Q64" s="3"/>
      <c r="R64" s="3"/>
      <c r="S64" s="3"/>
      <c r="T64" s="3"/>
      <c r="U64" s="3"/>
      <c r="V64" s="3"/>
    </row>
    <row r="65" spans="16:22">
      <c r="P65" s="3"/>
      <c r="Q65" s="3"/>
      <c r="R65" s="3"/>
      <c r="S65" s="3"/>
      <c r="T65" s="3"/>
      <c r="U65" s="3"/>
      <c r="V65" s="3"/>
    </row>
    <row r="66" spans="16:22">
      <c r="P66" s="3"/>
      <c r="Q66" s="3"/>
      <c r="R66" s="3"/>
      <c r="S66" s="3"/>
      <c r="T66" s="3"/>
      <c r="U66" s="3"/>
      <c r="V66" s="3"/>
    </row>
    <row r="67" spans="16:22">
      <c r="P67" s="3"/>
      <c r="Q67" s="3"/>
      <c r="R67" s="3"/>
      <c r="S67" s="3"/>
      <c r="T67" s="3"/>
      <c r="U67" s="3"/>
      <c r="V67" s="3"/>
    </row>
    <row r="68" spans="16:22">
      <c r="P68" s="3"/>
      <c r="Q68" s="3"/>
      <c r="R68" s="3"/>
      <c r="S68" s="3"/>
      <c r="T68" s="3"/>
      <c r="U68" s="3"/>
      <c r="V68" s="3"/>
    </row>
    <row r="69" spans="16:22">
      <c r="P69" s="3"/>
      <c r="Q69" s="3"/>
      <c r="R69" s="3"/>
      <c r="S69" s="3"/>
      <c r="T69" s="3"/>
      <c r="U69" s="3"/>
      <c r="V69" s="3"/>
    </row>
    <row r="70" spans="16:22">
      <c r="P70" s="3"/>
      <c r="Q70" s="3"/>
      <c r="R70" s="3"/>
      <c r="S70" s="3"/>
      <c r="T70" s="3"/>
      <c r="U70" s="3"/>
      <c r="V70" s="3"/>
    </row>
    <row r="71" spans="16:22">
      <c r="P71" s="3"/>
      <c r="Q71" s="3"/>
      <c r="R71" s="3"/>
      <c r="S71" s="3"/>
      <c r="T71" s="3"/>
      <c r="U71" s="3"/>
      <c r="V71" s="3"/>
    </row>
    <row r="72" spans="16:22">
      <c r="P72" s="3"/>
      <c r="Q72" s="3"/>
      <c r="R72" s="3"/>
      <c r="S72" s="3"/>
      <c r="T72" s="3"/>
      <c r="U72" s="3"/>
      <c r="V72" s="3"/>
    </row>
    <row r="73" spans="16:22">
      <c r="P73" s="3"/>
      <c r="Q73" s="3"/>
      <c r="R73" s="3"/>
      <c r="S73" s="3"/>
      <c r="T73" s="3"/>
      <c r="U73" s="3"/>
      <c r="V73" s="3"/>
    </row>
    <row r="74" spans="16:22">
      <c r="P74" s="3"/>
      <c r="Q74" s="3"/>
      <c r="R74" s="3"/>
      <c r="S74" s="3"/>
      <c r="T74" s="3"/>
      <c r="U74" s="3"/>
      <c r="V74" s="3"/>
    </row>
    <row r="75" spans="16:22">
      <c r="P75" s="3"/>
      <c r="Q75" s="3"/>
      <c r="R75" s="3"/>
      <c r="S75" s="3"/>
      <c r="T75" s="3"/>
      <c r="U75" s="3"/>
      <c r="V75" s="3"/>
    </row>
    <row r="76" spans="16:22">
      <c r="P76" s="3"/>
      <c r="Q76" s="3"/>
      <c r="R76" s="3"/>
      <c r="S76" s="3"/>
      <c r="T76" s="3"/>
      <c r="U76" s="3"/>
      <c r="V76" s="3"/>
    </row>
    <row r="77" spans="16:22">
      <c r="P77" s="3"/>
      <c r="Q77" s="3"/>
      <c r="R77" s="3"/>
      <c r="S77" s="3"/>
      <c r="T77" s="3"/>
      <c r="U77" s="3"/>
      <c r="V77" s="3"/>
    </row>
    <row r="78" spans="16:22">
      <c r="P78" s="3"/>
      <c r="Q78" s="3"/>
      <c r="R78" s="3"/>
      <c r="S78" s="3"/>
      <c r="T78" s="3"/>
      <c r="U78" s="3"/>
      <c r="V78" s="3"/>
    </row>
    <row r="79" spans="16:22">
      <c r="P79" s="3"/>
      <c r="Q79" s="3"/>
      <c r="R79" s="3"/>
      <c r="S79" s="3"/>
      <c r="T79" s="3"/>
      <c r="U79" s="3"/>
      <c r="V79" s="3"/>
    </row>
    <row r="80" spans="16:22">
      <c r="P80" s="3"/>
      <c r="Q80" s="3"/>
      <c r="R80" s="3"/>
      <c r="S80" s="3"/>
      <c r="T80" s="3"/>
      <c r="U80" s="3"/>
      <c r="V80" s="3"/>
    </row>
    <row r="81" spans="16:22">
      <c r="P81" s="3"/>
      <c r="Q81" s="3"/>
      <c r="R81" s="3"/>
      <c r="S81" s="3"/>
      <c r="T81" s="3"/>
      <c r="U81" s="3"/>
      <c r="V81" s="3"/>
    </row>
    <row r="82" spans="16:22">
      <c r="P82" s="3"/>
      <c r="Q82" s="3"/>
      <c r="R82" s="3"/>
      <c r="S82" s="3"/>
      <c r="T82" s="3"/>
      <c r="U82" s="3"/>
      <c r="V82" s="3"/>
    </row>
    <row r="83" spans="16:22">
      <c r="P83" s="3"/>
      <c r="Q83" s="3"/>
      <c r="R83" s="3"/>
      <c r="S83" s="3"/>
      <c r="T83" s="3"/>
      <c r="U83" s="3"/>
      <c r="V83" s="3"/>
    </row>
    <row r="84" spans="16:22">
      <c r="P84" s="3"/>
      <c r="Q84" s="3"/>
      <c r="R84" s="3"/>
      <c r="S84" s="3"/>
      <c r="T84" s="3"/>
      <c r="U84" s="3"/>
      <c r="V84" s="3"/>
    </row>
    <row r="85" spans="16:22">
      <c r="P85" s="3"/>
      <c r="Q85" s="3"/>
      <c r="R85" s="3"/>
      <c r="S85" s="3"/>
      <c r="T85" s="3"/>
      <c r="U85" s="3"/>
      <c r="V85" s="3"/>
    </row>
  </sheetData>
  <conditionalFormatting sqref="Y4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Maine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Jacob.A.Mcdermott</dc:creator>
  <cp:keywords/>
  <dc:description/>
  <cp:lastModifiedBy>Cracolici, Benedict</cp:lastModifiedBy>
  <cp:revision/>
  <dcterms:created xsi:type="dcterms:W3CDTF">2008-10-07T13:37:19Z</dcterms:created>
  <dcterms:modified xsi:type="dcterms:W3CDTF">2026-09-10T15:10:02Z</dcterms:modified>
  <cp:category/>
  <cp:contentStatus/>
</cp:coreProperties>
</file>