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5A65D919-DD35-40DA-BE30-836214142541}" xr6:coauthVersionLast="47" xr6:coauthVersionMax="47" xr10:uidLastSave="{00000000-0000-0000-0000-000000000000}"/>
  <bookViews>
    <workbookView xWindow="28680" yWindow="-120" windowWidth="29040" windowHeight="15720" tabRatio="853" xr2:uid="{00000000-000D-0000-FFFF-FFFF00000000}"/>
  </bookViews>
  <sheets>
    <sheet name="CY Summary MGS-S" sheetId="20" r:id="rId1"/>
    <sheet name="CY Summary MGS-P" sheetId="22" r:id="rId2"/>
    <sheet name="CY Summary MGS" sheetId="24" r:id="rId3"/>
  </sheets>
  <definedNames>
    <definedName name="_xlnm.Print_Area" localSheetId="2">'CY Summary MGS'!$A$1:$O$27</definedName>
    <definedName name="_xlnm.Print_Area" localSheetId="1">'CY Summary MGS-P'!$A$1:$O$28</definedName>
    <definedName name="_xlnm.Print_Area" localSheetId="0">'CY Summary MGS-S'!$A$1:$O$28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20" l="1"/>
  <c r="O17" i="20"/>
  <c r="N10" i="24"/>
  <c r="N12" i="24"/>
  <c r="N14" i="24"/>
  <c r="N17" i="24"/>
  <c r="N19" i="24"/>
  <c r="N21" i="24"/>
  <c r="M10" i="24" l="1"/>
  <c r="M12" i="24"/>
  <c r="M14" i="24"/>
  <c r="M17" i="24"/>
  <c r="M19" i="24"/>
  <c r="M21" i="24"/>
  <c r="L10" i="24" l="1"/>
  <c r="L12" i="24"/>
  <c r="L14" i="24"/>
  <c r="L17" i="24"/>
  <c r="L19" i="24"/>
  <c r="L21" i="24"/>
  <c r="K17" i="24" l="1"/>
  <c r="K10" i="24"/>
  <c r="K12" i="24"/>
  <c r="K14" i="24"/>
  <c r="K19" i="24"/>
  <c r="K21" i="24"/>
  <c r="J10" i="24" l="1"/>
  <c r="J12" i="24"/>
  <c r="J14" i="24"/>
  <c r="J17" i="24"/>
  <c r="J19" i="24"/>
  <c r="J21" i="24"/>
  <c r="O10" i="24" l="1"/>
  <c r="O21" i="22"/>
  <c r="O19" i="22"/>
  <c r="O17" i="22"/>
  <c r="O14" i="22"/>
  <c r="O10" i="22"/>
  <c r="I10" i="24"/>
  <c r="I12" i="24"/>
  <c r="I14" i="24"/>
  <c r="I17" i="24"/>
  <c r="O17" i="24" s="1"/>
  <c r="I19" i="24"/>
  <c r="I21" i="24"/>
  <c r="F12" i="24" l="1"/>
  <c r="H17" i="24" l="1"/>
  <c r="D17" i="24"/>
  <c r="O12" i="22"/>
  <c r="O21" i="20"/>
  <c r="O19" i="20"/>
  <c r="O14" i="20"/>
  <c r="O12" i="20"/>
  <c r="C21" i="24"/>
  <c r="D21" i="24"/>
  <c r="E21" i="24"/>
  <c r="F21" i="24"/>
  <c r="G21" i="24"/>
  <c r="H21" i="24"/>
  <c r="C19" i="24"/>
  <c r="D19" i="24"/>
  <c r="E19" i="24"/>
  <c r="F19" i="24"/>
  <c r="G19" i="24"/>
  <c r="H19" i="24"/>
  <c r="C14" i="24"/>
  <c r="D14" i="24"/>
  <c r="E14" i="24"/>
  <c r="F14" i="24"/>
  <c r="G14" i="24"/>
  <c r="H14" i="24"/>
  <c r="C12" i="24"/>
  <c r="D12" i="24"/>
  <c r="E12" i="24"/>
  <c r="G12" i="24"/>
  <c r="H12" i="24"/>
  <c r="E10" i="24"/>
  <c r="E17" i="24"/>
  <c r="F17" i="24"/>
  <c r="C17" i="24"/>
  <c r="C10" i="24"/>
  <c r="D10" i="24"/>
  <c r="F10" i="24"/>
  <c r="G17" i="24"/>
  <c r="G10" i="24"/>
  <c r="H10" i="24"/>
  <c r="O19" i="24" l="1"/>
  <c r="O14" i="24"/>
  <c r="O12" i="24"/>
  <c r="O21" i="24"/>
</calcChain>
</file>

<file path=xl/sharedStrings.xml><?xml version="1.0" encoding="utf-8"?>
<sst xmlns="http://schemas.openxmlformats.org/spreadsheetml/2006/main" count="87" uniqueCount="27">
  <si>
    <t>Medium Non-Residential Class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</si>
  <si>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</si>
  <si>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</si>
  <si>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</si>
  <si>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</si>
  <si>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</si>
  <si>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</si>
  <si>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</si>
  <si>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</si>
  <si>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</si>
  <si>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</si>
  <si>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</si>
  <si>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</si>
  <si>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</si>
  <si>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MGS-S</t>
  </si>
  <si>
    <t>Customers</t>
  </si>
  <si>
    <t>kWh</t>
  </si>
  <si>
    <t>kW</t>
  </si>
  <si>
    <t>Total</t>
  </si>
  <si>
    <t>Central Maine Power Company</t>
  </si>
  <si>
    <t>(1)  Customers are average year-to-date customers.</t>
  </si>
  <si>
    <t>SOP Only</t>
  </si>
  <si>
    <t>MGS-P</t>
  </si>
  <si>
    <t>MGS</t>
  </si>
  <si>
    <t>Customer Counts represent the month the meter was read.  If a customer had 2 meter reads in any given month, the customer is only counted once, but the sum of the kWh appears in the month read.</t>
  </si>
  <si>
    <t>2024 Billing Units - All &amp; SOP Only Customers</t>
  </si>
  <si>
    <t>Total kWh values represent the accounts that had both a meter read and billing document created in the same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</si>
</sst>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64" fontId="1" fillId="0" borderId="0" xfId="1" applyNumberFormat="1" applyFill="1" applyAlignment="1">
      <alignment horizontal="centerContinuous"/>
    </xf>
    <xf numFmtId="0" fontId="0" fillId="0" borderId="0" xfId="0" applyFill="1"/>
    <xf numFmtId="164" fontId="1" fillId="0" borderId="0" xfId="1" applyNumberFormat="1" applyFill="1" applyAlignment="1">
      <alignment horizontal="right"/>
    </xf>
    <xf numFmtId="0" fontId="3" fillId="0" borderId="0" xfId="0" applyFont="1" applyFill="1" applyBorder="1"/>
    <xf numFmtId="0" fontId="0" fillId="0" borderId="0" xfId="0" applyFill="1" applyBorder="1"/>
    <xf numFmtId="164" fontId="4" fillId="0" borderId="1" xfId="1" applyNumberFormat="1" applyFont="1" applyFill="1" applyBorder="1" applyAlignment="1">
      <alignment horizontal="centerContinuous"/>
    </xf>
    <xf numFmtId="0" fontId="4" fillId="0" borderId="1" xfId="2" applyFont="1" applyFill="1" applyBorder="1" applyAlignment="1">
      <alignment horizontal="centerContinuous"/>
    </xf>
    <xf numFmtId="0" fontId="2" fillId="0" borderId="0" xfId="0" applyFont="1" applyFill="1"/>
    <xf numFmtId="164" fontId="1" fillId="0" borderId="0" xfId="1" applyNumberFormat="1" applyFill="1"/>
    <xf numFmtId="164" fontId="0" fillId="0" borderId="0" xfId="0" applyNumberFormat="1" applyFill="1"/>
    <xf numFmtId="0" fontId="3" fillId="0" borderId="0" xfId="0" applyFont="1" applyFill="1"/>
    <xf numFmtId="164" fontId="4" fillId="0" borderId="0" xfId="1" applyNumberFormat="1" applyFont="1" applyFill="1" applyBorder="1" applyAlignment="1">
      <alignment horizontal="centerContinuous"/>
    </xf>
    <xf numFmtId="0" fontId="4" fillId="0" borderId="0" xfId="2" applyFont="1" applyFill="1" applyBorder="1" applyAlignment="1">
      <alignment horizontal="centerContinuous"/>
    </xf>
    <xf numFmtId="0" fontId="2" fillId="0" borderId="0" xfId="0" applyFont="1" applyFill="1" applyBorder="1"/>
    <xf numFmtId="164" fontId="0" fillId="0" borderId="0" xfId="1" applyNumberFormat="1" applyFont="1" applyFill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Continuous"/>
    </xf>
    <xf numFmtId="3" fontId="1" fillId="0" borderId="0" xfId="1" applyNumberFormat="1" applyFill="1"/>
    <xf numFmtId="164" fontId="1" fillId="0" borderId="0" xfId="1" applyNumberFormat="1" applyFont="1" applyFill="1" applyAlignment="1">
      <alignment horizontal="center" wrapText="1"/>
    </xf>
    <xf numFmtId="0" fontId="0" fillId="0" borderId="0" xfId="0" applyFill="1" applyAlignment="1">
      <alignment horizontal="centerContinuous" wrapText="1"/>
    </xf>
    <xf numFmtId="0" fontId="1" fillId="0" borderId="0" xfId="0" applyFont="1" applyFill="1"/>
    <xf numFmtId="0" fontId="1" fillId="0" borderId="0" xfId="0" applyFont="1"/>
  </cellXfs>
  <cellStyles count="4">
    <cellStyle name="Comma" xfId="1" builtinId="3"/>
    <cellStyle name="Comma 2" xfId="3" xr:uid="{6F0975BB-5C1D-4EFD-A31B-42AF3658E95E}"/>
    <cellStyle name="Normal" xfId="0" builtinId="0"/>
    <cellStyle name="Normal_AllinCoreRecalculated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7"/>
    <pageSetUpPr fitToPage="1"/>
  </sheetPr>
  <dimension ref="A1:O29"/>
  <sheetViews>
    <sheetView tabSelected="1" workbookViewId="0">
      <pane xSplit="2" topLeftCell="C1" activePane="topRight" state="frozenSplit"/>
      <selection pane="topRight" activeCell="O10" sqref="O10"/>
    </sheetView>
  </sheetViews>
  <sheetFormatPr defaultColWidth="9.140625" defaultRowHeight="12.75" x14ac:dyDescent="0.2"/>
  <cols>
    <col min="1" max="1" width="9.8554687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384" width="9.140625" style="4"/>
  </cols>
  <sheetData>
    <row r="1" spans="1:15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5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5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5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x14ac:dyDescent="0.2">
      <c r="A10" s="10" t="s">
        <v>14</v>
      </c>
      <c r="B10" s="4" t="s">
        <v>15</v>
      </c>
      <c r="C10" s="11">
        <v>10859</v>
      </c>
      <c r="D10" s="11">
        <v>10806</v>
      </c>
      <c r="E10" s="11">
        <v>10760</v>
      </c>
      <c r="F10" s="11">
        <v>10766</v>
      </c>
      <c r="G10" s="11">
        <v>10765</v>
      </c>
      <c r="H10" s="11">
        <v>10727</v>
      </c>
      <c r="I10" s="11">
        <v>10560</v>
      </c>
      <c r="J10" s="11">
        <v>9922</v>
      </c>
      <c r="K10" s="11">
        <v>9874</v>
      </c>
      <c r="L10" s="11">
        <v>9857</v>
      </c>
      <c r="M10" s="11">
        <v>9716</v>
      </c>
      <c r="N10" s="11">
        <v>9708</v>
      </c>
      <c r="O10" s="12">
        <f>AVERAGE(C10:N10)</f>
        <v>10360</v>
      </c>
    </row>
    <row r="11" spans="1:15" x14ac:dyDescent="0.2">
      <c r="A11" s="10"/>
      <c r="O11" s="12"/>
    </row>
    <row r="12" spans="1:15" x14ac:dyDescent="0.2">
      <c r="B12" s="4" t="s">
        <v>16</v>
      </c>
      <c r="C12" s="11">
        <v>164919514.588</v>
      </c>
      <c r="D12" s="11">
        <v>159068035.741</v>
      </c>
      <c r="E12" s="11">
        <v>153578924.84899995</v>
      </c>
      <c r="F12" s="11">
        <v>146960600.92500001</v>
      </c>
      <c r="G12" s="11">
        <v>145008166.16300002</v>
      </c>
      <c r="H12" s="11">
        <v>160132664.33799997</v>
      </c>
      <c r="I12" s="11">
        <v>183872968.32200003</v>
      </c>
      <c r="J12" s="11">
        <v>182296326.41300005</v>
      </c>
      <c r="K12" s="11">
        <v>164835058.227</v>
      </c>
      <c r="L12" s="11">
        <v>157174606.76499999</v>
      </c>
      <c r="M12" s="11">
        <v>127088072.34799999</v>
      </c>
      <c r="N12" s="11">
        <v>161330024.817</v>
      </c>
      <c r="O12" s="12">
        <f>SUM(C12:N12)</f>
        <v>1906264963.4959998</v>
      </c>
    </row>
    <row r="13" spans="1:15" x14ac:dyDescent="0.2">
      <c r="O13" s="12"/>
    </row>
    <row r="14" spans="1:15" x14ac:dyDescent="0.2">
      <c r="B14" s="4" t="s">
        <v>17</v>
      </c>
      <c r="C14" s="11">
        <v>480411.71999999863</v>
      </c>
      <c r="D14" s="11">
        <v>432072.29000000033</v>
      </c>
      <c r="E14" s="11">
        <v>446617.87000000052</v>
      </c>
      <c r="F14" s="11">
        <v>472004.76000000059</v>
      </c>
      <c r="G14" s="11">
        <v>466643.5500000004</v>
      </c>
      <c r="H14" s="11">
        <v>485174.80999999848</v>
      </c>
      <c r="I14" s="11">
        <v>572077.08999999962</v>
      </c>
      <c r="J14" s="11">
        <v>531740.58000000019</v>
      </c>
      <c r="K14" s="11">
        <v>479501.02000000066</v>
      </c>
      <c r="L14" s="11">
        <v>497450.63000000076</v>
      </c>
      <c r="M14" s="11">
        <v>406508.06000000006</v>
      </c>
      <c r="N14" s="11">
        <v>467742.62000000128</v>
      </c>
      <c r="O14" s="12">
        <f>SUM(C14:N14)</f>
        <v>5737945.0000000019</v>
      </c>
    </row>
    <row r="15" spans="1:15" x14ac:dyDescent="0.2">
      <c r="C15" s="5"/>
    </row>
    <row r="16" spans="1:15" x14ac:dyDescent="0.2">
      <c r="A16" s="18" t="s">
        <v>21</v>
      </c>
    </row>
    <row r="17" spans="1:15" x14ac:dyDescent="0.2">
      <c r="A17" s="10" t="s">
        <v>14</v>
      </c>
      <c r="B17" s="4" t="s">
        <v>15</v>
      </c>
      <c r="C17" s="11">
        <v>4696</v>
      </c>
      <c r="D17" s="11">
        <v>4413</v>
      </c>
      <c r="E17" s="11">
        <v>4561</v>
      </c>
      <c r="F17" s="11">
        <v>4588</v>
      </c>
      <c r="G17" s="11">
        <v>4614</v>
      </c>
      <c r="H17" s="11">
        <v>4273</v>
      </c>
      <c r="I17" s="11">
        <v>4282</v>
      </c>
      <c r="J17" s="11">
        <v>4250</v>
      </c>
      <c r="K17" s="11">
        <v>4052</v>
      </c>
      <c r="L17" s="11">
        <v>4302</v>
      </c>
      <c r="M17" s="11">
        <v>3785</v>
      </c>
      <c r="N17" s="11">
        <v>4177</v>
      </c>
      <c r="O17" s="12">
        <f>AVERAGE(C17:N17)</f>
        <v>4332.75</v>
      </c>
    </row>
    <row r="18" spans="1:15" x14ac:dyDescent="0.2">
      <c r="A18" s="10"/>
      <c r="O18" s="12"/>
    </row>
    <row r="19" spans="1:15" x14ac:dyDescent="0.2">
      <c r="B19" s="4" t="s">
        <v>16</v>
      </c>
      <c r="C19" s="11">
        <v>46926641.373999998</v>
      </c>
      <c r="D19" s="11">
        <v>43596282.528999999</v>
      </c>
      <c r="E19" s="11">
        <v>41976043.16399999</v>
      </c>
      <c r="F19" s="11">
        <v>38881952.939000003</v>
      </c>
      <c r="G19" s="11">
        <v>38862553.150000006</v>
      </c>
      <c r="H19" s="11">
        <v>43546808.512000002</v>
      </c>
      <c r="I19" s="11">
        <v>53110637.25</v>
      </c>
      <c r="J19" s="11">
        <v>52139585.006000005</v>
      </c>
      <c r="K19" s="11">
        <v>45802600.067000002</v>
      </c>
      <c r="L19" s="11">
        <v>43642908.819999993</v>
      </c>
      <c r="M19" s="11">
        <v>34030105.321000002</v>
      </c>
      <c r="N19" s="11">
        <v>44700613.710999995</v>
      </c>
      <c r="O19" s="12">
        <f>SUM(C19:N19)</f>
        <v>527216731.84299994</v>
      </c>
    </row>
    <row r="20" spans="1:15" x14ac:dyDescent="0.2">
      <c r="O20" s="12"/>
    </row>
    <row r="21" spans="1:15" x14ac:dyDescent="0.2">
      <c r="B21" s="4" t="s">
        <v>17</v>
      </c>
      <c r="C21" s="11">
        <v>150995.2999999999</v>
      </c>
      <c r="D21" s="11">
        <v>131743.32999999978</v>
      </c>
      <c r="E21" s="11">
        <v>136176.78000000012</v>
      </c>
      <c r="F21" s="11">
        <v>141218.60000000018</v>
      </c>
      <c r="G21" s="11">
        <v>145097.0400000001</v>
      </c>
      <c r="H21" s="11">
        <v>150194.1299999998</v>
      </c>
      <c r="I21" s="11">
        <v>187085.06999999995</v>
      </c>
      <c r="J21" s="11">
        <v>171793.24000000011</v>
      </c>
      <c r="K21" s="11">
        <v>153555.2699999999</v>
      </c>
      <c r="L21" s="11">
        <v>159388.59000000008</v>
      </c>
      <c r="M21" s="11">
        <v>125453.51999999997</v>
      </c>
      <c r="N21" s="11">
        <v>147123.52000000034</v>
      </c>
      <c r="O21" s="12">
        <f>SUM(C21:N21)</f>
        <v>1799824.3900000001</v>
      </c>
    </row>
    <row r="24" spans="1:15" x14ac:dyDescent="0.2">
      <c r="A24" s="13" t="s">
        <v>20</v>
      </c>
    </row>
    <row r="25" spans="1:15" ht="11.25" customHeight="1" x14ac:dyDescent="0.2"/>
    <row r="27" spans="1:15" x14ac:dyDescent="0.2">
      <c r="A27" s="24" t="s">
        <v>24</v>
      </c>
    </row>
    <row r="29" spans="1:15" customFormat="1" x14ac:dyDescent="0.2">
      <c r="A29" s="25" t="s">
        <v>26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phoneticPr fontId="5" type="noConversion"/>
  <printOptions horizontalCentered="1" gridLines="1"/>
  <pageMargins left="0.25" right="0.25" top="1" bottom="0.5" header="0.25" footer="0.25"/>
  <pageSetup scale="73" orientation="landscape" r:id="rId1"/>
  <headerFooter alignWithMargins="0">
    <oddFooter>&amp;L&amp;F   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  <pageSetUpPr fitToPage="1"/>
  </sheetPr>
  <dimension ref="A1:O29"/>
  <sheetViews>
    <sheetView workbookViewId="0">
      <pane xSplit="2" topLeftCell="C1" activePane="topRight" state="frozenSplit"/>
      <selection activeCell="A4" sqref="A4"/>
      <selection pane="topRight" activeCell="A4" sqref="A4"/>
    </sheetView>
  </sheetViews>
  <sheetFormatPr defaultColWidth="9.140625" defaultRowHeight="12.75" x14ac:dyDescent="0.2"/>
  <cols>
    <col min="1" max="1" width="9.8554687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384" width="9.140625" style="4"/>
  </cols>
  <sheetData>
    <row r="1" spans="1:15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5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5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5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5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5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5" x14ac:dyDescent="0.2">
      <c r="A10" s="10" t="s">
        <v>22</v>
      </c>
      <c r="B10" s="4" t="s">
        <v>15</v>
      </c>
      <c r="C10" s="11">
        <v>164</v>
      </c>
      <c r="D10" s="11">
        <v>164</v>
      </c>
      <c r="E10" s="11">
        <v>164</v>
      </c>
      <c r="F10" s="11">
        <v>163</v>
      </c>
      <c r="G10" s="11">
        <v>163</v>
      </c>
      <c r="H10" s="11">
        <v>163</v>
      </c>
      <c r="I10" s="11">
        <v>140</v>
      </c>
      <c r="J10" s="11">
        <v>140</v>
      </c>
      <c r="K10" s="11">
        <v>140</v>
      </c>
      <c r="L10" s="11">
        <v>139</v>
      </c>
      <c r="M10" s="11">
        <v>138</v>
      </c>
      <c r="N10" s="11">
        <v>139</v>
      </c>
      <c r="O10" s="12">
        <f>AVERAGE(C10:N10)</f>
        <v>151.41666666666666</v>
      </c>
    </row>
    <row r="11" spans="1:15" x14ac:dyDescent="0.2">
      <c r="A11" s="10"/>
      <c r="O11" s="12"/>
    </row>
    <row r="12" spans="1:15" x14ac:dyDescent="0.2">
      <c r="B12" s="4" t="s">
        <v>16</v>
      </c>
      <c r="C12" s="11">
        <v>7432754.8049999988</v>
      </c>
      <c r="D12" s="11">
        <v>7080742.7219999982</v>
      </c>
      <c r="E12" s="11">
        <v>5832990.165</v>
      </c>
      <c r="F12" s="11">
        <v>5574821.6779999994</v>
      </c>
      <c r="G12" s="11">
        <v>5195256.3569999998</v>
      </c>
      <c r="H12" s="11">
        <v>5590203.1229999997</v>
      </c>
      <c r="I12" s="11">
        <v>6472726.0779999997</v>
      </c>
      <c r="J12" s="11">
        <v>6341540.1000000015</v>
      </c>
      <c r="K12" s="11">
        <v>6059581.0730000008</v>
      </c>
      <c r="L12" s="11">
        <v>6602821.5819999985</v>
      </c>
      <c r="M12" s="11">
        <v>5188889.5410000011</v>
      </c>
      <c r="N12" s="11">
        <v>6213606.2649999987</v>
      </c>
      <c r="O12" s="12">
        <f>SUM(C12:N12)</f>
        <v>73585933.489000008</v>
      </c>
    </row>
    <row r="13" spans="1:15" x14ac:dyDescent="0.2">
      <c r="O13" s="12"/>
    </row>
    <row r="14" spans="1:15" x14ac:dyDescent="0.2">
      <c r="B14" s="4" t="s">
        <v>17</v>
      </c>
      <c r="C14" s="11">
        <v>20509.349999999999</v>
      </c>
      <c r="D14" s="11">
        <v>17607.34</v>
      </c>
      <c r="E14" s="11">
        <v>17060.049999999996</v>
      </c>
      <c r="F14" s="11">
        <v>18022.05</v>
      </c>
      <c r="G14" s="11">
        <v>16575.68</v>
      </c>
      <c r="H14" s="11">
        <v>17303.689999999999</v>
      </c>
      <c r="I14" s="11">
        <v>20222.960000000003</v>
      </c>
      <c r="J14" s="11">
        <v>19216.340000000004</v>
      </c>
      <c r="K14" s="11">
        <v>18802.330000000002</v>
      </c>
      <c r="L14" s="11">
        <v>22228.46</v>
      </c>
      <c r="M14" s="11">
        <v>16675.650000000001</v>
      </c>
      <c r="N14" s="11">
        <v>17809.120000000003</v>
      </c>
      <c r="O14" s="12">
        <f>SUM(C14:N14)</f>
        <v>222033.02000000002</v>
      </c>
    </row>
    <row r="15" spans="1:15" x14ac:dyDescent="0.2">
      <c r="C15" s="5"/>
    </row>
    <row r="16" spans="1:15" x14ac:dyDescent="0.2">
      <c r="A16" s="18" t="s">
        <v>21</v>
      </c>
    </row>
    <row r="17" spans="1:15" x14ac:dyDescent="0.2">
      <c r="A17" s="10" t="s">
        <v>22</v>
      </c>
      <c r="B17" s="4" t="s">
        <v>15</v>
      </c>
      <c r="C17" s="11">
        <v>64</v>
      </c>
      <c r="D17" s="11">
        <v>61</v>
      </c>
      <c r="E17" s="11">
        <v>64</v>
      </c>
      <c r="F17" s="11">
        <v>64</v>
      </c>
      <c r="G17" s="11">
        <v>63</v>
      </c>
      <c r="H17" s="11">
        <v>59</v>
      </c>
      <c r="I17" s="11">
        <v>63</v>
      </c>
      <c r="J17" s="11">
        <v>64</v>
      </c>
      <c r="K17" s="11">
        <v>59</v>
      </c>
      <c r="L17" s="11">
        <v>62</v>
      </c>
      <c r="M17" s="11">
        <v>56</v>
      </c>
      <c r="N17" s="11">
        <v>62</v>
      </c>
      <c r="O17" s="12">
        <f>AVERAGE(C17:N17)</f>
        <v>61.75</v>
      </c>
    </row>
    <row r="18" spans="1:15" x14ac:dyDescent="0.2">
      <c r="A18" s="10"/>
      <c r="O18" s="12"/>
    </row>
    <row r="19" spans="1:15" x14ac:dyDescent="0.2">
      <c r="B19" s="4" t="s">
        <v>16</v>
      </c>
      <c r="C19" s="11">
        <v>2379658.2660000003</v>
      </c>
      <c r="D19" s="11">
        <v>2408312.6490000002</v>
      </c>
      <c r="E19" s="11">
        <v>1453681.8060000001</v>
      </c>
      <c r="F19" s="11">
        <v>1268593.6240000001</v>
      </c>
      <c r="G19" s="11">
        <v>1091321.915</v>
      </c>
      <c r="H19" s="11">
        <v>1253332.2760000001</v>
      </c>
      <c r="I19" s="11">
        <v>1578252.4849999999</v>
      </c>
      <c r="J19" s="11">
        <v>1563887.446</v>
      </c>
      <c r="K19" s="11">
        <v>1536548.8060000001</v>
      </c>
      <c r="L19" s="11">
        <v>1609398.578</v>
      </c>
      <c r="M19" s="11">
        <v>1405048.2590000001</v>
      </c>
      <c r="N19" s="11">
        <v>1612967.2850000001</v>
      </c>
      <c r="O19" s="12">
        <f>SUM(C19:N19)</f>
        <v>19161003.395000003</v>
      </c>
    </row>
    <row r="20" spans="1:15" x14ac:dyDescent="0.2">
      <c r="O20" s="12"/>
    </row>
    <row r="21" spans="1:15" x14ac:dyDescent="0.2">
      <c r="B21" s="4" t="s">
        <v>17</v>
      </c>
      <c r="C21" s="11">
        <v>7099.2200000000012</v>
      </c>
      <c r="D21" s="11">
        <v>5803.4300000000021</v>
      </c>
      <c r="E21" s="11">
        <v>5338.3099999999995</v>
      </c>
      <c r="F21" s="11">
        <v>5179.09</v>
      </c>
      <c r="G21" s="11">
        <v>4483.1499999999996</v>
      </c>
      <c r="H21" s="11">
        <v>5176.41</v>
      </c>
      <c r="I21" s="11">
        <v>6127.36</v>
      </c>
      <c r="J21" s="11">
        <v>5574.2200000000012</v>
      </c>
      <c r="K21" s="11">
        <v>5930.6899999999987</v>
      </c>
      <c r="L21" s="11">
        <v>6445.8799999999992</v>
      </c>
      <c r="M21" s="11">
        <v>4913.7500000000009</v>
      </c>
      <c r="N21" s="11">
        <v>5491.75</v>
      </c>
      <c r="O21" s="12">
        <f>SUM(C21:N21)</f>
        <v>67563.260000000009</v>
      </c>
    </row>
    <row r="24" spans="1:15" x14ac:dyDescent="0.2">
      <c r="A24" s="13" t="s">
        <v>20</v>
      </c>
    </row>
    <row r="25" spans="1:15" ht="11.25" customHeight="1" x14ac:dyDescent="0.2"/>
    <row r="27" spans="1:15" x14ac:dyDescent="0.2">
      <c r="A27" s="13" t="s">
        <v>24</v>
      </c>
    </row>
    <row r="29" spans="1:15" customFormat="1" x14ac:dyDescent="0.2">
      <c r="A29" s="25" t="s">
        <v>26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phoneticPr fontId="5" type="noConversion"/>
  <printOptions horizontalCentered="1" gridLines="1"/>
  <pageMargins left="0.25" right="0.25" top="1" bottom="0.5" header="0.25" footer="0.25"/>
  <pageSetup scale="73" orientation="landscape" r:id="rId1"/>
  <headerFooter alignWithMargins="0">
    <oddFooter>&amp;L&amp;F   &amp;A&amp;R&amp;D   &amp;T&amp;C&amp;"Arial"&amp;10&amp;K000000&amp;P_x000D_&amp;1#&amp;"Calibri"&amp;12&amp;K008000 Internal Use&amp;R&amp;D   &amp;T&amp;C&amp;"Arial"&amp;10&amp;K000000&amp;P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7"/>
    <pageSetUpPr fitToPage="1"/>
  </sheetPr>
  <dimension ref="A1:Q29"/>
  <sheetViews>
    <sheetView workbookViewId="0">
      <selection activeCell="O10" sqref="O10"/>
    </sheetView>
  </sheetViews>
  <sheetFormatPr defaultColWidth="9.140625" defaultRowHeight="12.75" x14ac:dyDescent="0.2"/>
  <cols>
    <col min="1" max="1" width="10.140625" style="13" customWidth="1"/>
    <col min="2" max="2" width="12.7109375" style="4" customWidth="1"/>
    <col min="3" max="3" width="13.85546875" style="11" customWidth="1"/>
    <col min="4" max="14" width="12.28515625" style="11" customWidth="1"/>
    <col min="15" max="15" width="13.85546875" style="4" customWidth="1"/>
    <col min="16" max="16" width="9.140625" style="4"/>
    <col min="17" max="17" width="12.28515625" style="4" bestFit="1" customWidth="1"/>
    <col min="18" max="16384" width="9.140625" style="4"/>
  </cols>
  <sheetData>
    <row r="1" spans="1:17" x14ac:dyDescent="0.2">
      <c r="A1" s="1" t="s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</row>
    <row r="2" spans="1:17" x14ac:dyDescent="0.2">
      <c r="A2" s="1" t="s">
        <v>0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7" x14ac:dyDescent="0.2">
      <c r="A3" s="20" t="s">
        <v>25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7" x14ac:dyDescent="0.2">
      <c r="A4" s="1"/>
      <c r="B4" s="2"/>
      <c r="C4" s="3"/>
      <c r="D4" s="3"/>
      <c r="E4" s="3"/>
      <c r="F4" s="22"/>
      <c r="G4" s="3"/>
      <c r="H4" s="3"/>
      <c r="I4" s="3"/>
      <c r="J4" s="3"/>
      <c r="K4" s="3"/>
      <c r="L4" s="3"/>
      <c r="M4" s="3"/>
      <c r="N4" s="3"/>
      <c r="O4" s="23"/>
    </row>
    <row r="5" spans="1:17" x14ac:dyDescent="0.2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</row>
    <row r="6" spans="1:17" x14ac:dyDescent="0.2">
      <c r="A6" s="1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7" x14ac:dyDescent="0.2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</row>
    <row r="8" spans="1:17" s="7" customFormat="1" x14ac:dyDescent="0.2">
      <c r="A8" s="6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7" s="7" customFormat="1" x14ac:dyDescent="0.2">
      <c r="A9" s="16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1:17" x14ac:dyDescent="0.2">
      <c r="A10" s="10" t="s">
        <v>23</v>
      </c>
      <c r="B10" s="4" t="s">
        <v>15</v>
      </c>
      <c r="C10" s="11">
        <f>+'CY Summary MGS-S'!C10+'CY Summary MGS-P'!C10</f>
        <v>11023</v>
      </c>
      <c r="D10" s="11">
        <f>+'CY Summary MGS-S'!D10+'CY Summary MGS-P'!D10</f>
        <v>10970</v>
      </c>
      <c r="E10" s="11">
        <f>+'CY Summary MGS-S'!E10+'CY Summary MGS-P'!E10</f>
        <v>10924</v>
      </c>
      <c r="F10" s="11">
        <f>+'CY Summary MGS-S'!F10+'CY Summary MGS-P'!F10</f>
        <v>10929</v>
      </c>
      <c r="G10" s="11">
        <f>+'CY Summary MGS-S'!G10+'CY Summary MGS-P'!G10</f>
        <v>10928</v>
      </c>
      <c r="H10" s="11">
        <f>+'CY Summary MGS-S'!H10+'CY Summary MGS-P'!H10</f>
        <v>10890</v>
      </c>
      <c r="I10" s="11">
        <f>+'CY Summary MGS-S'!I10+'CY Summary MGS-P'!I10</f>
        <v>10700</v>
      </c>
      <c r="J10" s="11">
        <f>+'CY Summary MGS-S'!J10+'CY Summary MGS-P'!J10</f>
        <v>10062</v>
      </c>
      <c r="K10" s="11">
        <f>+'CY Summary MGS-S'!K10+'CY Summary MGS-P'!K10</f>
        <v>10014</v>
      </c>
      <c r="L10" s="11">
        <f>+'CY Summary MGS-S'!L10+'CY Summary MGS-P'!L10</f>
        <v>9996</v>
      </c>
      <c r="M10" s="11">
        <f>+'CY Summary MGS-S'!M10+'CY Summary MGS-P'!M10</f>
        <v>9854</v>
      </c>
      <c r="N10" s="11">
        <f>+'CY Summary MGS-S'!N10+'CY Summary MGS-P'!N10</f>
        <v>9847</v>
      </c>
      <c r="O10" s="12">
        <f>AVERAGE(C10:N10)</f>
        <v>10511.416666666666</v>
      </c>
      <c r="Q10" s="17"/>
    </row>
    <row r="11" spans="1:17" x14ac:dyDescent="0.2">
      <c r="A11" s="10"/>
      <c r="G11" s="21"/>
      <c r="H11" s="21"/>
      <c r="I11" s="21"/>
      <c r="J11" s="21"/>
      <c r="K11" s="21"/>
      <c r="L11" s="21"/>
      <c r="M11" s="21"/>
      <c r="N11" s="21"/>
      <c r="O11" s="12"/>
      <c r="Q11" s="17"/>
    </row>
    <row r="12" spans="1:17" x14ac:dyDescent="0.2">
      <c r="B12" s="4" t="s">
        <v>16</v>
      </c>
      <c r="C12" s="11">
        <f>+'CY Summary MGS-S'!C12+'CY Summary MGS-P'!C12</f>
        <v>172352269.39300001</v>
      </c>
      <c r="D12" s="11">
        <f>+'CY Summary MGS-S'!D12+'CY Summary MGS-P'!D12</f>
        <v>166148778.463</v>
      </c>
      <c r="E12" s="11">
        <f>+'CY Summary MGS-S'!E12+'CY Summary MGS-P'!E12</f>
        <v>159411915.01399994</v>
      </c>
      <c r="F12" s="11">
        <f>+'CY Summary MGS-S'!F12+'CY Summary MGS-P'!F12</f>
        <v>152535422.60300002</v>
      </c>
      <c r="G12" s="21">
        <f>+'CY Summary MGS-S'!G12+'CY Summary MGS-P'!G12</f>
        <v>150203422.52000001</v>
      </c>
      <c r="H12" s="21">
        <f>+'CY Summary MGS-S'!H12+'CY Summary MGS-P'!H12</f>
        <v>165722867.46099997</v>
      </c>
      <c r="I12" s="21">
        <f>+'CY Summary MGS-S'!I12+'CY Summary MGS-P'!I12</f>
        <v>190345694.40000004</v>
      </c>
      <c r="J12" s="21">
        <f>+'CY Summary MGS-S'!J12+'CY Summary MGS-P'!J12</f>
        <v>188637866.51300004</v>
      </c>
      <c r="K12" s="21">
        <f>+'CY Summary MGS-S'!K12+'CY Summary MGS-P'!K12</f>
        <v>170894639.30000001</v>
      </c>
      <c r="L12" s="21">
        <f>+'CY Summary MGS-S'!L12+'CY Summary MGS-P'!L12</f>
        <v>163777428.34699997</v>
      </c>
      <c r="M12" s="21">
        <f>+'CY Summary MGS-S'!M12+'CY Summary MGS-P'!M12</f>
        <v>132276961.889</v>
      </c>
      <c r="N12" s="21">
        <f>+'CY Summary MGS-S'!N12+'CY Summary MGS-P'!N12</f>
        <v>167543631.08199999</v>
      </c>
      <c r="O12" s="12">
        <f>SUM(C12:N12)</f>
        <v>1979850896.9849997</v>
      </c>
      <c r="Q12" s="17"/>
    </row>
    <row r="13" spans="1:17" x14ac:dyDescent="0.2">
      <c r="G13" s="21"/>
      <c r="H13" s="21"/>
      <c r="I13" s="21"/>
      <c r="J13" s="21"/>
      <c r="K13" s="21"/>
      <c r="L13" s="21"/>
      <c r="M13" s="21"/>
      <c r="N13" s="21"/>
      <c r="O13" s="12"/>
      <c r="Q13" s="17"/>
    </row>
    <row r="14" spans="1:17" x14ac:dyDescent="0.2">
      <c r="B14" s="4" t="s">
        <v>17</v>
      </c>
      <c r="C14" s="11">
        <f>+'CY Summary MGS-S'!C14+'CY Summary MGS-P'!C14</f>
        <v>500921.06999999861</v>
      </c>
      <c r="D14" s="11">
        <f>+'CY Summary MGS-S'!D14+'CY Summary MGS-P'!D14</f>
        <v>449679.63000000035</v>
      </c>
      <c r="E14" s="11">
        <f>+'CY Summary MGS-S'!E14+'CY Summary MGS-P'!E14</f>
        <v>463677.92000000051</v>
      </c>
      <c r="F14" s="11">
        <f>+'CY Summary MGS-S'!F14+'CY Summary MGS-P'!F14</f>
        <v>490026.81000000058</v>
      </c>
      <c r="G14" s="21">
        <f>+'CY Summary MGS-S'!G14+'CY Summary MGS-P'!G14</f>
        <v>483219.23000000039</v>
      </c>
      <c r="H14" s="21">
        <f>+'CY Summary MGS-S'!H14+'CY Summary MGS-P'!H14</f>
        <v>502478.49999999849</v>
      </c>
      <c r="I14" s="21">
        <f>+'CY Summary MGS-S'!I14+'CY Summary MGS-P'!I14</f>
        <v>592300.04999999958</v>
      </c>
      <c r="J14" s="21">
        <f>+'CY Summary MGS-S'!J14+'CY Summary MGS-P'!J14</f>
        <v>550956.92000000016</v>
      </c>
      <c r="K14" s="21">
        <f>+'CY Summary MGS-S'!K14+'CY Summary MGS-P'!K14</f>
        <v>498303.35000000068</v>
      </c>
      <c r="L14" s="21">
        <f>+'CY Summary MGS-S'!L14+'CY Summary MGS-P'!L14</f>
        <v>519679.09000000078</v>
      </c>
      <c r="M14" s="21">
        <f>+'CY Summary MGS-S'!M14+'CY Summary MGS-P'!M14</f>
        <v>423183.71000000008</v>
      </c>
      <c r="N14" s="21">
        <f>+'CY Summary MGS-S'!N14+'CY Summary MGS-P'!N14</f>
        <v>485551.74000000127</v>
      </c>
      <c r="O14" s="12">
        <f>SUM(C14:N14)</f>
        <v>5959978.0200000014</v>
      </c>
      <c r="Q14" s="17"/>
    </row>
    <row r="15" spans="1:17" x14ac:dyDescent="0.2">
      <c r="C15" s="5"/>
      <c r="G15" s="21"/>
      <c r="H15" s="21"/>
      <c r="I15" s="21"/>
      <c r="J15" s="21"/>
      <c r="K15" s="21"/>
      <c r="L15" s="21"/>
      <c r="M15" s="21"/>
      <c r="N15" s="21"/>
      <c r="Q15" s="17"/>
    </row>
    <row r="16" spans="1:17" x14ac:dyDescent="0.2">
      <c r="A16" s="19" t="s">
        <v>21</v>
      </c>
      <c r="G16" s="21"/>
      <c r="H16" s="21"/>
      <c r="I16" s="21"/>
      <c r="J16" s="21"/>
      <c r="K16" s="21"/>
      <c r="L16" s="21"/>
      <c r="M16" s="21"/>
      <c r="N16" s="21"/>
      <c r="Q16" s="17"/>
    </row>
    <row r="17" spans="1:17" x14ac:dyDescent="0.2">
      <c r="A17" s="10" t="s">
        <v>23</v>
      </c>
      <c r="B17" s="4" t="s">
        <v>15</v>
      </c>
      <c r="C17" s="11">
        <f>'CY Summary MGS-S'!C17+'CY Summary MGS-P'!C17</f>
        <v>4760</v>
      </c>
      <c r="D17" s="11">
        <f>+'CY Summary MGS-S'!D17+'CY Summary MGS-P'!D17</f>
        <v>4474</v>
      </c>
      <c r="E17" s="11">
        <f>+'CY Summary MGS-S'!E17+'CY Summary MGS-P'!E17</f>
        <v>4625</v>
      </c>
      <c r="F17" s="11">
        <f>+'CY Summary MGS-S'!F17+'CY Summary MGS-P'!F17</f>
        <v>4652</v>
      </c>
      <c r="G17" s="21">
        <f>+'CY Summary MGS-S'!G17+'CY Summary MGS-P'!G17</f>
        <v>4677</v>
      </c>
      <c r="H17" s="21">
        <f>+'CY Summary MGS-S'!H17+'CY Summary MGS-P'!H17</f>
        <v>4332</v>
      </c>
      <c r="I17" s="21">
        <f>+'CY Summary MGS-S'!I17+'CY Summary MGS-P'!I17</f>
        <v>4345</v>
      </c>
      <c r="J17" s="21">
        <f>+'CY Summary MGS-S'!J17+'CY Summary MGS-P'!J17</f>
        <v>4314</v>
      </c>
      <c r="K17" s="21">
        <f>+'CY Summary MGS-S'!K17+'CY Summary MGS-P'!K17</f>
        <v>4111</v>
      </c>
      <c r="L17" s="21">
        <f>+'CY Summary MGS-S'!L17+'CY Summary MGS-P'!L17</f>
        <v>4364</v>
      </c>
      <c r="M17" s="21">
        <f>+'CY Summary MGS-S'!M17+'CY Summary MGS-P'!M17</f>
        <v>3841</v>
      </c>
      <c r="N17" s="21">
        <f>+'CY Summary MGS-S'!N17+'CY Summary MGS-P'!N17</f>
        <v>4239</v>
      </c>
      <c r="O17" s="12">
        <f>AVERAGE(C17:N17)</f>
        <v>4394.5</v>
      </c>
      <c r="Q17" s="17"/>
    </row>
    <row r="18" spans="1:17" x14ac:dyDescent="0.2">
      <c r="A18" s="10"/>
      <c r="G18" s="21"/>
      <c r="H18" s="21"/>
      <c r="I18" s="21"/>
      <c r="J18" s="21"/>
      <c r="K18" s="21"/>
      <c r="L18" s="21"/>
      <c r="M18" s="21"/>
      <c r="N18" s="21"/>
      <c r="O18" s="12"/>
      <c r="Q18" s="17"/>
    </row>
    <row r="19" spans="1:17" x14ac:dyDescent="0.2">
      <c r="B19" s="4" t="s">
        <v>16</v>
      </c>
      <c r="C19" s="11">
        <f>+'CY Summary MGS-S'!C19+'CY Summary MGS-P'!C19</f>
        <v>49306299.640000001</v>
      </c>
      <c r="D19" s="11">
        <f>+'CY Summary MGS-S'!D19+'CY Summary MGS-P'!D19</f>
        <v>46004595.178000003</v>
      </c>
      <c r="E19" s="11">
        <f>+'CY Summary MGS-S'!E19+'CY Summary MGS-P'!E19</f>
        <v>43429724.969999991</v>
      </c>
      <c r="F19" s="11">
        <f>+'CY Summary MGS-S'!F19+'CY Summary MGS-P'!F19</f>
        <v>40150546.563000001</v>
      </c>
      <c r="G19" s="21">
        <f>+'CY Summary MGS-S'!G19+'CY Summary MGS-P'!G19</f>
        <v>39953875.065000005</v>
      </c>
      <c r="H19" s="21">
        <f>+'CY Summary MGS-S'!H19+'CY Summary MGS-P'!H19</f>
        <v>44800140.788000003</v>
      </c>
      <c r="I19" s="21">
        <f>+'CY Summary MGS-S'!I19+'CY Summary MGS-P'!I19</f>
        <v>54688889.734999999</v>
      </c>
      <c r="J19" s="21">
        <f>+'CY Summary MGS-S'!J19+'CY Summary MGS-P'!J19</f>
        <v>53703472.452000007</v>
      </c>
      <c r="K19" s="21">
        <f>+'CY Summary MGS-S'!K19+'CY Summary MGS-P'!K19</f>
        <v>47339148.873000003</v>
      </c>
      <c r="L19" s="21">
        <f>+'CY Summary MGS-S'!L19+'CY Summary MGS-P'!L19</f>
        <v>45252307.397999994</v>
      </c>
      <c r="M19" s="21">
        <f>+'CY Summary MGS-S'!M19+'CY Summary MGS-P'!M19</f>
        <v>35435153.580000006</v>
      </c>
      <c r="N19" s="21">
        <f>+'CY Summary MGS-S'!N19+'CY Summary MGS-P'!N19</f>
        <v>46313580.995999992</v>
      </c>
      <c r="O19" s="12">
        <f>SUM(C19:N19)</f>
        <v>546377735.23800004</v>
      </c>
      <c r="Q19" s="17"/>
    </row>
    <row r="20" spans="1:17" x14ac:dyDescent="0.2">
      <c r="G20" s="21"/>
      <c r="H20" s="21"/>
      <c r="I20" s="21"/>
      <c r="J20" s="21"/>
      <c r="K20" s="21"/>
      <c r="L20" s="21"/>
      <c r="M20" s="21"/>
      <c r="N20" s="21"/>
      <c r="O20" s="12"/>
      <c r="Q20" s="17"/>
    </row>
    <row r="21" spans="1:17" x14ac:dyDescent="0.2">
      <c r="B21" s="4" t="s">
        <v>17</v>
      </c>
      <c r="C21" s="11">
        <f>+'CY Summary MGS-S'!C21+'CY Summary MGS-P'!C21</f>
        <v>158094.5199999999</v>
      </c>
      <c r="D21" s="11">
        <f>+'CY Summary MGS-S'!D21+'CY Summary MGS-P'!D21</f>
        <v>137546.75999999978</v>
      </c>
      <c r="E21" s="11">
        <f>+'CY Summary MGS-S'!E21+'CY Summary MGS-P'!E21</f>
        <v>141515.09000000011</v>
      </c>
      <c r="F21" s="11">
        <f>+'CY Summary MGS-S'!F21+'CY Summary MGS-P'!F21</f>
        <v>146397.69000000018</v>
      </c>
      <c r="G21" s="21">
        <f>+'CY Summary MGS-S'!G21+'CY Summary MGS-P'!G21</f>
        <v>149580.19000000009</v>
      </c>
      <c r="H21" s="21">
        <f>+'CY Summary MGS-S'!H21+'CY Summary MGS-P'!H21</f>
        <v>155370.5399999998</v>
      </c>
      <c r="I21" s="21">
        <f>+'CY Summary MGS-S'!I21+'CY Summary MGS-P'!I21</f>
        <v>193212.42999999993</v>
      </c>
      <c r="J21" s="21">
        <f>+'CY Summary MGS-S'!J21+'CY Summary MGS-P'!J21</f>
        <v>177367.46000000011</v>
      </c>
      <c r="K21" s="21">
        <f>+'CY Summary MGS-S'!K21+'CY Summary MGS-P'!K21</f>
        <v>159485.9599999999</v>
      </c>
      <c r="L21" s="21">
        <f>+'CY Summary MGS-S'!L21+'CY Summary MGS-P'!L21</f>
        <v>165834.47000000009</v>
      </c>
      <c r="M21" s="21">
        <f>+'CY Summary MGS-S'!M21+'CY Summary MGS-P'!M21</f>
        <v>130367.26999999997</v>
      </c>
      <c r="N21" s="21">
        <f>+'CY Summary MGS-S'!N21+'CY Summary MGS-P'!N21</f>
        <v>152615.27000000034</v>
      </c>
      <c r="O21" s="12">
        <f>SUM(C21:N21)</f>
        <v>1867387.6500000001</v>
      </c>
      <c r="Q21" s="17"/>
    </row>
    <row r="24" spans="1:17" x14ac:dyDescent="0.2">
      <c r="A24" s="13" t="s">
        <v>20</v>
      </c>
    </row>
    <row r="25" spans="1:17" ht="11.25" customHeight="1" x14ac:dyDescent="0.2"/>
    <row r="27" spans="1:17" x14ac:dyDescent="0.2">
      <c r="A27" s="24" t="s">
        <v>24</v>
      </c>
    </row>
    <row r="29" spans="1:17" customFormat="1" x14ac:dyDescent="0.2">
      <c r="A29" s="25" t="s">
        <v>26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phoneticPr fontId="5" type="noConversion"/>
  <printOptions gridLines="1"/>
  <pageMargins left="0.75" right="0.75" top="1" bottom="1" header="0.5" footer="0.5"/>
  <pageSetup scale="66" orientation="landscape" r:id="rId1"/>
  <headerFooter alignWithMargins="0">
    <oddFooter>&amp;C_x000D_&amp;1#&amp;"Calibri"&amp;12&amp;K008000 Internal Use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CY Summary MGS-S</vt:lpstr>
      <vt:lpstr>CY Summary MGS-P</vt:lpstr>
      <vt:lpstr>CY Summary MGS</vt:lpstr>
      <vt:lpstr>'CY Summary MGS'!Print_Area</vt:lpstr>
      <vt:lpstr>'CY Summary MGS-P'!Print_Area</vt:lpstr>
      <vt:lpstr>'CY Summary MGS-S'!Print_Area</vt:lpstr>
    </vt:vector>
  </TitlesOfParts>
  <Company>Utility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Carleton</dc:creator>
  <cp:lastModifiedBy>PATTEN, OLIVIA</cp:lastModifiedBy>
  <cp:lastPrinted>2025-08-08T12:01:55Z</cp:lastPrinted>
  <dcterms:created xsi:type="dcterms:W3CDTF">2012-05-15T14:06:02Z</dcterms:created>
  <dcterms:modified xsi:type="dcterms:W3CDTF">2025-08-08T18:43:19Z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2024-03-18T17:45:15Z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e0051e02-8be0-4ad8-b155-6c4b1b935dce</vt:lpwstr>
  </property>
  <property fmtid="{D5CDD505-2E9C-101B-9397-08002B2CF9AE}" pid="8" name="MSIP_Label_019c027e-33b7-45fc-a572-8ffa5d09ec36_ContentBits">
    <vt:lpwstr>2</vt:lpwstr>
  </property>
</Properties>
</file>