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Settlement\Supplier_Settlement\Documentation\Standard Offer Bid Process\2025 SOP Bid Preparation files\"/>
    </mc:Choice>
  </mc:AlternateContent>
  <xr:revisionPtr revIDLastSave="0" documentId="13_ncr:1_{BCDBF58F-7575-4948-8C20-825C7FBC5825}" xr6:coauthVersionLast="47" xr6:coauthVersionMax="47" xr10:uidLastSave="{00000000-0000-0000-0000-000000000000}"/>
  <bookViews>
    <workbookView xWindow="-120" yWindow="-120" windowWidth="29040" windowHeight="15720" tabRatio="787" xr2:uid="{00000000-000D-0000-FFFF-FFFF00000000}"/>
  </bookViews>
  <sheets>
    <sheet name="Summary All  CY" sheetId="1" r:id="rId1"/>
    <sheet name="Summary SOP CY" sheetId="2" r:id="rId2"/>
  </sheets>
  <definedNames>
    <definedName name="_xlnm.Print_Area" localSheetId="0">'Summary All  CY'!$A$1:$O$77</definedName>
    <definedName name="_xlnm.Print_Area" localSheetId="1">'Summary SOP CY'!$A$1:$O$77</definedName>
    <definedName name="_xlnm.Print_Titles" localSheetId="0">'Summary All  CY'!$1:$6</definedName>
    <definedName name="_xlnm.Print_Titles" localSheetId="1">'Summary SOP CY'!$1:$6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62" i="1" l="1"/>
  <c r="J62" i="1"/>
  <c r="K62" i="1"/>
  <c r="J69" i="1"/>
  <c r="K69" i="1"/>
  <c r="J70" i="1"/>
  <c r="K70" i="1"/>
  <c r="J64" i="1"/>
  <c r="K64" i="1"/>
  <c r="J65" i="1"/>
  <c r="K65" i="1"/>
  <c r="J66" i="1"/>
  <c r="K66" i="1"/>
  <c r="J67" i="1"/>
  <c r="K67" i="1"/>
  <c r="J62" i="2"/>
  <c r="K62" i="2"/>
  <c r="J64" i="2"/>
  <c r="K64" i="2"/>
  <c r="J65" i="2"/>
  <c r="K65" i="2"/>
  <c r="J66" i="2"/>
  <c r="K66" i="2"/>
  <c r="J67" i="2"/>
  <c r="K67" i="2"/>
  <c r="J69" i="2"/>
  <c r="K69" i="2"/>
  <c r="J70" i="2"/>
  <c r="K70" i="2"/>
  <c r="I62" i="2" l="1"/>
  <c r="O62" i="2" s="1"/>
  <c r="I64" i="2"/>
  <c r="I65" i="2"/>
  <c r="I66" i="2"/>
  <c r="I67" i="2"/>
  <c r="I69" i="2"/>
  <c r="I70" i="2"/>
  <c r="O52" i="2"/>
  <c r="O43" i="2"/>
  <c r="O34" i="2"/>
  <c r="O25" i="2"/>
  <c r="O16" i="2"/>
  <c r="O7" i="2"/>
  <c r="O52" i="1"/>
  <c r="O43" i="1"/>
  <c r="O34" i="1"/>
  <c r="O25" i="1"/>
  <c r="O16" i="1"/>
  <c r="O7" i="1"/>
  <c r="I64" i="1"/>
  <c r="I65" i="1"/>
  <c r="I66" i="1"/>
  <c r="I67" i="1"/>
  <c r="I69" i="1"/>
  <c r="I70" i="1"/>
  <c r="H62" i="2" l="1"/>
  <c r="H64" i="2"/>
  <c r="H65" i="2"/>
  <c r="H66" i="2"/>
  <c r="H67" i="2"/>
  <c r="H69" i="2"/>
  <c r="H70" i="2"/>
  <c r="F62" i="1"/>
  <c r="G62" i="1"/>
  <c r="H62" i="1"/>
  <c r="F64" i="1"/>
  <c r="G64" i="1"/>
  <c r="H64" i="1"/>
  <c r="F65" i="1"/>
  <c r="G65" i="1"/>
  <c r="H65" i="1"/>
  <c r="F66" i="1"/>
  <c r="G66" i="1"/>
  <c r="H66" i="1"/>
  <c r="F67" i="1"/>
  <c r="G67" i="1"/>
  <c r="H67" i="1"/>
  <c r="F69" i="1"/>
  <c r="G69" i="1"/>
  <c r="H69" i="1"/>
  <c r="F70" i="1"/>
  <c r="G70" i="1"/>
  <c r="H70" i="1"/>
  <c r="F69" i="2" l="1"/>
  <c r="G69" i="2"/>
  <c r="F70" i="2"/>
  <c r="G70" i="2"/>
  <c r="F64" i="2"/>
  <c r="G64" i="2"/>
  <c r="F65" i="2"/>
  <c r="G65" i="2"/>
  <c r="F66" i="2"/>
  <c r="G66" i="2"/>
  <c r="F67" i="2"/>
  <c r="G67" i="2"/>
  <c r="F62" i="2"/>
  <c r="G62" i="2"/>
  <c r="E62" i="2" l="1"/>
  <c r="D69" i="1" l="1"/>
  <c r="E69" i="1"/>
  <c r="D70" i="1"/>
  <c r="E70" i="1"/>
  <c r="D64" i="1"/>
  <c r="E64" i="1"/>
  <c r="D65" i="1"/>
  <c r="E65" i="1"/>
  <c r="D66" i="1"/>
  <c r="E66" i="1"/>
  <c r="D67" i="1"/>
  <c r="E67" i="1"/>
  <c r="D62" i="1"/>
  <c r="E62" i="1"/>
  <c r="O32" i="2"/>
  <c r="O31" i="2"/>
  <c r="O29" i="2"/>
  <c r="O28" i="2"/>
  <c r="O27" i="2"/>
  <c r="O26" i="2"/>
  <c r="E64" i="2"/>
  <c r="E65" i="2"/>
  <c r="E66" i="2"/>
  <c r="E67" i="2"/>
  <c r="E69" i="2"/>
  <c r="E70" i="2"/>
  <c r="D62" i="2" l="1"/>
  <c r="D64" i="2"/>
  <c r="D65" i="2"/>
  <c r="D66" i="2"/>
  <c r="D67" i="2"/>
  <c r="D69" i="2"/>
  <c r="D70" i="2"/>
  <c r="C62" i="1" l="1"/>
  <c r="O62" i="1" s="1"/>
  <c r="C64" i="1"/>
  <c r="O64" i="1"/>
  <c r="C65" i="1"/>
  <c r="O65" i="1" s="1"/>
  <c r="C66" i="1"/>
  <c r="C67" i="1"/>
  <c r="O67" i="1" s="1"/>
  <c r="C69" i="1"/>
  <c r="O69" i="1"/>
  <c r="C70" i="1"/>
  <c r="O70" i="1" s="1"/>
  <c r="O66" i="1"/>
  <c r="O59" i="1"/>
  <c r="O58" i="1"/>
  <c r="O56" i="1"/>
  <c r="O55" i="1"/>
  <c r="O54" i="1"/>
  <c r="O53" i="1"/>
  <c r="O50" i="1"/>
  <c r="O49" i="1"/>
  <c r="O47" i="1"/>
  <c r="O46" i="1"/>
  <c r="O45" i="1"/>
  <c r="O44" i="1"/>
  <c r="O41" i="1"/>
  <c r="O40" i="1"/>
  <c r="O38" i="1"/>
  <c r="O37" i="1"/>
  <c r="O36" i="1"/>
  <c r="O35" i="1"/>
  <c r="O32" i="1"/>
  <c r="O31" i="1"/>
  <c r="O29" i="1"/>
  <c r="O28" i="1"/>
  <c r="O27" i="1"/>
  <c r="O26" i="1"/>
  <c r="O23" i="1"/>
  <c r="O22" i="1"/>
  <c r="O20" i="1"/>
  <c r="O19" i="1"/>
  <c r="O18" i="1"/>
  <c r="O17" i="1"/>
  <c r="O14" i="1"/>
  <c r="O13" i="1"/>
  <c r="O11" i="1"/>
  <c r="O10" i="1"/>
  <c r="O9" i="1"/>
  <c r="O8" i="1"/>
  <c r="O8" i="2"/>
  <c r="O14" i="2"/>
  <c r="O13" i="2"/>
  <c r="O47" i="2"/>
  <c r="O45" i="2"/>
  <c r="O44" i="2"/>
  <c r="O41" i="2"/>
  <c r="O40" i="2"/>
  <c r="C67" i="2"/>
  <c r="O37" i="2"/>
  <c r="O36" i="2"/>
  <c r="O35" i="2"/>
  <c r="O23" i="2"/>
  <c r="O22" i="2"/>
  <c r="O20" i="2"/>
  <c r="O19" i="2"/>
  <c r="O18" i="2"/>
  <c r="O17" i="2"/>
  <c r="O10" i="2"/>
  <c r="O9" i="2"/>
  <c r="O46" i="2"/>
  <c r="O59" i="2"/>
  <c r="C70" i="2"/>
  <c r="O70" i="2" s="1"/>
  <c r="O49" i="2"/>
  <c r="C69" i="2"/>
  <c r="O69" i="2" s="1"/>
  <c r="C66" i="2"/>
  <c r="O66" i="2" s="1"/>
  <c r="O55" i="2"/>
  <c r="O56" i="2"/>
  <c r="O11" i="2"/>
  <c r="O53" i="2"/>
  <c r="O67" i="2"/>
  <c r="O38" i="2"/>
  <c r="O50" i="2"/>
  <c r="O54" i="2"/>
  <c r="C65" i="2"/>
  <c r="C62" i="2"/>
  <c r="O65" i="2"/>
  <c r="O58" i="2"/>
  <c r="C64" i="2"/>
  <c r="O64" i="2" s="1"/>
</calcChain>
</file>

<file path=xl/sharedStrings.xml><?xml version="1.0" encoding="utf-8"?>
<sst xmlns="http://schemas.openxmlformats.org/spreadsheetml/2006/main" count="148" uniqueCount="34">
  <si>
    <t>Central Maine Power Company</t>
  </si>
  <si>
    <t>Large Non-Residential Class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</si>
  <si>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</si>
  <si>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</si>
  <si>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</si>
  <si>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</si>
  <si>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</si>
  <si>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</si>
  <si>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</si>
  <si>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</si>
  <si>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</si>
  <si>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</si>
  <si>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</si>
  <si>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</si>
  <si>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YTD Total (1)</t>
  </si>
  <si>
    <t>IGS-S</t>
  </si>
  <si>
    <t>Customers</t>
  </si>
  <si>
    <t>On Peak kWh</t>
  </si>
  <si>
    <t>Shoulder kWh</t>
  </si>
  <si>
    <t>Off-Peak kWh</t>
  </si>
  <si>
    <t>Total kWh</t>
  </si>
  <si>
    <t>On Peak kW</t>
  </si>
  <si>
    <t>Shoulder kW</t>
  </si>
  <si>
    <t>IGS-P</t>
  </si>
  <si>
    <t>LGS-S</t>
  </si>
  <si>
    <t>LGS-P</t>
  </si>
  <si>
    <t xml:space="preserve">LGS-ST </t>
  </si>
  <si>
    <t>LGS-T  2/</t>
  </si>
  <si>
    <t xml:space="preserve">Total </t>
  </si>
  <si>
    <t>(1)  Customers are average year-to-date customers.</t>
  </si>
  <si>
    <t>Customer Counts represent the month the meter was read.  If a customer had 2 meter reads in any given month, the customer would be counted twice.</t>
  </si>
  <si>
    <t>Customer Counts represent the month the meter was read.  If a customer had 2 meter reads in any given month, the customer is only counted once, but the sum of the kWh appears in the month read.</t>
  </si>
  <si>
    <t>2025 Billing Units - All Customers</t>
  </si>
  <si>
    <t>2025 Billing Units - SOP Only Customers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</si>
</sst>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27" x14ac:knownFonts="1">
    <font>
      <sz val="10"/>
      <name val="Arial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indexed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7"/>
      <name val="Calibri"/>
      <family val="2"/>
    </font>
    <font>
      <b/>
      <sz val="11"/>
      <color indexed="17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17"/>
      <name val="Calibri"/>
      <family val="2"/>
    </font>
    <font>
      <sz val="8"/>
      <name val="Arial"/>
      <family val="2"/>
    </font>
    <font>
      <b/>
      <sz val="11"/>
      <color indexed="63"/>
      <name val="Calibri"/>
      <family val="2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b/>
      <sz val="18"/>
      <color indexed="62"/>
      <name val="Cambria"/>
      <family val="2"/>
    </font>
    <font>
      <sz val="11"/>
      <color indexed="14"/>
      <name val="Calibri"/>
      <family val="2"/>
    </font>
  </fonts>
  <fills count="52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9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48"/>
        <bgColor indexed="48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25"/>
        <bgColor indexed="25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7"/>
        <bgColor indexed="57"/>
      </patternFill>
    </fill>
    <fill>
      <patternFill patternType="solid">
        <fgColor indexed="55"/>
        <bgColor indexed="55"/>
      </patternFill>
    </fill>
    <fill>
      <patternFill patternType="solid">
        <fgColor indexed="18"/>
        <bgColor indexed="18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53"/>
        <bgColor indexed="53"/>
      </patternFill>
    </fill>
    <fill>
      <patternFill patternType="solid">
        <fgColor indexed="35"/>
        <bgColor indexed="35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60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12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54"/>
      </patternFill>
    </fill>
    <fill>
      <patternFill patternType="solid">
        <fgColor indexed="40"/>
      </patternFill>
    </fill>
    <fill>
      <patternFill patternType="solid">
        <fgColor indexed="41"/>
      </patternFill>
    </fill>
    <fill>
      <patternFill patternType="solid">
        <fgColor indexed="22"/>
      </patternFill>
    </fill>
    <fill>
      <patternFill patternType="solid">
        <fgColor indexed="23"/>
      </patternFill>
    </fill>
    <fill>
      <patternFill patternType="solid">
        <fgColor indexed="4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58"/>
      </bottom>
      <diagonal/>
    </border>
    <border>
      <left/>
      <right/>
      <top/>
      <bottom style="double">
        <color indexed="17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105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" fontId="5" fillId="3" borderId="2" applyNumberFormat="0" applyProtection="0">
      <alignment horizontal="left" vertical="center" indent="1"/>
    </xf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6" fillId="8" borderId="0" applyNumberFormat="0" applyBorder="0" applyAlignment="0" applyProtection="0"/>
    <xf numFmtId="0" fontId="6" fillId="16" borderId="0" applyNumberFormat="0" applyBorder="0" applyAlignment="0" applyProtection="0"/>
    <xf numFmtId="0" fontId="7" fillId="9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8" fillId="20" borderId="0" applyNumberFormat="0" applyBorder="0" applyAlignment="0" applyProtection="0"/>
    <xf numFmtId="0" fontId="9" fillId="24" borderId="2" applyNumberFormat="0" applyAlignment="0" applyProtection="0"/>
    <xf numFmtId="0" fontId="10" fillId="17" borderId="9" applyNumberFormat="0" applyAlignment="0" applyProtection="0"/>
    <xf numFmtId="43" fontId="5" fillId="0" borderId="0" applyFont="0" applyFill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6" fillId="13" borderId="0" applyNumberFormat="0" applyBorder="0" applyAlignment="0" applyProtection="0"/>
    <xf numFmtId="0" fontId="12" fillId="0" borderId="10" applyNumberFormat="0" applyFill="0" applyAlignment="0" applyProtection="0"/>
    <xf numFmtId="0" fontId="13" fillId="0" borderId="11" applyNumberFormat="0" applyFill="0" applyAlignment="0" applyProtection="0"/>
    <xf numFmtId="0" fontId="14" fillId="0" borderId="12" applyNumberFormat="0" applyFill="0" applyAlignment="0" applyProtection="0"/>
    <xf numFmtId="0" fontId="14" fillId="0" borderId="0" applyNumberFormat="0" applyFill="0" applyBorder="0" applyAlignment="0" applyProtection="0"/>
    <xf numFmtId="0" fontId="15" fillId="21" borderId="2" applyNumberFormat="0" applyAlignment="0" applyProtection="0"/>
    <xf numFmtId="0" fontId="16" fillId="0" borderId="13" applyNumberFormat="0" applyFill="0" applyAlignment="0" applyProtection="0"/>
    <xf numFmtId="0" fontId="16" fillId="21" borderId="0" applyNumberFormat="0" applyBorder="0" applyAlignment="0" applyProtection="0"/>
    <xf numFmtId="0" fontId="1" fillId="0" borderId="0"/>
    <xf numFmtId="0" fontId="5" fillId="28" borderId="0"/>
    <xf numFmtId="0" fontId="17" fillId="28" borderId="0"/>
    <xf numFmtId="0" fontId="5" fillId="20" borderId="2" applyNumberFormat="0" applyFont="0" applyAlignment="0" applyProtection="0"/>
    <xf numFmtId="0" fontId="18" fillId="24" borderId="14" applyNumberFormat="0" applyAlignment="0" applyProtection="0"/>
    <xf numFmtId="4" fontId="5" fillId="29" borderId="2" applyNumberFormat="0" applyProtection="0">
      <alignment vertical="center"/>
    </xf>
    <xf numFmtId="4" fontId="19" fillId="2" borderId="2" applyNumberFormat="0" applyProtection="0">
      <alignment vertical="center"/>
    </xf>
    <xf numFmtId="4" fontId="5" fillId="2" borderId="2" applyNumberFormat="0" applyProtection="0">
      <alignment horizontal="left" vertical="center" indent="1"/>
    </xf>
    <xf numFmtId="0" fontId="20" fillId="29" borderId="15" applyNumberFormat="0" applyProtection="0">
      <alignment horizontal="left" vertical="top" indent="1"/>
    </xf>
    <xf numFmtId="4" fontId="5" fillId="3" borderId="2" applyNumberFormat="0" applyProtection="0">
      <alignment horizontal="left" vertical="center" indent="1"/>
    </xf>
    <xf numFmtId="4" fontId="5" fillId="30" borderId="2" applyNumberFormat="0" applyProtection="0">
      <alignment horizontal="right" vertical="center"/>
    </xf>
    <xf numFmtId="4" fontId="5" fillId="31" borderId="2" applyNumberFormat="0" applyProtection="0">
      <alignment horizontal="right" vertical="center"/>
    </xf>
    <xf numFmtId="4" fontId="5" fillId="32" borderId="16" applyNumberFormat="0" applyProtection="0">
      <alignment horizontal="right" vertical="center"/>
    </xf>
    <xf numFmtId="4" fontId="5" fillId="33" borderId="2" applyNumberFormat="0" applyProtection="0">
      <alignment horizontal="right" vertical="center"/>
    </xf>
    <xf numFmtId="4" fontId="5" fillId="34" borderId="2" applyNumberFormat="0" applyProtection="0">
      <alignment horizontal="right" vertical="center"/>
    </xf>
    <xf numFmtId="4" fontId="5" fillId="35" borderId="2" applyNumberFormat="0" applyProtection="0">
      <alignment horizontal="right" vertical="center"/>
    </xf>
    <xf numFmtId="4" fontId="5" fillId="36" borderId="2" applyNumberFormat="0" applyProtection="0">
      <alignment horizontal="right" vertical="center"/>
    </xf>
    <xf numFmtId="4" fontId="5" fillId="37" borderId="2" applyNumberFormat="0" applyProtection="0">
      <alignment horizontal="right" vertical="center"/>
    </xf>
    <xf numFmtId="4" fontId="5" fillId="38" borderId="2" applyNumberFormat="0" applyProtection="0">
      <alignment horizontal="right" vertical="center"/>
    </xf>
    <xf numFmtId="4" fontId="5" fillId="39" borderId="16" applyNumberFormat="0" applyProtection="0">
      <alignment horizontal="left" vertical="center" indent="1"/>
    </xf>
    <xf numFmtId="4" fontId="2" fillId="40" borderId="16" applyNumberFormat="0" applyProtection="0">
      <alignment horizontal="left" vertical="center" indent="1"/>
    </xf>
    <xf numFmtId="4" fontId="2" fillId="40" borderId="16" applyNumberFormat="0" applyProtection="0">
      <alignment horizontal="left" vertical="center" indent="1"/>
    </xf>
    <xf numFmtId="4" fontId="5" fillId="41" borderId="2" applyNumberFormat="0" applyProtection="0">
      <alignment horizontal="right" vertical="center"/>
    </xf>
    <xf numFmtId="4" fontId="5" fillId="42" borderId="16" applyNumberFormat="0" applyProtection="0">
      <alignment horizontal="left" vertical="center" indent="1"/>
    </xf>
    <xf numFmtId="4" fontId="5" fillId="41" borderId="16" applyNumberFormat="0" applyProtection="0">
      <alignment horizontal="left" vertical="center" indent="1"/>
    </xf>
    <xf numFmtId="0" fontId="5" fillId="43" borderId="2" applyNumberFormat="0" applyProtection="0">
      <alignment horizontal="left" vertical="center" indent="1"/>
    </xf>
    <xf numFmtId="0" fontId="5" fillId="40" borderId="15" applyNumberFormat="0" applyProtection="0">
      <alignment horizontal="left" vertical="top" indent="1"/>
    </xf>
    <xf numFmtId="0" fontId="5" fillId="44" borderId="2" applyNumberFormat="0" applyProtection="0">
      <alignment horizontal="left" vertical="center" indent="1"/>
    </xf>
    <xf numFmtId="0" fontId="5" fillId="41" borderId="15" applyNumberFormat="0" applyProtection="0">
      <alignment horizontal="left" vertical="top" indent="1"/>
    </xf>
    <xf numFmtId="0" fontId="5" fillId="45" borderId="2" applyNumberFormat="0" applyProtection="0">
      <alignment horizontal="left" vertical="center" indent="1"/>
    </xf>
    <xf numFmtId="0" fontId="5" fillId="45" borderId="15" applyNumberFormat="0" applyProtection="0">
      <alignment horizontal="left" vertical="top" indent="1"/>
    </xf>
    <xf numFmtId="0" fontId="5" fillId="42" borderId="2" applyNumberFormat="0" applyProtection="0">
      <alignment horizontal="left" vertical="center" indent="1"/>
    </xf>
    <xf numFmtId="0" fontId="5" fillId="42" borderId="15" applyNumberFormat="0" applyProtection="0">
      <alignment horizontal="left" vertical="top" indent="1"/>
    </xf>
    <xf numFmtId="0" fontId="5" fillId="46" borderId="17" applyNumberFormat="0">
      <protection locked="0"/>
    </xf>
    <xf numFmtId="0" fontId="21" fillId="40" borderId="18" applyBorder="0"/>
    <xf numFmtId="4" fontId="22" fillId="47" borderId="15" applyNumberFormat="0" applyProtection="0">
      <alignment vertical="center"/>
    </xf>
    <xf numFmtId="4" fontId="19" fillId="48" borderId="19" applyNumberFormat="0" applyProtection="0">
      <alignment vertical="center"/>
    </xf>
    <xf numFmtId="4" fontId="22" fillId="43" borderId="15" applyNumberFormat="0" applyProtection="0">
      <alignment horizontal="left" vertical="center" indent="1"/>
    </xf>
    <xf numFmtId="0" fontId="22" fillId="47" borderId="15" applyNumberFormat="0" applyProtection="0">
      <alignment horizontal="left" vertical="top" indent="1"/>
    </xf>
    <xf numFmtId="4" fontId="5" fillId="0" borderId="2" applyNumberFormat="0" applyProtection="0">
      <alignment horizontal="right" vertical="center"/>
    </xf>
    <xf numFmtId="4" fontId="19" fillId="49" borderId="2" applyNumberFormat="0" applyProtection="0">
      <alignment horizontal="right" vertical="center"/>
    </xf>
    <xf numFmtId="0" fontId="22" fillId="41" borderId="15" applyNumberFormat="0" applyProtection="0">
      <alignment horizontal="left" vertical="top" indent="1"/>
    </xf>
    <xf numFmtId="4" fontId="23" fillId="50" borderId="16" applyNumberFormat="0" applyProtection="0">
      <alignment horizontal="left" vertical="center" indent="1"/>
    </xf>
    <xf numFmtId="0" fontId="5" fillId="51" borderId="19"/>
    <xf numFmtId="4" fontId="24" fillId="46" borderId="2" applyNumberFormat="0" applyProtection="0">
      <alignment horizontal="right" vertical="center"/>
    </xf>
    <xf numFmtId="0" fontId="25" fillId="0" borderId="0" applyNumberFormat="0" applyFill="0" applyBorder="0" applyAlignment="0" applyProtection="0"/>
    <xf numFmtId="0" fontId="11" fillId="0" borderId="20" applyNumberFormat="0" applyFill="0" applyAlignment="0" applyProtection="0"/>
    <xf numFmtId="0" fontId="26" fillId="0" borderId="0" applyNumberFormat="0" applyFill="0" applyBorder="0" applyAlignment="0" applyProtection="0"/>
    <xf numFmtId="9" fontId="5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0" applyFont="1" applyFill="1" applyAlignment="1">
      <alignment horizontal="centerContinuous"/>
    </xf>
    <xf numFmtId="0" fontId="0" fillId="0" borderId="0" xfId="0" applyFill="1" applyAlignment="1">
      <alignment horizontal="centerContinuous"/>
    </xf>
    <xf numFmtId="164" fontId="2" fillId="0" borderId="0" xfId="1" applyNumberFormat="1" applyFill="1" applyAlignment="1">
      <alignment horizontal="centerContinuous"/>
    </xf>
    <xf numFmtId="0" fontId="0" fillId="0" borderId="0" xfId="0" applyFill="1"/>
    <xf numFmtId="0" fontId="2" fillId="0" borderId="0" xfId="0" applyFont="1" applyFill="1" applyAlignment="1">
      <alignment horizontal="left"/>
    </xf>
    <xf numFmtId="164" fontId="2" fillId="0" borderId="0" xfId="1" applyNumberFormat="1" applyFill="1" applyAlignment="1">
      <alignment horizontal="left" wrapText="1"/>
    </xf>
    <xf numFmtId="0" fontId="2" fillId="0" borderId="0" xfId="0" applyFont="1" applyFill="1"/>
    <xf numFmtId="164" fontId="2" fillId="0" borderId="0" xfId="1" applyNumberFormat="1" applyFill="1"/>
    <xf numFmtId="164" fontId="3" fillId="0" borderId="0" xfId="1" applyNumberFormat="1" applyFont="1" applyFill="1" applyAlignment="1">
      <alignment horizontal="centerContinuous" wrapText="1"/>
    </xf>
    <xf numFmtId="0" fontId="3" fillId="0" borderId="0" xfId="0" applyFont="1" applyFill="1" applyAlignment="1">
      <alignment horizontal="centerContinuous" wrapText="1"/>
    </xf>
    <xf numFmtId="0" fontId="2" fillId="0" borderId="0" xfId="0" applyFont="1" applyFill="1" applyBorder="1"/>
    <xf numFmtId="0" fontId="0" fillId="0" borderId="0" xfId="0" applyFill="1" applyBorder="1"/>
    <xf numFmtId="164" fontId="4" fillId="0" borderId="1" xfId="1" applyNumberFormat="1" applyFont="1" applyFill="1" applyBorder="1" applyAlignment="1">
      <alignment horizontal="centerContinuous"/>
    </xf>
    <xf numFmtId="0" fontId="4" fillId="0" borderId="1" xfId="3" applyFont="1" applyFill="1" applyBorder="1" applyAlignment="1">
      <alignment horizontal="centerContinuous"/>
    </xf>
    <xf numFmtId="0" fontId="4" fillId="0" borderId="0" xfId="0" applyFont="1" applyFill="1"/>
    <xf numFmtId="3" fontId="2" fillId="0" borderId="0" xfId="1" applyNumberFormat="1" applyFill="1"/>
    <xf numFmtId="3" fontId="0" fillId="2" borderId="0" xfId="0" applyNumberFormat="1" applyFill="1"/>
    <xf numFmtId="3" fontId="0" fillId="0" borderId="0" xfId="0" applyNumberFormat="1" applyFill="1"/>
    <xf numFmtId="3" fontId="2" fillId="0" borderId="0" xfId="2" applyNumberFormat="1" applyFill="1"/>
    <xf numFmtId="3" fontId="2" fillId="0" borderId="1" xfId="1" applyNumberFormat="1" applyFill="1" applyBorder="1"/>
    <xf numFmtId="3" fontId="0" fillId="0" borderId="1" xfId="0" applyNumberFormat="1" applyFill="1" applyBorder="1"/>
    <xf numFmtId="0" fontId="4" fillId="0" borderId="3" xfId="0" applyFont="1" applyFill="1" applyBorder="1"/>
    <xf numFmtId="0" fontId="0" fillId="0" borderId="4" xfId="0" applyFill="1" applyBorder="1"/>
    <xf numFmtId="3" fontId="2" fillId="0" borderId="4" xfId="1" applyNumberFormat="1" applyFill="1" applyBorder="1"/>
    <xf numFmtId="3" fontId="2" fillId="2" borderId="5" xfId="1" applyNumberFormat="1" applyFill="1" applyBorder="1"/>
    <xf numFmtId="0" fontId="2" fillId="0" borderId="6" xfId="0" applyFont="1" applyFill="1" applyBorder="1"/>
    <xf numFmtId="3" fontId="2" fillId="0" borderId="0" xfId="1" applyNumberFormat="1" applyFill="1" applyBorder="1"/>
    <xf numFmtId="3" fontId="2" fillId="0" borderId="5" xfId="1" applyNumberFormat="1" applyFill="1" applyBorder="1"/>
    <xf numFmtId="0" fontId="2" fillId="0" borderId="7" xfId="0" applyFont="1" applyFill="1" applyBorder="1"/>
    <xf numFmtId="0" fontId="0" fillId="0" borderId="1" xfId="0" applyFill="1" applyBorder="1"/>
    <xf numFmtId="3" fontId="2" fillId="0" borderId="8" xfId="1" applyNumberFormat="1" applyFill="1" applyBorder="1"/>
    <xf numFmtId="164" fontId="2" fillId="0" borderId="0" xfId="1" applyNumberFormat="1" applyFill="1" applyAlignment="1">
      <alignment horizontal="left"/>
    </xf>
    <xf numFmtId="0" fontId="2" fillId="0" borderId="0" xfId="1" applyNumberFormat="1" applyFill="1"/>
    <xf numFmtId="164" fontId="2" fillId="0" borderId="0" xfId="1" applyNumberFormat="1" applyFont="1" applyFill="1" applyAlignment="1">
      <alignment horizontal="centerContinuous" wrapText="1"/>
    </xf>
    <xf numFmtId="0" fontId="0" fillId="0" borderId="0" xfId="0" applyFill="1" applyAlignment="1">
      <alignment horizontal="centerContinuous" wrapText="1"/>
    </xf>
    <xf numFmtId="164" fontId="0" fillId="0" borderId="0" xfId="1" applyNumberFormat="1" applyFont="1"/>
    <xf numFmtId="164" fontId="0" fillId="0" borderId="0" xfId="44" applyNumberFormat="1" applyFont="1" applyFill="1"/>
  </cellXfs>
  <cellStyles count="105">
    <cellStyle name="Accent1 - 20%" xfId="5" xr:uid="{00000000-0005-0000-0000-000000000000}"/>
    <cellStyle name="Accent1 - 40%" xfId="6" xr:uid="{00000000-0005-0000-0000-000001000000}"/>
    <cellStyle name="Accent1 - 60%" xfId="7" xr:uid="{00000000-0005-0000-0000-000002000000}"/>
    <cellStyle name="Accent1 2" xfId="8" xr:uid="{00000000-0005-0000-0000-000003000000}"/>
    <cellStyle name="Accent1 3" xfId="9" xr:uid="{00000000-0005-0000-0000-000004000000}"/>
    <cellStyle name="Accent1 4" xfId="10" xr:uid="{00000000-0005-0000-0000-000005000000}"/>
    <cellStyle name="Accent2 - 20%" xfId="11" xr:uid="{00000000-0005-0000-0000-000006000000}"/>
    <cellStyle name="Accent2 - 40%" xfId="12" xr:uid="{00000000-0005-0000-0000-000007000000}"/>
    <cellStyle name="Accent2 - 60%" xfId="13" xr:uid="{00000000-0005-0000-0000-000008000000}"/>
    <cellStyle name="Accent2 2" xfId="14" xr:uid="{00000000-0005-0000-0000-000009000000}"/>
    <cellStyle name="Accent2 3" xfId="15" xr:uid="{00000000-0005-0000-0000-00000A000000}"/>
    <cellStyle name="Accent2 4" xfId="16" xr:uid="{00000000-0005-0000-0000-00000B000000}"/>
    <cellStyle name="Accent3 - 20%" xfId="17" xr:uid="{00000000-0005-0000-0000-00000C000000}"/>
    <cellStyle name="Accent3 - 40%" xfId="18" xr:uid="{00000000-0005-0000-0000-00000D000000}"/>
    <cellStyle name="Accent3 - 60%" xfId="19" xr:uid="{00000000-0005-0000-0000-00000E000000}"/>
    <cellStyle name="Accent3 2" xfId="20" xr:uid="{00000000-0005-0000-0000-00000F000000}"/>
    <cellStyle name="Accent3 3" xfId="21" xr:uid="{00000000-0005-0000-0000-000010000000}"/>
    <cellStyle name="Accent3 4" xfId="22" xr:uid="{00000000-0005-0000-0000-000011000000}"/>
    <cellStyle name="Accent4 - 20%" xfId="23" xr:uid="{00000000-0005-0000-0000-000012000000}"/>
    <cellStyle name="Accent4 - 40%" xfId="24" xr:uid="{00000000-0005-0000-0000-000013000000}"/>
    <cellStyle name="Accent4 - 60%" xfId="25" xr:uid="{00000000-0005-0000-0000-000014000000}"/>
    <cellStyle name="Accent4 2" xfId="26" xr:uid="{00000000-0005-0000-0000-000015000000}"/>
    <cellStyle name="Accent4 3" xfId="27" xr:uid="{00000000-0005-0000-0000-000016000000}"/>
    <cellStyle name="Accent4 4" xfId="28" xr:uid="{00000000-0005-0000-0000-000017000000}"/>
    <cellStyle name="Accent5 - 20%" xfId="29" xr:uid="{00000000-0005-0000-0000-000018000000}"/>
    <cellStyle name="Accent5 - 40%" xfId="30" xr:uid="{00000000-0005-0000-0000-000019000000}"/>
    <cellStyle name="Accent5 - 60%" xfId="31" xr:uid="{00000000-0005-0000-0000-00001A000000}"/>
    <cellStyle name="Accent5 2" xfId="32" xr:uid="{00000000-0005-0000-0000-00001B000000}"/>
    <cellStyle name="Accent5 3" xfId="33" xr:uid="{00000000-0005-0000-0000-00001C000000}"/>
    <cellStyle name="Accent5 4" xfId="34" xr:uid="{00000000-0005-0000-0000-00001D000000}"/>
    <cellStyle name="Accent6 - 20%" xfId="35" xr:uid="{00000000-0005-0000-0000-00001E000000}"/>
    <cellStyle name="Accent6 - 40%" xfId="36" xr:uid="{00000000-0005-0000-0000-00001F000000}"/>
    <cellStyle name="Accent6 - 60%" xfId="37" xr:uid="{00000000-0005-0000-0000-000020000000}"/>
    <cellStyle name="Accent6 2" xfId="38" xr:uid="{00000000-0005-0000-0000-000021000000}"/>
    <cellStyle name="Accent6 3" xfId="39" xr:uid="{00000000-0005-0000-0000-000022000000}"/>
    <cellStyle name="Accent6 4" xfId="40" xr:uid="{00000000-0005-0000-0000-000023000000}"/>
    <cellStyle name="Bad 2" xfId="41" xr:uid="{00000000-0005-0000-0000-000024000000}"/>
    <cellStyle name="Calculation 2" xfId="42" xr:uid="{00000000-0005-0000-0000-000025000000}"/>
    <cellStyle name="Check Cell 2" xfId="43" xr:uid="{00000000-0005-0000-0000-000026000000}"/>
    <cellStyle name="Comma" xfId="1" builtinId="3"/>
    <cellStyle name="Comma 2" xfId="44" xr:uid="{00000000-0005-0000-0000-000028000000}"/>
    <cellStyle name="Emphasis 1" xfId="45" xr:uid="{00000000-0005-0000-0000-000029000000}"/>
    <cellStyle name="Emphasis 2" xfId="46" xr:uid="{00000000-0005-0000-0000-00002A000000}"/>
    <cellStyle name="Emphasis 3" xfId="47" xr:uid="{00000000-0005-0000-0000-00002B000000}"/>
    <cellStyle name="Good 2" xfId="48" xr:uid="{00000000-0005-0000-0000-00002C000000}"/>
    <cellStyle name="Heading 1 2" xfId="49" xr:uid="{00000000-0005-0000-0000-00002D000000}"/>
    <cellStyle name="Heading 2 2" xfId="50" xr:uid="{00000000-0005-0000-0000-00002E000000}"/>
    <cellStyle name="Heading 3 2" xfId="51" xr:uid="{00000000-0005-0000-0000-00002F000000}"/>
    <cellStyle name="Heading 4 2" xfId="52" xr:uid="{00000000-0005-0000-0000-000030000000}"/>
    <cellStyle name="Input 2" xfId="53" xr:uid="{00000000-0005-0000-0000-000031000000}"/>
    <cellStyle name="Linked Cell 2" xfId="54" xr:uid="{00000000-0005-0000-0000-000032000000}"/>
    <cellStyle name="Neutral 2" xfId="55" xr:uid="{00000000-0005-0000-0000-000033000000}"/>
    <cellStyle name="Normal" xfId="0" builtinId="0"/>
    <cellStyle name="Normal 2" xfId="56" xr:uid="{00000000-0005-0000-0000-000035000000}"/>
    <cellStyle name="Normal 3" xfId="57" xr:uid="{00000000-0005-0000-0000-000036000000}"/>
    <cellStyle name="Normal 4" xfId="58" xr:uid="{00000000-0005-0000-0000-000037000000}"/>
    <cellStyle name="Normal_AllinCoreRecalculated2" xfId="3" xr:uid="{00000000-0005-0000-0000-000038000000}"/>
    <cellStyle name="Note 2" xfId="59" xr:uid="{00000000-0005-0000-0000-000039000000}"/>
    <cellStyle name="Output 2" xfId="60" xr:uid="{00000000-0005-0000-0000-00003A000000}"/>
    <cellStyle name="Percent" xfId="2" builtinId="5"/>
    <cellStyle name="Percent 2" xfId="104" xr:uid="{1D59DFDB-F1A6-4851-8486-7B118EDBC82F}"/>
    <cellStyle name="SAPBEXaggData" xfId="61" xr:uid="{00000000-0005-0000-0000-00003C000000}"/>
    <cellStyle name="SAPBEXaggDataEmph" xfId="62" xr:uid="{00000000-0005-0000-0000-00003D000000}"/>
    <cellStyle name="SAPBEXaggItem" xfId="63" xr:uid="{00000000-0005-0000-0000-00003E000000}"/>
    <cellStyle name="SAPBEXaggItemX" xfId="64" xr:uid="{00000000-0005-0000-0000-00003F000000}"/>
    <cellStyle name="SAPBEXchaText" xfId="65" xr:uid="{00000000-0005-0000-0000-000040000000}"/>
    <cellStyle name="SAPBEXexcBad7" xfId="66" xr:uid="{00000000-0005-0000-0000-000041000000}"/>
    <cellStyle name="SAPBEXexcBad8" xfId="67" xr:uid="{00000000-0005-0000-0000-000042000000}"/>
    <cellStyle name="SAPBEXexcBad9" xfId="68" xr:uid="{00000000-0005-0000-0000-000043000000}"/>
    <cellStyle name="SAPBEXexcCritical4" xfId="69" xr:uid="{00000000-0005-0000-0000-000044000000}"/>
    <cellStyle name="SAPBEXexcCritical5" xfId="70" xr:uid="{00000000-0005-0000-0000-000045000000}"/>
    <cellStyle name="SAPBEXexcCritical6" xfId="71" xr:uid="{00000000-0005-0000-0000-000046000000}"/>
    <cellStyle name="SAPBEXexcGood1" xfId="72" xr:uid="{00000000-0005-0000-0000-000047000000}"/>
    <cellStyle name="SAPBEXexcGood2" xfId="73" xr:uid="{00000000-0005-0000-0000-000048000000}"/>
    <cellStyle name="SAPBEXexcGood3" xfId="74" xr:uid="{00000000-0005-0000-0000-000049000000}"/>
    <cellStyle name="SAPBEXfilterDrill" xfId="75" xr:uid="{00000000-0005-0000-0000-00004A000000}"/>
    <cellStyle name="SAPBEXfilterItem" xfId="76" xr:uid="{00000000-0005-0000-0000-00004B000000}"/>
    <cellStyle name="SAPBEXfilterText" xfId="77" xr:uid="{00000000-0005-0000-0000-00004C000000}"/>
    <cellStyle name="SAPBEXformats" xfId="78" xr:uid="{00000000-0005-0000-0000-00004D000000}"/>
    <cellStyle name="SAPBEXheaderItem" xfId="79" xr:uid="{00000000-0005-0000-0000-00004E000000}"/>
    <cellStyle name="SAPBEXheaderText" xfId="80" xr:uid="{00000000-0005-0000-0000-00004F000000}"/>
    <cellStyle name="SAPBEXHLevel0" xfId="81" xr:uid="{00000000-0005-0000-0000-000050000000}"/>
    <cellStyle name="SAPBEXHLevel0X" xfId="82" xr:uid="{00000000-0005-0000-0000-000051000000}"/>
    <cellStyle name="SAPBEXHLevel1" xfId="83" xr:uid="{00000000-0005-0000-0000-000052000000}"/>
    <cellStyle name="SAPBEXHLevel1X" xfId="84" xr:uid="{00000000-0005-0000-0000-000053000000}"/>
    <cellStyle name="SAPBEXHLevel2" xfId="85" xr:uid="{00000000-0005-0000-0000-000054000000}"/>
    <cellStyle name="SAPBEXHLevel2X" xfId="86" xr:uid="{00000000-0005-0000-0000-000055000000}"/>
    <cellStyle name="SAPBEXHLevel3" xfId="87" xr:uid="{00000000-0005-0000-0000-000056000000}"/>
    <cellStyle name="SAPBEXHLevel3X" xfId="88" xr:uid="{00000000-0005-0000-0000-000057000000}"/>
    <cellStyle name="SAPBEXinputData" xfId="89" xr:uid="{00000000-0005-0000-0000-000058000000}"/>
    <cellStyle name="SAPBEXItemHeader" xfId="90" xr:uid="{00000000-0005-0000-0000-000059000000}"/>
    <cellStyle name="SAPBEXresData" xfId="91" xr:uid="{00000000-0005-0000-0000-00005A000000}"/>
    <cellStyle name="SAPBEXresDataEmph" xfId="92" xr:uid="{00000000-0005-0000-0000-00005B000000}"/>
    <cellStyle name="SAPBEXresItem" xfId="93" xr:uid="{00000000-0005-0000-0000-00005C000000}"/>
    <cellStyle name="SAPBEXresItemX" xfId="94" xr:uid="{00000000-0005-0000-0000-00005D000000}"/>
    <cellStyle name="SAPBEXstdData" xfId="95" xr:uid="{00000000-0005-0000-0000-00005E000000}"/>
    <cellStyle name="SAPBEXstdDataEmph" xfId="96" xr:uid="{00000000-0005-0000-0000-00005F000000}"/>
    <cellStyle name="SAPBEXstdItem" xfId="4" xr:uid="{00000000-0005-0000-0000-000060000000}"/>
    <cellStyle name="SAPBEXstdItemX" xfId="97" xr:uid="{00000000-0005-0000-0000-000061000000}"/>
    <cellStyle name="SAPBEXtitle" xfId="98" xr:uid="{00000000-0005-0000-0000-000062000000}"/>
    <cellStyle name="SAPBEXunassignedItem" xfId="99" xr:uid="{00000000-0005-0000-0000-000063000000}"/>
    <cellStyle name="SAPBEXundefined" xfId="100" xr:uid="{00000000-0005-0000-0000-000064000000}"/>
    <cellStyle name="Sheet Title" xfId="101" xr:uid="{00000000-0005-0000-0000-000065000000}"/>
    <cellStyle name="Total 2" xfId="102" xr:uid="{00000000-0005-0000-0000-000066000000}"/>
    <cellStyle name="Warning Text 2" xfId="103" xr:uid="{00000000-0005-0000-0000-00006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76"/>
  <sheetViews>
    <sheetView tabSelected="1" zoomScaleNormal="100" workbookViewId="0"/>
  </sheetViews>
  <sheetFormatPr defaultColWidth="9.140625" defaultRowHeight="12.75" x14ac:dyDescent="0.2"/>
  <cols>
    <col min="1" max="1" width="12.7109375" style="7" customWidth="1"/>
    <col min="2" max="2" width="15.7109375" style="4" customWidth="1"/>
    <col min="3" max="14" width="12.7109375" style="8" customWidth="1"/>
    <col min="15" max="15" width="15.7109375" style="4" customWidth="1"/>
    <col min="16" max="23" width="15.5703125" style="4" customWidth="1"/>
    <col min="24" max="16384" width="9.140625" style="4"/>
  </cols>
  <sheetData>
    <row r="1" spans="1:15" x14ac:dyDescent="0.2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2"/>
    </row>
    <row r="2" spans="1:15" x14ac:dyDescent="0.2">
      <c r="A2" s="1" t="s">
        <v>1</v>
      </c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2"/>
    </row>
    <row r="3" spans="1:15" x14ac:dyDescent="0.2">
      <c r="A3" s="1" t="s">
        <v>32</v>
      </c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2"/>
    </row>
    <row r="4" spans="1:15" x14ac:dyDescent="0.2">
      <c r="A4" s="5"/>
      <c r="B4" s="2"/>
      <c r="C4" s="3"/>
      <c r="D4" s="3"/>
      <c r="E4" s="3"/>
      <c r="F4" s="34"/>
      <c r="G4" s="6"/>
      <c r="H4" s="3"/>
      <c r="I4" s="3"/>
      <c r="J4" s="3"/>
      <c r="K4" s="3"/>
      <c r="L4" s="3"/>
      <c r="M4" s="3"/>
      <c r="N4" s="3"/>
      <c r="O4" s="35"/>
    </row>
    <row r="5" spans="1:15" x14ac:dyDescent="0.2">
      <c r="J5" s="9"/>
      <c r="O5" s="10"/>
    </row>
    <row r="6" spans="1:15" s="12" customFormat="1" x14ac:dyDescent="0.2">
      <c r="A6" s="11"/>
      <c r="C6" s="13" t="s">
        <v>2</v>
      </c>
      <c r="D6" s="13" t="s">
        <v>3</v>
      </c>
      <c r="E6" s="13" t="s">
        <v>4</v>
      </c>
      <c r="F6" s="13" t="s">
        <v>5</v>
      </c>
      <c r="G6" s="13" t="s">
        <v>6</v>
      </c>
      <c r="H6" s="13" t="s">
        <v>7</v>
      </c>
      <c r="I6" s="13" t="s">
        <v>8</v>
      </c>
      <c r="J6" s="13" t="s">
        <v>9</v>
      </c>
      <c r="K6" s="13" t="s">
        <v>10</v>
      </c>
      <c r="L6" s="13" t="s">
        <v>11</v>
      </c>
      <c r="M6" s="13" t="s">
        <v>12</v>
      </c>
      <c r="N6" s="13" t="s">
        <v>13</v>
      </c>
      <c r="O6" s="14" t="s">
        <v>14</v>
      </c>
    </row>
    <row r="7" spans="1:15" x14ac:dyDescent="0.2">
      <c r="A7" s="15" t="s">
        <v>15</v>
      </c>
      <c r="B7" s="4" t="s">
        <v>16</v>
      </c>
      <c r="C7" s="16">
        <v>190</v>
      </c>
      <c r="D7" s="16">
        <v>188</v>
      </c>
      <c r="E7" s="16">
        <v>194</v>
      </c>
      <c r="F7" s="16">
        <v>193</v>
      </c>
      <c r="G7" s="16">
        <v>192</v>
      </c>
      <c r="H7" s="16">
        <v>198</v>
      </c>
      <c r="I7" s="16">
        <v>197</v>
      </c>
      <c r="J7" s="16">
        <v>181</v>
      </c>
      <c r="K7" s="16">
        <v>181</v>
      </c>
      <c r="L7" s="16"/>
      <c r="M7" s="16"/>
      <c r="N7" s="16"/>
      <c r="O7" s="17">
        <f>AVERAGE(C7:N7)</f>
        <v>190.44444444444446</v>
      </c>
    </row>
    <row r="8" spans="1:15" x14ac:dyDescent="0.2">
      <c r="B8" s="4" t="s">
        <v>17</v>
      </c>
      <c r="C8" s="16">
        <v>8667278.8919999972</v>
      </c>
      <c r="D8" s="16">
        <v>8379885.8500000015</v>
      </c>
      <c r="E8" s="16">
        <v>8894429.964999998</v>
      </c>
      <c r="F8" s="16">
        <v>9282705.9630000014</v>
      </c>
      <c r="G8" s="16">
        <v>9770734.6870000064</v>
      </c>
      <c r="H8" s="16">
        <v>10739422.653000001</v>
      </c>
      <c r="I8" s="16">
        <v>7570759.4730000021</v>
      </c>
      <c r="J8" s="16">
        <v>4609355.995000001</v>
      </c>
      <c r="K8" s="16">
        <v>4285085.722000001</v>
      </c>
      <c r="L8" s="16"/>
      <c r="M8" s="16"/>
      <c r="N8" s="16"/>
      <c r="O8" s="18">
        <f>SUM(C8:N8)</f>
        <v>72199659.200000018</v>
      </c>
    </row>
    <row r="9" spans="1:15" x14ac:dyDescent="0.2">
      <c r="B9" s="4" t="s">
        <v>18</v>
      </c>
      <c r="C9" s="16">
        <v>7817251.9580000006</v>
      </c>
      <c r="D9" s="16">
        <v>7092780.9300000053</v>
      </c>
      <c r="E9" s="16">
        <v>7231596.6400000006</v>
      </c>
      <c r="F9" s="16">
        <v>5911176.7809999986</v>
      </c>
      <c r="G9" s="16">
        <v>4723638.0629999982</v>
      </c>
      <c r="H9" s="16">
        <v>5239260.9239999987</v>
      </c>
      <c r="I9" s="16">
        <v>2460432.6470000003</v>
      </c>
      <c r="J9" s="16">
        <v>126389.92</v>
      </c>
      <c r="K9" s="16">
        <v>0</v>
      </c>
      <c r="L9" s="16"/>
      <c r="M9" s="16"/>
      <c r="N9" s="16"/>
      <c r="O9" s="18">
        <f>SUM(C9:N9)</f>
        <v>40602527.863000005</v>
      </c>
    </row>
    <row r="10" spans="1:15" x14ac:dyDescent="0.2">
      <c r="B10" s="4" t="s">
        <v>19</v>
      </c>
      <c r="C10" s="16">
        <v>14294461.423</v>
      </c>
      <c r="D10" s="16">
        <v>13025425.212000003</v>
      </c>
      <c r="E10" s="16">
        <v>13414724.888999999</v>
      </c>
      <c r="F10" s="16">
        <v>15397729.955000006</v>
      </c>
      <c r="G10" s="16">
        <v>17726446.138000011</v>
      </c>
      <c r="H10" s="16">
        <v>19501227.494000006</v>
      </c>
      <c r="I10" s="16">
        <v>26800513.409999993</v>
      </c>
      <c r="J10" s="16">
        <v>30216223.210000001</v>
      </c>
      <c r="K10" s="16">
        <v>29591461.11100002</v>
      </c>
      <c r="L10" s="16"/>
      <c r="M10" s="16"/>
      <c r="N10" s="16"/>
      <c r="O10" s="18">
        <f>SUM(C10:N10)</f>
        <v>179968212.84200004</v>
      </c>
    </row>
    <row r="11" spans="1:15" x14ac:dyDescent="0.2">
      <c r="B11" s="4" t="s">
        <v>20</v>
      </c>
      <c r="C11" s="16">
        <v>30778992.272999998</v>
      </c>
      <c r="D11" s="16">
        <v>28498091.99200001</v>
      </c>
      <c r="E11" s="16">
        <v>29540751.493999995</v>
      </c>
      <c r="F11" s="16">
        <v>30591612.699000005</v>
      </c>
      <c r="G11" s="16">
        <v>32220818.888000015</v>
      </c>
      <c r="H11" s="16">
        <v>35479911.07100001</v>
      </c>
      <c r="I11" s="16">
        <v>36831705.529999994</v>
      </c>
      <c r="J11" s="16">
        <v>34951969.125</v>
      </c>
      <c r="K11" s="16">
        <v>33876546.833000019</v>
      </c>
      <c r="L11" s="16"/>
      <c r="M11" s="16"/>
      <c r="N11" s="16"/>
      <c r="O11" s="18">
        <f>SUM(C11:N11)</f>
        <v>292770399.90500003</v>
      </c>
    </row>
    <row r="12" spans="1:15" x14ac:dyDescent="0.2"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8"/>
    </row>
    <row r="13" spans="1:15" x14ac:dyDescent="0.2">
      <c r="B13" s="4" t="s">
        <v>21</v>
      </c>
      <c r="C13" s="16">
        <v>80809.659999999974</v>
      </c>
      <c r="D13" s="16">
        <v>69994.989999999962</v>
      </c>
      <c r="E13" s="16">
        <v>78000.939999999988</v>
      </c>
      <c r="F13" s="16">
        <v>77756.340000000055</v>
      </c>
      <c r="G13" s="16">
        <v>85069.600000000049</v>
      </c>
      <c r="H13" s="16">
        <v>93914.48000000004</v>
      </c>
      <c r="I13" s="16">
        <v>97117.430000000008</v>
      </c>
      <c r="J13" s="16">
        <v>74608.930000000022</v>
      </c>
      <c r="K13" s="16">
        <v>72017.570000000022</v>
      </c>
      <c r="L13" s="16"/>
      <c r="M13" s="16"/>
      <c r="N13" s="16"/>
      <c r="O13" s="18">
        <f>SUM(C13:N13)</f>
        <v>729289.94000000018</v>
      </c>
    </row>
    <row r="14" spans="1:15" x14ac:dyDescent="0.2">
      <c r="B14" s="4" t="s">
        <v>22</v>
      </c>
      <c r="C14" s="16">
        <v>78292.950000000055</v>
      </c>
      <c r="D14" s="16">
        <v>67902.999999999971</v>
      </c>
      <c r="E14" s="16">
        <v>75656.280000000013</v>
      </c>
      <c r="F14" s="16">
        <v>76561.049999999988</v>
      </c>
      <c r="G14" s="16">
        <v>83455.430000000022</v>
      </c>
      <c r="H14" s="16">
        <v>92700.36</v>
      </c>
      <c r="I14" s="16">
        <v>91289.16</v>
      </c>
      <c r="J14" s="16">
        <v>940.8</v>
      </c>
      <c r="K14" s="16">
        <v>0</v>
      </c>
      <c r="L14" s="16"/>
      <c r="M14" s="16"/>
      <c r="N14" s="16"/>
      <c r="O14" s="18">
        <f>SUM(C14:N14)</f>
        <v>566799.03000000014</v>
      </c>
    </row>
    <row r="15" spans="1:15" x14ac:dyDescent="0.2"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8"/>
    </row>
    <row r="16" spans="1:15" x14ac:dyDescent="0.2">
      <c r="A16" s="15" t="s">
        <v>23</v>
      </c>
      <c r="B16" s="4" t="s">
        <v>16</v>
      </c>
      <c r="C16" s="37">
        <v>61</v>
      </c>
      <c r="D16" s="37">
        <v>60</v>
      </c>
      <c r="E16" s="37">
        <v>61</v>
      </c>
      <c r="F16" s="37">
        <v>62</v>
      </c>
      <c r="G16" s="37">
        <v>63</v>
      </c>
      <c r="H16" s="37">
        <v>63</v>
      </c>
      <c r="I16" s="16">
        <v>64</v>
      </c>
      <c r="J16" s="16">
        <v>67</v>
      </c>
      <c r="K16" s="16">
        <v>67</v>
      </c>
      <c r="L16" s="16"/>
      <c r="M16" s="16"/>
      <c r="N16" s="16"/>
      <c r="O16" s="17">
        <f>AVERAGE(C16:N16)</f>
        <v>63.111111111111114</v>
      </c>
    </row>
    <row r="17" spans="1:15" x14ac:dyDescent="0.2">
      <c r="B17" s="4" t="s">
        <v>17</v>
      </c>
      <c r="C17" s="16">
        <v>3348634.5239999993</v>
      </c>
      <c r="D17" s="16">
        <v>3136813.5579999997</v>
      </c>
      <c r="E17" s="16">
        <v>3233656.361000001</v>
      </c>
      <c r="F17" s="16">
        <v>3436939.7159999995</v>
      </c>
      <c r="G17" s="16">
        <v>3431717.4360000002</v>
      </c>
      <c r="H17" s="16">
        <v>3632516.5490000001</v>
      </c>
      <c r="I17" s="16">
        <v>2240679.1750000003</v>
      </c>
      <c r="J17" s="16">
        <v>1532724.4799999995</v>
      </c>
      <c r="K17" s="16">
        <v>1371992.0929999996</v>
      </c>
      <c r="L17" s="16"/>
      <c r="M17" s="16"/>
      <c r="N17" s="16"/>
      <c r="O17" s="18">
        <f>SUM(C17:N17)</f>
        <v>25365673.892000001</v>
      </c>
    </row>
    <row r="18" spans="1:15" x14ac:dyDescent="0.2">
      <c r="B18" s="4" t="s">
        <v>18</v>
      </c>
      <c r="C18" s="16">
        <v>2970497.28</v>
      </c>
      <c r="D18" s="16">
        <v>2535527.128</v>
      </c>
      <c r="E18" s="16">
        <v>2500851.5610000002</v>
      </c>
      <c r="F18" s="16">
        <v>2147269.8219999992</v>
      </c>
      <c r="G18" s="16">
        <v>1619418.5229999998</v>
      </c>
      <c r="H18" s="16">
        <v>1775934.9659999998</v>
      </c>
      <c r="I18" s="16">
        <v>770801.77899999986</v>
      </c>
      <c r="J18" s="16">
        <v>5491.5</v>
      </c>
      <c r="K18" s="16">
        <v>0</v>
      </c>
      <c r="L18" s="16"/>
      <c r="M18" s="16"/>
      <c r="N18" s="16"/>
      <c r="O18" s="18">
        <f>SUM(C18:N18)</f>
        <v>14325792.558999998</v>
      </c>
    </row>
    <row r="19" spans="1:15" x14ac:dyDescent="0.2">
      <c r="B19" s="4" t="s">
        <v>19</v>
      </c>
      <c r="C19" s="16">
        <v>5597381.5010000002</v>
      </c>
      <c r="D19" s="16">
        <v>4880375.8790000007</v>
      </c>
      <c r="E19" s="16">
        <v>4802194.3080000002</v>
      </c>
      <c r="F19" s="16">
        <v>5712063.9110000022</v>
      </c>
      <c r="G19" s="16">
        <v>6043794.4230000023</v>
      </c>
      <c r="H19" s="16">
        <v>6159365.1610000003</v>
      </c>
      <c r="I19" s="16">
        <v>8237908.2290000021</v>
      </c>
      <c r="J19" s="16">
        <v>10257020.173999999</v>
      </c>
      <c r="K19" s="16">
        <v>10702964.701000001</v>
      </c>
      <c r="L19" s="16"/>
      <c r="M19" s="16"/>
      <c r="N19" s="16"/>
      <c r="O19" s="18">
        <f>SUM(C19:N19)</f>
        <v>62393068.287000015</v>
      </c>
    </row>
    <row r="20" spans="1:15" x14ac:dyDescent="0.2">
      <c r="B20" s="4" t="s">
        <v>20</v>
      </c>
      <c r="C20" s="16">
        <v>11916513.305</v>
      </c>
      <c r="D20" s="16">
        <v>10552716.565000001</v>
      </c>
      <c r="E20" s="16">
        <v>10536702.23</v>
      </c>
      <c r="F20" s="16">
        <v>11296273.449000001</v>
      </c>
      <c r="G20" s="16">
        <v>11094930.382000003</v>
      </c>
      <c r="H20" s="16">
        <v>11567816.675999999</v>
      </c>
      <c r="I20" s="16">
        <v>11249389.183000002</v>
      </c>
      <c r="J20" s="16">
        <v>11795236.153999999</v>
      </c>
      <c r="K20" s="16">
        <v>12074956.794000002</v>
      </c>
      <c r="L20" s="16"/>
      <c r="M20" s="16"/>
      <c r="N20" s="16"/>
      <c r="O20" s="18">
        <f>SUM(C20:N20)</f>
        <v>102084534.73800001</v>
      </c>
    </row>
    <row r="21" spans="1:15" x14ac:dyDescent="0.2"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8"/>
    </row>
    <row r="22" spans="1:15" x14ac:dyDescent="0.2">
      <c r="B22" s="4" t="s">
        <v>21</v>
      </c>
      <c r="C22" s="16">
        <v>32308.05</v>
      </c>
      <c r="D22" s="16">
        <v>24557.240000000005</v>
      </c>
      <c r="E22" s="16">
        <v>27008.990000000005</v>
      </c>
      <c r="F22" s="16">
        <v>29366.030000000006</v>
      </c>
      <c r="G22" s="16">
        <v>30432.049999999996</v>
      </c>
      <c r="H22" s="16">
        <v>31981.539999999997</v>
      </c>
      <c r="I22" s="16">
        <v>29023.74</v>
      </c>
      <c r="J22" s="16">
        <v>25001.969999999998</v>
      </c>
      <c r="K22" s="16">
        <v>26599.510000000006</v>
      </c>
      <c r="L22" s="16"/>
      <c r="M22" s="16"/>
      <c r="N22" s="16"/>
      <c r="O22" s="18">
        <f>SUM(C22:N22)</f>
        <v>256279.12000000002</v>
      </c>
    </row>
    <row r="23" spans="1:15" x14ac:dyDescent="0.2">
      <c r="B23" s="4" t="s">
        <v>22</v>
      </c>
      <c r="C23" s="16">
        <v>31255.919999999998</v>
      </c>
      <c r="D23" s="16">
        <v>23751.52</v>
      </c>
      <c r="E23" s="16">
        <v>26134.080000000009</v>
      </c>
      <c r="F23" s="16">
        <v>28311.93</v>
      </c>
      <c r="G23" s="16">
        <v>29175.320000000011</v>
      </c>
      <c r="H23" s="16">
        <v>31563.390000000003</v>
      </c>
      <c r="I23" s="16">
        <v>27871.160000000003</v>
      </c>
      <c r="J23" s="16">
        <v>504.9</v>
      </c>
      <c r="K23" s="16">
        <v>0</v>
      </c>
      <c r="L23" s="16"/>
      <c r="M23" s="16"/>
      <c r="N23" s="16"/>
      <c r="O23" s="18">
        <f>SUM(C23:N23)</f>
        <v>198568.22000000003</v>
      </c>
    </row>
    <row r="24" spans="1:15" x14ac:dyDescent="0.2"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8"/>
    </row>
    <row r="25" spans="1:15" x14ac:dyDescent="0.2">
      <c r="A25" s="15" t="s">
        <v>24</v>
      </c>
      <c r="B25" s="4" t="s">
        <v>16</v>
      </c>
      <c r="C25" s="36">
        <v>15</v>
      </c>
      <c r="D25" s="36">
        <v>13</v>
      </c>
      <c r="E25" s="36">
        <v>13</v>
      </c>
      <c r="F25" s="36">
        <v>13</v>
      </c>
      <c r="G25" s="36">
        <v>12</v>
      </c>
      <c r="H25" s="36">
        <v>13</v>
      </c>
      <c r="I25" s="16">
        <v>13</v>
      </c>
      <c r="J25" s="16">
        <v>12</v>
      </c>
      <c r="K25" s="16">
        <v>12</v>
      </c>
      <c r="L25" s="16"/>
      <c r="M25" s="16"/>
      <c r="N25" s="16"/>
      <c r="O25" s="17">
        <f>AVERAGE(C25:N25)</f>
        <v>12.888888888888889</v>
      </c>
    </row>
    <row r="26" spans="1:15" x14ac:dyDescent="0.2">
      <c r="B26" s="4" t="s">
        <v>17</v>
      </c>
      <c r="C26" s="16">
        <v>2146900.9649999999</v>
      </c>
      <c r="D26" s="16">
        <v>1671487.1220000002</v>
      </c>
      <c r="E26" s="16">
        <v>2016656.3320000002</v>
      </c>
      <c r="F26" s="16">
        <v>2163870.9259999995</v>
      </c>
      <c r="G26" s="16">
        <v>2163960.1599999997</v>
      </c>
      <c r="H26" s="16">
        <v>2482564.86</v>
      </c>
      <c r="I26" s="16">
        <v>1854294.38</v>
      </c>
      <c r="J26" s="16">
        <v>1005266.8</v>
      </c>
      <c r="K26" s="16">
        <v>1045731.08</v>
      </c>
      <c r="L26" s="16"/>
      <c r="M26" s="16"/>
      <c r="N26" s="16"/>
      <c r="O26" s="18">
        <f>SUM(C26:N26)</f>
        <v>16550732.625000002</v>
      </c>
    </row>
    <row r="27" spans="1:15" x14ac:dyDescent="0.2">
      <c r="B27" s="4" t="s">
        <v>18</v>
      </c>
      <c r="C27" s="16">
        <v>1898119.8490000002</v>
      </c>
      <c r="D27" s="16">
        <v>1350641.8129999998</v>
      </c>
      <c r="E27" s="16">
        <v>1751400.726</v>
      </c>
      <c r="F27" s="16">
        <v>1564714.0659999999</v>
      </c>
      <c r="G27" s="16">
        <v>1019300.1</v>
      </c>
      <c r="H27" s="16">
        <v>1184715.54</v>
      </c>
      <c r="I27" s="16">
        <v>743794.96000000008</v>
      </c>
      <c r="J27" s="16">
        <v>0</v>
      </c>
      <c r="K27" s="16">
        <v>0.3</v>
      </c>
      <c r="L27" s="16"/>
      <c r="M27" s="16"/>
      <c r="N27" s="16"/>
      <c r="O27" s="18">
        <f>SUM(C27:N27)</f>
        <v>9512687.3540000021</v>
      </c>
    </row>
    <row r="28" spans="1:15" x14ac:dyDescent="0.2">
      <c r="B28" s="4" t="s">
        <v>19</v>
      </c>
      <c r="C28" s="16">
        <v>3652796.5799999996</v>
      </c>
      <c r="D28" s="16">
        <v>2516263.091</v>
      </c>
      <c r="E28" s="16">
        <v>3378362.2239999999</v>
      </c>
      <c r="F28" s="16">
        <v>3580237.9439999997</v>
      </c>
      <c r="G28" s="16">
        <v>4254696.3800000008</v>
      </c>
      <c r="H28" s="16">
        <v>4939964.959999999</v>
      </c>
      <c r="I28" s="16">
        <v>5435804.2999999998</v>
      </c>
      <c r="J28" s="16">
        <v>7397003.4800000004</v>
      </c>
      <c r="K28" s="16">
        <v>7770860.4800000004</v>
      </c>
      <c r="L28" s="16"/>
      <c r="M28" s="16"/>
      <c r="N28" s="16"/>
      <c r="O28" s="18">
        <f>SUM(C28:N28)</f>
        <v>42925989.438999996</v>
      </c>
    </row>
    <row r="29" spans="1:15" x14ac:dyDescent="0.2">
      <c r="B29" s="4" t="s">
        <v>20</v>
      </c>
      <c r="C29" s="16">
        <v>7697817.3939999994</v>
      </c>
      <c r="D29" s="16">
        <v>5538392.0260000005</v>
      </c>
      <c r="E29" s="16">
        <v>7146419.2819999997</v>
      </c>
      <c r="F29" s="16">
        <v>7308822.9359999988</v>
      </c>
      <c r="G29" s="16">
        <v>7437956.6400000006</v>
      </c>
      <c r="H29" s="16">
        <v>8607245.3599999994</v>
      </c>
      <c r="I29" s="16">
        <v>8033893.6399999997</v>
      </c>
      <c r="J29" s="16">
        <v>8402270.2800000012</v>
      </c>
      <c r="K29" s="16">
        <v>8816591.8600000013</v>
      </c>
      <c r="L29" s="16"/>
      <c r="M29" s="16"/>
      <c r="N29" s="16"/>
      <c r="O29" s="18">
        <f>SUM(C29:N29)</f>
        <v>68989409.417999998</v>
      </c>
    </row>
    <row r="30" spans="1:15" x14ac:dyDescent="0.2"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8"/>
    </row>
    <row r="31" spans="1:15" x14ac:dyDescent="0.2">
      <c r="B31" s="4" t="s">
        <v>21</v>
      </c>
      <c r="C31" s="16">
        <v>17735.379999999997</v>
      </c>
      <c r="D31" s="16">
        <v>13093.970000000001</v>
      </c>
      <c r="E31" s="16">
        <v>15882.039999999999</v>
      </c>
      <c r="F31" s="16">
        <v>15360.810000000001</v>
      </c>
      <c r="G31" s="16">
        <v>15881.900000000001</v>
      </c>
      <c r="H31" s="16">
        <v>18830.48</v>
      </c>
      <c r="I31" s="16">
        <v>16268.96</v>
      </c>
      <c r="J31" s="16">
        <v>15811.1</v>
      </c>
      <c r="K31" s="16">
        <v>17232.5</v>
      </c>
      <c r="L31" s="16"/>
      <c r="M31" s="16"/>
      <c r="N31" s="16"/>
      <c r="O31" s="18">
        <f>SUM(C31:N31)</f>
        <v>146097.14000000001</v>
      </c>
    </row>
    <row r="32" spans="1:15" x14ac:dyDescent="0.2">
      <c r="B32" s="4" t="s">
        <v>22</v>
      </c>
      <c r="C32" s="16">
        <v>17887.580000000002</v>
      </c>
      <c r="D32" s="16">
        <v>12949.81</v>
      </c>
      <c r="E32" s="16">
        <v>15731.88</v>
      </c>
      <c r="F32" s="16">
        <v>15237.859999999999</v>
      </c>
      <c r="G32" s="16">
        <v>15790.1</v>
      </c>
      <c r="H32" s="16">
        <v>18740.499999999996</v>
      </c>
      <c r="I32" s="16">
        <v>15473.680000000002</v>
      </c>
      <c r="J32" s="16">
        <v>0</v>
      </c>
      <c r="K32" s="16">
        <v>0</v>
      </c>
      <c r="L32" s="16"/>
      <c r="M32" s="16"/>
      <c r="N32" s="16"/>
      <c r="O32" s="18">
        <f>SUM(C32:N32)</f>
        <v>111811.41</v>
      </c>
    </row>
    <row r="33" spans="1:16" x14ac:dyDescent="0.2"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8"/>
    </row>
    <row r="34" spans="1:16" x14ac:dyDescent="0.2">
      <c r="A34" s="15" t="s">
        <v>25</v>
      </c>
      <c r="B34" s="4" t="s">
        <v>16</v>
      </c>
      <c r="C34" s="16">
        <v>57</v>
      </c>
      <c r="D34" s="16">
        <v>58</v>
      </c>
      <c r="E34" s="16">
        <v>58</v>
      </c>
      <c r="F34" s="16">
        <v>58</v>
      </c>
      <c r="G34" s="16">
        <v>57</v>
      </c>
      <c r="H34" s="16">
        <v>58</v>
      </c>
      <c r="I34" s="16">
        <v>57</v>
      </c>
      <c r="J34" s="16">
        <v>53</v>
      </c>
      <c r="K34" s="16">
        <v>53</v>
      </c>
      <c r="L34" s="16"/>
      <c r="M34" s="16"/>
      <c r="N34" s="16"/>
      <c r="O34" s="17">
        <f>AVERAGE(C34:N34)</f>
        <v>56.555555555555557</v>
      </c>
    </row>
    <row r="35" spans="1:16" x14ac:dyDescent="0.2">
      <c r="B35" s="4" t="s">
        <v>17</v>
      </c>
      <c r="C35" s="16">
        <v>12141587.805000002</v>
      </c>
      <c r="D35" s="16">
        <v>12419152.210999999</v>
      </c>
      <c r="E35" s="16">
        <v>13278169.955</v>
      </c>
      <c r="F35" s="16">
        <v>12436009.204</v>
      </c>
      <c r="G35" s="16">
        <v>13121186.313999999</v>
      </c>
      <c r="H35" s="16">
        <v>13475448.888000002</v>
      </c>
      <c r="I35" s="16">
        <v>9122343.745000001</v>
      </c>
      <c r="J35" s="16">
        <v>6602450.1029999992</v>
      </c>
      <c r="K35" s="16">
        <v>6201011.7599999998</v>
      </c>
      <c r="L35" s="16"/>
      <c r="M35" s="16"/>
      <c r="N35" s="16"/>
      <c r="O35" s="18">
        <f>SUM(C35:N35)</f>
        <v>98797359.984999999</v>
      </c>
    </row>
    <row r="36" spans="1:16" x14ac:dyDescent="0.2">
      <c r="B36" s="4" t="s">
        <v>18</v>
      </c>
      <c r="C36" s="16">
        <v>11533647.52</v>
      </c>
      <c r="D36" s="16">
        <v>10446705.319999998</v>
      </c>
      <c r="E36" s="16">
        <v>10788872.175999997</v>
      </c>
      <c r="F36" s="16">
        <v>7750130.8259999985</v>
      </c>
      <c r="G36" s="16">
        <v>6023044.6099999985</v>
      </c>
      <c r="H36" s="16">
        <v>6302996.6749999989</v>
      </c>
      <c r="I36" s="16">
        <v>2607804.074000001</v>
      </c>
      <c r="J36" s="16">
        <v>0</v>
      </c>
      <c r="K36" s="16">
        <v>0</v>
      </c>
      <c r="L36" s="16"/>
      <c r="M36" s="16"/>
      <c r="N36" s="16"/>
      <c r="O36" s="18">
        <f>SUM(C36:N36)</f>
        <v>55453201.20099999</v>
      </c>
    </row>
    <row r="37" spans="1:16" x14ac:dyDescent="0.2">
      <c r="B37" s="4" t="s">
        <v>19</v>
      </c>
      <c r="C37" s="16">
        <v>23242265.655999992</v>
      </c>
      <c r="D37" s="16">
        <v>21568087.865999997</v>
      </c>
      <c r="E37" s="16">
        <v>22513750.725999996</v>
      </c>
      <c r="F37" s="16">
        <v>23264957.137999997</v>
      </c>
      <c r="G37" s="16">
        <v>26876722.821000006</v>
      </c>
      <c r="H37" s="16">
        <v>27613332.826000001</v>
      </c>
      <c r="I37" s="16">
        <v>36639564.543000013</v>
      </c>
      <c r="J37" s="16">
        <v>43695847.480000004</v>
      </c>
      <c r="K37" s="16">
        <v>41970767.116999991</v>
      </c>
      <c r="L37" s="16"/>
      <c r="M37" s="16"/>
      <c r="N37" s="16"/>
      <c r="O37" s="18">
        <f>SUM(C37:N37)</f>
        <v>267385296.17299998</v>
      </c>
    </row>
    <row r="38" spans="1:16" x14ac:dyDescent="0.2">
      <c r="B38" s="4" t="s">
        <v>20</v>
      </c>
      <c r="C38" s="16">
        <v>46917500.980999991</v>
      </c>
      <c r="D38" s="16">
        <v>44433945.396999992</v>
      </c>
      <c r="E38" s="16">
        <v>46580792.856999993</v>
      </c>
      <c r="F38" s="16">
        <v>43451097.167999998</v>
      </c>
      <c r="G38" s="16">
        <v>46020953.745000005</v>
      </c>
      <c r="H38" s="16">
        <v>47391778.388999999</v>
      </c>
      <c r="I38" s="16">
        <v>48369712.362000018</v>
      </c>
      <c r="J38" s="16">
        <v>50298297.583000004</v>
      </c>
      <c r="K38" s="16">
        <v>48171778.876999989</v>
      </c>
      <c r="L38" s="16"/>
      <c r="M38" s="16"/>
      <c r="N38" s="16"/>
      <c r="O38" s="18">
        <f>SUM(C38:N38)</f>
        <v>421635857.35900003</v>
      </c>
    </row>
    <row r="39" spans="1:16" x14ac:dyDescent="0.2"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8"/>
    </row>
    <row r="40" spans="1:16" x14ac:dyDescent="0.2">
      <c r="B40" s="4" t="s">
        <v>21</v>
      </c>
      <c r="C40" s="16">
        <v>95423.280000000013</v>
      </c>
      <c r="D40" s="16">
        <v>87798.929999999978</v>
      </c>
      <c r="E40" s="16">
        <v>97959.500000000015</v>
      </c>
      <c r="F40" s="16">
        <v>93150.080000000031</v>
      </c>
      <c r="G40" s="16">
        <v>97570.39999999998</v>
      </c>
      <c r="H40" s="16">
        <v>103319.08000000002</v>
      </c>
      <c r="I40" s="16">
        <v>101608.09999999999</v>
      </c>
      <c r="J40" s="16">
        <v>95727.650000000009</v>
      </c>
      <c r="K40" s="16">
        <v>89160.430000000022</v>
      </c>
      <c r="L40" s="16"/>
      <c r="M40" s="16"/>
      <c r="N40" s="16"/>
      <c r="O40" s="18">
        <f>SUM(C40:N40)</f>
        <v>861717.45000000007</v>
      </c>
    </row>
    <row r="41" spans="1:16" x14ac:dyDescent="0.2">
      <c r="B41" s="4" t="s">
        <v>22</v>
      </c>
      <c r="C41" s="16">
        <v>94691.83</v>
      </c>
      <c r="D41" s="16">
        <v>85879.800000000017</v>
      </c>
      <c r="E41" s="16">
        <v>94152.999999999985</v>
      </c>
      <c r="F41" s="16">
        <v>89235.58</v>
      </c>
      <c r="G41" s="16">
        <v>95530.830000000016</v>
      </c>
      <c r="H41" s="16">
        <v>100240.02999999997</v>
      </c>
      <c r="I41" s="16">
        <v>94958.75</v>
      </c>
      <c r="J41" s="16">
        <v>0</v>
      </c>
      <c r="K41" s="16">
        <v>0</v>
      </c>
      <c r="L41" s="16"/>
      <c r="M41" s="16"/>
      <c r="N41" s="16"/>
      <c r="O41" s="18">
        <f>SUM(C41:N41)</f>
        <v>654689.82000000007</v>
      </c>
    </row>
    <row r="42" spans="1:16" x14ac:dyDescent="0.2"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8"/>
    </row>
    <row r="43" spans="1:16" x14ac:dyDescent="0.2">
      <c r="A43" s="15" t="s">
        <v>26</v>
      </c>
      <c r="B43" s="4" t="s">
        <v>16</v>
      </c>
      <c r="C43" s="16">
        <v>46</v>
      </c>
      <c r="D43" s="16">
        <v>46</v>
      </c>
      <c r="E43" s="16">
        <v>45</v>
      </c>
      <c r="F43" s="16">
        <v>45</v>
      </c>
      <c r="G43" s="16">
        <v>45</v>
      </c>
      <c r="H43" s="16">
        <v>45</v>
      </c>
      <c r="I43" s="16">
        <v>45</v>
      </c>
      <c r="J43" s="16">
        <v>45</v>
      </c>
      <c r="K43" s="16">
        <v>45</v>
      </c>
      <c r="L43" s="16"/>
      <c r="M43" s="16"/>
      <c r="N43" s="16"/>
      <c r="O43" s="17">
        <f>AVERAGE(C43:N43)</f>
        <v>45.222222222222221</v>
      </c>
    </row>
    <row r="44" spans="1:16" x14ac:dyDescent="0.2">
      <c r="B44" s="4" t="s">
        <v>17</v>
      </c>
      <c r="C44" s="16">
        <v>12229914.061999997</v>
      </c>
      <c r="D44" s="16">
        <v>11648569.423999999</v>
      </c>
      <c r="E44" s="16">
        <v>13470626.264999999</v>
      </c>
      <c r="F44" s="16">
        <v>13879913.412</v>
      </c>
      <c r="G44" s="16">
        <v>13265418.520999998</v>
      </c>
      <c r="H44" s="16">
        <v>12056828.210999999</v>
      </c>
      <c r="I44" s="16">
        <v>8900181.4360000007</v>
      </c>
      <c r="J44" s="16">
        <v>5946366.817999999</v>
      </c>
      <c r="K44" s="16">
        <v>5414110.8689999981</v>
      </c>
      <c r="L44" s="16"/>
      <c r="M44" s="16"/>
      <c r="N44" s="16"/>
      <c r="O44" s="18">
        <f>SUM(C44:N44)</f>
        <v>96811929.018000007</v>
      </c>
      <c r="P44" s="18"/>
    </row>
    <row r="45" spans="1:16" x14ac:dyDescent="0.2">
      <c r="B45" s="4" t="s">
        <v>18</v>
      </c>
      <c r="C45" s="16">
        <v>12633080.271</v>
      </c>
      <c r="D45" s="16">
        <v>10841467.304000001</v>
      </c>
      <c r="E45" s="16">
        <v>11860627.924000002</v>
      </c>
      <c r="F45" s="16">
        <v>8891274.1179999989</v>
      </c>
      <c r="G45" s="16">
        <v>7079802.6170000006</v>
      </c>
      <c r="H45" s="16">
        <v>7414096.4850000003</v>
      </c>
      <c r="I45" s="16">
        <v>2657446.8680000012</v>
      </c>
      <c r="J45" s="16">
        <v>0</v>
      </c>
      <c r="K45" s="16">
        <v>0</v>
      </c>
      <c r="L45" s="16"/>
      <c r="M45" s="16"/>
      <c r="N45" s="16"/>
      <c r="O45" s="18">
        <f>SUM(C45:N45)</f>
        <v>61377795.587000005</v>
      </c>
    </row>
    <row r="46" spans="1:16" x14ac:dyDescent="0.2">
      <c r="B46" s="4" t="s">
        <v>19</v>
      </c>
      <c r="C46" s="16">
        <v>26585852.958999995</v>
      </c>
      <c r="D46" s="16">
        <v>23095417.352999996</v>
      </c>
      <c r="E46" s="16">
        <v>25768411.337000001</v>
      </c>
      <c r="F46" s="16">
        <v>28088318.786000002</v>
      </c>
      <c r="G46" s="16">
        <v>27890703.598000005</v>
      </c>
      <c r="H46" s="16">
        <v>27378549.501000002</v>
      </c>
      <c r="I46" s="16">
        <v>41931963.110999994</v>
      </c>
      <c r="J46" s="16">
        <v>45254792.97200001</v>
      </c>
      <c r="K46" s="16">
        <v>41491184.227999993</v>
      </c>
      <c r="L46" s="16"/>
      <c r="M46" s="16"/>
      <c r="N46" s="16"/>
      <c r="O46" s="18">
        <f>SUM(C46:N46)</f>
        <v>287485193.84499997</v>
      </c>
    </row>
    <row r="47" spans="1:16" x14ac:dyDescent="0.2">
      <c r="B47" s="4" t="s">
        <v>20</v>
      </c>
      <c r="C47" s="16">
        <v>51448847.291999996</v>
      </c>
      <c r="D47" s="16">
        <v>45585454.081</v>
      </c>
      <c r="E47" s="16">
        <v>51099665.526000008</v>
      </c>
      <c r="F47" s="16">
        <v>50859506.316</v>
      </c>
      <c r="G47" s="16">
        <v>48235924.736000001</v>
      </c>
      <c r="H47" s="16">
        <v>46849474.196999997</v>
      </c>
      <c r="I47" s="16">
        <v>53489591.414999992</v>
      </c>
      <c r="J47" s="16">
        <v>51201159.790000007</v>
      </c>
      <c r="K47" s="16">
        <v>46905295.096999988</v>
      </c>
      <c r="L47" s="16"/>
      <c r="M47" s="16"/>
      <c r="N47" s="16"/>
      <c r="O47" s="18">
        <f>SUM(C47:N47)</f>
        <v>445674918.44999999</v>
      </c>
    </row>
    <row r="48" spans="1:16" x14ac:dyDescent="0.2"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8"/>
    </row>
    <row r="49" spans="1:15" x14ac:dyDescent="0.2">
      <c r="B49" s="4" t="s">
        <v>21</v>
      </c>
      <c r="C49" s="16">
        <v>115944.15</v>
      </c>
      <c r="D49" s="16">
        <v>106967.7</v>
      </c>
      <c r="E49" s="16">
        <v>111610</v>
      </c>
      <c r="F49" s="16">
        <v>111299.44999999998</v>
      </c>
      <c r="G49" s="16">
        <v>102209.2</v>
      </c>
      <c r="H49" s="16">
        <v>98694.53</v>
      </c>
      <c r="I49" s="16">
        <v>116871.20000000001</v>
      </c>
      <c r="J49" s="16">
        <v>101389.75</v>
      </c>
      <c r="K49" s="16">
        <v>95810.150000000009</v>
      </c>
      <c r="L49" s="16"/>
      <c r="M49" s="16"/>
      <c r="N49" s="16"/>
      <c r="O49" s="18">
        <f>SUM(C49:N49)</f>
        <v>960796.13</v>
      </c>
    </row>
    <row r="50" spans="1:15" x14ac:dyDescent="0.2">
      <c r="B50" s="4" t="s">
        <v>22</v>
      </c>
      <c r="C50" s="16">
        <v>115598.8</v>
      </c>
      <c r="D50" s="16">
        <v>93048</v>
      </c>
      <c r="E50" s="16">
        <v>107356.95</v>
      </c>
      <c r="F50" s="16">
        <v>98163</v>
      </c>
      <c r="G50" s="16">
        <v>101043.70000000001</v>
      </c>
      <c r="H50" s="16">
        <v>94875.230000000025</v>
      </c>
      <c r="I50" s="16">
        <v>107282.65000000001</v>
      </c>
      <c r="J50" s="16">
        <v>0</v>
      </c>
      <c r="K50" s="16">
        <v>0</v>
      </c>
      <c r="L50" s="16"/>
      <c r="M50" s="16"/>
      <c r="N50" s="16"/>
      <c r="O50" s="18">
        <f>SUM(C50:N50)</f>
        <v>717368.33000000007</v>
      </c>
    </row>
    <row r="51" spans="1:15" x14ac:dyDescent="0.2"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8"/>
    </row>
    <row r="52" spans="1:15" x14ac:dyDescent="0.2">
      <c r="A52" s="15" t="s">
        <v>27</v>
      </c>
      <c r="B52" s="4" t="s">
        <v>16</v>
      </c>
      <c r="C52" s="16">
        <v>30</v>
      </c>
      <c r="D52" s="16">
        <v>30</v>
      </c>
      <c r="E52" s="16">
        <v>30</v>
      </c>
      <c r="F52" s="16">
        <v>31</v>
      </c>
      <c r="G52" s="16">
        <v>30</v>
      </c>
      <c r="H52" s="16">
        <v>31</v>
      </c>
      <c r="I52" s="16">
        <v>31</v>
      </c>
      <c r="J52" s="16">
        <v>31</v>
      </c>
      <c r="K52" s="16">
        <v>32</v>
      </c>
      <c r="L52" s="16"/>
      <c r="M52" s="16"/>
      <c r="N52" s="16"/>
      <c r="O52" s="17">
        <f>AVERAGE(C52:N52)</f>
        <v>30.666666666666668</v>
      </c>
    </row>
    <row r="53" spans="1:15" x14ac:dyDescent="0.2">
      <c r="B53" s="4" t="s">
        <v>17</v>
      </c>
      <c r="C53" s="16">
        <v>5086019.3140000002</v>
      </c>
      <c r="D53" s="16">
        <v>4149021.676</v>
      </c>
      <c r="E53" s="16">
        <v>7117215.1129999999</v>
      </c>
      <c r="F53" s="16">
        <v>7352191.9250000007</v>
      </c>
      <c r="G53" s="16">
        <v>9174275.0379999988</v>
      </c>
      <c r="H53" s="16">
        <v>9103580.381000001</v>
      </c>
      <c r="I53" s="16">
        <v>5134616.2749999994</v>
      </c>
      <c r="J53" s="16">
        <v>3951704.7719999999</v>
      </c>
      <c r="K53" s="16">
        <v>2535599.4919999996</v>
      </c>
      <c r="L53" s="16"/>
      <c r="M53" s="16"/>
      <c r="N53" s="16"/>
      <c r="O53" s="18">
        <f>SUM(C53:N53)</f>
        <v>53604223.985999994</v>
      </c>
    </row>
    <row r="54" spans="1:15" x14ac:dyDescent="0.2">
      <c r="B54" s="4" t="s">
        <v>18</v>
      </c>
      <c r="C54" s="16">
        <v>5928655.8569999998</v>
      </c>
      <c r="D54" s="16">
        <v>4369166.5929999994</v>
      </c>
      <c r="E54" s="16">
        <v>6672853.3599999994</v>
      </c>
      <c r="F54" s="16">
        <v>4666379.0360000003</v>
      </c>
      <c r="G54" s="16">
        <v>4272324.1110000005</v>
      </c>
      <c r="H54" s="16">
        <v>4216855.8329999987</v>
      </c>
      <c r="I54" s="16">
        <v>1216297.47</v>
      </c>
      <c r="J54" s="16">
        <v>0</v>
      </c>
      <c r="K54" s="16">
        <v>0</v>
      </c>
      <c r="L54" s="16"/>
      <c r="M54" s="16"/>
      <c r="N54" s="16"/>
      <c r="O54" s="18">
        <f>SUM(C54:N54)</f>
        <v>31342532.259999998</v>
      </c>
    </row>
    <row r="55" spans="1:15" x14ac:dyDescent="0.2">
      <c r="B55" s="4" t="s">
        <v>19</v>
      </c>
      <c r="C55" s="16">
        <v>12300304.010000002</v>
      </c>
      <c r="D55" s="16">
        <v>9673147.459999999</v>
      </c>
      <c r="E55" s="16">
        <v>13932307.771</v>
      </c>
      <c r="F55" s="16">
        <v>14851467.697000002</v>
      </c>
      <c r="G55" s="16">
        <v>20283803.061000001</v>
      </c>
      <c r="H55" s="16">
        <v>25279406.678999998</v>
      </c>
      <c r="I55" s="16">
        <v>27944212.467999998</v>
      </c>
      <c r="J55" s="16">
        <v>32124036.647999994</v>
      </c>
      <c r="K55" s="16">
        <v>21631866.959999997</v>
      </c>
      <c r="L55" s="16"/>
      <c r="M55" s="16"/>
      <c r="N55" s="16"/>
      <c r="O55" s="18">
        <f>SUM(C55:N55)</f>
        <v>178020552.75400001</v>
      </c>
    </row>
    <row r="56" spans="1:15" x14ac:dyDescent="0.2">
      <c r="B56" s="4" t="s">
        <v>20</v>
      </c>
      <c r="C56" s="16">
        <v>23314979.181000002</v>
      </c>
      <c r="D56" s="16">
        <v>18191335.728999998</v>
      </c>
      <c r="E56" s="16">
        <v>27722376.243999999</v>
      </c>
      <c r="F56" s="16">
        <v>26870038.658000004</v>
      </c>
      <c r="G56" s="16">
        <v>33730402.210000001</v>
      </c>
      <c r="H56" s="16">
        <v>38599842.892999999</v>
      </c>
      <c r="I56" s="16">
        <v>34295126.213</v>
      </c>
      <c r="J56" s="16">
        <v>36075741.419999994</v>
      </c>
      <c r="K56" s="16">
        <v>24167466.451999996</v>
      </c>
      <c r="L56" s="16"/>
      <c r="M56" s="16"/>
      <c r="N56" s="16"/>
      <c r="O56" s="18">
        <f>SUM(C56:N56)</f>
        <v>262967309</v>
      </c>
    </row>
    <row r="57" spans="1:15" x14ac:dyDescent="0.2">
      <c r="C57" s="16"/>
      <c r="D57" s="16"/>
      <c r="E57" s="16"/>
      <c r="F57" s="16"/>
      <c r="G57" s="33"/>
      <c r="H57" s="16"/>
      <c r="I57" s="16"/>
      <c r="J57" s="16"/>
      <c r="K57" s="16"/>
      <c r="L57" s="16"/>
      <c r="M57" s="16"/>
      <c r="N57" s="16"/>
      <c r="O57" s="18"/>
    </row>
    <row r="58" spans="1:15" x14ac:dyDescent="0.2">
      <c r="B58" s="4" t="s">
        <v>21</v>
      </c>
      <c r="C58" s="16">
        <v>71358.8</v>
      </c>
      <c r="D58" s="16">
        <v>104226.06</v>
      </c>
      <c r="E58" s="16">
        <v>144216.47</v>
      </c>
      <c r="F58" s="16">
        <v>113831.38</v>
      </c>
      <c r="G58" s="16">
        <v>144023.49</v>
      </c>
      <c r="H58" s="16">
        <v>111055.35</v>
      </c>
      <c r="I58" s="16">
        <v>118289.85</v>
      </c>
      <c r="J58" s="16">
        <v>113308.70999999999</v>
      </c>
      <c r="K58" s="16">
        <v>91262.260000000009</v>
      </c>
      <c r="L58" s="16"/>
      <c r="M58" s="16"/>
      <c r="N58" s="16"/>
      <c r="O58" s="18">
        <f>SUM(C58:N58)</f>
        <v>1011572.3699999999</v>
      </c>
    </row>
    <row r="59" spans="1:15" x14ac:dyDescent="0.2">
      <c r="B59" s="4" t="s">
        <v>22</v>
      </c>
      <c r="C59" s="16">
        <v>72594</v>
      </c>
      <c r="D59" s="16">
        <v>102501.13</v>
      </c>
      <c r="E59" s="16">
        <v>153214.89000000001</v>
      </c>
      <c r="F59" s="16">
        <v>99635.520000000004</v>
      </c>
      <c r="G59" s="16">
        <v>145042.75</v>
      </c>
      <c r="H59" s="16">
        <v>109308.34</v>
      </c>
      <c r="I59" s="16">
        <v>96215.989999999991</v>
      </c>
      <c r="J59" s="16">
        <v>0</v>
      </c>
      <c r="K59" s="16">
        <v>0</v>
      </c>
      <c r="L59" s="16"/>
      <c r="M59" s="16"/>
      <c r="N59" s="16"/>
      <c r="O59" s="18">
        <f>SUM(C59:N59)</f>
        <v>778512.62</v>
      </c>
    </row>
    <row r="60" spans="1:15" x14ac:dyDescent="0.2"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</row>
    <row r="61" spans="1:15" x14ac:dyDescent="0.2">
      <c r="C61" s="16"/>
      <c r="D61" s="16"/>
      <c r="E61" s="16"/>
      <c r="F61" s="20"/>
      <c r="G61" s="20"/>
      <c r="H61" s="20"/>
      <c r="I61" s="20"/>
      <c r="J61" s="20"/>
      <c r="K61" s="20"/>
      <c r="L61" s="20"/>
      <c r="M61" s="20"/>
      <c r="N61" s="20"/>
      <c r="O61" s="21"/>
    </row>
    <row r="62" spans="1:15" x14ac:dyDescent="0.2">
      <c r="A62" s="22" t="s">
        <v>28</v>
      </c>
      <c r="B62" s="23" t="s">
        <v>16</v>
      </c>
      <c r="C62" s="24">
        <f>+C52+C43+C34+C25+C16+C7</f>
        <v>399</v>
      </c>
      <c r="D62" s="24">
        <f t="shared" ref="D62:E62" si="0">+D52+D43+D34+D25+D16+D7</f>
        <v>395</v>
      </c>
      <c r="E62" s="24">
        <f t="shared" si="0"/>
        <v>401</v>
      </c>
      <c r="F62" s="24">
        <f t="shared" ref="F62:K62" si="1">+F52+F43+F34+F25+F16+F7</f>
        <v>402</v>
      </c>
      <c r="G62" s="24">
        <f t="shared" si="1"/>
        <v>399</v>
      </c>
      <c r="H62" s="24">
        <f t="shared" si="1"/>
        <v>408</v>
      </c>
      <c r="I62" s="24">
        <f t="shared" si="1"/>
        <v>407</v>
      </c>
      <c r="J62" s="24">
        <f t="shared" si="1"/>
        <v>389</v>
      </c>
      <c r="K62" s="24">
        <f t="shared" si="1"/>
        <v>390</v>
      </c>
      <c r="L62" s="16"/>
      <c r="M62" s="16"/>
      <c r="N62" s="16"/>
      <c r="O62" s="25">
        <f>AVERAGE(C62:N62)</f>
        <v>398.88888888888891</v>
      </c>
    </row>
    <row r="63" spans="1:15" x14ac:dyDescent="0.2">
      <c r="A63" s="26"/>
      <c r="B63" s="12"/>
      <c r="C63" s="27"/>
      <c r="D63" s="27"/>
      <c r="E63" s="27"/>
      <c r="F63" s="27"/>
      <c r="G63" s="27"/>
      <c r="H63" s="27"/>
      <c r="I63" s="27"/>
      <c r="J63" s="16"/>
      <c r="K63" s="16"/>
      <c r="L63" s="16"/>
      <c r="M63" s="16"/>
      <c r="N63" s="16"/>
      <c r="O63" s="28"/>
    </row>
    <row r="64" spans="1:15" x14ac:dyDescent="0.2">
      <c r="A64" s="26"/>
      <c r="B64" s="12" t="s">
        <v>17</v>
      </c>
      <c r="C64" s="27">
        <f t="shared" ref="C64:E67" si="2">+C53+C44+C35+C26+C17+C8</f>
        <v>43620335.561999999</v>
      </c>
      <c r="D64" s="27">
        <f t="shared" si="2"/>
        <v>41404929.840999998</v>
      </c>
      <c r="E64" s="27">
        <f t="shared" si="2"/>
        <v>48010753.990999997</v>
      </c>
      <c r="F64" s="27">
        <f t="shared" ref="F64:H64" si="3">+F53+F44+F35+F26+F17+F8</f>
        <v>48551631.145999998</v>
      </c>
      <c r="G64" s="27">
        <f t="shared" si="3"/>
        <v>50927292.155999996</v>
      </c>
      <c r="H64" s="27">
        <f t="shared" si="3"/>
        <v>51490361.542000011</v>
      </c>
      <c r="I64" s="27">
        <f t="shared" ref="I64:K64" si="4">+I53+I44+I35+I26+I17+I8</f>
        <v>34822874.484000005</v>
      </c>
      <c r="J64" s="27">
        <f t="shared" si="4"/>
        <v>23647868.968000002</v>
      </c>
      <c r="K64" s="27">
        <f t="shared" si="4"/>
        <v>20853531.015999999</v>
      </c>
      <c r="L64" s="16"/>
      <c r="M64" s="16"/>
      <c r="N64" s="16"/>
      <c r="O64" s="28">
        <f>SUM(C64:N64)</f>
        <v>363329578.70599997</v>
      </c>
    </row>
    <row r="65" spans="1:15" x14ac:dyDescent="0.2">
      <c r="A65" s="26"/>
      <c r="B65" s="12" t="s">
        <v>18</v>
      </c>
      <c r="C65" s="27">
        <f t="shared" si="2"/>
        <v>42781252.734999999</v>
      </c>
      <c r="D65" s="27">
        <f t="shared" si="2"/>
        <v>36636289.088000007</v>
      </c>
      <c r="E65" s="27">
        <f t="shared" si="2"/>
        <v>40806202.387000002</v>
      </c>
      <c r="F65" s="27">
        <f t="shared" ref="F65:H65" si="5">+F54+F45+F36+F27+F18+F9</f>
        <v>30930944.648999996</v>
      </c>
      <c r="G65" s="27">
        <f t="shared" si="5"/>
        <v>24737528.023999996</v>
      </c>
      <c r="H65" s="27">
        <f t="shared" si="5"/>
        <v>26133860.422999997</v>
      </c>
      <c r="I65" s="27">
        <f t="shared" ref="I65:K65" si="6">+I54+I45+I36+I27+I18+I9</f>
        <v>10456577.798000002</v>
      </c>
      <c r="J65" s="27">
        <f t="shared" si="6"/>
        <v>131881.41999999998</v>
      </c>
      <c r="K65" s="27">
        <f t="shared" si="6"/>
        <v>0.3</v>
      </c>
      <c r="L65" s="16"/>
      <c r="M65" s="16"/>
      <c r="N65" s="16"/>
      <c r="O65" s="28">
        <f>SUM(C65:N65)</f>
        <v>212614536.824</v>
      </c>
    </row>
    <row r="66" spans="1:15" x14ac:dyDescent="0.2">
      <c r="A66" s="26"/>
      <c r="B66" s="12" t="s">
        <v>19</v>
      </c>
      <c r="C66" s="27">
        <f t="shared" si="2"/>
        <v>85673062.128999978</v>
      </c>
      <c r="D66" s="27">
        <f t="shared" si="2"/>
        <v>74758716.860999987</v>
      </c>
      <c r="E66" s="27">
        <f t="shared" si="2"/>
        <v>83809751.254999995</v>
      </c>
      <c r="F66" s="27">
        <f t="shared" ref="F66:H66" si="7">+F55+F46+F37+F28+F19+F10</f>
        <v>90894775.430999994</v>
      </c>
      <c r="G66" s="27">
        <f t="shared" si="7"/>
        <v>103076166.42100003</v>
      </c>
      <c r="H66" s="27">
        <f t="shared" si="7"/>
        <v>110871846.62099999</v>
      </c>
      <c r="I66" s="27">
        <f t="shared" ref="I66:K66" si="8">+I55+I46+I37+I28+I19+I10</f>
        <v>146989966.06099999</v>
      </c>
      <c r="J66" s="27">
        <f t="shared" si="8"/>
        <v>168944923.96400002</v>
      </c>
      <c r="K66" s="27">
        <f t="shared" si="8"/>
        <v>153159104.597</v>
      </c>
      <c r="L66" s="16"/>
      <c r="M66" s="16"/>
      <c r="N66" s="16"/>
      <c r="O66" s="28">
        <f>SUM(C66:N66)</f>
        <v>1018178313.3399999</v>
      </c>
    </row>
    <row r="67" spans="1:15" x14ac:dyDescent="0.2">
      <c r="A67" s="26"/>
      <c r="B67" s="12" t="s">
        <v>20</v>
      </c>
      <c r="C67" s="27">
        <f t="shared" si="2"/>
        <v>172074650.42599997</v>
      </c>
      <c r="D67" s="27">
        <f t="shared" si="2"/>
        <v>152799935.78999999</v>
      </c>
      <c r="E67" s="27">
        <f t="shared" si="2"/>
        <v>172626707.63299999</v>
      </c>
      <c r="F67" s="27">
        <f t="shared" ref="F67:H67" si="9">+F56+F47+F38+F29+F20+F11</f>
        <v>170377351.22600001</v>
      </c>
      <c r="G67" s="27">
        <f t="shared" si="9"/>
        <v>178740986.60100004</v>
      </c>
      <c r="H67" s="27">
        <f t="shared" si="9"/>
        <v>188496068.586</v>
      </c>
      <c r="I67" s="27">
        <f t="shared" ref="I67:K67" si="10">+I56+I47+I38+I29+I20+I11</f>
        <v>192269418.34299999</v>
      </c>
      <c r="J67" s="27">
        <f t="shared" si="10"/>
        <v>192724674.352</v>
      </c>
      <c r="K67" s="27">
        <f t="shared" si="10"/>
        <v>174012635.91299999</v>
      </c>
      <c r="L67" s="16"/>
      <c r="M67" s="16"/>
      <c r="N67" s="16"/>
      <c r="O67" s="28">
        <f>SUM(C67:N67)</f>
        <v>1594122428.8699999</v>
      </c>
    </row>
    <row r="68" spans="1:15" x14ac:dyDescent="0.2">
      <c r="A68" s="26"/>
      <c r="B68" s="12"/>
      <c r="C68" s="27"/>
      <c r="D68" s="27"/>
      <c r="E68" s="27"/>
      <c r="F68" s="27"/>
      <c r="G68" s="27"/>
      <c r="H68" s="27"/>
      <c r="I68" s="27"/>
      <c r="J68" s="16"/>
      <c r="K68" s="16"/>
      <c r="L68" s="16"/>
      <c r="M68" s="16"/>
      <c r="N68" s="16"/>
      <c r="O68" s="28"/>
    </row>
    <row r="69" spans="1:15" x14ac:dyDescent="0.2">
      <c r="A69" s="26"/>
      <c r="B69" s="12" t="s">
        <v>21</v>
      </c>
      <c r="C69" s="27">
        <f t="shared" ref="C69:E70" si="11">+C58+C49+C40+C31+C22+C13</f>
        <v>413579.32</v>
      </c>
      <c r="D69" s="27">
        <f t="shared" si="11"/>
        <v>406638.89</v>
      </c>
      <c r="E69" s="27">
        <f t="shared" si="11"/>
        <v>474677.94</v>
      </c>
      <c r="F69" s="27">
        <f t="shared" ref="F69:H69" si="12">+F58+F49+F40+F31+F22+F13</f>
        <v>440764.09000000008</v>
      </c>
      <c r="G69" s="27">
        <f t="shared" si="12"/>
        <v>475186.64</v>
      </c>
      <c r="H69" s="27">
        <f t="shared" si="12"/>
        <v>457795.46</v>
      </c>
      <c r="I69" s="27">
        <f t="shared" ref="I69:K69" si="13">+I58+I49+I40+I31+I22+I13</f>
        <v>479179.28</v>
      </c>
      <c r="J69" s="27">
        <f t="shared" si="13"/>
        <v>425848.11</v>
      </c>
      <c r="K69" s="27">
        <f t="shared" si="13"/>
        <v>392082.4200000001</v>
      </c>
      <c r="L69" s="16"/>
      <c r="M69" s="16"/>
      <c r="N69" s="16"/>
      <c r="O69" s="28">
        <f>SUM(C69:N69)</f>
        <v>3965752.15</v>
      </c>
    </row>
    <row r="70" spans="1:15" x14ac:dyDescent="0.2">
      <c r="A70" s="29"/>
      <c r="B70" s="30" t="s">
        <v>22</v>
      </c>
      <c r="C70" s="20">
        <f t="shared" si="11"/>
        <v>410321.08000000007</v>
      </c>
      <c r="D70" s="20">
        <f t="shared" si="11"/>
        <v>386033.26</v>
      </c>
      <c r="E70" s="20">
        <f t="shared" si="11"/>
        <v>472247.08000000007</v>
      </c>
      <c r="F70" s="20">
        <f t="shared" ref="F70:H70" si="14">+F59+F50+F41+F32+F23+F14</f>
        <v>407144.94</v>
      </c>
      <c r="G70" s="20">
        <f t="shared" si="14"/>
        <v>470038.13</v>
      </c>
      <c r="H70" s="20">
        <f t="shared" si="14"/>
        <v>447427.85</v>
      </c>
      <c r="I70" s="20">
        <f t="shared" ref="I70:K70" si="15">+I59+I50+I41+I32+I23+I14</f>
        <v>433091.39</v>
      </c>
      <c r="J70" s="20">
        <f t="shared" si="15"/>
        <v>1445.6999999999998</v>
      </c>
      <c r="K70" s="20">
        <f t="shared" si="15"/>
        <v>0</v>
      </c>
      <c r="L70" s="20"/>
      <c r="M70" s="20"/>
      <c r="N70" s="20"/>
      <c r="O70" s="31">
        <f>SUM(C70:N70)</f>
        <v>3027749.4300000006</v>
      </c>
    </row>
    <row r="73" spans="1:15" x14ac:dyDescent="0.2">
      <c r="A73" s="7" t="s">
        <v>29</v>
      </c>
    </row>
    <row r="76" spans="1:15" x14ac:dyDescent="0.2">
      <c r="A76" s="7" t="s">
        <v>31</v>
      </c>
    </row>
  </sheetData>
  <printOptions horizontalCentered="1" gridLines="1"/>
  <pageMargins left="0.25" right="0.25" top="0.5" bottom="0.5" header="0.3" footer="0.3"/>
  <pageSetup scale="52" orientation="landscape" r:id="rId1"/>
  <headerFooter alignWithMargins="0">
    <oddFooter>&amp;L&amp;F   &amp;A&amp;R&amp;D   &amp;T&amp;C&amp;"Arial"&amp;10&amp;K000000&amp;P_x000D_&amp;1#&amp;"Calibri"&amp;12&amp;K008000 Internal Use&amp;R&amp;D   &amp;T&amp;C&amp;"Arial"&amp;10&amp;K000000&amp;P</oddFooter>
  </headerFooter>
  <customProperties>
    <customPr name="_pios_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76"/>
  <sheetViews>
    <sheetView zoomScaleNormal="100" workbookViewId="0"/>
  </sheetViews>
  <sheetFormatPr defaultRowHeight="12.75" x14ac:dyDescent="0.2"/>
  <cols>
    <col min="1" max="1" width="12.7109375" customWidth="1"/>
    <col min="2" max="2" width="15.7109375" customWidth="1"/>
    <col min="3" max="6" width="12.7109375" customWidth="1"/>
    <col min="7" max="7" width="12.7109375" style="4" customWidth="1"/>
    <col min="8" max="14" width="12.7109375" customWidth="1"/>
    <col min="15" max="15" width="15.7109375" customWidth="1"/>
  </cols>
  <sheetData>
    <row r="1" spans="1:15" x14ac:dyDescent="0.2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2"/>
    </row>
    <row r="2" spans="1:15" x14ac:dyDescent="0.2">
      <c r="A2" s="1" t="s">
        <v>1</v>
      </c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2"/>
    </row>
    <row r="3" spans="1:15" x14ac:dyDescent="0.2">
      <c r="A3" s="1" t="s">
        <v>33</v>
      </c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2"/>
    </row>
    <row r="4" spans="1:15" x14ac:dyDescent="0.2">
      <c r="A4" s="5"/>
      <c r="B4" s="2"/>
      <c r="C4" s="3"/>
      <c r="D4" s="3"/>
      <c r="E4" s="3"/>
      <c r="F4" s="34"/>
      <c r="G4" s="32"/>
      <c r="H4" s="3"/>
      <c r="I4" s="3"/>
      <c r="J4" s="3"/>
      <c r="K4" s="3"/>
      <c r="L4" s="3"/>
      <c r="M4" s="3"/>
      <c r="N4" s="3"/>
      <c r="O4" s="35"/>
    </row>
    <row r="5" spans="1:15" x14ac:dyDescent="0.2">
      <c r="A5" s="7"/>
      <c r="B5" s="4"/>
      <c r="C5" s="8"/>
      <c r="D5" s="8"/>
      <c r="E5" s="8"/>
      <c r="F5" s="8"/>
      <c r="G5" s="8"/>
      <c r="H5" s="8"/>
      <c r="I5" s="8"/>
      <c r="J5" s="9"/>
      <c r="K5" s="8"/>
      <c r="L5" s="8"/>
      <c r="M5" s="8"/>
      <c r="N5" s="8"/>
      <c r="O5" s="10"/>
    </row>
    <row r="6" spans="1:15" x14ac:dyDescent="0.2">
      <c r="A6" s="11"/>
      <c r="B6" s="12"/>
      <c r="C6" s="13" t="s">
        <v>2</v>
      </c>
      <c r="D6" s="13" t="s">
        <v>3</v>
      </c>
      <c r="E6" s="13" t="s">
        <v>4</v>
      </c>
      <c r="F6" s="13" t="s">
        <v>5</v>
      </c>
      <c r="G6" s="13" t="s">
        <v>6</v>
      </c>
      <c r="H6" s="13" t="s">
        <v>7</v>
      </c>
      <c r="I6" s="13" t="s">
        <v>8</v>
      </c>
      <c r="J6" s="13" t="s">
        <v>9</v>
      </c>
      <c r="K6" s="13" t="s">
        <v>10</v>
      </c>
      <c r="L6" s="13" t="s">
        <v>11</v>
      </c>
      <c r="M6" s="13" t="s">
        <v>12</v>
      </c>
      <c r="N6" s="13" t="s">
        <v>13</v>
      </c>
      <c r="O6" s="14" t="s">
        <v>14</v>
      </c>
    </row>
    <row r="7" spans="1:15" x14ac:dyDescent="0.2">
      <c r="A7" s="15" t="s">
        <v>15</v>
      </c>
      <c r="B7" s="4" t="s">
        <v>16</v>
      </c>
      <c r="C7" s="16">
        <v>18</v>
      </c>
      <c r="D7" s="16">
        <v>15</v>
      </c>
      <c r="E7" s="16">
        <v>21</v>
      </c>
      <c r="F7" s="16">
        <v>20</v>
      </c>
      <c r="G7" s="16">
        <v>21</v>
      </c>
      <c r="H7" s="16">
        <v>23</v>
      </c>
      <c r="I7" s="16">
        <v>21</v>
      </c>
      <c r="J7" s="16">
        <v>19</v>
      </c>
      <c r="K7" s="16">
        <v>20</v>
      </c>
      <c r="L7" s="16"/>
      <c r="M7" s="16"/>
      <c r="N7" s="16"/>
      <c r="O7" s="17">
        <f>AVERAGE(C7:N7)</f>
        <v>19.777777777777779</v>
      </c>
    </row>
    <row r="8" spans="1:15" x14ac:dyDescent="0.2">
      <c r="A8" s="7"/>
      <c r="B8" s="4" t="s">
        <v>17</v>
      </c>
      <c r="C8" s="16">
        <v>586157.80000000005</v>
      </c>
      <c r="D8" s="16">
        <v>558536.90800000005</v>
      </c>
      <c r="E8" s="16">
        <v>582304.81999999995</v>
      </c>
      <c r="F8" s="16">
        <v>694887.60000000009</v>
      </c>
      <c r="G8" s="16">
        <v>692951.74</v>
      </c>
      <c r="H8" s="16">
        <v>757027.52000000014</v>
      </c>
      <c r="I8" s="16">
        <v>677346.32299999997</v>
      </c>
      <c r="J8" s="16">
        <v>501886.33299999993</v>
      </c>
      <c r="K8" s="16">
        <v>432311.42199999996</v>
      </c>
      <c r="L8" s="16"/>
      <c r="M8" s="16"/>
      <c r="N8" s="16"/>
      <c r="O8" s="18">
        <f>SUM(C8:N8)</f>
        <v>5483410.466</v>
      </c>
    </row>
    <row r="9" spans="1:15" x14ac:dyDescent="0.2">
      <c r="A9" s="7"/>
      <c r="B9" s="4" t="s">
        <v>18</v>
      </c>
      <c r="C9" s="16">
        <v>504417.489</v>
      </c>
      <c r="D9" s="16">
        <v>458349.64900000003</v>
      </c>
      <c r="E9" s="16">
        <v>470144.81000000006</v>
      </c>
      <c r="F9" s="16">
        <v>446106.04000000004</v>
      </c>
      <c r="G9" s="16">
        <v>319528.18</v>
      </c>
      <c r="H9" s="16">
        <v>348616.37999999995</v>
      </c>
      <c r="I9" s="16">
        <v>240320.96</v>
      </c>
      <c r="J9" s="16">
        <v>11337.12</v>
      </c>
      <c r="K9" s="16">
        <v>0</v>
      </c>
      <c r="L9" s="16"/>
      <c r="M9" s="16"/>
      <c r="N9" s="16"/>
      <c r="O9" s="18">
        <f t="shared" ref="O9:O11" si="0">SUM(C9:N9)</f>
        <v>2798820.628</v>
      </c>
    </row>
    <row r="10" spans="1:15" x14ac:dyDescent="0.2">
      <c r="A10" s="7"/>
      <c r="B10" s="4" t="s">
        <v>19</v>
      </c>
      <c r="C10" s="16">
        <v>851670.49600000004</v>
      </c>
      <c r="D10" s="16">
        <v>795807.18700000003</v>
      </c>
      <c r="E10" s="16">
        <v>827523.93099999987</v>
      </c>
      <c r="F10" s="16">
        <v>1091582.2560000001</v>
      </c>
      <c r="G10" s="16">
        <v>1306098.9200000002</v>
      </c>
      <c r="H10" s="16">
        <v>1435212.52</v>
      </c>
      <c r="I10" s="16">
        <v>1829393.2569999995</v>
      </c>
      <c r="J10" s="16">
        <v>2627378.202</v>
      </c>
      <c r="K10" s="16">
        <v>2265867.4139999999</v>
      </c>
      <c r="L10" s="16"/>
      <c r="M10" s="16"/>
      <c r="N10" s="16"/>
      <c r="O10" s="18">
        <f t="shared" si="0"/>
        <v>13030534.182999998</v>
      </c>
    </row>
    <row r="11" spans="1:15" x14ac:dyDescent="0.2">
      <c r="A11" s="7"/>
      <c r="B11" s="4" t="s">
        <v>20</v>
      </c>
      <c r="C11" s="16">
        <v>1942245.7850000001</v>
      </c>
      <c r="D11" s="16">
        <v>1812693.7439999999</v>
      </c>
      <c r="E11" s="16">
        <v>1879973.5609999998</v>
      </c>
      <c r="F11" s="16">
        <v>2232575.8960000002</v>
      </c>
      <c r="G11" s="16">
        <v>2318578.84</v>
      </c>
      <c r="H11" s="16">
        <v>2540856.42</v>
      </c>
      <c r="I11" s="16">
        <v>2747060.5399999996</v>
      </c>
      <c r="J11" s="16">
        <v>3140601.6549999998</v>
      </c>
      <c r="K11" s="16">
        <v>2698178.8359999997</v>
      </c>
      <c r="L11" s="16"/>
      <c r="M11" s="16"/>
      <c r="N11" s="16"/>
      <c r="O11" s="18">
        <f t="shared" si="0"/>
        <v>21312765.276999999</v>
      </c>
    </row>
    <row r="12" spans="1:15" x14ac:dyDescent="0.2">
      <c r="A12" s="7"/>
      <c r="B12" s="4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8"/>
    </row>
    <row r="13" spans="1:15" x14ac:dyDescent="0.2">
      <c r="A13" s="7"/>
      <c r="B13" s="4" t="s">
        <v>21</v>
      </c>
      <c r="C13" s="16">
        <v>8234.14</v>
      </c>
      <c r="D13" s="16">
        <v>5905.42</v>
      </c>
      <c r="E13" s="16">
        <v>7945.9000000000015</v>
      </c>
      <c r="F13" s="16">
        <v>7403.9000000000015</v>
      </c>
      <c r="G13" s="16">
        <v>8208.9</v>
      </c>
      <c r="H13" s="16">
        <v>8706.760000000002</v>
      </c>
      <c r="I13" s="16">
        <v>10397.400000000001</v>
      </c>
      <c r="J13" s="16">
        <v>7701.6</v>
      </c>
      <c r="K13" s="16">
        <v>7268.6799999999994</v>
      </c>
      <c r="L13" s="16"/>
      <c r="M13" s="16"/>
      <c r="N13" s="16"/>
      <c r="O13" s="18">
        <f>SUM(C13:N13)</f>
        <v>71772.7</v>
      </c>
    </row>
    <row r="14" spans="1:15" x14ac:dyDescent="0.2">
      <c r="A14" s="7"/>
      <c r="B14" s="4" t="s">
        <v>22</v>
      </c>
      <c r="C14" s="16">
        <v>7327.7</v>
      </c>
      <c r="D14" s="16">
        <v>4989.6400000000003</v>
      </c>
      <c r="E14" s="16">
        <v>6497.24</v>
      </c>
      <c r="F14" s="16">
        <v>6815.1400000000021</v>
      </c>
      <c r="G14" s="16">
        <v>7813.0399999999991</v>
      </c>
      <c r="H14" s="16">
        <v>8369.2599999999984</v>
      </c>
      <c r="I14" s="16">
        <v>8378.26</v>
      </c>
      <c r="J14" s="16">
        <v>499.8</v>
      </c>
      <c r="K14" s="16">
        <v>0</v>
      </c>
      <c r="L14" s="16"/>
      <c r="M14" s="16"/>
      <c r="N14" s="16"/>
      <c r="O14" s="18">
        <f>SUM(C14:N14)</f>
        <v>50690.080000000009</v>
      </c>
    </row>
    <row r="15" spans="1:15" x14ac:dyDescent="0.2">
      <c r="A15" s="7"/>
      <c r="B15" s="4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8"/>
    </row>
    <row r="16" spans="1:15" x14ac:dyDescent="0.2">
      <c r="A16" s="15" t="s">
        <v>23</v>
      </c>
      <c r="B16" s="4" t="s">
        <v>16</v>
      </c>
      <c r="C16" s="16">
        <v>10</v>
      </c>
      <c r="D16" s="16">
        <v>8</v>
      </c>
      <c r="E16" s="16">
        <v>11</v>
      </c>
      <c r="F16" s="16">
        <v>10</v>
      </c>
      <c r="G16" s="16">
        <v>11</v>
      </c>
      <c r="H16" s="16">
        <v>10</v>
      </c>
      <c r="I16" s="16">
        <v>10</v>
      </c>
      <c r="J16" s="16">
        <v>10</v>
      </c>
      <c r="K16" s="16">
        <v>10</v>
      </c>
      <c r="L16" s="16"/>
      <c r="M16" s="16"/>
      <c r="N16" s="16"/>
      <c r="O16" s="17">
        <f>AVERAGE(C16:N16)</f>
        <v>10</v>
      </c>
    </row>
    <row r="17" spans="1:15" x14ac:dyDescent="0.2">
      <c r="A17" s="7"/>
      <c r="B17" s="4" t="s">
        <v>17</v>
      </c>
      <c r="C17" s="16">
        <v>250130.42500000002</v>
      </c>
      <c r="D17" s="16">
        <v>178109.22500000001</v>
      </c>
      <c r="E17" s="16">
        <v>197105.15000000002</v>
      </c>
      <c r="F17" s="16">
        <v>356451.55</v>
      </c>
      <c r="G17" s="16">
        <v>333848.42100000003</v>
      </c>
      <c r="H17" s="16">
        <v>365077.47000000003</v>
      </c>
      <c r="I17" s="16">
        <v>233826.815</v>
      </c>
      <c r="J17" s="16">
        <v>181300.27499999999</v>
      </c>
      <c r="K17" s="16">
        <v>127360.85699999999</v>
      </c>
      <c r="L17" s="16"/>
      <c r="M17" s="16"/>
      <c r="N17" s="16"/>
      <c r="O17" s="18">
        <f>SUM(C17:N17)</f>
        <v>2223210.1880000001</v>
      </c>
    </row>
    <row r="18" spans="1:15" x14ac:dyDescent="0.2">
      <c r="A18" s="7"/>
      <c r="B18" s="4" t="s">
        <v>18</v>
      </c>
      <c r="C18" s="16">
        <v>205620.9</v>
      </c>
      <c r="D18" s="16">
        <v>139400</v>
      </c>
      <c r="E18" s="16">
        <v>148721.75</v>
      </c>
      <c r="F18" s="16">
        <v>243022.375</v>
      </c>
      <c r="G18" s="16">
        <v>153792.12800000003</v>
      </c>
      <c r="H18" s="16">
        <v>170979.45500000002</v>
      </c>
      <c r="I18" s="16">
        <v>105687.05299999999</v>
      </c>
      <c r="J18" s="16">
        <v>5491.5</v>
      </c>
      <c r="K18" s="16">
        <v>0</v>
      </c>
      <c r="L18" s="16"/>
      <c r="M18" s="16"/>
      <c r="N18" s="16"/>
      <c r="O18" s="18">
        <f t="shared" ref="O18:O23" si="1">SUM(C18:N18)</f>
        <v>1172715.1610000001</v>
      </c>
    </row>
    <row r="19" spans="1:15" x14ac:dyDescent="0.2">
      <c r="A19" s="7"/>
      <c r="B19" s="4" t="s">
        <v>19</v>
      </c>
      <c r="C19" s="16">
        <v>326868.799</v>
      </c>
      <c r="D19" s="16">
        <v>246992.07500000001</v>
      </c>
      <c r="E19" s="16">
        <v>250610.22499999998</v>
      </c>
      <c r="F19" s="16">
        <v>574587.82499999995</v>
      </c>
      <c r="G19" s="16">
        <v>624213.73600000003</v>
      </c>
      <c r="H19" s="16">
        <v>608224.08600000001</v>
      </c>
      <c r="I19" s="16">
        <v>665120.81900000002</v>
      </c>
      <c r="J19" s="16">
        <v>889462.72600000002</v>
      </c>
      <c r="K19" s="16">
        <v>923541.53100000008</v>
      </c>
      <c r="L19" s="16"/>
      <c r="M19" s="16"/>
      <c r="N19" s="16"/>
      <c r="O19" s="18">
        <f t="shared" si="1"/>
        <v>5109621.8220000006</v>
      </c>
    </row>
    <row r="20" spans="1:15" x14ac:dyDescent="0.2">
      <c r="A20" s="7"/>
      <c r="B20" s="4" t="s">
        <v>20</v>
      </c>
      <c r="C20" s="16">
        <v>782620.12400000007</v>
      </c>
      <c r="D20" s="16">
        <v>564501.30000000005</v>
      </c>
      <c r="E20" s="16">
        <v>596437.125</v>
      </c>
      <c r="F20" s="16">
        <v>1174061.75</v>
      </c>
      <c r="G20" s="16">
        <v>1111854.2850000001</v>
      </c>
      <c r="H20" s="16">
        <v>1144281.0109999999</v>
      </c>
      <c r="I20" s="16">
        <v>1004634.687</v>
      </c>
      <c r="J20" s="16">
        <v>1076254.5009999999</v>
      </c>
      <c r="K20" s="16">
        <v>1050902.388</v>
      </c>
      <c r="L20" s="16"/>
      <c r="M20" s="16"/>
      <c r="N20" s="16"/>
      <c r="O20" s="18">
        <f t="shared" si="1"/>
        <v>8505547.1710000001</v>
      </c>
    </row>
    <row r="21" spans="1:15" x14ac:dyDescent="0.2">
      <c r="A21" s="7"/>
      <c r="B21" s="4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8"/>
    </row>
    <row r="22" spans="1:15" x14ac:dyDescent="0.2">
      <c r="A22" s="7"/>
      <c r="B22" s="4" t="s">
        <v>21</v>
      </c>
      <c r="C22" s="16">
        <v>4780.2300000000005</v>
      </c>
      <c r="D22" s="16">
        <v>2448.2799999999997</v>
      </c>
      <c r="E22" s="16">
        <v>2515.3999999999996</v>
      </c>
      <c r="F22" s="16">
        <v>4927.9500000000007</v>
      </c>
      <c r="G22" s="16">
        <v>4920.95</v>
      </c>
      <c r="H22" s="16">
        <v>3979.28</v>
      </c>
      <c r="I22" s="16">
        <v>3507.55</v>
      </c>
      <c r="J22" s="16">
        <v>3142.23</v>
      </c>
      <c r="K22" s="16">
        <v>3064.45</v>
      </c>
      <c r="L22" s="16"/>
      <c r="M22" s="16"/>
      <c r="N22" s="16"/>
      <c r="O22" s="18">
        <f t="shared" si="1"/>
        <v>33286.32</v>
      </c>
    </row>
    <row r="23" spans="1:15" x14ac:dyDescent="0.2">
      <c r="A23" s="7"/>
      <c r="B23" s="4" t="s">
        <v>22</v>
      </c>
      <c r="C23" s="16">
        <v>4516.0300000000007</v>
      </c>
      <c r="D23" s="16">
        <v>2427.9</v>
      </c>
      <c r="E23" s="16">
        <v>2404.9499999999998</v>
      </c>
      <c r="F23" s="16">
        <v>4712.8999999999996</v>
      </c>
      <c r="G23" s="16">
        <v>4399.95</v>
      </c>
      <c r="H23" s="16">
        <v>3705.05</v>
      </c>
      <c r="I23" s="16">
        <v>3232</v>
      </c>
      <c r="J23" s="16">
        <v>504.9</v>
      </c>
      <c r="K23" s="16">
        <v>0</v>
      </c>
      <c r="L23" s="16"/>
      <c r="M23" s="16"/>
      <c r="N23" s="16"/>
      <c r="O23" s="18">
        <f t="shared" si="1"/>
        <v>25903.68</v>
      </c>
    </row>
    <row r="24" spans="1:15" x14ac:dyDescent="0.2">
      <c r="A24" s="7"/>
      <c r="B24" s="4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8"/>
    </row>
    <row r="25" spans="1:15" x14ac:dyDescent="0.2">
      <c r="A25" s="15" t="s">
        <v>24</v>
      </c>
      <c r="B25" s="4" t="s">
        <v>16</v>
      </c>
      <c r="C25" s="16">
        <v>0</v>
      </c>
      <c r="D25" s="16">
        <v>0</v>
      </c>
      <c r="E25" s="16">
        <v>0</v>
      </c>
      <c r="F25" s="16">
        <v>0</v>
      </c>
      <c r="G25" s="16">
        <v>0</v>
      </c>
      <c r="H25" s="16">
        <v>0</v>
      </c>
      <c r="I25" s="16">
        <v>0</v>
      </c>
      <c r="J25" s="16">
        <v>0</v>
      </c>
      <c r="K25" s="16">
        <v>0</v>
      </c>
      <c r="L25" s="16"/>
      <c r="M25" s="16"/>
      <c r="N25" s="16"/>
      <c r="O25" s="17">
        <f>AVERAGE(C25:N25)</f>
        <v>0</v>
      </c>
    </row>
    <row r="26" spans="1:15" x14ac:dyDescent="0.2">
      <c r="A26" s="7"/>
      <c r="B26" s="4" t="s">
        <v>17</v>
      </c>
      <c r="C26" s="16">
        <v>0</v>
      </c>
      <c r="D26" s="16">
        <v>0</v>
      </c>
      <c r="E26" s="16">
        <v>0</v>
      </c>
      <c r="F26" s="16">
        <v>0</v>
      </c>
      <c r="G26" s="16">
        <v>0</v>
      </c>
      <c r="H26" s="16">
        <v>0</v>
      </c>
      <c r="I26" s="16">
        <v>0</v>
      </c>
      <c r="J26" s="16">
        <v>0</v>
      </c>
      <c r="K26" s="16">
        <v>0</v>
      </c>
      <c r="L26" s="16"/>
      <c r="M26" s="16"/>
      <c r="N26" s="16"/>
      <c r="O26" s="18">
        <f>SUM(C26:N26)</f>
        <v>0</v>
      </c>
    </row>
    <row r="27" spans="1:15" x14ac:dyDescent="0.2">
      <c r="A27" s="7"/>
      <c r="B27" s="4" t="s">
        <v>18</v>
      </c>
      <c r="C27" s="16">
        <v>0</v>
      </c>
      <c r="D27" s="16">
        <v>0</v>
      </c>
      <c r="E27" s="16">
        <v>0</v>
      </c>
      <c r="F27" s="16">
        <v>0</v>
      </c>
      <c r="G27" s="16">
        <v>0</v>
      </c>
      <c r="H27" s="16">
        <v>0</v>
      </c>
      <c r="I27" s="16">
        <v>0</v>
      </c>
      <c r="J27" s="16">
        <v>0</v>
      </c>
      <c r="K27" s="16">
        <v>0</v>
      </c>
      <c r="L27" s="16"/>
      <c r="M27" s="16"/>
      <c r="N27" s="16"/>
      <c r="O27" s="18">
        <f t="shared" ref="O27:O29" si="2">SUM(C27:N27)</f>
        <v>0</v>
      </c>
    </row>
    <row r="28" spans="1:15" x14ac:dyDescent="0.2">
      <c r="A28" s="7"/>
      <c r="B28" s="4" t="s">
        <v>19</v>
      </c>
      <c r="C28" s="16">
        <v>0</v>
      </c>
      <c r="D28" s="16">
        <v>0</v>
      </c>
      <c r="E28" s="16">
        <v>0</v>
      </c>
      <c r="F28" s="16">
        <v>0</v>
      </c>
      <c r="G28" s="16">
        <v>0</v>
      </c>
      <c r="H28" s="16">
        <v>0</v>
      </c>
      <c r="I28" s="16">
        <v>0</v>
      </c>
      <c r="J28" s="16">
        <v>0</v>
      </c>
      <c r="K28" s="16">
        <v>0</v>
      </c>
      <c r="L28" s="16"/>
      <c r="M28" s="16"/>
      <c r="N28" s="16"/>
      <c r="O28" s="18">
        <f t="shared" si="2"/>
        <v>0</v>
      </c>
    </row>
    <row r="29" spans="1:15" x14ac:dyDescent="0.2">
      <c r="A29" s="7"/>
      <c r="B29" s="4" t="s">
        <v>20</v>
      </c>
      <c r="C29" s="16">
        <v>0</v>
      </c>
      <c r="D29" s="16">
        <v>0</v>
      </c>
      <c r="E29" s="16">
        <v>0</v>
      </c>
      <c r="F29" s="16">
        <v>0</v>
      </c>
      <c r="G29" s="16">
        <v>0</v>
      </c>
      <c r="H29" s="16">
        <v>0</v>
      </c>
      <c r="I29" s="16">
        <v>0</v>
      </c>
      <c r="J29" s="16">
        <v>0</v>
      </c>
      <c r="K29" s="16">
        <v>0</v>
      </c>
      <c r="L29" s="16"/>
      <c r="M29" s="16"/>
      <c r="N29" s="16"/>
      <c r="O29" s="18">
        <f t="shared" si="2"/>
        <v>0</v>
      </c>
    </row>
    <row r="30" spans="1:15" x14ac:dyDescent="0.2">
      <c r="A30" s="7"/>
      <c r="B30" s="4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</row>
    <row r="31" spans="1:15" x14ac:dyDescent="0.2">
      <c r="A31" s="7"/>
      <c r="B31" s="4" t="s">
        <v>21</v>
      </c>
      <c r="C31" s="16">
        <v>0</v>
      </c>
      <c r="D31" s="16">
        <v>0</v>
      </c>
      <c r="E31" s="16">
        <v>0</v>
      </c>
      <c r="F31" s="16">
        <v>0</v>
      </c>
      <c r="G31" s="16">
        <v>0</v>
      </c>
      <c r="H31" s="16">
        <v>0</v>
      </c>
      <c r="I31" s="16">
        <v>0</v>
      </c>
      <c r="J31" s="16">
        <v>0</v>
      </c>
      <c r="K31" s="16">
        <v>0</v>
      </c>
      <c r="L31" s="16"/>
      <c r="M31" s="16"/>
      <c r="N31" s="16"/>
      <c r="O31" s="18">
        <f t="shared" ref="O31:O32" si="3">SUM(C31:N31)</f>
        <v>0</v>
      </c>
    </row>
    <row r="32" spans="1:15" x14ac:dyDescent="0.2">
      <c r="A32" s="7"/>
      <c r="B32" s="4" t="s">
        <v>22</v>
      </c>
      <c r="C32" s="16">
        <v>0</v>
      </c>
      <c r="D32" s="16">
        <v>0</v>
      </c>
      <c r="E32" s="16">
        <v>0</v>
      </c>
      <c r="F32" s="16">
        <v>0</v>
      </c>
      <c r="G32" s="16">
        <v>0</v>
      </c>
      <c r="H32" s="16">
        <v>0</v>
      </c>
      <c r="I32" s="16">
        <v>0</v>
      </c>
      <c r="J32" s="16">
        <v>0</v>
      </c>
      <c r="K32" s="16">
        <v>0</v>
      </c>
      <c r="L32" s="16"/>
      <c r="M32" s="16"/>
      <c r="N32" s="16"/>
      <c r="O32" s="18">
        <f t="shared" si="3"/>
        <v>0</v>
      </c>
    </row>
    <row r="33" spans="1:15" x14ac:dyDescent="0.2">
      <c r="A33" s="7"/>
      <c r="B33" s="4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8"/>
    </row>
    <row r="34" spans="1:15" x14ac:dyDescent="0.2">
      <c r="A34" s="15" t="s">
        <v>25</v>
      </c>
      <c r="B34" s="4" t="s">
        <v>16</v>
      </c>
      <c r="C34" s="16">
        <v>4</v>
      </c>
      <c r="D34" s="16">
        <v>2</v>
      </c>
      <c r="E34" s="16">
        <v>3</v>
      </c>
      <c r="F34" s="16">
        <v>3</v>
      </c>
      <c r="G34" s="16">
        <v>3</v>
      </c>
      <c r="H34" s="16">
        <v>2</v>
      </c>
      <c r="I34" s="16">
        <v>4</v>
      </c>
      <c r="J34" s="16">
        <v>3</v>
      </c>
      <c r="K34" s="16">
        <v>3</v>
      </c>
      <c r="L34" s="16"/>
      <c r="M34" s="16"/>
      <c r="N34" s="16"/>
      <c r="O34" s="17">
        <f>AVERAGE(C34:N34)</f>
        <v>3</v>
      </c>
    </row>
    <row r="35" spans="1:15" x14ac:dyDescent="0.2">
      <c r="A35" s="7"/>
      <c r="B35" s="4" t="s">
        <v>17</v>
      </c>
      <c r="C35" s="16">
        <v>441567.64999999997</v>
      </c>
      <c r="D35" s="16">
        <v>115572.7</v>
      </c>
      <c r="E35" s="16">
        <v>113687.93</v>
      </c>
      <c r="F35" s="16">
        <v>125880.63</v>
      </c>
      <c r="G35" s="16">
        <v>182141.43000000002</v>
      </c>
      <c r="H35" s="8">
        <v>264714.5</v>
      </c>
      <c r="I35" s="16">
        <v>151501.81</v>
      </c>
      <c r="J35" s="16">
        <v>75814.5</v>
      </c>
      <c r="K35" s="16">
        <v>67468.25</v>
      </c>
      <c r="L35" s="16"/>
      <c r="M35" s="16"/>
      <c r="N35" s="16"/>
      <c r="O35" s="18">
        <f>SUM(C35:N35)</f>
        <v>1538349.4000000001</v>
      </c>
    </row>
    <row r="36" spans="1:15" x14ac:dyDescent="0.2">
      <c r="A36" s="7"/>
      <c r="B36" s="4" t="s">
        <v>18</v>
      </c>
      <c r="C36" s="16">
        <v>395641.93</v>
      </c>
      <c r="D36" s="16">
        <v>98778.75</v>
      </c>
      <c r="E36" s="16">
        <v>95888.03</v>
      </c>
      <c r="F36" s="16">
        <v>97195.54</v>
      </c>
      <c r="G36" s="16">
        <v>97871.360000000001</v>
      </c>
      <c r="H36" s="8">
        <v>146934.85</v>
      </c>
      <c r="I36" s="16">
        <v>68992.55</v>
      </c>
      <c r="J36" s="16">
        <v>0</v>
      </c>
      <c r="K36" s="16">
        <v>0</v>
      </c>
      <c r="L36" s="16"/>
      <c r="M36" s="16"/>
      <c r="N36" s="16"/>
      <c r="O36" s="18">
        <f t="shared" ref="O36:O41" si="4">SUM(C36:N36)</f>
        <v>1001303.01</v>
      </c>
    </row>
    <row r="37" spans="1:15" x14ac:dyDescent="0.2">
      <c r="A37" s="7"/>
      <c r="B37" s="4" t="s">
        <v>19</v>
      </c>
      <c r="C37" s="16">
        <v>865086.19</v>
      </c>
      <c r="D37" s="16">
        <v>207230.3</v>
      </c>
      <c r="E37" s="16">
        <v>201586.41</v>
      </c>
      <c r="F37" s="16">
        <v>233202.37000000002</v>
      </c>
      <c r="G37" s="16">
        <v>272296.24000000005</v>
      </c>
      <c r="H37" s="8">
        <v>283055.8</v>
      </c>
      <c r="I37" s="16">
        <v>508940.29</v>
      </c>
      <c r="J37" s="16">
        <v>592846</v>
      </c>
      <c r="K37" s="16">
        <v>636018.65</v>
      </c>
      <c r="L37" s="16"/>
      <c r="M37" s="16"/>
      <c r="N37" s="16"/>
      <c r="O37" s="18">
        <f t="shared" si="4"/>
        <v>3800262.25</v>
      </c>
    </row>
    <row r="38" spans="1:15" x14ac:dyDescent="0.2">
      <c r="A38" s="7"/>
      <c r="B38" s="4" t="s">
        <v>20</v>
      </c>
      <c r="C38" s="16">
        <v>1702295.77</v>
      </c>
      <c r="D38" s="16">
        <v>421581.75</v>
      </c>
      <c r="E38" s="16">
        <v>411162.37</v>
      </c>
      <c r="F38" s="16">
        <v>456278.54000000004</v>
      </c>
      <c r="G38" s="16">
        <v>552309.03</v>
      </c>
      <c r="H38" s="16">
        <v>694705.14999999991</v>
      </c>
      <c r="I38" s="16">
        <v>729434.64999999991</v>
      </c>
      <c r="J38" s="16">
        <v>668660.5</v>
      </c>
      <c r="K38" s="16">
        <v>703486.9</v>
      </c>
      <c r="L38" s="16"/>
      <c r="M38" s="16"/>
      <c r="N38" s="16"/>
      <c r="O38" s="18">
        <f t="shared" si="4"/>
        <v>6339914.6600000001</v>
      </c>
    </row>
    <row r="39" spans="1:15" x14ac:dyDescent="0.2">
      <c r="A39" s="7"/>
      <c r="B39" s="4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8"/>
    </row>
    <row r="40" spans="1:15" x14ac:dyDescent="0.2">
      <c r="A40" s="7"/>
      <c r="B40" s="4" t="s">
        <v>21</v>
      </c>
      <c r="C40" s="16">
        <v>3452.35</v>
      </c>
      <c r="D40" s="16">
        <v>746.65</v>
      </c>
      <c r="E40" s="16">
        <v>764.8</v>
      </c>
      <c r="F40" s="16">
        <v>783.1</v>
      </c>
      <c r="G40" s="16">
        <v>1884.25</v>
      </c>
      <c r="H40" s="16">
        <v>2152.0500000000002</v>
      </c>
      <c r="I40" s="16">
        <v>2455.4499999999998</v>
      </c>
      <c r="J40" s="16">
        <v>1519.25</v>
      </c>
      <c r="K40" s="16">
        <v>1386.1</v>
      </c>
      <c r="L40" s="16"/>
      <c r="M40" s="16"/>
      <c r="N40" s="16"/>
      <c r="O40" s="18">
        <f t="shared" si="4"/>
        <v>15144.000000000002</v>
      </c>
    </row>
    <row r="41" spans="1:15" x14ac:dyDescent="0.2">
      <c r="A41" s="7"/>
      <c r="B41" s="4" t="s">
        <v>22</v>
      </c>
      <c r="C41" s="16">
        <v>3362.0499999999997</v>
      </c>
      <c r="D41" s="16">
        <v>723.75</v>
      </c>
      <c r="E41" s="16">
        <v>773.6</v>
      </c>
      <c r="F41" s="16">
        <v>798.8</v>
      </c>
      <c r="G41" s="16">
        <v>1828.55</v>
      </c>
      <c r="H41" s="16">
        <v>2263.1</v>
      </c>
      <c r="I41" s="16">
        <v>2516.65</v>
      </c>
      <c r="J41" s="16">
        <v>0</v>
      </c>
      <c r="K41" s="16">
        <v>0</v>
      </c>
      <c r="L41" s="16"/>
      <c r="M41" s="16"/>
      <c r="N41" s="16"/>
      <c r="O41" s="18">
        <f t="shared" si="4"/>
        <v>12266.5</v>
      </c>
    </row>
    <row r="42" spans="1:15" x14ac:dyDescent="0.2">
      <c r="A42" s="7"/>
      <c r="B42" s="4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8"/>
    </row>
    <row r="43" spans="1:15" x14ac:dyDescent="0.2">
      <c r="A43" s="15" t="s">
        <v>26</v>
      </c>
      <c r="B43" s="4" t="s">
        <v>16</v>
      </c>
      <c r="C43" s="16">
        <v>10</v>
      </c>
      <c r="D43" s="16">
        <v>8</v>
      </c>
      <c r="E43" s="16">
        <v>11</v>
      </c>
      <c r="F43" s="16">
        <v>11</v>
      </c>
      <c r="G43" s="16">
        <v>11</v>
      </c>
      <c r="H43" s="16">
        <v>11</v>
      </c>
      <c r="I43" s="16">
        <v>11</v>
      </c>
      <c r="J43" s="16">
        <v>9</v>
      </c>
      <c r="K43" s="16">
        <v>11</v>
      </c>
      <c r="L43" s="16"/>
      <c r="M43" s="16"/>
      <c r="N43" s="16"/>
      <c r="O43" s="17">
        <f>AVERAGE(C43:N43)</f>
        <v>10.333333333333334</v>
      </c>
    </row>
    <row r="44" spans="1:15" x14ac:dyDescent="0.2">
      <c r="A44" s="7"/>
      <c r="B44" s="4" t="s">
        <v>17</v>
      </c>
      <c r="C44" s="16">
        <v>468377.34100000001</v>
      </c>
      <c r="D44" s="16">
        <v>508090.61999999994</v>
      </c>
      <c r="E44" s="16">
        <v>539306.03200000001</v>
      </c>
      <c r="F44" s="16">
        <v>449289.94199999992</v>
      </c>
      <c r="G44" s="16">
        <v>341347.92800000007</v>
      </c>
      <c r="H44" s="16">
        <v>107200.126</v>
      </c>
      <c r="I44" s="16">
        <v>245061.53199999998</v>
      </c>
      <c r="J44" s="16">
        <v>195949.02600000001</v>
      </c>
      <c r="K44" s="16">
        <v>222620.25399999999</v>
      </c>
      <c r="L44" s="16"/>
      <c r="M44" s="16"/>
      <c r="N44" s="16"/>
      <c r="O44" s="18">
        <f>SUM(C44:N44)</f>
        <v>3077242.8010000004</v>
      </c>
    </row>
    <row r="45" spans="1:15" x14ac:dyDescent="0.2">
      <c r="A45" s="7"/>
      <c r="B45" s="4" t="s">
        <v>18</v>
      </c>
      <c r="C45" s="16">
        <v>430737.41899999999</v>
      </c>
      <c r="D45" s="16">
        <v>373705.46200000006</v>
      </c>
      <c r="E45" s="16">
        <v>419225.66599999997</v>
      </c>
      <c r="F45" s="16">
        <v>287473.52</v>
      </c>
      <c r="G45" s="16">
        <v>154015.76200000002</v>
      </c>
      <c r="H45" s="16">
        <v>49054.492999999995</v>
      </c>
      <c r="I45" s="16">
        <v>51666.787999999993</v>
      </c>
      <c r="J45" s="16">
        <v>0</v>
      </c>
      <c r="K45" s="16">
        <v>0</v>
      </c>
      <c r="L45" s="16"/>
      <c r="M45" s="16"/>
      <c r="N45" s="16"/>
      <c r="O45" s="18">
        <f t="shared" ref="O45:O50" si="5">SUM(C45:N45)</f>
        <v>1765879.11</v>
      </c>
    </row>
    <row r="46" spans="1:15" x14ac:dyDescent="0.2">
      <c r="A46" s="7"/>
      <c r="B46" s="4" t="s">
        <v>19</v>
      </c>
      <c r="C46" s="16">
        <v>891245.21300000011</v>
      </c>
      <c r="D46" s="16">
        <v>819099.25399999996</v>
      </c>
      <c r="E46" s="16">
        <v>926797.96300000011</v>
      </c>
      <c r="F46" s="16">
        <v>804446.61100000015</v>
      </c>
      <c r="G46" s="16">
        <v>677372.13699999999</v>
      </c>
      <c r="H46" s="16">
        <v>263601.51400000002</v>
      </c>
      <c r="I46" s="16">
        <v>1131978.9790000001</v>
      </c>
      <c r="J46" s="16">
        <v>1551287.635</v>
      </c>
      <c r="K46" s="16">
        <v>1564689.25</v>
      </c>
      <c r="L46" s="16"/>
      <c r="M46" s="16"/>
      <c r="N46" s="16"/>
      <c r="O46" s="18">
        <f>SUM(C46:N46)</f>
        <v>8630518.5560000017</v>
      </c>
    </row>
    <row r="47" spans="1:15" x14ac:dyDescent="0.2">
      <c r="A47" s="7"/>
      <c r="B47" s="4" t="s">
        <v>20</v>
      </c>
      <c r="C47" s="16">
        <v>1790359.9730000002</v>
      </c>
      <c r="D47" s="16">
        <v>1700895.3359999999</v>
      </c>
      <c r="E47" s="16">
        <v>1885329.6610000001</v>
      </c>
      <c r="F47" s="16">
        <v>1541210.0730000001</v>
      </c>
      <c r="G47" s="16">
        <v>1172735.827</v>
      </c>
      <c r="H47" s="16">
        <v>419856.13300000003</v>
      </c>
      <c r="I47" s="16">
        <v>1428707.2990000001</v>
      </c>
      <c r="J47" s="16">
        <v>1747236.6610000001</v>
      </c>
      <c r="K47" s="16">
        <v>1787309.504</v>
      </c>
      <c r="L47" s="16"/>
      <c r="M47" s="16"/>
      <c r="N47" s="16"/>
      <c r="O47" s="18">
        <f t="shared" si="5"/>
        <v>13473640.467000002</v>
      </c>
    </row>
    <row r="48" spans="1:15" x14ac:dyDescent="0.2">
      <c r="A48" s="7"/>
      <c r="B48" s="4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8"/>
    </row>
    <row r="49" spans="1:15" x14ac:dyDescent="0.2">
      <c r="A49" s="7"/>
      <c r="B49" s="4" t="s">
        <v>21</v>
      </c>
      <c r="C49" s="16">
        <v>7206.8</v>
      </c>
      <c r="D49" s="16">
        <v>4998</v>
      </c>
      <c r="E49" s="16">
        <v>5939.5999999999995</v>
      </c>
      <c r="F49" s="16">
        <v>6053.4</v>
      </c>
      <c r="G49" s="16">
        <v>7024</v>
      </c>
      <c r="H49" s="16">
        <v>6517</v>
      </c>
      <c r="I49" s="16">
        <v>9282.6</v>
      </c>
      <c r="J49" s="16">
        <v>5103.8</v>
      </c>
      <c r="K49" s="16">
        <v>4920.8</v>
      </c>
      <c r="L49" s="16"/>
      <c r="M49" s="16"/>
      <c r="N49" s="16"/>
      <c r="O49" s="18">
        <f t="shared" si="5"/>
        <v>57046</v>
      </c>
    </row>
    <row r="50" spans="1:15" x14ac:dyDescent="0.2">
      <c r="A50" s="7"/>
      <c r="B50" s="4" t="s">
        <v>22</v>
      </c>
      <c r="C50" s="16">
        <v>6719.4</v>
      </c>
      <c r="D50" s="16">
        <v>4928.3999999999996</v>
      </c>
      <c r="E50" s="16">
        <v>5954.4</v>
      </c>
      <c r="F50" s="16">
        <v>5588</v>
      </c>
      <c r="G50" s="16">
        <v>7061.6</v>
      </c>
      <c r="H50" s="16">
        <v>6527.2000000000007</v>
      </c>
      <c r="I50" s="16">
        <v>5562.6</v>
      </c>
      <c r="J50" s="16">
        <v>0</v>
      </c>
      <c r="K50" s="16">
        <v>0</v>
      </c>
      <c r="L50" s="16"/>
      <c r="M50" s="16"/>
      <c r="N50" s="16"/>
      <c r="O50" s="18">
        <f t="shared" si="5"/>
        <v>42341.599999999999</v>
      </c>
    </row>
    <row r="51" spans="1:15" x14ac:dyDescent="0.2">
      <c r="A51" s="7"/>
      <c r="B51" s="4"/>
      <c r="C51" s="19"/>
      <c r="D51" s="19"/>
      <c r="E51" s="19"/>
      <c r="F51" s="19"/>
      <c r="G51" s="19"/>
      <c r="H51" s="16"/>
      <c r="I51" s="16"/>
      <c r="J51" s="16"/>
      <c r="K51" s="16"/>
      <c r="L51" s="16"/>
      <c r="M51" s="16"/>
      <c r="N51" s="16"/>
      <c r="O51" s="18"/>
    </row>
    <row r="52" spans="1:15" x14ac:dyDescent="0.2">
      <c r="A52" s="15" t="s">
        <v>27</v>
      </c>
      <c r="B52" s="4" t="s">
        <v>16</v>
      </c>
      <c r="C52" s="16">
        <v>9</v>
      </c>
      <c r="D52" s="16">
        <v>10</v>
      </c>
      <c r="E52" s="16">
        <v>14</v>
      </c>
      <c r="F52" s="16">
        <v>12</v>
      </c>
      <c r="G52" s="16">
        <v>14</v>
      </c>
      <c r="H52" s="16">
        <v>13</v>
      </c>
      <c r="I52" s="16">
        <v>14</v>
      </c>
      <c r="J52" s="16">
        <v>10</v>
      </c>
      <c r="K52" s="16">
        <v>10</v>
      </c>
      <c r="L52" s="16"/>
      <c r="M52" s="16"/>
      <c r="N52" s="16"/>
      <c r="O52" s="17">
        <f>AVERAGE(C52:N52)</f>
        <v>11.777777777777779</v>
      </c>
    </row>
    <row r="53" spans="1:15" x14ac:dyDescent="0.2">
      <c r="A53" s="7"/>
      <c r="B53" s="4" t="s">
        <v>17</v>
      </c>
      <c r="C53" s="16">
        <v>142201.014</v>
      </c>
      <c r="D53" s="16">
        <v>198598.85500000001</v>
      </c>
      <c r="E53" s="16">
        <v>203815.92199999999</v>
      </c>
      <c r="F53" s="16">
        <v>229067.62700000001</v>
      </c>
      <c r="G53" s="16">
        <v>231859</v>
      </c>
      <c r="H53" s="16">
        <v>210718.34700000001</v>
      </c>
      <c r="I53" s="16">
        <v>168397.649</v>
      </c>
      <c r="J53" s="16">
        <v>131105.10800000001</v>
      </c>
      <c r="K53" s="16">
        <v>59549.487999999998</v>
      </c>
      <c r="L53" s="16"/>
      <c r="M53" s="16"/>
      <c r="N53" s="16"/>
      <c r="O53" s="18">
        <f>SUM(C53:N53)</f>
        <v>1575313.0099999998</v>
      </c>
    </row>
    <row r="54" spans="1:15" x14ac:dyDescent="0.2">
      <c r="A54" s="7"/>
      <c r="B54" s="4" t="s">
        <v>18</v>
      </c>
      <c r="C54" s="16">
        <v>154173.95699999999</v>
      </c>
      <c r="D54" s="16">
        <v>192711.103</v>
      </c>
      <c r="E54" s="16">
        <v>153627.75800000003</v>
      </c>
      <c r="F54" s="16">
        <v>138718.11300000001</v>
      </c>
      <c r="G54" s="16">
        <v>98869</v>
      </c>
      <c r="H54" s="16">
        <v>82499.27</v>
      </c>
      <c r="I54" s="16">
        <v>34889.662000000004</v>
      </c>
      <c r="J54" s="16">
        <v>0</v>
      </c>
      <c r="K54" s="16">
        <v>0</v>
      </c>
      <c r="L54" s="16"/>
      <c r="M54" s="16"/>
      <c r="N54" s="16"/>
      <c r="O54" s="18">
        <f t="shared" ref="O54:O59" si="6">SUM(C54:N54)</f>
        <v>855488.86300000013</v>
      </c>
    </row>
    <row r="55" spans="1:15" x14ac:dyDescent="0.2">
      <c r="A55" s="7"/>
      <c r="B55" s="4" t="s">
        <v>19</v>
      </c>
      <c r="C55" s="16">
        <v>311297.06300000002</v>
      </c>
      <c r="D55" s="16">
        <v>521490.18100000004</v>
      </c>
      <c r="E55" s="16">
        <v>471716.54699999996</v>
      </c>
      <c r="F55" s="16">
        <v>555161.80799999996</v>
      </c>
      <c r="G55" s="16">
        <v>663977</v>
      </c>
      <c r="H55" s="16">
        <v>722234.495</v>
      </c>
      <c r="I55" s="16">
        <v>881880.5149999999</v>
      </c>
      <c r="J55" s="16">
        <v>810151.87199999997</v>
      </c>
      <c r="K55" s="16">
        <v>524983.03100000008</v>
      </c>
      <c r="L55" s="16"/>
      <c r="M55" s="16"/>
      <c r="N55" s="16"/>
      <c r="O55" s="18">
        <f t="shared" si="6"/>
        <v>5462892.512000001</v>
      </c>
    </row>
    <row r="56" spans="1:15" x14ac:dyDescent="0.2">
      <c r="A56" s="7"/>
      <c r="B56" s="4" t="s">
        <v>20</v>
      </c>
      <c r="C56" s="16">
        <v>607672.03399999999</v>
      </c>
      <c r="D56" s="16">
        <v>912800.13899999997</v>
      </c>
      <c r="E56" s="16">
        <v>829160.22699999996</v>
      </c>
      <c r="F56" s="16">
        <v>922947.54799999995</v>
      </c>
      <c r="G56" s="16">
        <v>994705</v>
      </c>
      <c r="H56" s="16">
        <v>1015452.112</v>
      </c>
      <c r="I56" s="16">
        <v>1085167.8259999999</v>
      </c>
      <c r="J56" s="16">
        <v>941256.98</v>
      </c>
      <c r="K56" s="16">
        <v>584532.51900000009</v>
      </c>
      <c r="L56" s="16"/>
      <c r="M56" s="16"/>
      <c r="N56" s="16"/>
      <c r="O56" s="18">
        <f t="shared" si="6"/>
        <v>7893694.3850000007</v>
      </c>
    </row>
    <row r="57" spans="1:15" x14ac:dyDescent="0.2">
      <c r="A57" s="7"/>
      <c r="B57" s="4"/>
      <c r="C57" s="16"/>
      <c r="D57" s="16"/>
      <c r="E57" s="16"/>
      <c r="F57" s="16"/>
      <c r="I57" s="16"/>
      <c r="J57" s="16"/>
      <c r="K57" s="16"/>
      <c r="L57" s="16"/>
      <c r="M57" s="16"/>
      <c r="N57" s="16"/>
      <c r="O57" s="18"/>
    </row>
    <row r="58" spans="1:15" x14ac:dyDescent="0.2">
      <c r="A58" s="7"/>
      <c r="B58" s="4" t="s">
        <v>21</v>
      </c>
      <c r="C58" s="16">
        <v>2402</v>
      </c>
      <c r="D58" s="16">
        <v>5838</v>
      </c>
      <c r="E58" s="16">
        <v>7512</v>
      </c>
      <c r="F58" s="16">
        <v>6244</v>
      </c>
      <c r="G58" s="16">
        <v>7518</v>
      </c>
      <c r="H58" s="16">
        <v>6454</v>
      </c>
      <c r="I58" s="16">
        <v>6439</v>
      </c>
      <c r="J58" s="16">
        <v>5406</v>
      </c>
      <c r="K58" s="16">
        <v>2139</v>
      </c>
      <c r="L58" s="16"/>
      <c r="M58" s="16"/>
      <c r="N58" s="16"/>
      <c r="O58" s="18">
        <f t="shared" si="6"/>
        <v>49952</v>
      </c>
    </row>
    <row r="59" spans="1:15" x14ac:dyDescent="0.2">
      <c r="A59" s="7"/>
      <c r="B59" s="4" t="s">
        <v>22</v>
      </c>
      <c r="C59" s="16">
        <v>2409</v>
      </c>
      <c r="D59" s="16">
        <v>6022</v>
      </c>
      <c r="E59" s="16">
        <v>5850</v>
      </c>
      <c r="F59" s="16">
        <v>6201</v>
      </c>
      <c r="G59" s="16">
        <v>5077</v>
      </c>
      <c r="H59" s="16">
        <v>5529</v>
      </c>
      <c r="I59" s="16">
        <v>5220</v>
      </c>
      <c r="J59" s="16">
        <v>0</v>
      </c>
      <c r="K59" s="16">
        <v>0</v>
      </c>
      <c r="L59" s="16"/>
      <c r="M59" s="16"/>
      <c r="N59" s="16"/>
      <c r="O59" s="18">
        <f t="shared" si="6"/>
        <v>36308</v>
      </c>
    </row>
    <row r="60" spans="1:15" x14ac:dyDescent="0.2">
      <c r="A60" s="7"/>
      <c r="B60" s="4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</row>
    <row r="61" spans="1:15" x14ac:dyDescent="0.2">
      <c r="A61" s="7"/>
      <c r="B61" s="4"/>
      <c r="C61" s="16"/>
      <c r="D61" s="16"/>
      <c r="E61" s="16"/>
      <c r="F61" s="20"/>
      <c r="G61" s="20"/>
      <c r="H61" s="20"/>
      <c r="I61" s="20"/>
      <c r="J61" s="20"/>
      <c r="K61" s="20"/>
      <c r="L61" s="20"/>
      <c r="M61" s="20"/>
      <c r="N61" s="20"/>
      <c r="O61" s="21"/>
    </row>
    <row r="62" spans="1:15" x14ac:dyDescent="0.2">
      <c r="A62" s="22" t="s">
        <v>28</v>
      </c>
      <c r="B62" s="23" t="s">
        <v>16</v>
      </c>
      <c r="C62" s="24">
        <f>+C52+C43+C34+C25+C16+C7</f>
        <v>51</v>
      </c>
      <c r="D62" s="24">
        <f>+D52+D43+D34+D25+D16+D7</f>
        <v>43</v>
      </c>
      <c r="E62" s="24">
        <f>+E52+E43+E34+E25+E16+E7</f>
        <v>60</v>
      </c>
      <c r="F62" s="24">
        <f t="shared" ref="F62:G62" si="7">+F52+F43+F34+F25+F16+F7</f>
        <v>56</v>
      </c>
      <c r="G62" s="24">
        <f t="shared" si="7"/>
        <v>60</v>
      </c>
      <c r="H62" s="24">
        <f t="shared" ref="H62:I62" si="8">+H52+H43+H34+H25+H16+H7</f>
        <v>59</v>
      </c>
      <c r="I62" s="24">
        <f t="shared" si="8"/>
        <v>60</v>
      </c>
      <c r="J62" s="24">
        <f t="shared" ref="J62:K62" si="9">+J52+J43+J34+J25+J16+J7</f>
        <v>51</v>
      </c>
      <c r="K62" s="24">
        <f t="shared" si="9"/>
        <v>54</v>
      </c>
      <c r="L62" s="16"/>
      <c r="M62" s="16"/>
      <c r="N62" s="16"/>
      <c r="O62" s="25">
        <f>AVERAGE(C62:N62)</f>
        <v>54.888888888888886</v>
      </c>
    </row>
    <row r="63" spans="1:15" x14ac:dyDescent="0.2">
      <c r="A63" s="26"/>
      <c r="B63" s="12"/>
      <c r="C63" s="27"/>
      <c r="D63" s="27"/>
      <c r="E63" s="27"/>
      <c r="F63" s="27"/>
      <c r="G63" s="27"/>
      <c r="H63" s="27"/>
      <c r="I63" s="27"/>
      <c r="J63" s="27"/>
      <c r="K63" s="27"/>
      <c r="L63" s="16"/>
      <c r="M63" s="16"/>
      <c r="N63" s="16"/>
      <c r="O63" s="28"/>
    </row>
    <row r="64" spans="1:15" x14ac:dyDescent="0.2">
      <c r="A64" s="26"/>
      <c r="B64" s="12" t="s">
        <v>17</v>
      </c>
      <c r="C64" s="27">
        <f t="shared" ref="C64:D67" si="10">+C53+C44+C35+C26+C17+C8</f>
        <v>1888434.23</v>
      </c>
      <c r="D64" s="27">
        <f t="shared" si="10"/>
        <v>1558908.308</v>
      </c>
      <c r="E64" s="27">
        <f t="shared" ref="E64:G64" si="11">+E53+E44+E35+E26+E17+E8</f>
        <v>1636219.8539999998</v>
      </c>
      <c r="F64" s="27">
        <f t="shared" si="11"/>
        <v>1855577.3489999999</v>
      </c>
      <c r="G64" s="27">
        <f t="shared" si="11"/>
        <v>1782148.5190000001</v>
      </c>
      <c r="H64" s="27">
        <f t="shared" ref="H64:I64" si="12">+H53+H44+H35+H26+H17+H8</f>
        <v>1704737.963</v>
      </c>
      <c r="I64" s="27">
        <f t="shared" si="12"/>
        <v>1476134.1289999997</v>
      </c>
      <c r="J64" s="27">
        <f t="shared" ref="J64:K64" si="13">+J53+J44+J35+J26+J17+J8</f>
        <v>1086055.2419999999</v>
      </c>
      <c r="K64" s="27">
        <f t="shared" si="13"/>
        <v>909310.27099999995</v>
      </c>
      <c r="L64" s="16"/>
      <c r="M64" s="16"/>
      <c r="N64" s="16"/>
      <c r="O64" s="28">
        <f>SUM(C64:N64)</f>
        <v>13897525.864999998</v>
      </c>
    </row>
    <row r="65" spans="1:15" x14ac:dyDescent="0.2">
      <c r="A65" s="26"/>
      <c r="B65" s="12" t="s">
        <v>18</v>
      </c>
      <c r="C65" s="27">
        <f t="shared" si="10"/>
        <v>1690591.6949999998</v>
      </c>
      <c r="D65" s="27">
        <f t="shared" si="10"/>
        <v>1262944.9640000002</v>
      </c>
      <c r="E65" s="27">
        <f t="shared" ref="E65:G65" si="14">+E54+E45+E36+E27+E18+E9</f>
        <v>1287608.014</v>
      </c>
      <c r="F65" s="27">
        <f t="shared" si="14"/>
        <v>1212515.588</v>
      </c>
      <c r="G65" s="27">
        <f t="shared" si="14"/>
        <v>824076.43</v>
      </c>
      <c r="H65" s="27">
        <f t="shared" ref="H65:I65" si="15">+H54+H45+H36+H27+H18+H9</f>
        <v>798084.44799999997</v>
      </c>
      <c r="I65" s="27">
        <f t="shared" si="15"/>
        <v>501557.01299999998</v>
      </c>
      <c r="J65" s="27">
        <f t="shared" ref="J65:K65" si="16">+J54+J45+J36+J27+J18+J9</f>
        <v>16828.620000000003</v>
      </c>
      <c r="K65" s="27">
        <f t="shared" si="16"/>
        <v>0</v>
      </c>
      <c r="L65" s="16"/>
      <c r="M65" s="16"/>
      <c r="N65" s="16"/>
      <c r="O65" s="28">
        <f t="shared" ref="O65:O70" si="17">SUM(C65:N65)</f>
        <v>7594206.7719999999</v>
      </c>
    </row>
    <row r="66" spans="1:15" x14ac:dyDescent="0.2">
      <c r="A66" s="26"/>
      <c r="B66" s="12" t="s">
        <v>19</v>
      </c>
      <c r="C66" s="27">
        <f t="shared" si="10"/>
        <v>3246167.7609999999</v>
      </c>
      <c r="D66" s="27">
        <f t="shared" si="10"/>
        <v>2590618.997</v>
      </c>
      <c r="E66" s="27">
        <f t="shared" ref="E66:G66" si="18">+E55+E46+E37+E28+E19+E10</f>
        <v>2678235.0759999999</v>
      </c>
      <c r="F66" s="27">
        <f t="shared" si="18"/>
        <v>3258980.87</v>
      </c>
      <c r="G66" s="27">
        <f t="shared" si="18"/>
        <v>3543958.0329999998</v>
      </c>
      <c r="H66" s="27">
        <f t="shared" ref="H66:I66" si="19">+H55+H46+H37+H28+H19+H10</f>
        <v>3312328.415</v>
      </c>
      <c r="I66" s="27">
        <f t="shared" si="19"/>
        <v>5017313.8599999994</v>
      </c>
      <c r="J66" s="27">
        <f t="shared" ref="J66:K66" si="20">+J55+J46+J37+J28+J19+J10</f>
        <v>6471126.4350000005</v>
      </c>
      <c r="K66" s="27">
        <f t="shared" si="20"/>
        <v>5915099.8760000002</v>
      </c>
      <c r="L66" s="16"/>
      <c r="M66" s="16"/>
      <c r="N66" s="16"/>
      <c r="O66" s="28">
        <f t="shared" si="17"/>
        <v>36033829.322999999</v>
      </c>
    </row>
    <row r="67" spans="1:15" x14ac:dyDescent="0.2">
      <c r="A67" s="26"/>
      <c r="B67" s="12" t="s">
        <v>20</v>
      </c>
      <c r="C67" s="27">
        <f t="shared" si="10"/>
        <v>6825193.6860000007</v>
      </c>
      <c r="D67" s="27">
        <f t="shared" si="10"/>
        <v>5412472.2689999994</v>
      </c>
      <c r="E67" s="27">
        <f t="shared" ref="E67:G67" si="21">+E56+E47+E38+E29+E20+E11</f>
        <v>5602062.9440000001</v>
      </c>
      <c r="F67" s="27">
        <f t="shared" si="21"/>
        <v>6327073.807</v>
      </c>
      <c r="G67" s="27">
        <f t="shared" si="21"/>
        <v>6150182.9819999998</v>
      </c>
      <c r="H67" s="27">
        <f t="shared" ref="H67:I67" si="22">+H56+H47+H38+H29+H20+H11</f>
        <v>5815150.8259999994</v>
      </c>
      <c r="I67" s="27">
        <f t="shared" si="22"/>
        <v>6995005.0020000003</v>
      </c>
      <c r="J67" s="27">
        <f t="shared" ref="J67:K67" si="23">+J56+J47+J38+J29+J20+J11</f>
        <v>7574010.2970000003</v>
      </c>
      <c r="K67" s="27">
        <f t="shared" si="23"/>
        <v>6824410.1469999999</v>
      </c>
      <c r="L67" s="16"/>
      <c r="M67" s="16"/>
      <c r="N67" s="16"/>
      <c r="O67" s="28">
        <f t="shared" si="17"/>
        <v>57525561.960000001</v>
      </c>
    </row>
    <row r="68" spans="1:15" x14ac:dyDescent="0.2">
      <c r="A68" s="26"/>
      <c r="B68" s="12"/>
      <c r="C68" s="27"/>
      <c r="D68" s="27"/>
      <c r="E68" s="27"/>
      <c r="F68" s="27"/>
      <c r="G68" s="27"/>
      <c r="H68" s="27"/>
      <c r="I68" s="27"/>
      <c r="J68" s="27"/>
      <c r="K68" s="27"/>
      <c r="L68" s="16"/>
      <c r="M68" s="16"/>
      <c r="N68" s="16"/>
      <c r="O68" s="28"/>
    </row>
    <row r="69" spans="1:15" x14ac:dyDescent="0.2">
      <c r="A69" s="26"/>
      <c r="B69" s="12" t="s">
        <v>21</v>
      </c>
      <c r="C69" s="27">
        <f t="shared" ref="C69:D70" si="24">+C58+C49+C40+C31+C22+C13</f>
        <v>26075.52</v>
      </c>
      <c r="D69" s="27">
        <f t="shared" si="24"/>
        <v>19936.349999999999</v>
      </c>
      <c r="E69" s="27">
        <f t="shared" ref="E69:G69" si="25">+E58+E49+E40+E31+E22+E13</f>
        <v>24677.699999999997</v>
      </c>
      <c r="F69" s="27">
        <f t="shared" si="25"/>
        <v>25412.350000000002</v>
      </c>
      <c r="G69" s="27">
        <f t="shared" si="25"/>
        <v>29556.1</v>
      </c>
      <c r="H69" s="27">
        <f t="shared" ref="H69:I69" si="26">+H58+H49+H40+H31+H22+H13</f>
        <v>27809.09</v>
      </c>
      <c r="I69" s="27">
        <f t="shared" si="26"/>
        <v>32082</v>
      </c>
      <c r="J69" s="27">
        <f t="shared" ref="J69:K69" si="27">+J58+J49+J40+J31+J22+J13</f>
        <v>22872.879999999997</v>
      </c>
      <c r="K69" s="27">
        <f t="shared" si="27"/>
        <v>18779.03</v>
      </c>
      <c r="L69" s="16"/>
      <c r="M69" s="16"/>
      <c r="N69" s="16"/>
      <c r="O69" s="28">
        <f t="shared" si="17"/>
        <v>227201.02</v>
      </c>
    </row>
    <row r="70" spans="1:15" x14ac:dyDescent="0.2">
      <c r="A70" s="29"/>
      <c r="B70" s="30" t="s">
        <v>22</v>
      </c>
      <c r="C70" s="20">
        <f t="shared" si="24"/>
        <v>24334.18</v>
      </c>
      <c r="D70" s="20">
        <f t="shared" si="24"/>
        <v>19091.689999999999</v>
      </c>
      <c r="E70" s="20">
        <f t="shared" ref="E70:G70" si="28">+E59+E50+E41+E32+E23+E14</f>
        <v>21480.190000000002</v>
      </c>
      <c r="F70" s="20">
        <f t="shared" si="28"/>
        <v>24115.84</v>
      </c>
      <c r="G70" s="20">
        <f t="shared" si="28"/>
        <v>26180.14</v>
      </c>
      <c r="H70" s="20">
        <f t="shared" ref="H70:I70" si="29">+H59+H50+H41+H32+H23+H14</f>
        <v>26393.61</v>
      </c>
      <c r="I70" s="20">
        <f t="shared" si="29"/>
        <v>24909.510000000002</v>
      </c>
      <c r="J70" s="20">
        <f t="shared" ref="J70:K70" si="30">+J59+J50+J41+J32+J23+J14</f>
        <v>1004.7</v>
      </c>
      <c r="K70" s="20">
        <f t="shared" si="30"/>
        <v>0</v>
      </c>
      <c r="L70" s="20"/>
      <c r="M70" s="20"/>
      <c r="N70" s="20"/>
      <c r="O70" s="31">
        <f t="shared" si="17"/>
        <v>167509.86000000002</v>
      </c>
    </row>
    <row r="71" spans="1:15" x14ac:dyDescent="0.2">
      <c r="A71" s="7"/>
      <c r="B71" s="4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4"/>
    </row>
    <row r="72" spans="1:15" x14ac:dyDescent="0.2">
      <c r="A72" s="7"/>
      <c r="B72" s="4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4"/>
    </row>
    <row r="73" spans="1:15" x14ac:dyDescent="0.2">
      <c r="A73" s="7" t="s">
        <v>29</v>
      </c>
      <c r="B73" s="4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4"/>
    </row>
    <row r="76" spans="1:15" x14ac:dyDescent="0.2">
      <c r="A76" t="s">
        <v>30</v>
      </c>
    </row>
  </sheetData>
  <printOptions horizontalCentered="1" gridLines="1"/>
  <pageMargins left="0.25" right="0.25" top="0.5" bottom="0.5" header="0.3" footer="0.3"/>
  <pageSetup scale="52" orientation="landscape" r:id="rId1"/>
  <headerFooter alignWithMargins="0">
    <oddFooter>&amp;L&amp;Z&amp;F&amp;A&amp;R&amp;D   &amp;T&amp;C&amp;"Arial"&amp;10&amp;K000000&amp;P_x000D_&amp;1#&amp;"Calibri"&amp;12&amp;K008000 Internal Use&amp;R&amp;D   &amp;T&amp;C&amp;"Arial"&amp;10&amp;K000000&amp;P</oddFooter>
  </headerFooter>
  <customProperties>
    <customPr name="_pios_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Summary All  CY</vt:lpstr>
      <vt:lpstr>Summary SOP CY</vt:lpstr>
      <vt:lpstr>'Summary All  CY'!Print_Area</vt:lpstr>
      <vt:lpstr>'Summary SOP CY'!Print_Area</vt:lpstr>
      <vt:lpstr>'Summary All  CY'!Print_Titles</vt:lpstr>
      <vt:lpstr>'Summary SOP CY'!Print_Titles</vt:lpstr>
    </vt:vector>
  </TitlesOfParts>
  <Company>IBERDROLA S.A.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Michaud</dc:creator>
  <cp:lastModifiedBy>Poirier, Rhonda A.</cp:lastModifiedBy>
  <cp:lastPrinted>2025-08-08T18:53:51Z</cp:lastPrinted>
  <dcterms:created xsi:type="dcterms:W3CDTF">2018-08-01T15:51:58Z</dcterms:created>
  <dcterms:modified xsi:type="dcterms:W3CDTF">2025-10-03T16:41:46Z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19c027e-33b7-45fc-a572-8ffa5d09ec36_Enabled">
    <vt:lpwstr>true</vt:lpwstr>
  </property>
  <property fmtid="{D5CDD505-2E9C-101B-9397-08002B2CF9AE}" pid="3" name="MSIP_Label_019c027e-33b7-45fc-a572-8ffa5d09ec36_SetDate">
    <vt:lpwstr>2024-03-18T17:36:28Z</vt:lpwstr>
  </property>
  <property fmtid="{D5CDD505-2E9C-101B-9397-08002B2CF9AE}" pid="4" name="MSIP_Label_019c027e-33b7-45fc-a572-8ffa5d09ec36_Method">
    <vt:lpwstr>Standard</vt:lpwstr>
  </property>
  <property fmtid="{D5CDD505-2E9C-101B-9397-08002B2CF9AE}" pid="5" name="MSIP_Label_019c027e-33b7-45fc-a572-8ffa5d09ec36_Name">
    <vt:lpwstr>Internal Use</vt:lpwstr>
  </property>
  <property fmtid="{D5CDD505-2E9C-101B-9397-08002B2CF9AE}" pid="6" name="MSIP_Label_019c027e-33b7-45fc-a572-8ffa5d09ec36_SiteId">
    <vt:lpwstr>031a09bc-a2bf-44df-888e-4e09355b7a24</vt:lpwstr>
  </property>
  <property fmtid="{D5CDD505-2E9C-101B-9397-08002B2CF9AE}" pid="7" name="MSIP_Label_019c027e-33b7-45fc-a572-8ffa5d09ec36_ActionId">
    <vt:lpwstr>83afcc32-9690-4401-b71d-74db136011b8</vt:lpwstr>
  </property>
  <property fmtid="{D5CDD505-2E9C-101B-9397-08002B2CF9AE}" pid="8" name="MSIP_Label_019c027e-33b7-45fc-a572-8ffa5d09ec36_ContentBits">
    <vt:lpwstr>2</vt:lpwstr>
  </property>
</Properties>
</file>