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F49B88CC-AA6A-4C46-A69E-7D3D045287BA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Summary All  CY" sheetId="1" r:id="rId1"/>
    <sheet name="Summary SOP CY" sheetId="2" r:id="rId2"/>
  </sheets>
  <definedNames>
    <definedName name="_xlnm.Print_Area" localSheetId="0">'Summary All  CY'!$A$1:$O$77</definedName>
    <definedName name="_xlnm.Print_Area" localSheetId="1">'Summary SOP CY'!$A$1:$O$77</definedName>
    <definedName name="_xlnm.Print_Titles" localSheetId="0">'Summary All  CY'!$1:$6</definedName>
    <definedName name="_xlnm.Print_Titles" localSheetId="1">'Summary SOP CY'!$1:$6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2" i="2" l="1"/>
  <c r="N64" i="2"/>
  <c r="N65" i="2"/>
  <c r="N66" i="2"/>
  <c r="N67" i="2"/>
  <c r="N69" i="2"/>
  <c r="N70" i="2"/>
  <c r="M62" i="2"/>
  <c r="M64" i="2"/>
  <c r="M65" i="2"/>
  <c r="M66" i="2"/>
  <c r="M67" i="2"/>
  <c r="M69" i="2"/>
  <c r="M70" i="2"/>
  <c r="L62" i="2" l="1"/>
  <c r="L64" i="2"/>
  <c r="L65" i="2"/>
  <c r="L66" i="2"/>
  <c r="L67" i="2"/>
  <c r="L69" i="2"/>
  <c r="L70" i="2"/>
  <c r="L62" i="1"/>
  <c r="L64" i="1"/>
  <c r="L65" i="1"/>
  <c r="L66" i="1"/>
  <c r="L67" i="1"/>
  <c r="L69" i="1"/>
  <c r="L70" i="1"/>
  <c r="K62" i="2" l="1"/>
  <c r="K64" i="2"/>
  <c r="K65" i="2"/>
  <c r="K66" i="2"/>
  <c r="K67" i="2"/>
  <c r="K69" i="2"/>
  <c r="K70" i="2"/>
  <c r="K62" i="1"/>
  <c r="K64" i="1"/>
  <c r="K65" i="1"/>
  <c r="K66" i="1"/>
  <c r="K67" i="1"/>
  <c r="K69" i="1"/>
  <c r="K70" i="1"/>
  <c r="J62" i="1" l="1"/>
  <c r="J64" i="1"/>
  <c r="J65" i="1"/>
  <c r="J66" i="1"/>
  <c r="J67" i="1"/>
  <c r="J69" i="1"/>
  <c r="J70" i="1"/>
  <c r="J62" i="2"/>
  <c r="J64" i="2"/>
  <c r="J65" i="2"/>
  <c r="J66" i="2"/>
  <c r="J67" i="2"/>
  <c r="J69" i="2"/>
  <c r="J70" i="2"/>
  <c r="O7" i="1" l="1"/>
  <c r="O16" i="1"/>
  <c r="O25" i="1"/>
  <c r="O34" i="1"/>
  <c r="O43" i="1"/>
  <c r="O52" i="1"/>
  <c r="I62" i="1"/>
  <c r="O62" i="1" s="1"/>
  <c r="I64" i="1"/>
  <c r="I65" i="1"/>
  <c r="I66" i="1"/>
  <c r="I67" i="1"/>
  <c r="I69" i="1"/>
  <c r="I70" i="1"/>
  <c r="O7" i="2"/>
  <c r="O16" i="2"/>
  <c r="O25" i="2"/>
  <c r="O34" i="2"/>
  <c r="O43" i="2"/>
  <c r="O52" i="2"/>
  <c r="O62" i="2"/>
  <c r="I62" i="2"/>
  <c r="I64" i="2"/>
  <c r="I65" i="2"/>
  <c r="I66" i="2"/>
  <c r="I67" i="2"/>
  <c r="I69" i="2"/>
  <c r="I70" i="2"/>
  <c r="H62" i="2" l="1"/>
  <c r="H64" i="2"/>
  <c r="H65" i="2"/>
  <c r="H66" i="2"/>
  <c r="H67" i="2"/>
  <c r="H69" i="2"/>
  <c r="H70" i="2"/>
  <c r="H62" i="1"/>
  <c r="H64" i="1"/>
  <c r="H65" i="1"/>
  <c r="H66" i="1"/>
  <c r="H67" i="1"/>
  <c r="H69" i="1"/>
  <c r="H70" i="1"/>
  <c r="F62" i="2" l="1"/>
  <c r="G62" i="2"/>
  <c r="F64" i="2"/>
  <c r="G64" i="2"/>
  <c r="F65" i="2"/>
  <c r="G65" i="2"/>
  <c r="F66" i="2"/>
  <c r="G66" i="2"/>
  <c r="F67" i="2"/>
  <c r="G67" i="2"/>
  <c r="F69" i="2"/>
  <c r="G69" i="2"/>
  <c r="F70" i="2"/>
  <c r="G70" i="2"/>
  <c r="F62" i="1" l="1"/>
  <c r="G62" i="1"/>
  <c r="F64" i="1"/>
  <c r="G64" i="1"/>
  <c r="F65" i="1"/>
  <c r="G65" i="1"/>
  <c r="F66" i="1"/>
  <c r="G66" i="1"/>
  <c r="F67" i="1"/>
  <c r="G67" i="1"/>
  <c r="F69" i="1"/>
  <c r="G69" i="1"/>
  <c r="F70" i="1"/>
  <c r="G70" i="1"/>
  <c r="D69" i="1" l="1"/>
  <c r="E69" i="1"/>
  <c r="D70" i="1"/>
  <c r="E70" i="1"/>
  <c r="D64" i="1"/>
  <c r="E64" i="1"/>
  <c r="D65" i="1"/>
  <c r="E65" i="1"/>
  <c r="D66" i="1"/>
  <c r="E66" i="1"/>
  <c r="D67" i="1"/>
  <c r="E67" i="1"/>
  <c r="D62" i="1"/>
  <c r="E62" i="1"/>
  <c r="O32" i="2"/>
  <c r="O31" i="2"/>
  <c r="O29" i="2"/>
  <c r="O28" i="2"/>
  <c r="O27" i="2"/>
  <c r="O26" i="2"/>
  <c r="E64" i="2"/>
  <c r="E65" i="2"/>
  <c r="E66" i="2"/>
  <c r="E67" i="2"/>
  <c r="E69" i="2"/>
  <c r="E70" i="2"/>
  <c r="E62" i="2"/>
  <c r="D62" i="2" l="1"/>
  <c r="D64" i="2"/>
  <c r="D65" i="2"/>
  <c r="D66" i="2"/>
  <c r="D67" i="2"/>
  <c r="D69" i="2"/>
  <c r="D70" i="2"/>
  <c r="C62" i="1" l="1"/>
  <c r="C64" i="1"/>
  <c r="O64" i="1"/>
  <c r="C65" i="1"/>
  <c r="O65" i="1" s="1"/>
  <c r="C66" i="1"/>
  <c r="C67" i="1"/>
  <c r="O67" i="1" s="1"/>
  <c r="C69" i="1"/>
  <c r="O69" i="1"/>
  <c r="C70" i="1"/>
  <c r="O70" i="1" s="1"/>
  <c r="O66" i="1"/>
  <c r="O59" i="1"/>
  <c r="O58" i="1"/>
  <c r="O56" i="1"/>
  <c r="O55" i="1"/>
  <c r="O54" i="1"/>
  <c r="O53" i="1"/>
  <c r="O50" i="1"/>
  <c r="O49" i="1"/>
  <c r="O47" i="1"/>
  <c r="O46" i="1"/>
  <c r="O45" i="1"/>
  <c r="O44" i="1"/>
  <c r="O41" i="1"/>
  <c r="O40" i="1"/>
  <c r="O38" i="1"/>
  <c r="O37" i="1"/>
  <c r="O36" i="1"/>
  <c r="O35" i="1"/>
  <c r="O32" i="1"/>
  <c r="O31" i="1"/>
  <c r="O29" i="1"/>
  <c r="O28" i="1"/>
  <c r="O27" i="1"/>
  <c r="O26" i="1"/>
  <c r="O23" i="1"/>
  <c r="O22" i="1"/>
  <c r="O20" i="1"/>
  <c r="O19" i="1"/>
  <c r="O18" i="1"/>
  <c r="O17" i="1"/>
  <c r="O14" i="1"/>
  <c r="O13" i="1"/>
  <c r="O11" i="1"/>
  <c r="O10" i="1"/>
  <c r="O9" i="1"/>
  <c r="O8" i="1"/>
  <c r="O8" i="2"/>
  <c r="O14" i="2"/>
  <c r="O13" i="2"/>
  <c r="O47" i="2"/>
  <c r="O45" i="2"/>
  <c r="O44" i="2"/>
  <c r="O41" i="2"/>
  <c r="O40" i="2"/>
  <c r="C67" i="2"/>
  <c r="O37" i="2"/>
  <c r="O36" i="2"/>
  <c r="O35" i="2"/>
  <c r="O23" i="2"/>
  <c r="O22" i="2"/>
  <c r="O20" i="2"/>
  <c r="O19" i="2"/>
  <c r="O18" i="2"/>
  <c r="O17" i="2"/>
  <c r="O10" i="2"/>
  <c r="O9" i="2"/>
  <c r="O46" i="2"/>
  <c r="O59" i="2"/>
  <c r="C70" i="2"/>
  <c r="O70" i="2" s="1"/>
  <c r="O49" i="2"/>
  <c r="C69" i="2"/>
  <c r="O69" i="2" s="1"/>
  <c r="C66" i="2"/>
  <c r="O66" i="2" s="1"/>
  <c r="O55" i="2"/>
  <c r="O56" i="2"/>
  <c r="O11" i="2"/>
  <c r="O53" i="2"/>
  <c r="O67" i="2"/>
  <c r="O38" i="2"/>
  <c r="O50" i="2"/>
  <c r="O54" i="2"/>
  <c r="C65" i="2"/>
  <c r="C62" i="2"/>
  <c r="O65" i="2"/>
  <c r="O58" i="2"/>
  <c r="C64" i="2"/>
  <c r="O64" i="2" s="1"/>
</calcChain>
</file>

<file path=xl/sharedStrings.xml><?xml version="1.0" encoding="utf-8"?>
<sst xmlns="http://schemas.openxmlformats.org/spreadsheetml/2006/main" count="150" uniqueCount="35">
  <si>
    <t>Central Maine Power Company</t>
  </si>
  <si>
    <t>Large Non-Residential 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</si>
  <si>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</si>
  <si>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</si>
  <si>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</si>
  <si>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</si>
  <si>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</si>
  <si>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</si>
  <si>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</si>
  <si>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</si>
  <si>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</si>
  <si>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</si>
  <si>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</si>
  <si>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</si>
  <si>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</si>
  <si>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IGS-S</t>
  </si>
  <si>
    <t>Customers</t>
  </si>
  <si>
    <t>On Peak kWh</t>
  </si>
  <si>
    <t>Shoulder kWh</t>
  </si>
  <si>
    <t>Off-Peak kWh</t>
  </si>
  <si>
    <t>Total kWh</t>
  </si>
  <si>
    <t>On Peak kW</t>
  </si>
  <si>
    <t>Shoulder kW</t>
  </si>
  <si>
    <t>IGS-P</t>
  </si>
  <si>
    <t>LGS-S</t>
  </si>
  <si>
    <t>LGS-P</t>
  </si>
  <si>
    <t xml:space="preserve">LGS-ST </t>
  </si>
  <si>
    <t>LGS-T  2/</t>
  </si>
  <si>
    <t xml:space="preserve">Total </t>
  </si>
  <si>
    <t>(1)  Customers are average year-to-date customers.</t>
  </si>
  <si>
    <t>Customer Counts represent the month the meter was read.  If a customer had 2 meter reads in any given month, the customer would be counted twice.</t>
  </si>
  <si>
    <t>Customer Counts represent the month the meter was read.  If a customer had 2 meter reads in any given month, the customer is only counted once, but the sum of the kWh appears in the month read.</t>
  </si>
  <si>
    <t>2024 Billing Units - All Customers</t>
  </si>
  <si>
    <t>2024 Billing Units - SOP Only Customers</t>
  </si>
  <si>
    <t>Total kWh values represent the accounts that had both a meter read and billing document created in the same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</si>
</sst>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#,000"/>
  </numFmts>
  <fonts count="28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rgb="FF1F497D"/>
      <name val="Verdana"/>
      <family val="2"/>
    </font>
  </fonts>
  <fills count="5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" fontId="5" fillId="3" borderId="2" applyNumberFormat="0" applyProtection="0">
      <alignment horizontal="left" vertical="center" indent="1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0" borderId="0" applyNumberFormat="0" applyBorder="0" applyAlignment="0" applyProtection="0"/>
    <xf numFmtId="0" fontId="9" fillId="24" borderId="2" applyNumberFormat="0" applyAlignment="0" applyProtection="0"/>
    <xf numFmtId="0" fontId="10" fillId="17" borderId="9" applyNumberFormat="0" applyAlignment="0" applyProtection="0"/>
    <xf numFmtId="43" fontId="5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6" fillId="13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13" applyNumberFormat="0" applyFill="0" applyAlignment="0" applyProtection="0"/>
    <xf numFmtId="0" fontId="16" fillId="21" borderId="0" applyNumberFormat="0" applyBorder="0" applyAlignment="0" applyProtection="0"/>
    <xf numFmtId="0" fontId="1" fillId="0" borderId="0"/>
    <xf numFmtId="0" fontId="5" fillId="28" borderId="0"/>
    <xf numFmtId="0" fontId="17" fillId="28" borderId="0"/>
    <xf numFmtId="0" fontId="5" fillId="20" borderId="2" applyNumberFormat="0" applyFont="0" applyAlignment="0" applyProtection="0"/>
    <xf numFmtId="0" fontId="18" fillId="24" borderId="14" applyNumberFormat="0" applyAlignment="0" applyProtection="0"/>
    <xf numFmtId="4" fontId="5" fillId="29" borderId="2" applyNumberFormat="0" applyProtection="0">
      <alignment vertical="center"/>
    </xf>
    <xf numFmtId="4" fontId="19" fillId="2" borderId="2" applyNumberFormat="0" applyProtection="0">
      <alignment vertical="center"/>
    </xf>
    <xf numFmtId="4" fontId="5" fillId="2" borderId="2" applyNumberFormat="0" applyProtection="0">
      <alignment horizontal="left" vertical="center" indent="1"/>
    </xf>
    <xf numFmtId="0" fontId="20" fillId="29" borderId="15" applyNumberFormat="0" applyProtection="0">
      <alignment horizontal="left" vertical="top" indent="1"/>
    </xf>
    <xf numFmtId="4" fontId="5" fillId="3" borderId="2" applyNumberFormat="0" applyProtection="0">
      <alignment horizontal="left" vertical="center" indent="1"/>
    </xf>
    <xf numFmtId="4" fontId="5" fillId="30" borderId="2" applyNumberFormat="0" applyProtection="0">
      <alignment horizontal="right" vertical="center"/>
    </xf>
    <xf numFmtId="4" fontId="5" fillId="31" borderId="2" applyNumberFormat="0" applyProtection="0">
      <alignment horizontal="right" vertical="center"/>
    </xf>
    <xf numFmtId="4" fontId="5" fillId="32" borderId="16" applyNumberFormat="0" applyProtection="0">
      <alignment horizontal="right" vertical="center"/>
    </xf>
    <xf numFmtId="4" fontId="5" fillId="33" borderId="2" applyNumberFormat="0" applyProtection="0">
      <alignment horizontal="right" vertical="center"/>
    </xf>
    <xf numFmtId="4" fontId="5" fillId="34" borderId="2" applyNumberFormat="0" applyProtection="0">
      <alignment horizontal="right" vertical="center"/>
    </xf>
    <xf numFmtId="4" fontId="5" fillId="35" borderId="2" applyNumberFormat="0" applyProtection="0">
      <alignment horizontal="right" vertical="center"/>
    </xf>
    <xf numFmtId="4" fontId="5" fillId="36" borderId="2" applyNumberFormat="0" applyProtection="0">
      <alignment horizontal="right" vertical="center"/>
    </xf>
    <xf numFmtId="4" fontId="5" fillId="37" borderId="2" applyNumberFormat="0" applyProtection="0">
      <alignment horizontal="right" vertical="center"/>
    </xf>
    <xf numFmtId="4" fontId="5" fillId="38" borderId="2" applyNumberFormat="0" applyProtection="0">
      <alignment horizontal="right" vertical="center"/>
    </xf>
    <xf numFmtId="4" fontId="5" fillId="39" borderId="16" applyNumberFormat="0" applyProtection="0">
      <alignment horizontal="left" vertical="center" indent="1"/>
    </xf>
    <xf numFmtId="4" fontId="2" fillId="40" borderId="16" applyNumberFormat="0" applyProtection="0">
      <alignment horizontal="left" vertical="center" indent="1"/>
    </xf>
    <xf numFmtId="4" fontId="2" fillId="40" borderId="16" applyNumberFormat="0" applyProtection="0">
      <alignment horizontal="left" vertical="center" indent="1"/>
    </xf>
    <xf numFmtId="4" fontId="5" fillId="41" borderId="2" applyNumberFormat="0" applyProtection="0">
      <alignment horizontal="right" vertical="center"/>
    </xf>
    <xf numFmtId="4" fontId="5" fillId="42" borderId="16" applyNumberFormat="0" applyProtection="0">
      <alignment horizontal="left" vertical="center" indent="1"/>
    </xf>
    <xf numFmtId="4" fontId="5" fillId="41" borderId="16" applyNumberFormat="0" applyProtection="0">
      <alignment horizontal="left" vertical="center" indent="1"/>
    </xf>
    <xf numFmtId="0" fontId="5" fillId="43" borderId="2" applyNumberFormat="0" applyProtection="0">
      <alignment horizontal="left" vertical="center" indent="1"/>
    </xf>
    <xf numFmtId="0" fontId="5" fillId="40" borderId="15" applyNumberFormat="0" applyProtection="0">
      <alignment horizontal="left" vertical="top" indent="1"/>
    </xf>
    <xf numFmtId="0" fontId="5" fillId="44" borderId="2" applyNumberFormat="0" applyProtection="0">
      <alignment horizontal="left" vertical="center" indent="1"/>
    </xf>
    <xf numFmtId="0" fontId="5" fillId="41" borderId="15" applyNumberFormat="0" applyProtection="0">
      <alignment horizontal="left" vertical="top" indent="1"/>
    </xf>
    <xf numFmtId="0" fontId="5" fillId="45" borderId="2" applyNumberFormat="0" applyProtection="0">
      <alignment horizontal="left" vertical="center" indent="1"/>
    </xf>
    <xf numFmtId="0" fontId="5" fillId="45" borderId="15" applyNumberFormat="0" applyProtection="0">
      <alignment horizontal="left" vertical="top" indent="1"/>
    </xf>
    <xf numFmtId="0" fontId="5" fillId="42" borderId="2" applyNumberFormat="0" applyProtection="0">
      <alignment horizontal="left" vertical="center" indent="1"/>
    </xf>
    <xf numFmtId="0" fontId="5" fillId="42" borderId="15" applyNumberFormat="0" applyProtection="0">
      <alignment horizontal="left" vertical="top" indent="1"/>
    </xf>
    <xf numFmtId="0" fontId="5" fillId="46" borderId="17" applyNumberFormat="0">
      <protection locked="0"/>
    </xf>
    <xf numFmtId="0" fontId="21" fillId="40" borderId="18" applyBorder="0"/>
    <xf numFmtId="4" fontId="22" fillId="47" borderId="15" applyNumberFormat="0" applyProtection="0">
      <alignment vertical="center"/>
    </xf>
    <xf numFmtId="4" fontId="19" fillId="48" borderId="19" applyNumberFormat="0" applyProtection="0">
      <alignment vertical="center"/>
    </xf>
    <xf numFmtId="4" fontId="22" fillId="43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top" indent="1"/>
    </xf>
    <xf numFmtId="4" fontId="5" fillId="0" borderId="2" applyNumberFormat="0" applyProtection="0">
      <alignment horizontal="right" vertical="center"/>
    </xf>
    <xf numFmtId="4" fontId="19" fillId="49" borderId="2" applyNumberFormat="0" applyProtection="0">
      <alignment horizontal="right" vertical="center"/>
    </xf>
    <xf numFmtId="0" fontId="22" fillId="41" borderId="15" applyNumberFormat="0" applyProtection="0">
      <alignment horizontal="left" vertical="top" indent="1"/>
    </xf>
    <xf numFmtId="4" fontId="23" fillId="50" borderId="16" applyNumberFormat="0" applyProtection="0">
      <alignment horizontal="left" vertical="center" indent="1"/>
    </xf>
    <xf numFmtId="0" fontId="5" fillId="51" borderId="19"/>
    <xf numFmtId="4" fontId="24" fillId="46" borderId="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26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5" fontId="27" fillId="0" borderId="21" applyNumberFormat="0" applyProtection="0">
      <alignment horizontal="right" vertical="center"/>
    </xf>
  </cellStyleXfs>
  <cellXfs count="38">
    <xf numFmtId="0" fontId="0" fillId="0" borderId="0" xfId="0"/>
    <xf numFmtId="0" fontId="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64" fontId="2" fillId="0" borderId="0" xfId="1" applyNumberFormat="1" applyFill="1" applyAlignment="1">
      <alignment horizontal="centerContinuous"/>
    </xf>
    <xf numFmtId="0" fontId="0" fillId="0" borderId="0" xfId="0" applyFill="1"/>
    <xf numFmtId="0" fontId="2" fillId="0" borderId="0" xfId="0" applyFont="1" applyFill="1" applyAlignment="1">
      <alignment horizontal="left"/>
    </xf>
    <xf numFmtId="164" fontId="2" fillId="0" borderId="0" xfId="1" applyNumberFormat="1" applyFill="1" applyAlignment="1">
      <alignment horizontal="left" wrapText="1"/>
    </xf>
    <xf numFmtId="0" fontId="2" fillId="0" borderId="0" xfId="0" applyFont="1" applyFill="1"/>
    <xf numFmtId="164" fontId="2" fillId="0" borderId="0" xfId="1" applyNumberFormat="1" applyFill="1"/>
    <xf numFmtId="164" fontId="3" fillId="0" borderId="0" xfId="1" applyNumberFormat="1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0" fontId="2" fillId="0" borderId="0" xfId="0" applyFont="1" applyFill="1" applyBorder="1"/>
    <xf numFmtId="0" fontId="0" fillId="0" borderId="0" xfId="0" applyFill="1" applyBorder="1"/>
    <xf numFmtId="164" fontId="4" fillId="0" borderId="1" xfId="1" applyNumberFormat="1" applyFont="1" applyFill="1" applyBorder="1" applyAlignment="1">
      <alignment horizontal="centerContinuous"/>
    </xf>
    <xf numFmtId="0" fontId="4" fillId="0" borderId="1" xfId="3" applyFont="1" applyFill="1" applyBorder="1" applyAlignment="1">
      <alignment horizontal="centerContinuous"/>
    </xf>
    <xf numFmtId="0" fontId="4" fillId="0" borderId="0" xfId="0" applyFont="1" applyFill="1"/>
    <xf numFmtId="3" fontId="2" fillId="0" borderId="0" xfId="1" applyNumberFormat="1" applyFill="1"/>
    <xf numFmtId="3" fontId="0" fillId="2" borderId="0" xfId="0" applyNumberFormat="1" applyFill="1"/>
    <xf numFmtId="3" fontId="0" fillId="0" borderId="0" xfId="0" applyNumberFormat="1" applyFill="1"/>
    <xf numFmtId="3" fontId="2" fillId="0" borderId="0" xfId="2" applyNumberFormat="1" applyFill="1"/>
    <xf numFmtId="3" fontId="2" fillId="0" borderId="1" xfId="1" applyNumberFormat="1" applyFill="1" applyBorder="1"/>
    <xf numFmtId="3" fontId="0" fillId="0" borderId="1" xfId="0" applyNumberFormat="1" applyFill="1" applyBorder="1"/>
    <xf numFmtId="0" fontId="4" fillId="0" borderId="3" xfId="0" applyFont="1" applyFill="1" applyBorder="1"/>
    <xf numFmtId="0" fontId="0" fillId="0" borderId="4" xfId="0" applyFill="1" applyBorder="1"/>
    <xf numFmtId="3" fontId="2" fillId="0" borderId="4" xfId="1" applyNumberFormat="1" applyFill="1" applyBorder="1"/>
    <xf numFmtId="3" fontId="2" fillId="2" borderId="5" xfId="1" applyNumberFormat="1" applyFill="1" applyBorder="1"/>
    <xf numFmtId="0" fontId="2" fillId="0" borderId="6" xfId="0" applyFont="1" applyFill="1" applyBorder="1"/>
    <xf numFmtId="3" fontId="2" fillId="0" borderId="0" xfId="1" applyNumberFormat="1" applyFill="1" applyBorder="1"/>
    <xf numFmtId="3" fontId="2" fillId="0" borderId="5" xfId="1" applyNumberFormat="1" applyFill="1" applyBorder="1"/>
    <xf numFmtId="0" fontId="2" fillId="0" borderId="7" xfId="0" applyFont="1" applyFill="1" applyBorder="1"/>
    <xf numFmtId="0" fontId="0" fillId="0" borderId="1" xfId="0" applyFill="1" applyBorder="1"/>
    <xf numFmtId="3" fontId="2" fillId="0" borderId="8" xfId="1" applyNumberFormat="1" applyFill="1" applyBorder="1"/>
    <xf numFmtId="164" fontId="2" fillId="0" borderId="0" xfId="1" applyNumberFormat="1" applyFill="1" applyAlignment="1">
      <alignment horizontal="left"/>
    </xf>
    <xf numFmtId="0" fontId="2" fillId="0" borderId="0" xfId="1" applyNumberFormat="1" applyFill="1"/>
    <xf numFmtId="164" fontId="2" fillId="0" borderId="0" xfId="1" applyNumberFormat="1" applyFont="1" applyFill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164" fontId="0" fillId="0" borderId="0" xfId="1" applyNumberFormat="1" applyFont="1"/>
    <xf numFmtId="164" fontId="0" fillId="0" borderId="0" xfId="44" applyNumberFormat="1" applyFont="1" applyFill="1"/>
  </cellXfs>
  <cellStyles count="106">
    <cellStyle name="Accent1 - 20%" xfId="5" xr:uid="{00000000-0005-0000-0000-000000000000}"/>
    <cellStyle name="Accent1 - 40%" xfId="6" xr:uid="{00000000-0005-0000-0000-000001000000}"/>
    <cellStyle name="Accent1 - 60%" xfId="7" xr:uid="{00000000-0005-0000-0000-000002000000}"/>
    <cellStyle name="Accent1 2" xfId="8" xr:uid="{00000000-0005-0000-0000-000003000000}"/>
    <cellStyle name="Accent1 3" xfId="9" xr:uid="{00000000-0005-0000-0000-000004000000}"/>
    <cellStyle name="Accent1 4" xfId="10" xr:uid="{00000000-0005-0000-0000-000005000000}"/>
    <cellStyle name="Accent2 - 20%" xfId="11" xr:uid="{00000000-0005-0000-0000-000006000000}"/>
    <cellStyle name="Accent2 - 40%" xfId="12" xr:uid="{00000000-0005-0000-0000-000007000000}"/>
    <cellStyle name="Accent2 - 60%" xfId="13" xr:uid="{00000000-0005-0000-0000-000008000000}"/>
    <cellStyle name="Accent2 2" xfId="14" xr:uid="{00000000-0005-0000-0000-000009000000}"/>
    <cellStyle name="Accent2 3" xfId="15" xr:uid="{00000000-0005-0000-0000-00000A000000}"/>
    <cellStyle name="Accent2 4" xfId="16" xr:uid="{00000000-0005-0000-0000-00000B000000}"/>
    <cellStyle name="Accent3 - 20%" xfId="17" xr:uid="{00000000-0005-0000-0000-00000C000000}"/>
    <cellStyle name="Accent3 - 40%" xfId="18" xr:uid="{00000000-0005-0000-0000-00000D000000}"/>
    <cellStyle name="Accent3 - 60%" xfId="19" xr:uid="{00000000-0005-0000-0000-00000E000000}"/>
    <cellStyle name="Accent3 2" xfId="20" xr:uid="{00000000-0005-0000-0000-00000F000000}"/>
    <cellStyle name="Accent3 3" xfId="21" xr:uid="{00000000-0005-0000-0000-000010000000}"/>
    <cellStyle name="Accent3 4" xfId="22" xr:uid="{00000000-0005-0000-0000-000011000000}"/>
    <cellStyle name="Accent4 - 20%" xfId="23" xr:uid="{00000000-0005-0000-0000-000012000000}"/>
    <cellStyle name="Accent4 - 40%" xfId="24" xr:uid="{00000000-0005-0000-0000-000013000000}"/>
    <cellStyle name="Accent4 - 60%" xfId="25" xr:uid="{00000000-0005-0000-0000-000014000000}"/>
    <cellStyle name="Accent4 2" xfId="26" xr:uid="{00000000-0005-0000-0000-000015000000}"/>
    <cellStyle name="Accent4 3" xfId="27" xr:uid="{00000000-0005-0000-0000-000016000000}"/>
    <cellStyle name="Accent4 4" xfId="28" xr:uid="{00000000-0005-0000-0000-000017000000}"/>
    <cellStyle name="Accent5 - 20%" xfId="29" xr:uid="{00000000-0005-0000-0000-000018000000}"/>
    <cellStyle name="Accent5 - 40%" xfId="30" xr:uid="{00000000-0005-0000-0000-000019000000}"/>
    <cellStyle name="Accent5 - 60%" xfId="31" xr:uid="{00000000-0005-0000-0000-00001A000000}"/>
    <cellStyle name="Accent5 2" xfId="32" xr:uid="{00000000-0005-0000-0000-00001B000000}"/>
    <cellStyle name="Accent5 3" xfId="33" xr:uid="{00000000-0005-0000-0000-00001C000000}"/>
    <cellStyle name="Accent5 4" xfId="34" xr:uid="{00000000-0005-0000-0000-00001D000000}"/>
    <cellStyle name="Accent6 - 20%" xfId="35" xr:uid="{00000000-0005-0000-0000-00001E000000}"/>
    <cellStyle name="Accent6 - 40%" xfId="36" xr:uid="{00000000-0005-0000-0000-00001F000000}"/>
    <cellStyle name="Accent6 - 60%" xfId="37" xr:uid="{00000000-0005-0000-0000-000020000000}"/>
    <cellStyle name="Accent6 2" xfId="38" xr:uid="{00000000-0005-0000-0000-000021000000}"/>
    <cellStyle name="Accent6 3" xfId="39" xr:uid="{00000000-0005-0000-0000-000022000000}"/>
    <cellStyle name="Accent6 4" xfId="40" xr:uid="{00000000-0005-0000-0000-000023000000}"/>
    <cellStyle name="Bad 2" xfId="41" xr:uid="{00000000-0005-0000-0000-000024000000}"/>
    <cellStyle name="Calculation 2" xfId="42" xr:uid="{00000000-0005-0000-0000-000025000000}"/>
    <cellStyle name="Check Cell 2" xfId="43" xr:uid="{00000000-0005-0000-0000-000026000000}"/>
    <cellStyle name="Comma" xfId="1" builtinId="3"/>
    <cellStyle name="Comma 2" xfId="44" xr:uid="{00000000-0005-0000-0000-000028000000}"/>
    <cellStyle name="Emphasis 1" xfId="45" xr:uid="{00000000-0005-0000-0000-000029000000}"/>
    <cellStyle name="Emphasis 2" xfId="46" xr:uid="{00000000-0005-0000-0000-00002A000000}"/>
    <cellStyle name="Emphasis 3" xfId="47" xr:uid="{00000000-0005-0000-0000-00002B000000}"/>
    <cellStyle name="Good 2" xfId="48" xr:uid="{00000000-0005-0000-0000-00002C000000}"/>
    <cellStyle name="Heading 1 2" xfId="49" xr:uid="{00000000-0005-0000-0000-00002D000000}"/>
    <cellStyle name="Heading 2 2" xfId="50" xr:uid="{00000000-0005-0000-0000-00002E000000}"/>
    <cellStyle name="Heading 3 2" xfId="51" xr:uid="{00000000-0005-0000-0000-00002F000000}"/>
    <cellStyle name="Heading 4 2" xfId="52" xr:uid="{00000000-0005-0000-0000-000030000000}"/>
    <cellStyle name="Input 2" xfId="53" xr:uid="{00000000-0005-0000-0000-000031000000}"/>
    <cellStyle name="Linked Cell 2" xfId="54" xr:uid="{00000000-0005-0000-0000-000032000000}"/>
    <cellStyle name="Neutral 2" xfId="55" xr:uid="{00000000-0005-0000-0000-000033000000}"/>
    <cellStyle name="Normal" xfId="0" builtinId="0"/>
    <cellStyle name="Normal 2" xfId="56" xr:uid="{00000000-0005-0000-0000-000035000000}"/>
    <cellStyle name="Normal 3" xfId="57" xr:uid="{00000000-0005-0000-0000-000036000000}"/>
    <cellStyle name="Normal 4" xfId="58" xr:uid="{00000000-0005-0000-0000-000037000000}"/>
    <cellStyle name="Normal_AllinCoreRecalculated2" xfId="3" xr:uid="{00000000-0005-0000-0000-000038000000}"/>
    <cellStyle name="Note 2" xfId="59" xr:uid="{00000000-0005-0000-0000-000039000000}"/>
    <cellStyle name="Output 2" xfId="60" xr:uid="{00000000-0005-0000-0000-00003A000000}"/>
    <cellStyle name="Percent" xfId="2" builtinId="5"/>
    <cellStyle name="Percent 2" xfId="104" xr:uid="{1D59DFDB-F1A6-4851-8486-7B118EDBC82F}"/>
    <cellStyle name="SAPBEXaggData" xfId="61" xr:uid="{00000000-0005-0000-0000-00003C000000}"/>
    <cellStyle name="SAPBEXaggDataEmph" xfId="62" xr:uid="{00000000-0005-0000-0000-00003D000000}"/>
    <cellStyle name="SAPBEXaggItem" xfId="63" xr:uid="{00000000-0005-0000-0000-00003E000000}"/>
    <cellStyle name="SAPBEXaggItemX" xfId="64" xr:uid="{00000000-0005-0000-0000-00003F000000}"/>
    <cellStyle name="SAPBEXchaText" xfId="65" xr:uid="{00000000-0005-0000-0000-000040000000}"/>
    <cellStyle name="SAPBEXexcBad7" xfId="66" xr:uid="{00000000-0005-0000-0000-000041000000}"/>
    <cellStyle name="SAPBEXexcBad8" xfId="67" xr:uid="{00000000-0005-0000-0000-000042000000}"/>
    <cellStyle name="SAPBEXexcBad9" xfId="68" xr:uid="{00000000-0005-0000-0000-000043000000}"/>
    <cellStyle name="SAPBEXexcCritical4" xfId="69" xr:uid="{00000000-0005-0000-0000-000044000000}"/>
    <cellStyle name="SAPBEXexcCritical5" xfId="70" xr:uid="{00000000-0005-0000-0000-000045000000}"/>
    <cellStyle name="SAPBEXexcCritical6" xfId="71" xr:uid="{00000000-0005-0000-0000-000046000000}"/>
    <cellStyle name="SAPBEXexcGood1" xfId="72" xr:uid="{00000000-0005-0000-0000-000047000000}"/>
    <cellStyle name="SAPBEXexcGood2" xfId="73" xr:uid="{00000000-0005-0000-0000-000048000000}"/>
    <cellStyle name="SAPBEXexcGood3" xfId="74" xr:uid="{00000000-0005-0000-0000-000049000000}"/>
    <cellStyle name="SAPBEXfilterDrill" xfId="75" xr:uid="{00000000-0005-0000-0000-00004A000000}"/>
    <cellStyle name="SAPBEXfilterItem" xfId="76" xr:uid="{00000000-0005-0000-0000-00004B000000}"/>
    <cellStyle name="SAPBEXfilterText" xfId="77" xr:uid="{00000000-0005-0000-0000-00004C000000}"/>
    <cellStyle name="SAPBEXformats" xfId="78" xr:uid="{00000000-0005-0000-0000-00004D000000}"/>
    <cellStyle name="SAPBEXheaderItem" xfId="79" xr:uid="{00000000-0005-0000-0000-00004E000000}"/>
    <cellStyle name="SAPBEXheaderText" xfId="80" xr:uid="{00000000-0005-0000-0000-00004F000000}"/>
    <cellStyle name="SAPBEXHLevel0" xfId="81" xr:uid="{00000000-0005-0000-0000-000050000000}"/>
    <cellStyle name="SAPBEXHLevel0X" xfId="82" xr:uid="{00000000-0005-0000-0000-000051000000}"/>
    <cellStyle name="SAPBEXHLevel1" xfId="83" xr:uid="{00000000-0005-0000-0000-000052000000}"/>
    <cellStyle name="SAPBEXHLevel1X" xfId="84" xr:uid="{00000000-0005-0000-0000-000053000000}"/>
    <cellStyle name="SAPBEXHLevel2" xfId="85" xr:uid="{00000000-0005-0000-0000-000054000000}"/>
    <cellStyle name="SAPBEXHLevel2X" xfId="86" xr:uid="{00000000-0005-0000-0000-000055000000}"/>
    <cellStyle name="SAPBEXHLevel3" xfId="87" xr:uid="{00000000-0005-0000-0000-000056000000}"/>
    <cellStyle name="SAPBEXHLevel3X" xfId="88" xr:uid="{00000000-0005-0000-0000-000057000000}"/>
    <cellStyle name="SAPBEXinputData" xfId="89" xr:uid="{00000000-0005-0000-0000-000058000000}"/>
    <cellStyle name="SAPBEXItemHeader" xfId="90" xr:uid="{00000000-0005-0000-0000-000059000000}"/>
    <cellStyle name="SAPBEXresData" xfId="91" xr:uid="{00000000-0005-0000-0000-00005A000000}"/>
    <cellStyle name="SAPBEXresDataEmph" xfId="92" xr:uid="{00000000-0005-0000-0000-00005B000000}"/>
    <cellStyle name="SAPBEXresItem" xfId="93" xr:uid="{00000000-0005-0000-0000-00005C000000}"/>
    <cellStyle name="SAPBEXresItemX" xfId="94" xr:uid="{00000000-0005-0000-0000-00005D000000}"/>
    <cellStyle name="SAPBEXstdData" xfId="95" xr:uid="{00000000-0005-0000-0000-00005E000000}"/>
    <cellStyle name="SAPBEXstdDataEmph" xfId="96" xr:uid="{00000000-0005-0000-0000-00005F000000}"/>
    <cellStyle name="SAPBEXstdItem" xfId="4" xr:uid="{00000000-0005-0000-0000-000060000000}"/>
    <cellStyle name="SAPBEXstdItemX" xfId="97" xr:uid="{00000000-0005-0000-0000-000061000000}"/>
    <cellStyle name="SAPBEXtitle" xfId="98" xr:uid="{00000000-0005-0000-0000-000062000000}"/>
    <cellStyle name="SAPBEXunassignedItem" xfId="99" xr:uid="{00000000-0005-0000-0000-000063000000}"/>
    <cellStyle name="SAPBEXundefined" xfId="100" xr:uid="{00000000-0005-0000-0000-000064000000}"/>
    <cellStyle name="SAPDataCell" xfId="105" xr:uid="{E0F619A4-0218-4F44-97E9-8D95CB4803D8}"/>
    <cellStyle name="Sheet Title" xfId="101" xr:uid="{00000000-0005-0000-0000-000065000000}"/>
    <cellStyle name="Total 2" xfId="102" xr:uid="{00000000-0005-0000-0000-000066000000}"/>
    <cellStyle name="Warning Text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zoomScaleNormal="100" workbookViewId="0"/>
  </sheetViews>
  <sheetFormatPr defaultColWidth="9.140625" defaultRowHeight="12.75" x14ac:dyDescent="0.2"/>
  <cols>
    <col min="1" max="1" width="12.7109375" style="7" customWidth="1"/>
    <col min="2" max="2" width="15.7109375" style="4" customWidth="1"/>
    <col min="3" max="14" width="12.7109375" style="8" customWidth="1"/>
    <col min="15" max="15" width="15.7109375" style="4" customWidth="1"/>
    <col min="16" max="23" width="15.5703125" style="4" customWidth="1"/>
    <col min="24" max="16384" width="9.140625" style="4"/>
  </cols>
  <sheetData>
    <row r="1" spans="1:15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1" t="s">
        <v>32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5"/>
      <c r="B4" s="2"/>
      <c r="C4" s="3"/>
      <c r="D4" s="3"/>
      <c r="E4" s="3"/>
      <c r="F4" s="34"/>
      <c r="G4" s="6"/>
      <c r="H4" s="3"/>
      <c r="I4" s="3"/>
      <c r="J4" s="3"/>
      <c r="K4" s="3"/>
      <c r="L4" s="3"/>
      <c r="M4" s="3"/>
      <c r="N4" s="3"/>
      <c r="O4" s="35"/>
    </row>
    <row r="5" spans="1:15" x14ac:dyDescent="0.2">
      <c r="J5" s="9"/>
      <c r="O5" s="10"/>
    </row>
    <row r="6" spans="1:15" s="12" customFormat="1" x14ac:dyDescent="0.2">
      <c r="A6" s="11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4" t="s">
        <v>14</v>
      </c>
    </row>
    <row r="7" spans="1:15" x14ac:dyDescent="0.2">
      <c r="A7" s="15" t="s">
        <v>15</v>
      </c>
      <c r="B7" s="4" t="s">
        <v>16</v>
      </c>
      <c r="C7" s="16">
        <v>189</v>
      </c>
      <c r="D7" s="16">
        <v>188</v>
      </c>
      <c r="E7" s="16">
        <v>188</v>
      </c>
      <c r="F7" s="16">
        <v>188</v>
      </c>
      <c r="G7" s="16">
        <v>188</v>
      </c>
      <c r="H7" s="16">
        <v>186</v>
      </c>
      <c r="I7" s="16">
        <v>189</v>
      </c>
      <c r="J7" s="16">
        <v>190</v>
      </c>
      <c r="K7" s="16">
        <v>191</v>
      </c>
      <c r="L7" s="16">
        <v>192</v>
      </c>
      <c r="M7" s="16">
        <v>192</v>
      </c>
      <c r="N7" s="16">
        <v>189</v>
      </c>
      <c r="O7" s="17">
        <f>AVERAGE(C7:N7)</f>
        <v>189.16666666666666</v>
      </c>
    </row>
    <row r="8" spans="1:15" x14ac:dyDescent="0.2">
      <c r="B8" s="4" t="s">
        <v>17</v>
      </c>
      <c r="C8" s="16">
        <v>8517067.0860000029</v>
      </c>
      <c r="D8" s="16">
        <v>9273424.9080000035</v>
      </c>
      <c r="E8" s="16">
        <v>8935754.6399999987</v>
      </c>
      <c r="F8" s="16">
        <v>8624388.9460000005</v>
      </c>
      <c r="G8" s="16">
        <v>9717377.3849999979</v>
      </c>
      <c r="H8" s="16">
        <v>10622110.684999989</v>
      </c>
      <c r="I8" s="16">
        <v>11491360.982000008</v>
      </c>
      <c r="J8" s="16">
        <v>12387155.263999999</v>
      </c>
      <c r="K8" s="16">
        <v>10899259.920999998</v>
      </c>
      <c r="L8" s="16">
        <v>10243347.933999991</v>
      </c>
      <c r="M8" s="16">
        <v>7611659.4919999968</v>
      </c>
      <c r="N8" s="16">
        <v>9136964.0220000017</v>
      </c>
      <c r="O8" s="18">
        <f>SUM(C8:N8)</f>
        <v>117459871.26499999</v>
      </c>
    </row>
    <row r="9" spans="1:15" x14ac:dyDescent="0.2">
      <c r="B9" s="4" t="s">
        <v>18</v>
      </c>
      <c r="C9" s="16">
        <v>7756245.3239999982</v>
      </c>
      <c r="D9" s="16">
        <v>7646210.2190000005</v>
      </c>
      <c r="E9" s="16">
        <v>7162957.1150000021</v>
      </c>
      <c r="F9" s="16">
        <v>5512839.0919999974</v>
      </c>
      <c r="G9" s="16">
        <v>4734107.0659999996</v>
      </c>
      <c r="H9" s="16">
        <v>5235710.1060000015</v>
      </c>
      <c r="I9" s="16">
        <v>5684794.3000000007</v>
      </c>
      <c r="J9" s="16">
        <v>6050360.3340000026</v>
      </c>
      <c r="K9" s="16">
        <v>5379657.0800000001</v>
      </c>
      <c r="L9" s="16">
        <v>5023770.1150000002</v>
      </c>
      <c r="M9" s="16">
        <v>3724422.7710000016</v>
      </c>
      <c r="N9" s="16">
        <v>6006662.9440000011</v>
      </c>
      <c r="O9" s="18">
        <f>SUM(C9:N9)</f>
        <v>69917736.466000021</v>
      </c>
    </row>
    <row r="10" spans="1:15" x14ac:dyDescent="0.2">
      <c r="B10" s="4" t="s">
        <v>19</v>
      </c>
      <c r="C10" s="16">
        <v>14461717.544000007</v>
      </c>
      <c r="D10" s="16">
        <v>14239021.157</v>
      </c>
      <c r="E10" s="16">
        <v>13336917.767999995</v>
      </c>
      <c r="F10" s="16">
        <v>14462303.927000001</v>
      </c>
      <c r="G10" s="16">
        <v>17065074.022999991</v>
      </c>
      <c r="H10" s="16">
        <v>18436907.574999996</v>
      </c>
      <c r="I10" s="16">
        <v>21107171.989</v>
      </c>
      <c r="J10" s="16">
        <v>21663720.152999986</v>
      </c>
      <c r="K10" s="16">
        <v>20162504.303999986</v>
      </c>
      <c r="L10" s="16">
        <v>18177526.662000004</v>
      </c>
      <c r="M10" s="16">
        <v>14383746.470999999</v>
      </c>
      <c r="N10" s="16">
        <v>16301698.405999999</v>
      </c>
      <c r="O10" s="18">
        <f>SUM(C10:N10)</f>
        <v>203798309.97899994</v>
      </c>
    </row>
    <row r="11" spans="1:15" x14ac:dyDescent="0.2">
      <c r="B11" s="4" t="s">
        <v>20</v>
      </c>
      <c r="C11" s="16">
        <v>30735029.954000007</v>
      </c>
      <c r="D11" s="16">
        <v>31158656.284000002</v>
      </c>
      <c r="E11" s="16">
        <v>29435629.522999994</v>
      </c>
      <c r="F11" s="16">
        <v>28599531.965</v>
      </c>
      <c r="G11" s="16">
        <v>31516558.473999988</v>
      </c>
      <c r="H11" s="16">
        <v>34294728.365999982</v>
      </c>
      <c r="I11" s="16">
        <v>38283327.271000013</v>
      </c>
      <c r="J11" s="16">
        <v>40101235.750999987</v>
      </c>
      <c r="K11" s="16">
        <v>36441421.304999985</v>
      </c>
      <c r="L11" s="16">
        <v>33444644.710999995</v>
      </c>
      <c r="M11" s="16">
        <v>25719828.733999997</v>
      </c>
      <c r="N11" s="16">
        <v>31445325.372000001</v>
      </c>
      <c r="O11" s="18">
        <f>SUM(C11:N11)</f>
        <v>391175917.70999992</v>
      </c>
    </row>
    <row r="12" spans="1:15" x14ac:dyDescent="0.2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</row>
    <row r="13" spans="1:15" x14ac:dyDescent="0.2">
      <c r="B13" s="4" t="s">
        <v>21</v>
      </c>
      <c r="C13" s="16">
        <v>78777.190000000017</v>
      </c>
      <c r="D13" s="16">
        <v>73095.330000000016</v>
      </c>
      <c r="E13" s="16">
        <v>74198.780000000057</v>
      </c>
      <c r="F13" s="16">
        <v>78621.040000000008</v>
      </c>
      <c r="G13" s="16">
        <v>85952.510000000009</v>
      </c>
      <c r="H13" s="16">
        <v>83485.090000000011</v>
      </c>
      <c r="I13" s="16">
        <v>100574.13999999997</v>
      </c>
      <c r="J13" s="16">
        <v>95135.8</v>
      </c>
      <c r="K13" s="16">
        <v>87281.700000000012</v>
      </c>
      <c r="L13" s="16">
        <v>85955.289999999979</v>
      </c>
      <c r="M13" s="16">
        <v>65454.999999999993</v>
      </c>
      <c r="N13" s="16">
        <v>81920.96000000005</v>
      </c>
      <c r="O13" s="18">
        <f>SUM(C13:N13)</f>
        <v>990452.83000000019</v>
      </c>
    </row>
    <row r="14" spans="1:15" x14ac:dyDescent="0.2">
      <c r="B14" s="4" t="s">
        <v>22</v>
      </c>
      <c r="C14" s="16">
        <v>75858.660000000033</v>
      </c>
      <c r="D14" s="16">
        <v>71123.16</v>
      </c>
      <c r="E14" s="16">
        <v>72374.69</v>
      </c>
      <c r="F14" s="16">
        <v>76609.97</v>
      </c>
      <c r="G14" s="16">
        <v>83919.96</v>
      </c>
      <c r="H14" s="16">
        <v>83499.109999999986</v>
      </c>
      <c r="I14" s="16">
        <v>98782.140000000072</v>
      </c>
      <c r="J14" s="16">
        <v>92672.55</v>
      </c>
      <c r="K14" s="16">
        <v>86522.510000000024</v>
      </c>
      <c r="L14" s="16">
        <v>84638.32</v>
      </c>
      <c r="M14" s="16">
        <v>64474.059999999969</v>
      </c>
      <c r="N14" s="16">
        <v>78657.14</v>
      </c>
      <c r="O14" s="18">
        <f>SUM(C14:N14)</f>
        <v>969132.27000000025</v>
      </c>
    </row>
    <row r="15" spans="1:15" x14ac:dyDescent="0.2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</row>
    <row r="16" spans="1:15" x14ac:dyDescent="0.2">
      <c r="A16" s="15" t="s">
        <v>23</v>
      </c>
      <c r="B16" s="4" t="s">
        <v>16</v>
      </c>
      <c r="C16" s="37">
        <v>61</v>
      </c>
      <c r="D16" s="37">
        <v>62</v>
      </c>
      <c r="E16" s="37">
        <v>64</v>
      </c>
      <c r="F16" s="37">
        <v>63</v>
      </c>
      <c r="G16" s="37">
        <v>63</v>
      </c>
      <c r="H16" s="37">
        <v>61</v>
      </c>
      <c r="I16" s="16">
        <v>61</v>
      </c>
      <c r="J16" s="16">
        <v>61</v>
      </c>
      <c r="K16" s="16">
        <v>61</v>
      </c>
      <c r="L16" s="16">
        <v>62</v>
      </c>
      <c r="M16" s="16">
        <v>61</v>
      </c>
      <c r="N16" s="16">
        <v>61</v>
      </c>
      <c r="O16" s="17">
        <f>AVERAGE(C16:N16)</f>
        <v>61.75</v>
      </c>
    </row>
    <row r="17" spans="1:15" x14ac:dyDescent="0.2">
      <c r="B17" s="4" t="s">
        <v>17</v>
      </c>
      <c r="C17" s="16">
        <v>3458976.4600000004</v>
      </c>
      <c r="D17" s="16">
        <v>3662878.5439999993</v>
      </c>
      <c r="E17" s="16">
        <v>3567629.3589999988</v>
      </c>
      <c r="F17" s="16">
        <v>3599864.0419999999</v>
      </c>
      <c r="G17" s="16">
        <v>3778683.299000001</v>
      </c>
      <c r="H17" s="16">
        <v>3923785.8849999993</v>
      </c>
      <c r="I17" s="16">
        <v>4527419.318</v>
      </c>
      <c r="J17" s="16">
        <v>4496336.0820000023</v>
      </c>
      <c r="K17" s="16">
        <v>3764050.196</v>
      </c>
      <c r="L17" s="16">
        <v>4131273.0229999986</v>
      </c>
      <c r="M17" s="16">
        <v>2720592.8299999996</v>
      </c>
      <c r="N17" s="16">
        <v>3685113.4589999993</v>
      </c>
      <c r="O17" s="18">
        <f>SUM(C17:N17)</f>
        <v>45316602.497000001</v>
      </c>
    </row>
    <row r="18" spans="1:15" x14ac:dyDescent="0.2">
      <c r="B18" s="4" t="s">
        <v>18</v>
      </c>
      <c r="C18" s="16">
        <v>3070774.5390000003</v>
      </c>
      <c r="D18" s="16">
        <v>2994454.9909999995</v>
      </c>
      <c r="E18" s="16">
        <v>2749902.4459999986</v>
      </c>
      <c r="F18" s="16">
        <v>2297254.9329999997</v>
      </c>
      <c r="G18" s="16">
        <v>1785312.4600000004</v>
      </c>
      <c r="H18" s="16">
        <v>1886732.9850000001</v>
      </c>
      <c r="I18" s="16">
        <v>2224481.9380000001</v>
      </c>
      <c r="J18" s="16">
        <v>2171043.1550000003</v>
      </c>
      <c r="K18" s="16">
        <v>1827195.7850000001</v>
      </c>
      <c r="L18" s="16">
        <v>1993061.2240000006</v>
      </c>
      <c r="M18" s="16">
        <v>1281272.736</v>
      </c>
      <c r="N18" s="16">
        <v>2326989.6979999999</v>
      </c>
      <c r="O18" s="18">
        <f>SUM(C18:N18)</f>
        <v>26608476.890000001</v>
      </c>
    </row>
    <row r="19" spans="1:15" x14ac:dyDescent="0.2">
      <c r="B19" s="4" t="s">
        <v>19</v>
      </c>
      <c r="C19" s="16">
        <v>5892525.671000001</v>
      </c>
      <c r="D19" s="16">
        <v>5747835.6120000016</v>
      </c>
      <c r="E19" s="16">
        <v>5345308.6830000021</v>
      </c>
      <c r="F19" s="16">
        <v>5999869.4009999987</v>
      </c>
      <c r="G19" s="16">
        <v>6764461.129999999</v>
      </c>
      <c r="H19" s="16">
        <v>6729243.7999999998</v>
      </c>
      <c r="I19" s="16">
        <v>8168829.2279999992</v>
      </c>
      <c r="J19" s="16">
        <v>7821563.1420000019</v>
      </c>
      <c r="K19" s="16">
        <v>6787008.0329999998</v>
      </c>
      <c r="L19" s="16">
        <v>7149292.8300000001</v>
      </c>
      <c r="M19" s="16">
        <v>4988998.8309999993</v>
      </c>
      <c r="N19" s="16">
        <v>6436918.1000000015</v>
      </c>
      <c r="O19" s="18">
        <f>SUM(C19:N19)</f>
        <v>77831854.460999995</v>
      </c>
    </row>
    <row r="20" spans="1:15" x14ac:dyDescent="0.2">
      <c r="B20" s="4" t="s">
        <v>20</v>
      </c>
      <c r="C20" s="16">
        <v>12422276.670000002</v>
      </c>
      <c r="D20" s="16">
        <v>12405169.147</v>
      </c>
      <c r="E20" s="16">
        <v>11662840.488</v>
      </c>
      <c r="F20" s="16">
        <v>11896988.375999998</v>
      </c>
      <c r="G20" s="16">
        <v>12328456.889</v>
      </c>
      <c r="H20" s="16">
        <v>12539762.669999998</v>
      </c>
      <c r="I20" s="16">
        <v>14920730.483999999</v>
      </c>
      <c r="J20" s="16">
        <v>14488942.379000004</v>
      </c>
      <c r="K20" s="16">
        <v>12378254.014</v>
      </c>
      <c r="L20" s="16">
        <v>13273627.077</v>
      </c>
      <c r="M20" s="16">
        <v>8990864.3969999999</v>
      </c>
      <c r="N20" s="16">
        <v>12449021.257000001</v>
      </c>
      <c r="O20" s="18">
        <f>SUM(C20:N20)</f>
        <v>149756933.84800002</v>
      </c>
    </row>
    <row r="21" spans="1:15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/>
    </row>
    <row r="22" spans="1:15" x14ac:dyDescent="0.2">
      <c r="B22" s="4" t="s">
        <v>21</v>
      </c>
      <c r="C22" s="16">
        <v>31735.210000000006</v>
      </c>
      <c r="D22" s="16">
        <v>27172.400000000005</v>
      </c>
      <c r="E22" s="16">
        <v>27704.139999999996</v>
      </c>
      <c r="F22" s="16">
        <v>33665.210000000006</v>
      </c>
      <c r="G22" s="16">
        <v>32688.110000000008</v>
      </c>
      <c r="H22" s="16">
        <v>31966.199999999993</v>
      </c>
      <c r="I22" s="16">
        <v>38672.53</v>
      </c>
      <c r="J22" s="16">
        <v>34272.000000000007</v>
      </c>
      <c r="K22" s="16">
        <v>30197.619999999995</v>
      </c>
      <c r="L22" s="16">
        <v>35234.699999999997</v>
      </c>
      <c r="M22" s="16">
        <v>23153.649999999991</v>
      </c>
      <c r="N22" s="16">
        <v>32570.999999999996</v>
      </c>
      <c r="O22" s="18">
        <f>SUM(C22:N22)</f>
        <v>379032.77</v>
      </c>
    </row>
    <row r="23" spans="1:15" x14ac:dyDescent="0.2">
      <c r="B23" s="4" t="s">
        <v>22</v>
      </c>
      <c r="C23" s="16">
        <v>29734.029999999995</v>
      </c>
      <c r="D23" s="16">
        <v>26570.680000000008</v>
      </c>
      <c r="E23" s="16">
        <v>27439.130000000005</v>
      </c>
      <c r="F23" s="16">
        <v>32796.57</v>
      </c>
      <c r="G23" s="16">
        <v>31341.170000000002</v>
      </c>
      <c r="H23" s="16">
        <v>31268.800000000007</v>
      </c>
      <c r="I23" s="16">
        <v>38317.23000000001</v>
      </c>
      <c r="J23" s="16">
        <v>33904.640000000007</v>
      </c>
      <c r="K23" s="16">
        <v>28809.019999999997</v>
      </c>
      <c r="L23" s="16">
        <v>34065.269999999997</v>
      </c>
      <c r="M23" s="16">
        <v>22786.029999999995</v>
      </c>
      <c r="N23" s="16">
        <v>31257.309999999994</v>
      </c>
      <c r="O23" s="18">
        <f>SUM(C23:N23)</f>
        <v>368289.88000000006</v>
      </c>
    </row>
    <row r="24" spans="1:15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</row>
    <row r="25" spans="1:15" x14ac:dyDescent="0.2">
      <c r="A25" s="15" t="s">
        <v>24</v>
      </c>
      <c r="B25" s="4" t="s">
        <v>16</v>
      </c>
      <c r="C25" s="36">
        <v>17</v>
      </c>
      <c r="D25" s="36">
        <v>17</v>
      </c>
      <c r="E25" s="36">
        <v>17</v>
      </c>
      <c r="F25" s="36">
        <v>17</v>
      </c>
      <c r="G25" s="36">
        <v>17</v>
      </c>
      <c r="H25" s="36">
        <v>17</v>
      </c>
      <c r="I25" s="16">
        <v>16</v>
      </c>
      <c r="J25" s="16">
        <v>16</v>
      </c>
      <c r="K25" s="16">
        <v>17</v>
      </c>
      <c r="L25" s="16">
        <v>17</v>
      </c>
      <c r="M25" s="16">
        <v>16</v>
      </c>
      <c r="N25" s="16">
        <v>16</v>
      </c>
      <c r="O25" s="17">
        <f>AVERAGE(C25:N25)</f>
        <v>16.666666666666668</v>
      </c>
    </row>
    <row r="26" spans="1:15" x14ac:dyDescent="0.2">
      <c r="B26" s="4" t="s">
        <v>17</v>
      </c>
      <c r="C26" s="16">
        <v>2441875.4649999999</v>
      </c>
      <c r="D26" s="16">
        <v>2632287.1569999997</v>
      </c>
      <c r="E26" s="16">
        <v>2588853.193</v>
      </c>
      <c r="F26" s="16">
        <v>2355865.889</v>
      </c>
      <c r="G26" s="16">
        <v>2628445.56</v>
      </c>
      <c r="H26" s="16">
        <v>2976482.5460000006</v>
      </c>
      <c r="I26" s="16">
        <v>2595916.8179999995</v>
      </c>
      <c r="J26" s="16">
        <v>3119929.2590000001</v>
      </c>
      <c r="K26" s="16">
        <v>3051889.7309999997</v>
      </c>
      <c r="L26" s="16">
        <v>2778046.0979999998</v>
      </c>
      <c r="M26" s="16">
        <v>1513897.4450000001</v>
      </c>
      <c r="N26" s="16">
        <v>2377556.1030000001</v>
      </c>
      <c r="O26" s="18">
        <f>SUM(C26:N26)</f>
        <v>31061045.263999999</v>
      </c>
    </row>
    <row r="27" spans="1:15" x14ac:dyDescent="0.2">
      <c r="B27" s="4" t="s">
        <v>18</v>
      </c>
      <c r="C27" s="16">
        <v>2268433.2250000001</v>
      </c>
      <c r="D27" s="16">
        <v>2167686.551</v>
      </c>
      <c r="E27" s="16">
        <v>2184433.6579999998</v>
      </c>
      <c r="F27" s="16">
        <v>1692346.115</v>
      </c>
      <c r="G27" s="16">
        <v>1237817.355</v>
      </c>
      <c r="H27" s="16">
        <v>1425619.9330000002</v>
      </c>
      <c r="I27" s="16">
        <v>1231483.4040000001</v>
      </c>
      <c r="J27" s="16">
        <v>1455022.9049999998</v>
      </c>
      <c r="K27" s="16">
        <v>1443122.0290000003</v>
      </c>
      <c r="L27" s="16">
        <v>1318548.0349999999</v>
      </c>
      <c r="M27" s="16">
        <v>735102.30900000001</v>
      </c>
      <c r="N27" s="16">
        <v>1397775.2940000002</v>
      </c>
      <c r="O27" s="18">
        <f>SUM(C27:N27)</f>
        <v>18557390.813000001</v>
      </c>
    </row>
    <row r="28" spans="1:15" x14ac:dyDescent="0.2">
      <c r="B28" s="4" t="s">
        <v>19</v>
      </c>
      <c r="C28" s="16">
        <v>4312920.9170000004</v>
      </c>
      <c r="D28" s="16">
        <v>4273586.2379999999</v>
      </c>
      <c r="E28" s="16">
        <v>4208332.9250000007</v>
      </c>
      <c r="F28" s="16">
        <v>4026798.31</v>
      </c>
      <c r="G28" s="16">
        <v>5182868.2499999991</v>
      </c>
      <c r="H28" s="16">
        <v>5704327.625</v>
      </c>
      <c r="I28" s="16">
        <v>4962601.6649999991</v>
      </c>
      <c r="J28" s="16">
        <v>5701295.7369999997</v>
      </c>
      <c r="K28" s="16">
        <v>6155463.8020000001</v>
      </c>
      <c r="L28" s="16">
        <v>5279520.2620000001</v>
      </c>
      <c r="M28" s="16">
        <v>2965761.6340000005</v>
      </c>
      <c r="N28" s="16">
        <v>4833285.341</v>
      </c>
      <c r="O28" s="18">
        <f>SUM(C28:N28)</f>
        <v>57606762.706</v>
      </c>
    </row>
    <row r="29" spans="1:15" x14ac:dyDescent="0.2">
      <c r="B29" s="4" t="s">
        <v>20</v>
      </c>
      <c r="C29" s="16">
        <v>9023229.6070000008</v>
      </c>
      <c r="D29" s="16">
        <v>9073559.9459999986</v>
      </c>
      <c r="E29" s="16">
        <v>8981619.7760000005</v>
      </c>
      <c r="F29" s="16">
        <v>8075010.3139999993</v>
      </c>
      <c r="G29" s="16">
        <v>9049131.1649999991</v>
      </c>
      <c r="H29" s="16">
        <v>10106430.104</v>
      </c>
      <c r="I29" s="16">
        <v>8790001.8869999982</v>
      </c>
      <c r="J29" s="16">
        <v>10276247.901000001</v>
      </c>
      <c r="K29" s="16">
        <v>10650475.561999999</v>
      </c>
      <c r="L29" s="16">
        <v>9376114.3949999996</v>
      </c>
      <c r="M29" s="16">
        <v>5214761.3880000003</v>
      </c>
      <c r="N29" s="16">
        <v>8608616.7379999999</v>
      </c>
      <c r="O29" s="18">
        <f>SUM(C29:N29)</f>
        <v>107225198.78299999</v>
      </c>
    </row>
    <row r="30" spans="1:15" x14ac:dyDescent="0.2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/>
    </row>
    <row r="31" spans="1:15" x14ac:dyDescent="0.2">
      <c r="B31" s="4" t="s">
        <v>21</v>
      </c>
      <c r="C31" s="16">
        <v>19830.23</v>
      </c>
      <c r="D31" s="16">
        <v>19739.03</v>
      </c>
      <c r="E31" s="16">
        <v>19733.87</v>
      </c>
      <c r="F31" s="16">
        <v>19376.55</v>
      </c>
      <c r="G31" s="16">
        <v>20743.63</v>
      </c>
      <c r="H31" s="16">
        <v>21743.570000000003</v>
      </c>
      <c r="I31" s="16">
        <v>23217.87</v>
      </c>
      <c r="J31" s="16">
        <v>21999.66</v>
      </c>
      <c r="K31" s="16">
        <v>22756.12</v>
      </c>
      <c r="L31" s="16">
        <v>21312.850000000002</v>
      </c>
      <c r="M31" s="16">
        <v>12397.9</v>
      </c>
      <c r="N31" s="16">
        <v>19305.579999999998</v>
      </c>
      <c r="O31" s="18">
        <f>SUM(C31:N31)</f>
        <v>242156.86</v>
      </c>
    </row>
    <row r="32" spans="1:15" x14ac:dyDescent="0.2">
      <c r="B32" s="4" t="s">
        <v>22</v>
      </c>
      <c r="C32" s="16">
        <v>19231.22</v>
      </c>
      <c r="D32" s="16">
        <v>19393.689999999995</v>
      </c>
      <c r="E32" s="16">
        <v>19201.3</v>
      </c>
      <c r="F32" s="16">
        <v>18572.129999999997</v>
      </c>
      <c r="G32" s="16">
        <v>20526.580000000002</v>
      </c>
      <c r="H32" s="16">
        <v>21821.800000000003</v>
      </c>
      <c r="I32" s="16">
        <v>23264.210000000003</v>
      </c>
      <c r="J32" s="16">
        <v>22144.53</v>
      </c>
      <c r="K32" s="16">
        <v>22684.729999999996</v>
      </c>
      <c r="L32" s="16">
        <v>21544.339999999997</v>
      </c>
      <c r="M32" s="16">
        <v>12601.750000000002</v>
      </c>
      <c r="N32" s="16">
        <v>19069.760000000002</v>
      </c>
      <c r="O32" s="18">
        <f>SUM(C32:N32)</f>
        <v>240056.04</v>
      </c>
    </row>
    <row r="33" spans="1:16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8"/>
    </row>
    <row r="34" spans="1:16" x14ac:dyDescent="0.2">
      <c r="A34" s="15" t="s">
        <v>25</v>
      </c>
      <c r="B34" s="4" t="s">
        <v>16</v>
      </c>
      <c r="C34" s="16">
        <v>57</v>
      </c>
      <c r="D34" s="16">
        <v>56</v>
      </c>
      <c r="E34" s="16">
        <v>56</v>
      </c>
      <c r="F34" s="16">
        <v>57</v>
      </c>
      <c r="G34" s="16">
        <v>57</v>
      </c>
      <c r="H34" s="16">
        <v>58</v>
      </c>
      <c r="I34" s="16">
        <v>59</v>
      </c>
      <c r="J34" s="16">
        <v>59</v>
      </c>
      <c r="K34" s="16">
        <v>60</v>
      </c>
      <c r="L34" s="16">
        <v>59</v>
      </c>
      <c r="M34" s="16">
        <v>58</v>
      </c>
      <c r="N34" s="16">
        <v>57</v>
      </c>
      <c r="O34" s="17">
        <f>AVERAGE(C34:N34)</f>
        <v>57.75</v>
      </c>
    </row>
    <row r="35" spans="1:16" x14ac:dyDescent="0.2">
      <c r="B35" s="4" t="s">
        <v>17</v>
      </c>
      <c r="C35" s="16">
        <v>12246666.507999999</v>
      </c>
      <c r="D35" s="16">
        <v>13318083.718999999</v>
      </c>
      <c r="E35" s="16">
        <v>11904953.775999999</v>
      </c>
      <c r="F35" s="16">
        <v>12282786.227</v>
      </c>
      <c r="G35" s="16">
        <v>13488748.589</v>
      </c>
      <c r="H35" s="16">
        <v>14257439.866999999</v>
      </c>
      <c r="I35" s="16">
        <v>15060166.446999999</v>
      </c>
      <c r="J35" s="16">
        <v>16861773.114000004</v>
      </c>
      <c r="K35" s="16">
        <v>14572177.577999992</v>
      </c>
      <c r="L35" s="16">
        <v>14097910.501</v>
      </c>
      <c r="M35" s="16">
        <v>10613970.394000001</v>
      </c>
      <c r="N35" s="16">
        <v>13650549.344000001</v>
      </c>
      <c r="O35" s="18">
        <f>SUM(C35:N35)</f>
        <v>162355226.06399998</v>
      </c>
    </row>
    <row r="36" spans="1:16" x14ac:dyDescent="0.2">
      <c r="B36" s="4" t="s">
        <v>18</v>
      </c>
      <c r="C36" s="16">
        <v>11490830.674000002</v>
      </c>
      <c r="D36" s="16">
        <v>11062244.585000001</v>
      </c>
      <c r="E36" s="16">
        <v>9496692.3320000023</v>
      </c>
      <c r="F36" s="16">
        <v>7739990.3650000021</v>
      </c>
      <c r="G36" s="16">
        <v>6245793.515999998</v>
      </c>
      <c r="H36" s="16">
        <v>6641534.614000001</v>
      </c>
      <c r="I36" s="16">
        <v>7059382.1170000024</v>
      </c>
      <c r="J36" s="16">
        <v>7853701.5939999986</v>
      </c>
      <c r="K36" s="16">
        <v>6843894.135999999</v>
      </c>
      <c r="L36" s="16">
        <v>6604633.7880000006</v>
      </c>
      <c r="M36" s="16">
        <v>4901039.1109999996</v>
      </c>
      <c r="N36" s="16">
        <v>8792732.966</v>
      </c>
      <c r="O36" s="18">
        <f>SUM(C36:N36)</f>
        <v>94732469.798000008</v>
      </c>
    </row>
    <row r="37" spans="1:16" x14ac:dyDescent="0.2">
      <c r="B37" s="4" t="s">
        <v>19</v>
      </c>
      <c r="C37" s="16">
        <v>23104191.20999999</v>
      </c>
      <c r="D37" s="16">
        <v>22523123.541999996</v>
      </c>
      <c r="E37" s="16">
        <v>19715974.427999999</v>
      </c>
      <c r="F37" s="16">
        <v>23640088.624000009</v>
      </c>
      <c r="G37" s="16">
        <v>27260848.906000007</v>
      </c>
      <c r="H37" s="16">
        <v>27997483.953999996</v>
      </c>
      <c r="I37" s="16">
        <v>31195683.20299999</v>
      </c>
      <c r="J37" s="16">
        <v>32853017.038999993</v>
      </c>
      <c r="K37" s="16">
        <v>30214756.544999991</v>
      </c>
      <c r="L37" s="16">
        <v>28729284.752</v>
      </c>
      <c r="M37" s="16">
        <v>22810323.553000003</v>
      </c>
      <c r="N37" s="16">
        <v>27170614.177999999</v>
      </c>
      <c r="O37" s="18">
        <f>SUM(C37:N37)</f>
        <v>317215389.93399996</v>
      </c>
    </row>
    <row r="38" spans="1:16" x14ac:dyDescent="0.2">
      <c r="B38" s="4" t="s">
        <v>20</v>
      </c>
      <c r="C38" s="16">
        <v>46841688.39199999</v>
      </c>
      <c r="D38" s="16">
        <v>46903451.845999993</v>
      </c>
      <c r="E38" s="16">
        <v>41117620.535999998</v>
      </c>
      <c r="F38" s="16">
        <v>43662865.216000006</v>
      </c>
      <c r="G38" s="16">
        <v>46995391.011000007</v>
      </c>
      <c r="H38" s="16">
        <v>48896458.434999995</v>
      </c>
      <c r="I38" s="16">
        <v>53315231.76699999</v>
      </c>
      <c r="J38" s="16">
        <v>57568491.746999994</v>
      </c>
      <c r="K38" s="16">
        <v>51630828.258999981</v>
      </c>
      <c r="L38" s="16">
        <v>49431829.041000001</v>
      </c>
      <c r="M38" s="16">
        <v>38325333.058000006</v>
      </c>
      <c r="N38" s="16">
        <v>49613896.488000005</v>
      </c>
      <c r="O38" s="18">
        <f>SUM(C38:N38)</f>
        <v>574303085.796</v>
      </c>
    </row>
    <row r="39" spans="1:16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8"/>
    </row>
    <row r="40" spans="1:16" x14ac:dyDescent="0.2">
      <c r="B40" s="4" t="s">
        <v>21</v>
      </c>
      <c r="C40" s="16">
        <v>100420.93000000001</v>
      </c>
      <c r="D40" s="16">
        <v>93840.329999999987</v>
      </c>
      <c r="E40" s="16">
        <v>87577.45</v>
      </c>
      <c r="F40" s="16">
        <v>91977.950000000012</v>
      </c>
      <c r="G40" s="16">
        <v>101193.38</v>
      </c>
      <c r="H40" s="16">
        <v>103406.72999999998</v>
      </c>
      <c r="I40" s="16">
        <v>116767.00000000003</v>
      </c>
      <c r="J40" s="16">
        <v>116580.73000000004</v>
      </c>
      <c r="K40" s="16">
        <v>99774.25</v>
      </c>
      <c r="L40" s="16">
        <v>104552.57999999997</v>
      </c>
      <c r="M40" s="16">
        <v>79106.680000000008</v>
      </c>
      <c r="N40" s="16">
        <v>102747.64999999998</v>
      </c>
      <c r="O40" s="18">
        <f>SUM(C40:N40)</f>
        <v>1197945.6599999999</v>
      </c>
    </row>
    <row r="41" spans="1:16" x14ac:dyDescent="0.2">
      <c r="B41" s="4" t="s">
        <v>22</v>
      </c>
      <c r="C41" s="16">
        <v>100868.85</v>
      </c>
      <c r="D41" s="16">
        <v>91256.599999999991</v>
      </c>
      <c r="E41" s="16">
        <v>85127.73000000001</v>
      </c>
      <c r="F41" s="16">
        <v>92037.55</v>
      </c>
      <c r="G41" s="16">
        <v>98985.5</v>
      </c>
      <c r="H41" s="16">
        <v>100812.35000000002</v>
      </c>
      <c r="I41" s="16">
        <v>114078.18000000002</v>
      </c>
      <c r="J41" s="16">
        <v>114024.80000000002</v>
      </c>
      <c r="K41" s="16">
        <v>98436.579999999987</v>
      </c>
      <c r="L41" s="16">
        <v>105313</v>
      </c>
      <c r="M41" s="16">
        <v>78669.48</v>
      </c>
      <c r="N41" s="16">
        <v>101821.18</v>
      </c>
      <c r="O41" s="18">
        <f>SUM(C41:N41)</f>
        <v>1181431.8</v>
      </c>
    </row>
    <row r="42" spans="1:16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8"/>
    </row>
    <row r="43" spans="1:16" x14ac:dyDescent="0.2">
      <c r="A43" s="15" t="s">
        <v>26</v>
      </c>
      <c r="B43" s="4" t="s">
        <v>16</v>
      </c>
      <c r="C43" s="16">
        <v>48</v>
      </c>
      <c r="D43" s="16">
        <v>48</v>
      </c>
      <c r="E43" s="16">
        <v>48</v>
      </c>
      <c r="F43" s="16">
        <v>48</v>
      </c>
      <c r="G43" s="16">
        <v>48</v>
      </c>
      <c r="H43" s="16">
        <v>48</v>
      </c>
      <c r="I43" s="16">
        <v>47</v>
      </c>
      <c r="J43" s="16">
        <v>46</v>
      </c>
      <c r="K43" s="16">
        <v>46</v>
      </c>
      <c r="L43" s="16">
        <v>46</v>
      </c>
      <c r="M43" s="16">
        <v>46</v>
      </c>
      <c r="N43" s="16">
        <v>46</v>
      </c>
      <c r="O43" s="17">
        <f>AVERAGE(C43:N43)</f>
        <v>47.083333333333336</v>
      </c>
    </row>
    <row r="44" spans="1:16" x14ac:dyDescent="0.2">
      <c r="B44" s="4" t="s">
        <v>17</v>
      </c>
      <c r="C44" s="16">
        <v>13311973.233000003</v>
      </c>
      <c r="D44" s="16">
        <v>13081716.908999998</v>
      </c>
      <c r="E44" s="16">
        <v>12151397.852999998</v>
      </c>
      <c r="F44" s="16">
        <v>12995673.385</v>
      </c>
      <c r="G44" s="16">
        <v>13188093.561999999</v>
      </c>
      <c r="H44" s="16">
        <v>11794566.766999999</v>
      </c>
      <c r="I44" s="16">
        <v>10153272.314999999</v>
      </c>
      <c r="J44" s="16">
        <v>15014097.984000005</v>
      </c>
      <c r="K44" s="16">
        <v>12105517.170000002</v>
      </c>
      <c r="L44" s="16">
        <v>11765829.315000001</v>
      </c>
      <c r="M44" s="16">
        <v>10897916.276000001</v>
      </c>
      <c r="N44" s="16">
        <v>10507248.454999998</v>
      </c>
      <c r="O44" s="18">
        <f>SUM(C44:N44)</f>
        <v>146967303.22399998</v>
      </c>
      <c r="P44" s="18"/>
    </row>
    <row r="45" spans="1:16" x14ac:dyDescent="0.2">
      <c r="B45" s="4" t="s">
        <v>18</v>
      </c>
      <c r="C45" s="16">
        <v>13624173.166000001</v>
      </c>
      <c r="D45" s="16">
        <v>11389275.290999999</v>
      </c>
      <c r="E45" s="16">
        <v>10850371.519000001</v>
      </c>
      <c r="F45" s="16">
        <v>8285871.7609999981</v>
      </c>
      <c r="G45" s="16">
        <v>5945958.8300000001</v>
      </c>
      <c r="H45" s="16">
        <v>5370029.2649999997</v>
      </c>
      <c r="I45" s="16">
        <v>4675428.9980000006</v>
      </c>
      <c r="J45" s="16">
        <v>6838795.279000001</v>
      </c>
      <c r="K45" s="16">
        <v>5496385.2519999994</v>
      </c>
      <c r="L45" s="16">
        <v>5332197.1180000007</v>
      </c>
      <c r="M45" s="16">
        <v>4876743.1130000008</v>
      </c>
      <c r="N45" s="16">
        <v>6895935.5540000005</v>
      </c>
      <c r="O45" s="18">
        <f>SUM(C45:N45)</f>
        <v>89581165.146000013</v>
      </c>
    </row>
    <row r="46" spans="1:16" x14ac:dyDescent="0.2">
      <c r="B46" s="4" t="s">
        <v>19</v>
      </c>
      <c r="C46" s="16">
        <v>28520179.654000003</v>
      </c>
      <c r="D46" s="16">
        <v>24417856.646000009</v>
      </c>
      <c r="E46" s="16">
        <v>23236815.381000001</v>
      </c>
      <c r="F46" s="16">
        <v>27930390.009000003</v>
      </c>
      <c r="G46" s="16">
        <v>30275254.919000003</v>
      </c>
      <c r="H46" s="16">
        <v>27781473.296</v>
      </c>
      <c r="I46" s="16">
        <v>23832112.363000002</v>
      </c>
      <c r="J46" s="16">
        <v>31651504.771999996</v>
      </c>
      <c r="K46" s="16">
        <v>27910829.860000003</v>
      </c>
      <c r="L46" s="16">
        <v>26142801.706999999</v>
      </c>
      <c r="M46" s="16">
        <v>24989774.783</v>
      </c>
      <c r="N46" s="16">
        <v>24253154.166000001</v>
      </c>
      <c r="O46" s="18">
        <f>SUM(C46:N46)</f>
        <v>320942147.55600005</v>
      </c>
    </row>
    <row r="47" spans="1:16" x14ac:dyDescent="0.2">
      <c r="B47" s="4" t="s">
        <v>20</v>
      </c>
      <c r="C47" s="16">
        <v>55456326.053000003</v>
      </c>
      <c r="D47" s="16">
        <v>48888848.846000001</v>
      </c>
      <c r="E47" s="16">
        <v>46238584.753000006</v>
      </c>
      <c r="F47" s="16">
        <v>49211935.155000001</v>
      </c>
      <c r="G47" s="16">
        <v>49409307.311000004</v>
      </c>
      <c r="H47" s="16">
        <v>44946069.327999994</v>
      </c>
      <c r="I47" s="16">
        <v>38660813.675999999</v>
      </c>
      <c r="J47" s="16">
        <v>53504398.034999996</v>
      </c>
      <c r="K47" s="16">
        <v>45512732.282000005</v>
      </c>
      <c r="L47" s="16">
        <v>43240828.140000001</v>
      </c>
      <c r="M47" s="16">
        <v>40764434.172000006</v>
      </c>
      <c r="N47" s="16">
        <v>41656338.174999997</v>
      </c>
      <c r="O47" s="18">
        <f>SUM(C47:N47)</f>
        <v>557490615.926</v>
      </c>
    </row>
    <row r="48" spans="1:16" x14ac:dyDescent="0.2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8"/>
    </row>
    <row r="49" spans="1:15" x14ac:dyDescent="0.2">
      <c r="B49" s="4" t="s">
        <v>21</v>
      </c>
      <c r="C49" s="16">
        <v>120122.40000000001</v>
      </c>
      <c r="D49" s="16">
        <v>106434.10000000002</v>
      </c>
      <c r="E49" s="16">
        <v>97735.25</v>
      </c>
      <c r="F49" s="16">
        <v>105023.8</v>
      </c>
      <c r="G49" s="16">
        <v>111715.84999999999</v>
      </c>
      <c r="H49" s="16">
        <v>93546.2</v>
      </c>
      <c r="I49" s="16">
        <v>89289.050000000017</v>
      </c>
      <c r="J49" s="16">
        <v>108609.25000000001</v>
      </c>
      <c r="K49" s="16">
        <v>90535.250000000015</v>
      </c>
      <c r="L49" s="16">
        <v>93837.15</v>
      </c>
      <c r="M49" s="16">
        <v>102224.75</v>
      </c>
      <c r="N49" s="16">
        <v>92921.15</v>
      </c>
      <c r="O49" s="18">
        <f>SUM(C49:N49)</f>
        <v>1211994.2</v>
      </c>
    </row>
    <row r="50" spans="1:15" x14ac:dyDescent="0.2">
      <c r="B50" s="4" t="s">
        <v>22</v>
      </c>
      <c r="C50" s="16">
        <v>112387.15000000001</v>
      </c>
      <c r="D50" s="16">
        <v>101752.15000000001</v>
      </c>
      <c r="E50" s="16">
        <v>91187.400000000009</v>
      </c>
      <c r="F50" s="16">
        <v>102396.90000000002</v>
      </c>
      <c r="G50" s="16">
        <v>104516.79999999999</v>
      </c>
      <c r="H50" s="16">
        <v>87131.800000000017</v>
      </c>
      <c r="I50" s="16">
        <v>82508.499999999985</v>
      </c>
      <c r="J50" s="16">
        <v>106065.24999999999</v>
      </c>
      <c r="K50" s="16">
        <v>90483.35000000002</v>
      </c>
      <c r="L50" s="16">
        <v>91278.39999999998</v>
      </c>
      <c r="M50" s="16">
        <v>95368.75</v>
      </c>
      <c r="N50" s="16">
        <v>89272.799999999988</v>
      </c>
      <c r="O50" s="18">
        <f>SUM(C50:N50)</f>
        <v>1154349.2500000002</v>
      </c>
    </row>
    <row r="51" spans="1:15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8"/>
    </row>
    <row r="52" spans="1:15" x14ac:dyDescent="0.2">
      <c r="A52" s="15" t="s">
        <v>27</v>
      </c>
      <c r="B52" s="4" t="s">
        <v>16</v>
      </c>
      <c r="C52" s="16">
        <v>28</v>
      </c>
      <c r="D52" s="16">
        <v>30</v>
      </c>
      <c r="E52" s="16">
        <v>30</v>
      </c>
      <c r="F52" s="16">
        <v>30</v>
      </c>
      <c r="G52" s="16">
        <v>30</v>
      </c>
      <c r="H52" s="16">
        <v>30</v>
      </c>
      <c r="I52" s="16">
        <v>30</v>
      </c>
      <c r="J52" s="16">
        <v>30</v>
      </c>
      <c r="K52" s="16">
        <v>30</v>
      </c>
      <c r="L52" s="16">
        <v>30</v>
      </c>
      <c r="M52" s="16">
        <v>30</v>
      </c>
      <c r="N52" s="16">
        <v>30</v>
      </c>
      <c r="O52" s="17">
        <f>AVERAGE(C52:N52)</f>
        <v>29.833333333333332</v>
      </c>
    </row>
    <row r="53" spans="1:15" x14ac:dyDescent="0.2">
      <c r="B53" s="4" t="s">
        <v>17</v>
      </c>
      <c r="C53" s="16">
        <v>6107921.8379999995</v>
      </c>
      <c r="D53" s="16">
        <v>9580012.1149999984</v>
      </c>
      <c r="E53" s="16">
        <v>7666528.256000001</v>
      </c>
      <c r="F53" s="16">
        <v>7982189.3369999994</v>
      </c>
      <c r="G53" s="16">
        <v>12724716.682</v>
      </c>
      <c r="H53" s="16">
        <v>10975337.854000002</v>
      </c>
      <c r="I53" s="16">
        <v>9990559.375</v>
      </c>
      <c r="J53" s="16">
        <v>9846775.2070000023</v>
      </c>
      <c r="K53" s="16">
        <v>9962530.7190000005</v>
      </c>
      <c r="L53" s="16">
        <v>8306878.5140000004</v>
      </c>
      <c r="M53" s="16">
        <v>6168362.6940000001</v>
      </c>
      <c r="N53" s="16">
        <v>7577271.6350000007</v>
      </c>
      <c r="O53" s="18">
        <f>SUM(C53:N53)</f>
        <v>106889084.22600001</v>
      </c>
    </row>
    <row r="54" spans="1:15" x14ac:dyDescent="0.2">
      <c r="B54" s="4" t="s">
        <v>18</v>
      </c>
      <c r="C54" s="16">
        <v>7208972.3500000006</v>
      </c>
      <c r="D54" s="16">
        <v>7362400.6140000001</v>
      </c>
      <c r="E54" s="16">
        <v>7407091.9080000008</v>
      </c>
      <c r="F54" s="16">
        <v>4789290.8559999997</v>
      </c>
      <c r="G54" s="16">
        <v>5706709.3870000001</v>
      </c>
      <c r="H54" s="16">
        <v>4968471.0049999999</v>
      </c>
      <c r="I54" s="16">
        <v>5032241.3769999994</v>
      </c>
      <c r="J54" s="16">
        <v>4440203.5249999994</v>
      </c>
      <c r="K54" s="16">
        <v>4576446.5269999998</v>
      </c>
      <c r="L54" s="16">
        <v>3885129.7880000002</v>
      </c>
      <c r="M54" s="16">
        <v>3068788.5939999996</v>
      </c>
      <c r="N54" s="16">
        <v>5738625.2059999993</v>
      </c>
      <c r="O54" s="18">
        <f>SUM(C54:N54)</f>
        <v>64184371.137000002</v>
      </c>
    </row>
    <row r="55" spans="1:15" x14ac:dyDescent="0.2">
      <c r="B55" s="4" t="s">
        <v>19</v>
      </c>
      <c r="C55" s="16">
        <v>16104475.807000002</v>
      </c>
      <c r="D55" s="16">
        <v>17357486.726</v>
      </c>
      <c r="E55" s="16">
        <v>15806406.474000001</v>
      </c>
      <c r="F55" s="16">
        <v>19021345.588999994</v>
      </c>
      <c r="G55" s="16">
        <v>29881245.558999997</v>
      </c>
      <c r="H55" s="16">
        <v>30422438.601</v>
      </c>
      <c r="I55" s="16">
        <v>27220902.471000001</v>
      </c>
      <c r="J55" s="16">
        <v>22477875.002000004</v>
      </c>
      <c r="K55" s="16">
        <v>24960294.919000003</v>
      </c>
      <c r="L55" s="16">
        <v>20282562.458000001</v>
      </c>
      <c r="M55" s="16">
        <v>14900623.842</v>
      </c>
      <c r="N55" s="16">
        <v>18614209.420000002</v>
      </c>
      <c r="O55" s="18">
        <f>SUM(C55:N55)</f>
        <v>257049866.86800003</v>
      </c>
    </row>
    <row r="56" spans="1:15" x14ac:dyDescent="0.2">
      <c r="B56" s="4" t="s">
        <v>20</v>
      </c>
      <c r="C56" s="16">
        <v>29421369.995000005</v>
      </c>
      <c r="D56" s="16">
        <v>34299899.454999998</v>
      </c>
      <c r="E56" s="16">
        <v>30880026.638000004</v>
      </c>
      <c r="F56" s="16">
        <v>31792825.781999994</v>
      </c>
      <c r="G56" s="16">
        <v>48312671.627999991</v>
      </c>
      <c r="H56" s="16">
        <v>46366247.460000001</v>
      </c>
      <c r="I56" s="16">
        <v>42243703.223000005</v>
      </c>
      <c r="J56" s="16">
        <v>36764853.734000005</v>
      </c>
      <c r="K56" s="16">
        <v>39499272.165000007</v>
      </c>
      <c r="L56" s="16">
        <v>32474570.760000002</v>
      </c>
      <c r="M56" s="16">
        <v>24137775.129999999</v>
      </c>
      <c r="N56" s="16">
        <v>31930106.261</v>
      </c>
      <c r="O56" s="18">
        <f>SUM(C56:N56)</f>
        <v>428123322.23100001</v>
      </c>
    </row>
    <row r="57" spans="1:15" x14ac:dyDescent="0.2">
      <c r="C57" s="16"/>
      <c r="D57" s="16"/>
      <c r="E57" s="16"/>
      <c r="F57" s="16"/>
      <c r="G57" s="33"/>
      <c r="H57" s="16"/>
      <c r="I57" s="16"/>
      <c r="J57" s="16"/>
      <c r="K57" s="16"/>
      <c r="L57" s="16"/>
      <c r="M57" s="16"/>
      <c r="N57" s="16"/>
      <c r="O57" s="18"/>
    </row>
    <row r="58" spans="1:15" x14ac:dyDescent="0.2">
      <c r="B58" s="4" t="s">
        <v>21</v>
      </c>
      <c r="C58" s="16">
        <v>119094.17</v>
      </c>
      <c r="D58" s="16">
        <v>137469.94</v>
      </c>
      <c r="E58" s="16">
        <v>117631.34</v>
      </c>
      <c r="F58" s="16">
        <v>108225.55</v>
      </c>
      <c r="G58" s="16">
        <v>175024.39</v>
      </c>
      <c r="H58" s="16">
        <v>127658.19</v>
      </c>
      <c r="I58" s="16">
        <v>130025.73</v>
      </c>
      <c r="J58" s="16">
        <v>154294.09</v>
      </c>
      <c r="K58" s="16">
        <v>132815.46</v>
      </c>
      <c r="L58" s="16">
        <v>163830.29999999999</v>
      </c>
      <c r="M58" s="16">
        <v>133480.79999999999</v>
      </c>
      <c r="N58" s="16">
        <v>150212.66999999998</v>
      </c>
      <c r="O58" s="18">
        <f>SUM(C58:N58)</f>
        <v>1649762.63</v>
      </c>
    </row>
    <row r="59" spans="1:15" x14ac:dyDescent="0.2">
      <c r="B59" s="4" t="s">
        <v>22</v>
      </c>
      <c r="C59" s="16">
        <v>161245.29999999999</v>
      </c>
      <c r="D59" s="16">
        <v>145881.97999999998</v>
      </c>
      <c r="E59" s="16">
        <v>135578.76</v>
      </c>
      <c r="F59" s="16">
        <v>121164.8</v>
      </c>
      <c r="G59" s="16">
        <v>130948.16</v>
      </c>
      <c r="H59" s="16">
        <v>128804.62</v>
      </c>
      <c r="I59" s="16">
        <v>122554.32</v>
      </c>
      <c r="J59" s="16">
        <v>115229.48</v>
      </c>
      <c r="K59" s="16">
        <v>127465.92</v>
      </c>
      <c r="L59" s="16">
        <v>132330.10999999999</v>
      </c>
      <c r="M59" s="16">
        <v>108465</v>
      </c>
      <c r="N59" s="16">
        <v>134212.02000000002</v>
      </c>
      <c r="O59" s="18">
        <f>SUM(C59:N59)</f>
        <v>1563880.4699999997</v>
      </c>
    </row>
    <row r="60" spans="1:15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">
      <c r="C61" s="16"/>
      <c r="D61" s="16"/>
      <c r="E61" s="16"/>
      <c r="F61" s="20"/>
      <c r="G61" s="20"/>
      <c r="H61" s="20"/>
      <c r="I61" s="20"/>
      <c r="J61" s="20"/>
      <c r="K61" s="20"/>
      <c r="L61" s="20"/>
      <c r="M61" s="20"/>
      <c r="N61" s="20"/>
      <c r="O61" s="21"/>
    </row>
    <row r="62" spans="1:15" x14ac:dyDescent="0.2">
      <c r="A62" s="22" t="s">
        <v>28</v>
      </c>
      <c r="B62" s="23" t="s">
        <v>16</v>
      </c>
      <c r="C62" s="24">
        <f>+C52+C43+C34+C25+C16+C7</f>
        <v>400</v>
      </c>
      <c r="D62" s="24">
        <f t="shared" ref="D62:E62" si="0">+D52+D43+D34+D25+D16+D7</f>
        <v>401</v>
      </c>
      <c r="E62" s="24">
        <f t="shared" si="0"/>
        <v>403</v>
      </c>
      <c r="F62" s="24">
        <f t="shared" ref="F62:G62" si="1">+F52+F43+F34+F25+F16+F7</f>
        <v>403</v>
      </c>
      <c r="G62" s="24">
        <f t="shared" si="1"/>
        <v>403</v>
      </c>
      <c r="H62" s="24">
        <f t="shared" ref="H62:I62" si="2">+H52+H43+H34+H25+H16+H7</f>
        <v>400</v>
      </c>
      <c r="I62" s="24">
        <f t="shared" si="2"/>
        <v>402</v>
      </c>
      <c r="J62" s="24">
        <f t="shared" ref="J62:K62" si="3">+J52+J43+J34+J25+J16+J7</f>
        <v>402</v>
      </c>
      <c r="K62" s="24">
        <f t="shared" si="3"/>
        <v>405</v>
      </c>
      <c r="L62" s="24">
        <f t="shared" ref="L62" si="4">+L52+L43+L34+L25+L16+L7</f>
        <v>406</v>
      </c>
      <c r="M62" s="16"/>
      <c r="N62" s="16"/>
      <c r="O62" s="25">
        <f>AVERAGE(C62:N62)</f>
        <v>402.5</v>
      </c>
    </row>
    <row r="63" spans="1:15" x14ac:dyDescent="0.2">
      <c r="A63" s="26"/>
      <c r="B63" s="1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16"/>
      <c r="N63" s="16"/>
      <c r="O63" s="28"/>
    </row>
    <row r="64" spans="1:15" x14ac:dyDescent="0.2">
      <c r="A64" s="26"/>
      <c r="B64" s="12" t="s">
        <v>17</v>
      </c>
      <c r="C64" s="27">
        <f t="shared" ref="C64:E67" si="5">+C53+C44+C35+C26+C17+C8</f>
        <v>46084480.590000004</v>
      </c>
      <c r="D64" s="27">
        <f t="shared" si="5"/>
        <v>51548403.351999998</v>
      </c>
      <c r="E64" s="27">
        <f t="shared" si="5"/>
        <v>46815117.076999992</v>
      </c>
      <c r="F64" s="27">
        <f t="shared" ref="F64:G64" si="6">+F53+F44+F35+F26+F17+F8</f>
        <v>47840767.826000005</v>
      </c>
      <c r="G64" s="27">
        <f t="shared" si="6"/>
        <v>55526065.077</v>
      </c>
      <c r="H64" s="27">
        <f t="shared" ref="H64:I64" si="7">+H53+H44+H35+H26+H17+H8</f>
        <v>54549723.603999987</v>
      </c>
      <c r="I64" s="27">
        <f t="shared" si="7"/>
        <v>53818695.254999995</v>
      </c>
      <c r="J64" s="27">
        <f t="shared" ref="J64:K64" si="8">+J53+J44+J35+J26+J17+J8</f>
        <v>61726066.910000011</v>
      </c>
      <c r="K64" s="27">
        <f t="shared" si="8"/>
        <v>54355425.31499999</v>
      </c>
      <c r="L64" s="27">
        <f t="shared" ref="L64" si="9">+L53+L44+L35+L26+L17+L8</f>
        <v>51323285.384999998</v>
      </c>
      <c r="M64" s="16"/>
      <c r="N64" s="16"/>
      <c r="O64" s="28">
        <f>SUM(C64:N64)</f>
        <v>523588030.39099997</v>
      </c>
    </row>
    <row r="65" spans="1:15" x14ac:dyDescent="0.2">
      <c r="A65" s="26"/>
      <c r="B65" s="12" t="s">
        <v>18</v>
      </c>
      <c r="C65" s="27">
        <f t="shared" si="5"/>
        <v>45419429.278000005</v>
      </c>
      <c r="D65" s="27">
        <f t="shared" si="5"/>
        <v>42622272.251000002</v>
      </c>
      <c r="E65" s="27">
        <f t="shared" si="5"/>
        <v>39851448.978</v>
      </c>
      <c r="F65" s="27">
        <f t="shared" ref="F65:G65" si="10">+F54+F45+F36+F27+F18+F9</f>
        <v>30317593.121999994</v>
      </c>
      <c r="G65" s="27">
        <f t="shared" si="10"/>
        <v>25655698.614</v>
      </c>
      <c r="H65" s="27">
        <f t="shared" ref="H65:I65" si="11">+H54+H45+H36+H27+H18+H9</f>
        <v>25528097.908000004</v>
      </c>
      <c r="I65" s="27">
        <f t="shared" si="11"/>
        <v>25907812.134000003</v>
      </c>
      <c r="J65" s="27">
        <f t="shared" ref="J65:K65" si="12">+J54+J45+J36+J27+J18+J9</f>
        <v>28809126.792000007</v>
      </c>
      <c r="K65" s="27">
        <f t="shared" si="12"/>
        <v>25566700.809</v>
      </c>
      <c r="L65" s="27">
        <f t="shared" ref="L65" si="13">+L54+L45+L36+L27+L18+L9</f>
        <v>24157340.068000004</v>
      </c>
      <c r="M65" s="16"/>
      <c r="N65" s="16"/>
      <c r="O65" s="28">
        <f>SUM(C65:N65)</f>
        <v>313835519.954</v>
      </c>
    </row>
    <row r="66" spans="1:15" x14ac:dyDescent="0.2">
      <c r="A66" s="26"/>
      <c r="B66" s="12" t="s">
        <v>19</v>
      </c>
      <c r="C66" s="27">
        <f t="shared" si="5"/>
        <v>92396010.803000003</v>
      </c>
      <c r="D66" s="27">
        <f t="shared" si="5"/>
        <v>88558909.921000019</v>
      </c>
      <c r="E66" s="27">
        <f t="shared" si="5"/>
        <v>81649755.658999994</v>
      </c>
      <c r="F66" s="27">
        <f t="shared" ref="F66:G66" si="14">+F55+F46+F37+F28+F19+F10</f>
        <v>95080795.859999999</v>
      </c>
      <c r="G66" s="27">
        <f t="shared" si="14"/>
        <v>116429752.78699999</v>
      </c>
      <c r="H66" s="27">
        <f t="shared" ref="H66:I66" si="15">+H55+H46+H37+H28+H19+H10</f>
        <v>117071874.85099998</v>
      </c>
      <c r="I66" s="27">
        <f t="shared" si="15"/>
        <v>116487300.919</v>
      </c>
      <c r="J66" s="27">
        <f t="shared" ref="J66:K66" si="16">+J55+J46+J37+J28+J19+J10</f>
        <v>122168975.84499998</v>
      </c>
      <c r="K66" s="27">
        <f t="shared" si="16"/>
        <v>116190857.463</v>
      </c>
      <c r="L66" s="27">
        <f t="shared" ref="L66" si="17">+L55+L46+L37+L28+L19+L10</f>
        <v>105760988.67099999</v>
      </c>
      <c r="M66" s="16"/>
      <c r="N66" s="16"/>
      <c r="O66" s="28">
        <f>SUM(C66:N66)</f>
        <v>1051795222.779</v>
      </c>
    </row>
    <row r="67" spans="1:15" x14ac:dyDescent="0.2">
      <c r="A67" s="26"/>
      <c r="B67" s="12" t="s">
        <v>20</v>
      </c>
      <c r="C67" s="27">
        <f t="shared" si="5"/>
        <v>183899920.671</v>
      </c>
      <c r="D67" s="27">
        <f t="shared" si="5"/>
        <v>182729585.52400002</v>
      </c>
      <c r="E67" s="27">
        <f t="shared" si="5"/>
        <v>168316321.71400002</v>
      </c>
      <c r="F67" s="27">
        <f t="shared" ref="F67:G67" si="18">+F56+F47+F38+F29+F20+F11</f>
        <v>173239156.808</v>
      </c>
      <c r="G67" s="27">
        <f t="shared" si="18"/>
        <v>197611516.47799996</v>
      </c>
      <c r="H67" s="27">
        <f t="shared" ref="H67:I67" si="19">+H56+H47+H38+H29+H20+H11</f>
        <v>197149696.36299998</v>
      </c>
      <c r="I67" s="27">
        <f t="shared" si="19"/>
        <v>196213808.30800003</v>
      </c>
      <c r="J67" s="27">
        <f t="shared" ref="J67:K67" si="20">+J56+J47+J38+J29+J20+J11</f>
        <v>212704169.54699996</v>
      </c>
      <c r="K67" s="27">
        <f t="shared" si="20"/>
        <v>196112983.58699998</v>
      </c>
      <c r="L67" s="27">
        <f t="shared" ref="L67" si="21">+L56+L47+L38+L29+L20+L11</f>
        <v>181241614.12400001</v>
      </c>
      <c r="M67" s="16"/>
      <c r="N67" s="16"/>
      <c r="O67" s="28">
        <f>SUM(C67:N67)</f>
        <v>1889218773.1239998</v>
      </c>
    </row>
    <row r="68" spans="1:15" x14ac:dyDescent="0.2">
      <c r="A68" s="26"/>
      <c r="B68" s="1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16"/>
      <c r="N68" s="16"/>
      <c r="O68" s="28"/>
    </row>
    <row r="69" spans="1:15" x14ac:dyDescent="0.2">
      <c r="A69" s="26"/>
      <c r="B69" s="12" t="s">
        <v>21</v>
      </c>
      <c r="C69" s="27">
        <f t="shared" ref="C69:E70" si="22">+C58+C49+C40+C31+C22+C13</f>
        <v>469980.13</v>
      </c>
      <c r="D69" s="27">
        <f t="shared" si="22"/>
        <v>457751.13000000006</v>
      </c>
      <c r="E69" s="27">
        <f t="shared" si="22"/>
        <v>424580.83000000007</v>
      </c>
      <c r="F69" s="27">
        <f t="shared" ref="F69:G69" si="23">+F58+F49+F40+F31+F22+F13</f>
        <v>436890.10000000009</v>
      </c>
      <c r="G69" s="27">
        <f t="shared" si="23"/>
        <v>527317.87</v>
      </c>
      <c r="H69" s="27">
        <f t="shared" ref="H69:I69" si="24">+H58+H49+H40+H31+H22+H13</f>
        <v>461805.98000000004</v>
      </c>
      <c r="I69" s="27">
        <f t="shared" si="24"/>
        <v>498546.32</v>
      </c>
      <c r="J69" s="27">
        <f t="shared" ref="J69:K69" si="25">+J58+J49+J40+J31+J22+J13</f>
        <v>530891.53</v>
      </c>
      <c r="K69" s="27">
        <f t="shared" si="25"/>
        <v>463360.4</v>
      </c>
      <c r="L69" s="27">
        <f t="shared" ref="L69" si="26">+L58+L49+L40+L31+L22+L13</f>
        <v>504722.86999999994</v>
      </c>
      <c r="M69" s="16"/>
      <c r="N69" s="16"/>
      <c r="O69" s="28">
        <f>SUM(C69:N69)</f>
        <v>4775847.16</v>
      </c>
    </row>
    <row r="70" spans="1:15" x14ac:dyDescent="0.2">
      <c r="A70" s="29"/>
      <c r="B70" s="30" t="s">
        <v>22</v>
      </c>
      <c r="C70" s="20">
        <f t="shared" si="22"/>
        <v>499325.21</v>
      </c>
      <c r="D70" s="20">
        <f t="shared" si="22"/>
        <v>455978.26</v>
      </c>
      <c r="E70" s="20">
        <f t="shared" si="22"/>
        <v>430909.01</v>
      </c>
      <c r="F70" s="20">
        <f t="shared" ref="F70:G70" si="27">+F59+F50+F41+F32+F23+F14</f>
        <v>443577.92000000004</v>
      </c>
      <c r="G70" s="20">
        <f t="shared" si="27"/>
        <v>470238.17</v>
      </c>
      <c r="H70" s="20">
        <f t="shared" ref="H70:I70" si="28">+H59+H50+H41+H32+H23+H14</f>
        <v>453338.48</v>
      </c>
      <c r="I70" s="20">
        <f t="shared" si="28"/>
        <v>479504.58000000013</v>
      </c>
      <c r="J70" s="20">
        <f t="shared" ref="J70:K70" si="29">+J59+J50+J41+J32+J23+J14</f>
        <v>484041.25000000006</v>
      </c>
      <c r="K70" s="20">
        <f t="shared" si="29"/>
        <v>454402.11</v>
      </c>
      <c r="L70" s="20">
        <f t="shared" ref="L70" si="30">+L59+L50+L41+L32+L23+L14</f>
        <v>469169.44</v>
      </c>
      <c r="M70" s="20"/>
      <c r="N70" s="20"/>
      <c r="O70" s="31">
        <f>SUM(C70:N70)</f>
        <v>4640484.43</v>
      </c>
    </row>
    <row r="73" spans="1:15" x14ac:dyDescent="0.2">
      <c r="A73" s="7" t="s">
        <v>29</v>
      </c>
    </row>
    <row r="76" spans="1:15" x14ac:dyDescent="0.2">
      <c r="A76" s="7" t="s">
        <v>31</v>
      </c>
    </row>
    <row r="78" spans="1:15" x14ac:dyDescent="0.2">
      <c r="A78" s="7" t="s">
        <v>34</v>
      </c>
    </row>
  </sheetData>
  <printOptions horizontalCentered="1" gridLines="1"/>
  <pageMargins left="0.25" right="0.25" top="0.5" bottom="0.5" header="0.3" footer="0.3"/>
  <pageSetup scale="52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8"/>
  <sheetViews>
    <sheetView zoomScaleNormal="100" workbookViewId="0"/>
  </sheetViews>
  <sheetFormatPr defaultRowHeight="12.75" x14ac:dyDescent="0.2"/>
  <cols>
    <col min="1" max="1" width="12.7109375" customWidth="1"/>
    <col min="2" max="2" width="15.7109375" customWidth="1"/>
    <col min="3" max="6" width="12.7109375" customWidth="1"/>
    <col min="7" max="7" width="12.7109375" style="4" customWidth="1"/>
    <col min="8" max="14" width="12.7109375" customWidth="1"/>
    <col min="15" max="15" width="15.7109375" customWidth="1"/>
  </cols>
  <sheetData>
    <row r="1" spans="1:15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1" t="s">
        <v>33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5"/>
      <c r="B4" s="2"/>
      <c r="C4" s="3"/>
      <c r="D4" s="3"/>
      <c r="E4" s="3"/>
      <c r="F4" s="34"/>
      <c r="G4" s="32"/>
      <c r="H4" s="3"/>
      <c r="I4" s="3"/>
      <c r="J4" s="3"/>
      <c r="K4" s="3"/>
      <c r="L4" s="3"/>
      <c r="M4" s="3"/>
      <c r="N4" s="3"/>
      <c r="O4" s="35"/>
    </row>
    <row r="5" spans="1:15" x14ac:dyDescent="0.2">
      <c r="A5" s="7"/>
      <c r="B5" s="4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10"/>
    </row>
    <row r="6" spans="1:15" x14ac:dyDescent="0.2">
      <c r="A6" s="11"/>
      <c r="B6" s="12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4" t="s">
        <v>14</v>
      </c>
    </row>
    <row r="7" spans="1:15" x14ac:dyDescent="0.2">
      <c r="A7" s="15" t="s">
        <v>15</v>
      </c>
      <c r="B7" s="4" t="s">
        <v>16</v>
      </c>
      <c r="C7" s="16">
        <v>13</v>
      </c>
      <c r="D7" s="16">
        <v>12</v>
      </c>
      <c r="E7" s="16">
        <v>13</v>
      </c>
      <c r="F7" s="16">
        <v>13</v>
      </c>
      <c r="G7" s="16">
        <v>13</v>
      </c>
      <c r="H7" s="16">
        <v>11</v>
      </c>
      <c r="I7" s="16">
        <v>13</v>
      </c>
      <c r="J7" s="16">
        <v>11</v>
      </c>
      <c r="K7" s="16">
        <v>10</v>
      </c>
      <c r="L7" s="16">
        <v>12</v>
      </c>
      <c r="M7" s="16">
        <v>15</v>
      </c>
      <c r="N7" s="16">
        <v>15</v>
      </c>
      <c r="O7" s="17">
        <f>AVERAGE(C7:N7)</f>
        <v>12.583333333333334</v>
      </c>
    </row>
    <row r="8" spans="1:15" x14ac:dyDescent="0.2">
      <c r="A8" s="7"/>
      <c r="B8" s="4" t="s">
        <v>17</v>
      </c>
      <c r="C8" s="16">
        <v>460026.875</v>
      </c>
      <c r="D8" s="16">
        <v>486436.47200000007</v>
      </c>
      <c r="E8" s="16">
        <v>568940.43099999998</v>
      </c>
      <c r="F8" s="16">
        <v>525249.69999999995</v>
      </c>
      <c r="G8" s="16">
        <v>531520.37999999989</v>
      </c>
      <c r="H8" s="16">
        <v>598226.74</v>
      </c>
      <c r="I8" s="16">
        <v>617927.11999999988</v>
      </c>
      <c r="J8" s="16">
        <v>616161.19999999995</v>
      </c>
      <c r="K8" s="16">
        <v>523960.54</v>
      </c>
      <c r="L8" s="16">
        <v>497256.56</v>
      </c>
      <c r="M8" s="16">
        <v>522768.74</v>
      </c>
      <c r="N8" s="16">
        <v>532801.55999999994</v>
      </c>
      <c r="O8" s="18">
        <f>SUM(C8:N8)</f>
        <v>6481276.318</v>
      </c>
    </row>
    <row r="9" spans="1:15" x14ac:dyDescent="0.2">
      <c r="A9" s="7"/>
      <c r="B9" s="4" t="s">
        <v>18</v>
      </c>
      <c r="C9" s="16">
        <v>406606.08600000007</v>
      </c>
      <c r="D9" s="16">
        <v>371287.18199999997</v>
      </c>
      <c r="E9" s="16">
        <v>479729.93000000005</v>
      </c>
      <c r="F9" s="16">
        <v>355503.96600000001</v>
      </c>
      <c r="G9" s="16">
        <v>242234.94</v>
      </c>
      <c r="H9" s="16">
        <v>279222.26</v>
      </c>
      <c r="I9" s="16">
        <v>285003.88</v>
      </c>
      <c r="J9" s="16">
        <v>280308.61999999994</v>
      </c>
      <c r="K9" s="16">
        <v>240142.97999999998</v>
      </c>
      <c r="L9" s="16">
        <v>227718.42</v>
      </c>
      <c r="M9" s="16">
        <v>238689.24</v>
      </c>
      <c r="N9" s="16">
        <v>309590.98000000004</v>
      </c>
      <c r="O9" s="18">
        <f t="shared" ref="O9:O11" si="0">SUM(C9:N9)</f>
        <v>3716038.4839999997</v>
      </c>
    </row>
    <row r="10" spans="1:15" x14ac:dyDescent="0.2">
      <c r="A10" s="7"/>
      <c r="B10" s="4" t="s">
        <v>19</v>
      </c>
      <c r="C10" s="16">
        <v>731362.72199999995</v>
      </c>
      <c r="D10" s="16">
        <v>641803.56299999997</v>
      </c>
      <c r="E10" s="16">
        <v>828865.06699999992</v>
      </c>
      <c r="F10" s="16">
        <v>732093.674</v>
      </c>
      <c r="G10" s="16">
        <v>870505.03800000018</v>
      </c>
      <c r="H10" s="16">
        <v>1016908.34</v>
      </c>
      <c r="I10" s="16">
        <v>1043340.8799999999</v>
      </c>
      <c r="J10" s="16">
        <v>1052771.8800000001</v>
      </c>
      <c r="K10" s="16">
        <v>967264.02</v>
      </c>
      <c r="L10" s="16">
        <v>811938.29999999993</v>
      </c>
      <c r="M10" s="16">
        <v>914269.78000000014</v>
      </c>
      <c r="N10" s="16">
        <v>923216.56</v>
      </c>
      <c r="O10" s="18">
        <f t="shared" si="0"/>
        <v>10534339.824000001</v>
      </c>
    </row>
    <row r="11" spans="1:15" x14ac:dyDescent="0.2">
      <c r="A11" s="7"/>
      <c r="B11" s="4" t="s">
        <v>20</v>
      </c>
      <c r="C11" s="16">
        <v>1597995.6830000002</v>
      </c>
      <c r="D11" s="16">
        <v>1499527.2170000002</v>
      </c>
      <c r="E11" s="16">
        <v>1877535.4279999998</v>
      </c>
      <c r="F11" s="16">
        <v>1612847.3399999999</v>
      </c>
      <c r="G11" s="16">
        <v>1644260.358</v>
      </c>
      <c r="H11" s="16">
        <v>1894357.3399999999</v>
      </c>
      <c r="I11" s="16">
        <v>1946271.88</v>
      </c>
      <c r="J11" s="16">
        <v>1949241.7</v>
      </c>
      <c r="K11" s="16">
        <v>1731367.54</v>
      </c>
      <c r="L11" s="16">
        <v>1536913.2799999998</v>
      </c>
      <c r="M11" s="16">
        <v>1675727.7600000002</v>
      </c>
      <c r="N11" s="16">
        <v>1765609.1</v>
      </c>
      <c r="O11" s="18">
        <f t="shared" si="0"/>
        <v>20731654.626000002</v>
      </c>
    </row>
    <row r="12" spans="1:15" x14ac:dyDescent="0.2">
      <c r="A12" s="7"/>
      <c r="B12" s="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</row>
    <row r="13" spans="1:15" x14ac:dyDescent="0.2">
      <c r="A13" s="7"/>
      <c r="B13" s="4" t="s">
        <v>21</v>
      </c>
      <c r="C13" s="16">
        <v>6094.16</v>
      </c>
      <c r="D13" s="16">
        <v>5133.0600000000013</v>
      </c>
      <c r="E13" s="16">
        <v>5947.3600000000015</v>
      </c>
      <c r="F13" s="16">
        <v>5466.9</v>
      </c>
      <c r="G13" s="16">
        <v>5593.24</v>
      </c>
      <c r="H13" s="16">
        <v>5421.420000000001</v>
      </c>
      <c r="I13" s="16">
        <v>5737.9400000000005</v>
      </c>
      <c r="J13" s="16">
        <v>5404.36</v>
      </c>
      <c r="K13" s="16">
        <v>4918.7800000000007</v>
      </c>
      <c r="L13" s="16">
        <v>4960.2599999999993</v>
      </c>
      <c r="M13" s="16">
        <v>5929.4800000000005</v>
      </c>
      <c r="N13" s="16">
        <v>6150.4800000000005</v>
      </c>
      <c r="O13" s="18">
        <f>SUM(C13:N13)</f>
        <v>66757.440000000002</v>
      </c>
    </row>
    <row r="14" spans="1:15" x14ac:dyDescent="0.2">
      <c r="A14" s="7"/>
      <c r="B14" s="4" t="s">
        <v>22</v>
      </c>
      <c r="C14" s="16">
        <v>5194.6400000000003</v>
      </c>
      <c r="D14" s="16">
        <v>3967.7</v>
      </c>
      <c r="E14" s="16">
        <v>5502.5400000000009</v>
      </c>
      <c r="F14" s="16">
        <v>4707.3999999999996</v>
      </c>
      <c r="G14" s="16">
        <v>4665.68</v>
      </c>
      <c r="H14" s="16">
        <v>5032.28</v>
      </c>
      <c r="I14" s="16">
        <v>5474.6000000000013</v>
      </c>
      <c r="J14" s="16">
        <v>4798.42</v>
      </c>
      <c r="K14" s="16">
        <v>4479.7800000000007</v>
      </c>
      <c r="L14" s="16">
        <v>4202.66</v>
      </c>
      <c r="M14" s="16">
        <v>5285.6</v>
      </c>
      <c r="N14" s="16">
        <v>5352.5599999999995</v>
      </c>
      <c r="O14" s="18">
        <f>SUM(C14:N14)</f>
        <v>58663.859999999993</v>
      </c>
    </row>
    <row r="15" spans="1:15" x14ac:dyDescent="0.2">
      <c r="A15" s="7"/>
      <c r="B15" s="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</row>
    <row r="16" spans="1:15" x14ac:dyDescent="0.2">
      <c r="A16" s="15" t="s">
        <v>23</v>
      </c>
      <c r="B16" s="4" t="s">
        <v>16</v>
      </c>
      <c r="C16" s="16">
        <v>9</v>
      </c>
      <c r="D16" s="16">
        <v>7</v>
      </c>
      <c r="E16" s="16">
        <v>8</v>
      </c>
      <c r="F16" s="16">
        <v>9</v>
      </c>
      <c r="G16" s="16">
        <v>10</v>
      </c>
      <c r="H16" s="16">
        <v>9</v>
      </c>
      <c r="I16" s="16">
        <v>9</v>
      </c>
      <c r="J16" s="16">
        <v>9</v>
      </c>
      <c r="K16" s="16">
        <v>8</v>
      </c>
      <c r="L16" s="16">
        <v>8</v>
      </c>
      <c r="M16" s="16">
        <v>9</v>
      </c>
      <c r="N16" s="16">
        <v>9</v>
      </c>
      <c r="O16" s="17">
        <f>AVERAGE(C16:N16)</f>
        <v>8.6666666666666661</v>
      </c>
    </row>
    <row r="17" spans="1:15" x14ac:dyDescent="0.2">
      <c r="A17" s="7"/>
      <c r="B17" s="4" t="s">
        <v>17</v>
      </c>
      <c r="C17" s="16">
        <v>257378.22499999998</v>
      </c>
      <c r="D17" s="16">
        <v>241689.27499999999</v>
      </c>
      <c r="E17" s="16">
        <v>271486.17499999999</v>
      </c>
      <c r="F17" s="16">
        <v>250229.47499999998</v>
      </c>
      <c r="G17" s="16">
        <v>315957.27600000007</v>
      </c>
      <c r="H17" s="16">
        <v>305489.299</v>
      </c>
      <c r="I17" s="16">
        <v>288395.45</v>
      </c>
      <c r="J17" s="16">
        <v>250066.875</v>
      </c>
      <c r="K17" s="16">
        <v>290218.37599999999</v>
      </c>
      <c r="L17" s="16">
        <v>191777.82599999997</v>
      </c>
      <c r="M17" s="16">
        <v>211931.89900000003</v>
      </c>
      <c r="N17" s="16">
        <v>182961.47500000001</v>
      </c>
      <c r="O17" s="18">
        <f>SUM(C17:N17)</f>
        <v>3057581.6260000002</v>
      </c>
    </row>
    <row r="18" spans="1:15" x14ac:dyDescent="0.2">
      <c r="A18" s="7"/>
      <c r="B18" s="4" t="s">
        <v>18</v>
      </c>
      <c r="C18" s="16">
        <v>237246.17500000002</v>
      </c>
      <c r="D18" s="16">
        <v>212643.47500000001</v>
      </c>
      <c r="E18" s="16">
        <v>220824.17499999999</v>
      </c>
      <c r="F18" s="16">
        <v>188967.27499999999</v>
      </c>
      <c r="G18" s="16">
        <v>150927.27500000002</v>
      </c>
      <c r="H18" s="16">
        <v>148531.95000000001</v>
      </c>
      <c r="I18" s="16">
        <v>142638.67499999999</v>
      </c>
      <c r="J18" s="16">
        <v>127452.17499999999</v>
      </c>
      <c r="K18" s="16">
        <v>139908.296</v>
      </c>
      <c r="L18" s="16">
        <v>95272.25</v>
      </c>
      <c r="M18" s="16">
        <v>105630.94999999998</v>
      </c>
      <c r="N18" s="16">
        <v>97846.15</v>
      </c>
      <c r="O18" s="18">
        <f t="shared" ref="O18:O23" si="1">SUM(C18:N18)</f>
        <v>1867888.821</v>
      </c>
    </row>
    <row r="19" spans="1:15" x14ac:dyDescent="0.2">
      <c r="A19" s="7"/>
      <c r="B19" s="4" t="s">
        <v>19</v>
      </c>
      <c r="C19" s="16">
        <v>385366.2</v>
      </c>
      <c r="D19" s="16">
        <v>356439.42499999999</v>
      </c>
      <c r="E19" s="16">
        <v>354329.3</v>
      </c>
      <c r="F19" s="16">
        <v>327525.52500000002</v>
      </c>
      <c r="G19" s="16">
        <v>468248.65099999995</v>
      </c>
      <c r="H19" s="16">
        <v>424173.89900000003</v>
      </c>
      <c r="I19" s="16">
        <v>458440.375</v>
      </c>
      <c r="J19" s="16">
        <v>333388.25</v>
      </c>
      <c r="K19" s="16">
        <v>482018.83900000004</v>
      </c>
      <c r="L19" s="16">
        <v>271485.60100000002</v>
      </c>
      <c r="M19" s="16">
        <v>267835.147</v>
      </c>
      <c r="N19" s="16">
        <v>286719.92599999998</v>
      </c>
      <c r="O19" s="18">
        <f t="shared" si="1"/>
        <v>4415971.1380000003</v>
      </c>
    </row>
    <row r="20" spans="1:15" x14ac:dyDescent="0.2">
      <c r="A20" s="7"/>
      <c r="B20" s="4" t="s">
        <v>20</v>
      </c>
      <c r="C20" s="16">
        <v>879990.60000000009</v>
      </c>
      <c r="D20" s="16">
        <v>810772.17500000005</v>
      </c>
      <c r="E20" s="16">
        <v>846639.64999999991</v>
      </c>
      <c r="F20" s="16">
        <v>766722.27500000002</v>
      </c>
      <c r="G20" s="16">
        <v>935133.20200000005</v>
      </c>
      <c r="H20" s="16">
        <v>878195.14800000004</v>
      </c>
      <c r="I20" s="16">
        <v>889474.5</v>
      </c>
      <c r="J20" s="16">
        <v>710907.3</v>
      </c>
      <c r="K20" s="16">
        <v>912145.51100000006</v>
      </c>
      <c r="L20" s="16">
        <v>558535.67700000003</v>
      </c>
      <c r="M20" s="16">
        <v>585397.99600000004</v>
      </c>
      <c r="N20" s="16">
        <v>567527.55099999998</v>
      </c>
      <c r="O20" s="18">
        <f t="shared" si="1"/>
        <v>9341441.5850000009</v>
      </c>
    </row>
    <row r="21" spans="1:15" x14ac:dyDescent="0.2">
      <c r="A21" s="7"/>
      <c r="B21" s="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/>
    </row>
    <row r="22" spans="1:15" x14ac:dyDescent="0.2">
      <c r="A22" s="7"/>
      <c r="B22" s="4" t="s">
        <v>21</v>
      </c>
      <c r="C22" s="16">
        <v>3966.8</v>
      </c>
      <c r="D22" s="16">
        <v>2618.75</v>
      </c>
      <c r="E22" s="16">
        <v>3193.2299999999996</v>
      </c>
      <c r="F22" s="16">
        <v>4063.3999999999996</v>
      </c>
      <c r="G22" s="16">
        <v>4263.4799999999996</v>
      </c>
      <c r="H22" s="16">
        <v>4318.1000000000004</v>
      </c>
      <c r="I22" s="16">
        <v>3758.4</v>
      </c>
      <c r="J22" s="16">
        <v>2866.7799999999997</v>
      </c>
      <c r="K22" s="16">
        <v>3822.62</v>
      </c>
      <c r="L22" s="16">
        <v>3263.5</v>
      </c>
      <c r="M22" s="16">
        <v>3115.9999999999995</v>
      </c>
      <c r="N22" s="16">
        <v>2869.05</v>
      </c>
      <c r="O22" s="18">
        <f t="shared" si="1"/>
        <v>42120.11</v>
      </c>
    </row>
    <row r="23" spans="1:15" x14ac:dyDescent="0.2">
      <c r="A23" s="7"/>
      <c r="B23" s="4" t="s">
        <v>22</v>
      </c>
      <c r="C23" s="16">
        <v>3146.8999999999996</v>
      </c>
      <c r="D23" s="16">
        <v>2647.2</v>
      </c>
      <c r="E23" s="16">
        <v>3203.58</v>
      </c>
      <c r="F23" s="16">
        <v>3757.2000000000003</v>
      </c>
      <c r="G23" s="16">
        <v>3604.4</v>
      </c>
      <c r="H23" s="16">
        <v>3677.23</v>
      </c>
      <c r="I23" s="16">
        <v>3579.1000000000004</v>
      </c>
      <c r="J23" s="16">
        <v>2828.85</v>
      </c>
      <c r="K23" s="16">
        <v>3097.42</v>
      </c>
      <c r="L23" s="16">
        <v>3102.5800000000004</v>
      </c>
      <c r="M23" s="16">
        <v>2970.4300000000003</v>
      </c>
      <c r="N23" s="16">
        <v>2309.7799999999997</v>
      </c>
      <c r="O23" s="18">
        <f t="shared" si="1"/>
        <v>37924.67</v>
      </c>
    </row>
    <row r="24" spans="1:15" x14ac:dyDescent="0.2">
      <c r="A24" s="7"/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</row>
    <row r="25" spans="1:15" x14ac:dyDescent="0.2">
      <c r="A25" s="15" t="s">
        <v>24</v>
      </c>
      <c r="B25" s="4" t="s">
        <v>16</v>
      </c>
      <c r="C25" s="16">
        <v>1</v>
      </c>
      <c r="D25" s="16">
        <v>1</v>
      </c>
      <c r="E25" s="16">
        <v>1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M25" s="16">
        <v>0</v>
      </c>
      <c r="N25" s="16">
        <v>0</v>
      </c>
      <c r="O25" s="17">
        <f>AVERAGE(C25:N25)</f>
        <v>0.83333333333333337</v>
      </c>
    </row>
    <row r="26" spans="1:15" x14ac:dyDescent="0.2">
      <c r="A26" s="7"/>
      <c r="B26" s="4" t="s">
        <v>17</v>
      </c>
      <c r="C26" s="16">
        <v>2860</v>
      </c>
      <c r="D26" s="16">
        <v>3336.8</v>
      </c>
      <c r="E26" s="16">
        <v>4438.24</v>
      </c>
      <c r="F26" s="16">
        <v>4977.28</v>
      </c>
      <c r="G26" s="16">
        <v>6764.8</v>
      </c>
      <c r="H26" s="16">
        <v>9090.08</v>
      </c>
      <c r="I26" s="16">
        <v>13213.76</v>
      </c>
      <c r="J26" s="16">
        <v>18221.439999999999</v>
      </c>
      <c r="K26" s="16">
        <v>7784</v>
      </c>
      <c r="L26" s="16">
        <v>7195.52</v>
      </c>
      <c r="M26" s="16">
        <v>0</v>
      </c>
      <c r="N26" s="16">
        <v>0</v>
      </c>
      <c r="O26" s="18">
        <f>SUM(C26:N26)</f>
        <v>77881.919999999998</v>
      </c>
    </row>
    <row r="27" spans="1:15" x14ac:dyDescent="0.2">
      <c r="A27" s="7"/>
      <c r="B27" s="4" t="s">
        <v>18</v>
      </c>
      <c r="C27" s="16">
        <v>4071.68</v>
      </c>
      <c r="D27" s="16">
        <v>4898.08</v>
      </c>
      <c r="E27" s="16">
        <v>6066.4</v>
      </c>
      <c r="F27" s="16">
        <v>3410.08</v>
      </c>
      <c r="G27" s="16">
        <v>3947.2</v>
      </c>
      <c r="H27" s="16">
        <v>6391.04</v>
      </c>
      <c r="I27" s="16">
        <v>8231.36</v>
      </c>
      <c r="J27" s="16">
        <v>8745.1200000000008</v>
      </c>
      <c r="K27" s="16">
        <v>3355.84</v>
      </c>
      <c r="L27" s="16">
        <v>4733.12</v>
      </c>
      <c r="M27" s="16">
        <v>0</v>
      </c>
      <c r="N27" s="16">
        <v>0</v>
      </c>
      <c r="O27" s="18">
        <f t="shared" ref="O27:O29" si="2">SUM(C27:N27)</f>
        <v>53849.920000000006</v>
      </c>
    </row>
    <row r="28" spans="1:15" x14ac:dyDescent="0.2">
      <c r="A28" s="7"/>
      <c r="B28" s="4" t="s">
        <v>19</v>
      </c>
      <c r="C28" s="16">
        <v>3564.64</v>
      </c>
      <c r="D28" s="16">
        <v>3193.92</v>
      </c>
      <c r="E28" s="16">
        <v>5235.68</v>
      </c>
      <c r="F28" s="16">
        <v>9130.8799999999992</v>
      </c>
      <c r="G28" s="16">
        <v>12295.68</v>
      </c>
      <c r="H28" s="16">
        <v>13555.04</v>
      </c>
      <c r="I28" s="16">
        <v>25203.84</v>
      </c>
      <c r="J28" s="16">
        <v>19743.52</v>
      </c>
      <c r="K28" s="16">
        <v>13912.96</v>
      </c>
      <c r="L28" s="16">
        <v>10678.08</v>
      </c>
      <c r="M28" s="16">
        <v>0</v>
      </c>
      <c r="N28" s="16">
        <v>0</v>
      </c>
      <c r="O28" s="18">
        <f t="shared" si="2"/>
        <v>116514.24000000001</v>
      </c>
    </row>
    <row r="29" spans="1:15" x14ac:dyDescent="0.2">
      <c r="A29" s="7"/>
      <c r="B29" s="4" t="s">
        <v>20</v>
      </c>
      <c r="C29" s="16">
        <v>10496.32</v>
      </c>
      <c r="D29" s="16">
        <v>11428.800000000001</v>
      </c>
      <c r="E29" s="16">
        <v>15740.32</v>
      </c>
      <c r="F29" s="16">
        <v>17518.239999999998</v>
      </c>
      <c r="G29" s="16">
        <v>23007.68</v>
      </c>
      <c r="H29" s="16">
        <v>29036.16</v>
      </c>
      <c r="I29" s="16">
        <v>46648.960000000006</v>
      </c>
      <c r="J29" s="16">
        <v>46710.080000000002</v>
      </c>
      <c r="K29" s="16">
        <v>25052.799999999999</v>
      </c>
      <c r="L29" s="16">
        <v>22606.720000000001</v>
      </c>
      <c r="M29" s="16">
        <v>0</v>
      </c>
      <c r="N29" s="16">
        <v>0</v>
      </c>
      <c r="O29" s="18">
        <f t="shared" si="2"/>
        <v>248246.08</v>
      </c>
    </row>
    <row r="30" spans="1:15" x14ac:dyDescent="0.2">
      <c r="A30" s="7"/>
      <c r="B30" s="4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">
      <c r="A31" s="7"/>
      <c r="B31" s="4" t="s">
        <v>21</v>
      </c>
      <c r="C31" s="16">
        <v>278.72000000000003</v>
      </c>
      <c r="D31" s="16">
        <v>284</v>
      </c>
      <c r="E31" s="16">
        <v>345.92</v>
      </c>
      <c r="F31" s="16">
        <v>313.44</v>
      </c>
      <c r="G31" s="16">
        <v>332.48</v>
      </c>
      <c r="H31" s="16">
        <v>338.88</v>
      </c>
      <c r="I31" s="16">
        <v>469.44</v>
      </c>
      <c r="J31" s="16">
        <v>735.2</v>
      </c>
      <c r="K31" s="16">
        <v>473.12</v>
      </c>
      <c r="L31" s="16">
        <v>362.72</v>
      </c>
      <c r="M31" s="16">
        <v>0</v>
      </c>
      <c r="N31" s="16">
        <v>0</v>
      </c>
      <c r="O31" s="18">
        <f t="shared" ref="O31:O32" si="3">SUM(C31:N31)</f>
        <v>3933.92</v>
      </c>
    </row>
    <row r="32" spans="1:15" x14ac:dyDescent="0.2">
      <c r="A32" s="7"/>
      <c r="B32" s="4" t="s">
        <v>22</v>
      </c>
      <c r="C32" s="16">
        <v>373.44</v>
      </c>
      <c r="D32" s="16">
        <v>276.64</v>
      </c>
      <c r="E32" s="16">
        <v>347.04</v>
      </c>
      <c r="F32" s="16">
        <v>299.68</v>
      </c>
      <c r="G32" s="16">
        <v>327.84</v>
      </c>
      <c r="H32" s="16">
        <v>414.88</v>
      </c>
      <c r="I32" s="16">
        <v>458.4</v>
      </c>
      <c r="J32" s="16">
        <v>491.04</v>
      </c>
      <c r="K32" s="16">
        <v>347.68</v>
      </c>
      <c r="L32" s="16">
        <v>372</v>
      </c>
      <c r="M32" s="16">
        <v>0</v>
      </c>
      <c r="N32" s="16">
        <v>0</v>
      </c>
      <c r="O32" s="18">
        <f t="shared" si="3"/>
        <v>3708.64</v>
      </c>
    </row>
    <row r="33" spans="1:15" x14ac:dyDescent="0.2">
      <c r="A33" s="7"/>
      <c r="B33" s="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8"/>
    </row>
    <row r="34" spans="1:15" x14ac:dyDescent="0.2">
      <c r="A34" s="15" t="s">
        <v>25</v>
      </c>
      <c r="B34" s="4" t="s">
        <v>16</v>
      </c>
      <c r="C34" s="16">
        <v>3</v>
      </c>
      <c r="D34" s="16">
        <v>3</v>
      </c>
      <c r="E34" s="16">
        <v>3</v>
      </c>
      <c r="F34" s="16">
        <v>3</v>
      </c>
      <c r="G34" s="16">
        <v>4</v>
      </c>
      <c r="H34" s="16">
        <v>3</v>
      </c>
      <c r="I34" s="16">
        <v>4</v>
      </c>
      <c r="J34" s="16">
        <v>4</v>
      </c>
      <c r="K34" s="16">
        <v>4</v>
      </c>
      <c r="L34" s="16">
        <v>3</v>
      </c>
      <c r="M34" s="16">
        <v>2</v>
      </c>
      <c r="N34" s="16">
        <v>3</v>
      </c>
      <c r="O34" s="17">
        <f>AVERAGE(C34:N34)</f>
        <v>3.25</v>
      </c>
    </row>
    <row r="35" spans="1:15" x14ac:dyDescent="0.2">
      <c r="A35" s="7"/>
      <c r="B35" s="4" t="s">
        <v>17</v>
      </c>
      <c r="C35" s="16">
        <v>215571.783</v>
      </c>
      <c r="D35" s="16">
        <v>246050.872</v>
      </c>
      <c r="E35" s="16">
        <v>236959.02800000002</v>
      </c>
      <c r="F35" s="16">
        <v>243643.94</v>
      </c>
      <c r="G35" s="16">
        <v>250272.02599999998</v>
      </c>
      <c r="H35" s="8">
        <v>296639.13</v>
      </c>
      <c r="I35" s="16">
        <v>264963.08500000002</v>
      </c>
      <c r="J35" s="16">
        <v>358647.02</v>
      </c>
      <c r="K35" s="16">
        <v>348327</v>
      </c>
      <c r="L35" s="16">
        <v>285996.13300000003</v>
      </c>
      <c r="M35" s="16">
        <v>150193.29999999999</v>
      </c>
      <c r="N35" s="16">
        <v>139361.21</v>
      </c>
      <c r="O35" s="18">
        <f>SUM(C35:N35)</f>
        <v>3036624.5269999998</v>
      </c>
    </row>
    <row r="36" spans="1:15" x14ac:dyDescent="0.2">
      <c r="A36" s="7"/>
      <c r="B36" s="4" t="s">
        <v>18</v>
      </c>
      <c r="C36" s="16">
        <v>191107.03</v>
      </c>
      <c r="D36" s="16">
        <v>190243.83499999999</v>
      </c>
      <c r="E36" s="16">
        <v>173411.69999999998</v>
      </c>
      <c r="F36" s="16">
        <v>168349.66800000001</v>
      </c>
      <c r="G36" s="16">
        <v>129902.723</v>
      </c>
      <c r="H36" s="8">
        <v>160457.54300000001</v>
      </c>
      <c r="I36" s="16">
        <v>147919.9</v>
      </c>
      <c r="J36" s="16">
        <v>203296.15000000002</v>
      </c>
      <c r="K36" s="16">
        <v>200542</v>
      </c>
      <c r="L36" s="16">
        <v>154208.13</v>
      </c>
      <c r="M36" s="16">
        <v>68979.100000000006</v>
      </c>
      <c r="N36" s="16">
        <v>80230.47</v>
      </c>
      <c r="O36" s="18">
        <f t="shared" ref="O36:O41" si="4">SUM(C36:N36)</f>
        <v>1868648.2490000001</v>
      </c>
    </row>
    <row r="37" spans="1:15" x14ac:dyDescent="0.2">
      <c r="A37" s="7"/>
      <c r="B37" s="4" t="s">
        <v>19</v>
      </c>
      <c r="C37" s="16">
        <v>395824.76799999998</v>
      </c>
      <c r="D37" s="16">
        <v>404379.06199999998</v>
      </c>
      <c r="E37" s="16">
        <v>376447.92300000001</v>
      </c>
      <c r="F37" s="16">
        <v>373892.35</v>
      </c>
      <c r="G37" s="16">
        <v>412867.103</v>
      </c>
      <c r="H37" s="8">
        <v>395124.82500000001</v>
      </c>
      <c r="I37" s="16">
        <v>433229.82</v>
      </c>
      <c r="J37" s="16">
        <v>446433.97799999994</v>
      </c>
      <c r="K37" s="16">
        <v>488207</v>
      </c>
      <c r="L37" s="16">
        <v>384840.71</v>
      </c>
      <c r="M37" s="16">
        <v>302862.25</v>
      </c>
      <c r="N37" s="16">
        <v>308774.82</v>
      </c>
      <c r="O37" s="18">
        <f t="shared" si="4"/>
        <v>4722884.6090000011</v>
      </c>
    </row>
    <row r="38" spans="1:15" x14ac:dyDescent="0.2">
      <c r="A38" s="7"/>
      <c r="B38" s="4" t="s">
        <v>20</v>
      </c>
      <c r="C38" s="16">
        <v>802503.58100000001</v>
      </c>
      <c r="D38" s="16">
        <v>840673.76899999997</v>
      </c>
      <c r="E38" s="16">
        <v>786818.65100000007</v>
      </c>
      <c r="F38" s="16">
        <v>785885.95799999998</v>
      </c>
      <c r="G38" s="16">
        <v>793041.85199999996</v>
      </c>
      <c r="H38" s="16">
        <v>852221.49800000002</v>
      </c>
      <c r="I38" s="16">
        <v>846112.80499999993</v>
      </c>
      <c r="J38" s="16">
        <v>1008377.148</v>
      </c>
      <c r="K38" s="16">
        <v>1037076</v>
      </c>
      <c r="L38" s="16">
        <v>825044.973</v>
      </c>
      <c r="M38" s="16">
        <v>522034.65</v>
      </c>
      <c r="N38" s="16">
        <v>528366.5</v>
      </c>
      <c r="O38" s="18">
        <f t="shared" si="4"/>
        <v>9628157.3849999998</v>
      </c>
    </row>
    <row r="39" spans="1:15" x14ac:dyDescent="0.2">
      <c r="A39" s="7"/>
      <c r="B39" s="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8"/>
    </row>
    <row r="40" spans="1:15" x14ac:dyDescent="0.2">
      <c r="A40" s="7"/>
      <c r="B40" s="4" t="s">
        <v>21</v>
      </c>
      <c r="C40" s="16">
        <v>1709.85</v>
      </c>
      <c r="D40" s="16">
        <v>1732.8000000000002</v>
      </c>
      <c r="E40" s="16">
        <v>1635.65</v>
      </c>
      <c r="F40" s="16">
        <v>2584.8999999999996</v>
      </c>
      <c r="G40" s="16">
        <v>2576.8000000000002</v>
      </c>
      <c r="H40" s="16">
        <v>2442.4</v>
      </c>
      <c r="I40" s="16">
        <v>2588.5500000000002</v>
      </c>
      <c r="J40" s="16">
        <v>2731.6</v>
      </c>
      <c r="K40" s="16">
        <v>2547</v>
      </c>
      <c r="L40" s="16">
        <v>2503.4499999999998</v>
      </c>
      <c r="M40" s="16">
        <v>1031</v>
      </c>
      <c r="N40" s="16">
        <v>995.2</v>
      </c>
      <c r="O40" s="18">
        <f t="shared" si="4"/>
        <v>25079.200000000001</v>
      </c>
    </row>
    <row r="41" spans="1:15" x14ac:dyDescent="0.2">
      <c r="A41" s="7"/>
      <c r="B41" s="4" t="s">
        <v>22</v>
      </c>
      <c r="C41" s="16">
        <v>1674.6499999999999</v>
      </c>
      <c r="D41" s="16">
        <v>1642.95</v>
      </c>
      <c r="E41" s="16">
        <v>1530.45</v>
      </c>
      <c r="F41" s="16">
        <v>2538.6999999999998</v>
      </c>
      <c r="G41" s="16">
        <v>2486.5500000000002</v>
      </c>
      <c r="H41" s="16">
        <v>2390.1999999999998</v>
      </c>
      <c r="I41" s="16">
        <v>2621.25</v>
      </c>
      <c r="J41" s="16">
        <v>2741.2</v>
      </c>
      <c r="K41" s="16">
        <v>1407</v>
      </c>
      <c r="L41" s="16">
        <v>2537.15</v>
      </c>
      <c r="M41" s="16">
        <v>1039.6500000000001</v>
      </c>
      <c r="N41" s="16">
        <v>1045.9000000000001</v>
      </c>
      <c r="O41" s="18">
        <f t="shared" si="4"/>
        <v>23655.650000000005</v>
      </c>
    </row>
    <row r="42" spans="1:15" x14ac:dyDescent="0.2">
      <c r="A42" s="7"/>
      <c r="B42" s="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8"/>
    </row>
    <row r="43" spans="1:15" x14ac:dyDescent="0.2">
      <c r="A43" s="15" t="s">
        <v>26</v>
      </c>
      <c r="B43" s="4" t="s">
        <v>16</v>
      </c>
      <c r="C43" s="16">
        <v>10</v>
      </c>
      <c r="D43" s="16">
        <v>8</v>
      </c>
      <c r="E43" s="16">
        <v>8</v>
      </c>
      <c r="F43" s="16">
        <v>10</v>
      </c>
      <c r="G43" s="16">
        <v>12</v>
      </c>
      <c r="H43" s="16">
        <v>7</v>
      </c>
      <c r="I43" s="16">
        <v>9</v>
      </c>
      <c r="J43" s="16">
        <v>11</v>
      </c>
      <c r="K43" s="16">
        <v>8</v>
      </c>
      <c r="L43" s="16">
        <v>10</v>
      </c>
      <c r="M43" s="16">
        <v>8</v>
      </c>
      <c r="N43" s="16">
        <v>10</v>
      </c>
      <c r="O43" s="17">
        <f>AVERAGE(C43:N43)</f>
        <v>9.25</v>
      </c>
    </row>
    <row r="44" spans="1:15" x14ac:dyDescent="0.2">
      <c r="A44" s="7"/>
      <c r="B44" s="4" t="s">
        <v>17</v>
      </c>
      <c r="C44" s="16">
        <v>98303.957999999984</v>
      </c>
      <c r="D44" s="16">
        <v>57319.923000000003</v>
      </c>
      <c r="E44" s="16">
        <v>11928.488000000001</v>
      </c>
      <c r="F44" s="16">
        <v>183531.08400000003</v>
      </c>
      <c r="G44" s="16">
        <v>372003.48300000007</v>
      </c>
      <c r="H44" s="16">
        <v>31365.138000000003</v>
      </c>
      <c r="I44" s="16">
        <v>141765.01</v>
      </c>
      <c r="J44" s="16">
        <v>670064.52</v>
      </c>
      <c r="K44" s="16">
        <v>578737.19799999997</v>
      </c>
      <c r="L44" s="16">
        <v>554843.46200000006</v>
      </c>
      <c r="M44" s="16">
        <v>189481.12000000002</v>
      </c>
      <c r="N44" s="16">
        <v>120297.804</v>
      </c>
      <c r="O44" s="18">
        <f>SUM(C44:N44)</f>
        <v>3009641.1880000005</v>
      </c>
    </row>
    <row r="45" spans="1:15" x14ac:dyDescent="0.2">
      <c r="A45" s="7"/>
      <c r="B45" s="4" t="s">
        <v>18</v>
      </c>
      <c r="C45" s="16">
        <v>105792.515</v>
      </c>
      <c r="D45" s="16">
        <v>34580.500999999997</v>
      </c>
      <c r="E45" s="16">
        <v>6181.1059999999998</v>
      </c>
      <c r="F45" s="16">
        <v>110216.68999999999</v>
      </c>
      <c r="G45" s="16">
        <v>167165.18399999998</v>
      </c>
      <c r="H45" s="16">
        <v>13194.039000000001</v>
      </c>
      <c r="I45" s="16">
        <v>64616.287000000004</v>
      </c>
      <c r="J45" s="16">
        <v>323548.565</v>
      </c>
      <c r="K45" s="16">
        <v>257094.53100000002</v>
      </c>
      <c r="L45" s="16">
        <v>217599.34400000001</v>
      </c>
      <c r="M45" s="16">
        <v>78262.640999999989</v>
      </c>
      <c r="N45" s="16">
        <v>62554.396999999997</v>
      </c>
      <c r="O45" s="18">
        <f t="shared" ref="O45:O50" si="5">SUM(C45:N45)</f>
        <v>1440805.7999999998</v>
      </c>
    </row>
    <row r="46" spans="1:15" x14ac:dyDescent="0.2">
      <c r="A46" s="7"/>
      <c r="B46" s="4" t="s">
        <v>19</v>
      </c>
      <c r="C46" s="16">
        <v>227237.69700000001</v>
      </c>
      <c r="D46" s="16">
        <v>45536.223999999995</v>
      </c>
      <c r="E46" s="16">
        <v>12489.862000000001</v>
      </c>
      <c r="F46" s="16">
        <v>448774.80800000002</v>
      </c>
      <c r="G46" s="16">
        <v>845627.59299999999</v>
      </c>
      <c r="H46" s="16">
        <v>63945.009999999995</v>
      </c>
      <c r="I46" s="16">
        <v>381952.13099999999</v>
      </c>
      <c r="J46" s="16">
        <v>1560071.639</v>
      </c>
      <c r="K46" s="16">
        <v>1153249.122</v>
      </c>
      <c r="L46" s="16">
        <v>1428463.5789999999</v>
      </c>
      <c r="M46" s="16">
        <v>356669.636</v>
      </c>
      <c r="N46" s="16">
        <v>287969.70699999999</v>
      </c>
      <c r="O46" s="18">
        <f>SUM(C46:N46)</f>
        <v>6811987.0079999994</v>
      </c>
    </row>
    <row r="47" spans="1:15" x14ac:dyDescent="0.2">
      <c r="A47" s="7"/>
      <c r="B47" s="4" t="s">
        <v>20</v>
      </c>
      <c r="C47" s="16">
        <v>431334.17000000004</v>
      </c>
      <c r="D47" s="16">
        <v>137436.64799999999</v>
      </c>
      <c r="E47" s="16">
        <v>30599.456000000002</v>
      </c>
      <c r="F47" s="16">
        <v>742522.58200000005</v>
      </c>
      <c r="G47" s="16">
        <v>1384796.26</v>
      </c>
      <c r="H47" s="16">
        <v>108504.18700000001</v>
      </c>
      <c r="I47" s="16">
        <v>588333.42800000007</v>
      </c>
      <c r="J47" s="16">
        <v>2553684.7239999999</v>
      </c>
      <c r="K47" s="16">
        <v>1989080.851</v>
      </c>
      <c r="L47" s="16">
        <v>2200906.3849999998</v>
      </c>
      <c r="M47" s="16">
        <v>624413.397</v>
      </c>
      <c r="N47" s="16">
        <v>470821.908</v>
      </c>
      <c r="O47" s="18">
        <f t="shared" si="5"/>
        <v>11262433.995999999</v>
      </c>
    </row>
    <row r="48" spans="1:15" x14ac:dyDescent="0.2">
      <c r="A48" s="7"/>
      <c r="B48" s="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8"/>
    </row>
    <row r="49" spans="1:15" x14ac:dyDescent="0.2">
      <c r="A49" s="7"/>
      <c r="B49" s="4" t="s">
        <v>21</v>
      </c>
      <c r="C49" s="16">
        <v>5142.6000000000004</v>
      </c>
      <c r="D49" s="16">
        <v>4261</v>
      </c>
      <c r="E49" s="16">
        <v>1042.4000000000001</v>
      </c>
      <c r="F49" s="16">
        <v>6443.8</v>
      </c>
      <c r="G49" s="16">
        <v>8576.4000000000015</v>
      </c>
      <c r="H49" s="16">
        <v>1946</v>
      </c>
      <c r="I49" s="16">
        <v>5361.4</v>
      </c>
      <c r="J49" s="16">
        <v>10258</v>
      </c>
      <c r="K49" s="16">
        <v>4768</v>
      </c>
      <c r="L49" s="16">
        <v>6942.4</v>
      </c>
      <c r="M49" s="16">
        <v>5897.2</v>
      </c>
      <c r="N49" s="16">
        <v>5294</v>
      </c>
      <c r="O49" s="18">
        <f t="shared" si="5"/>
        <v>65933.2</v>
      </c>
    </row>
    <row r="50" spans="1:15" x14ac:dyDescent="0.2">
      <c r="A50" s="7"/>
      <c r="B50" s="4" t="s">
        <v>22</v>
      </c>
      <c r="C50" s="16">
        <v>3680.8</v>
      </c>
      <c r="D50" s="16">
        <v>4180.6000000000004</v>
      </c>
      <c r="E50" s="16">
        <v>958</v>
      </c>
      <c r="F50" s="16">
        <v>6411.2</v>
      </c>
      <c r="G50" s="16">
        <v>4521.3999999999996</v>
      </c>
      <c r="H50" s="16">
        <v>1699</v>
      </c>
      <c r="I50" s="16">
        <v>5230.2</v>
      </c>
      <c r="J50" s="16">
        <v>10338.799999999999</v>
      </c>
      <c r="K50" s="16">
        <v>4623.6000000000004</v>
      </c>
      <c r="L50" s="16">
        <v>6719.8</v>
      </c>
      <c r="M50" s="16">
        <v>5383</v>
      </c>
      <c r="N50" s="16">
        <v>5241.8</v>
      </c>
      <c r="O50" s="18">
        <f t="shared" si="5"/>
        <v>58988.200000000004</v>
      </c>
    </row>
    <row r="51" spans="1:15" x14ac:dyDescent="0.2">
      <c r="A51" s="7"/>
      <c r="B51" s="4"/>
      <c r="C51" s="19"/>
      <c r="D51" s="19"/>
      <c r="E51" s="19"/>
      <c r="F51" s="19"/>
      <c r="G51" s="19"/>
      <c r="H51" s="16"/>
      <c r="I51" s="16"/>
      <c r="J51" s="16"/>
      <c r="K51" s="16"/>
      <c r="L51" s="16"/>
      <c r="M51" s="16"/>
      <c r="N51" s="16"/>
      <c r="O51" s="18"/>
    </row>
    <row r="52" spans="1:15" x14ac:dyDescent="0.2">
      <c r="A52" s="15" t="s">
        <v>27</v>
      </c>
      <c r="B52" s="4" t="s">
        <v>16</v>
      </c>
      <c r="C52" s="16">
        <v>12</v>
      </c>
      <c r="D52" s="16">
        <v>10</v>
      </c>
      <c r="E52" s="16">
        <v>11</v>
      </c>
      <c r="F52" s="16">
        <v>12</v>
      </c>
      <c r="G52" s="16">
        <v>13</v>
      </c>
      <c r="H52" s="16">
        <v>9</v>
      </c>
      <c r="I52" s="16">
        <v>13</v>
      </c>
      <c r="J52" s="16">
        <v>13</v>
      </c>
      <c r="K52" s="16">
        <v>9</v>
      </c>
      <c r="L52" s="16">
        <v>12</v>
      </c>
      <c r="M52" s="16">
        <v>10</v>
      </c>
      <c r="N52" s="16">
        <v>14</v>
      </c>
      <c r="O52" s="17">
        <f>AVERAGE(C52:N52)</f>
        <v>11.5</v>
      </c>
    </row>
    <row r="53" spans="1:15" x14ac:dyDescent="0.2">
      <c r="A53" s="7"/>
      <c r="B53" s="4" t="s">
        <v>17</v>
      </c>
      <c r="C53" s="16">
        <v>129688.31</v>
      </c>
      <c r="D53" s="16">
        <v>183630.16600000003</v>
      </c>
      <c r="E53" s="16">
        <v>120638.61599999999</v>
      </c>
      <c r="F53" s="16">
        <v>135940.68</v>
      </c>
      <c r="G53" s="16">
        <v>217109.54300000001</v>
      </c>
      <c r="H53" s="16">
        <v>201048.712</v>
      </c>
      <c r="I53" s="16">
        <v>348488.80800000002</v>
      </c>
      <c r="J53" s="16">
        <v>301697.98200000002</v>
      </c>
      <c r="K53" s="16">
        <v>181947.65099999998</v>
      </c>
      <c r="L53" s="16">
        <v>245966.23</v>
      </c>
      <c r="M53" s="16">
        <v>261603.49399999998</v>
      </c>
      <c r="N53" s="16">
        <v>338079.712</v>
      </c>
      <c r="O53" s="18">
        <f>SUM(C53:N53)</f>
        <v>2665839.9040000001</v>
      </c>
    </row>
    <row r="54" spans="1:15" x14ac:dyDescent="0.2">
      <c r="A54" s="7"/>
      <c r="B54" s="4" t="s">
        <v>18</v>
      </c>
      <c r="C54" s="16">
        <v>210506.97999999998</v>
      </c>
      <c r="D54" s="16">
        <v>161234.52799999999</v>
      </c>
      <c r="E54" s="16">
        <v>106501.844</v>
      </c>
      <c r="F54" s="16">
        <v>79853.440000000002</v>
      </c>
      <c r="G54" s="16">
        <v>77662.040000000008</v>
      </c>
      <c r="H54" s="16">
        <v>80403.601999999999</v>
      </c>
      <c r="I54" s="16">
        <v>153100.234</v>
      </c>
      <c r="J54" s="16">
        <v>121867.81700000001</v>
      </c>
      <c r="K54" s="16">
        <v>63950.05</v>
      </c>
      <c r="L54" s="16">
        <v>83900.953000000009</v>
      </c>
      <c r="M54" s="16">
        <v>93794.793999999994</v>
      </c>
      <c r="N54" s="16">
        <v>231150.76699999999</v>
      </c>
      <c r="O54" s="18">
        <f t="shared" ref="O54:O59" si="6">SUM(C54:N54)</f>
        <v>1463927.0489999999</v>
      </c>
    </row>
    <row r="55" spans="1:15" x14ac:dyDescent="0.2">
      <c r="A55" s="7"/>
      <c r="B55" s="4" t="s">
        <v>19</v>
      </c>
      <c r="C55" s="16">
        <v>377799.49</v>
      </c>
      <c r="D55" s="16">
        <v>280171.46799999999</v>
      </c>
      <c r="E55" s="16">
        <v>279930.91700000002</v>
      </c>
      <c r="F55" s="16">
        <v>345806.81999999995</v>
      </c>
      <c r="G55" s="16">
        <v>665071.20900000003</v>
      </c>
      <c r="H55" s="16">
        <v>502369.27</v>
      </c>
      <c r="I55" s="16">
        <v>914186.45099999988</v>
      </c>
      <c r="J55" s="16">
        <v>818333.57699999993</v>
      </c>
      <c r="K55" s="16">
        <v>530767.48</v>
      </c>
      <c r="L55" s="16">
        <v>826153.83399999992</v>
      </c>
      <c r="M55" s="16">
        <v>664479.29399999999</v>
      </c>
      <c r="N55" s="16">
        <v>812286.74199999997</v>
      </c>
      <c r="O55" s="18">
        <f t="shared" si="6"/>
        <v>7017356.5519999992</v>
      </c>
    </row>
    <row r="56" spans="1:15" x14ac:dyDescent="0.2">
      <c r="A56" s="7"/>
      <c r="B56" s="4" t="s">
        <v>20</v>
      </c>
      <c r="C56" s="16">
        <v>717994.78</v>
      </c>
      <c r="D56" s="16">
        <v>625036.16200000001</v>
      </c>
      <c r="E56" s="16">
        <v>507071.37699999998</v>
      </c>
      <c r="F56" s="16">
        <v>561600.93999999994</v>
      </c>
      <c r="G56" s="16">
        <v>959842.79200000002</v>
      </c>
      <c r="H56" s="16">
        <v>783821.58400000003</v>
      </c>
      <c r="I56" s="16">
        <v>1415775.4929999998</v>
      </c>
      <c r="J56" s="16">
        <v>1241899.3759999999</v>
      </c>
      <c r="K56" s="16">
        <v>776665.18099999998</v>
      </c>
      <c r="L56" s="16">
        <v>1156021.017</v>
      </c>
      <c r="M56" s="16">
        <v>1019877.5819999999</v>
      </c>
      <c r="N56" s="16">
        <v>1381517.2209999999</v>
      </c>
      <c r="O56" s="18">
        <f t="shared" si="6"/>
        <v>11147123.504999999</v>
      </c>
    </row>
    <row r="57" spans="1:15" x14ac:dyDescent="0.2">
      <c r="A57" s="7"/>
      <c r="B57" s="4"/>
      <c r="C57" s="16"/>
      <c r="D57" s="16"/>
      <c r="E57" s="16"/>
      <c r="F57" s="16"/>
      <c r="G57"/>
      <c r="I57" s="16"/>
      <c r="J57" s="16"/>
      <c r="K57" s="16"/>
      <c r="L57" s="16"/>
      <c r="M57" s="16"/>
      <c r="N57" s="16"/>
      <c r="O57" s="18"/>
    </row>
    <row r="58" spans="1:15" x14ac:dyDescent="0.2">
      <c r="A58" s="7"/>
      <c r="B58" s="4" t="s">
        <v>21</v>
      </c>
      <c r="C58" s="16">
        <v>7058</v>
      </c>
      <c r="D58" s="16">
        <v>4628</v>
      </c>
      <c r="E58" s="16">
        <v>4553</v>
      </c>
      <c r="F58" s="16">
        <v>7028</v>
      </c>
      <c r="G58" s="16">
        <v>7945</v>
      </c>
      <c r="H58" s="16">
        <v>2080</v>
      </c>
      <c r="I58" s="16">
        <v>12291</v>
      </c>
      <c r="J58" s="16">
        <v>6502</v>
      </c>
      <c r="K58" s="16">
        <v>5045</v>
      </c>
      <c r="L58" s="16">
        <v>8000</v>
      </c>
      <c r="M58" s="16">
        <v>7941</v>
      </c>
      <c r="N58" s="16">
        <v>10035</v>
      </c>
      <c r="O58" s="18">
        <f t="shared" si="6"/>
        <v>83106</v>
      </c>
    </row>
    <row r="59" spans="1:15" x14ac:dyDescent="0.2">
      <c r="A59" s="7"/>
      <c r="B59" s="4" t="s">
        <v>22</v>
      </c>
      <c r="C59" s="16">
        <v>8846</v>
      </c>
      <c r="D59" s="16">
        <v>4603</v>
      </c>
      <c r="E59" s="16">
        <v>4677</v>
      </c>
      <c r="F59" s="16">
        <v>6683</v>
      </c>
      <c r="G59" s="16">
        <v>6975</v>
      </c>
      <c r="H59" s="16">
        <v>2060</v>
      </c>
      <c r="I59" s="16">
        <v>11141</v>
      </c>
      <c r="J59" s="16">
        <v>5417</v>
      </c>
      <c r="K59" s="16">
        <v>4003</v>
      </c>
      <c r="L59" s="16">
        <v>5568</v>
      </c>
      <c r="M59" s="16">
        <v>4181</v>
      </c>
      <c r="N59" s="16">
        <v>6955</v>
      </c>
      <c r="O59" s="18">
        <f t="shared" si="6"/>
        <v>71109</v>
      </c>
    </row>
    <row r="60" spans="1:15" x14ac:dyDescent="0.2">
      <c r="A60" s="7"/>
      <c r="B60" s="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">
      <c r="A61" s="7"/>
      <c r="B61" s="4"/>
      <c r="C61" s="16"/>
      <c r="D61" s="16"/>
      <c r="E61" s="16"/>
      <c r="F61" s="20"/>
      <c r="G61" s="20"/>
      <c r="H61" s="20"/>
      <c r="I61" s="20"/>
      <c r="J61" s="20"/>
      <c r="K61" s="20"/>
      <c r="L61" s="20"/>
      <c r="M61" s="20"/>
      <c r="N61" s="20"/>
      <c r="O61" s="21"/>
    </row>
    <row r="62" spans="1:15" x14ac:dyDescent="0.2">
      <c r="A62" s="22" t="s">
        <v>28</v>
      </c>
      <c r="B62" s="23" t="s">
        <v>16</v>
      </c>
      <c r="C62" s="24">
        <f>+C52+C43+C34+C25+C16+C7</f>
        <v>48</v>
      </c>
      <c r="D62" s="24">
        <f>+D52+D43+D34+D25+D16+D7</f>
        <v>41</v>
      </c>
      <c r="E62" s="24">
        <f>+E52+E43+E34+E25+E16+E7</f>
        <v>44</v>
      </c>
      <c r="F62" s="24">
        <f t="shared" ref="F62:G62" si="7">+F52+F43+F34+F25+F16+F7</f>
        <v>48</v>
      </c>
      <c r="G62" s="24">
        <f t="shared" si="7"/>
        <v>53</v>
      </c>
      <c r="H62" s="24">
        <f t="shared" ref="H62:I62" si="8">+H52+H43+H34+H25+H16+H7</f>
        <v>40</v>
      </c>
      <c r="I62" s="24">
        <f t="shared" si="8"/>
        <v>49</v>
      </c>
      <c r="J62" s="24">
        <f t="shared" ref="J62:K62" si="9">+J52+J43+J34+J25+J16+J7</f>
        <v>49</v>
      </c>
      <c r="K62" s="24">
        <f t="shared" si="9"/>
        <v>40</v>
      </c>
      <c r="L62" s="24">
        <f t="shared" ref="L62:M62" si="10">+L52+L43+L34+L25+L16+L7</f>
        <v>46</v>
      </c>
      <c r="M62" s="24">
        <f t="shared" si="10"/>
        <v>44</v>
      </c>
      <c r="N62" s="24">
        <f t="shared" ref="N62" si="11">+N52+N43+N34+N25+N16+N7</f>
        <v>51</v>
      </c>
      <c r="O62" s="25">
        <f>AVERAGE(C62:N62)</f>
        <v>46.083333333333336</v>
      </c>
    </row>
    <row r="63" spans="1:15" x14ac:dyDescent="0.2">
      <c r="A63" s="26"/>
      <c r="B63" s="1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8"/>
    </row>
    <row r="64" spans="1:15" x14ac:dyDescent="0.2">
      <c r="A64" s="26"/>
      <c r="B64" s="12" t="s">
        <v>17</v>
      </c>
      <c r="C64" s="27">
        <f t="shared" ref="C64:D67" si="12">+C53+C44+C35+C26+C17+C8</f>
        <v>1163829.1510000001</v>
      </c>
      <c r="D64" s="27">
        <f t="shared" si="12"/>
        <v>1218463.5079999999</v>
      </c>
      <c r="E64" s="27">
        <f t="shared" ref="E64:G64" si="13">+E53+E44+E35+E26+E17+E8</f>
        <v>1214390.9780000001</v>
      </c>
      <c r="F64" s="27">
        <f t="shared" si="13"/>
        <v>1343572.159</v>
      </c>
      <c r="G64" s="27">
        <f t="shared" si="13"/>
        <v>1693627.5079999999</v>
      </c>
      <c r="H64" s="27">
        <f t="shared" ref="H64:I64" si="14">+H53+H44+H35+H26+H17+H8</f>
        <v>1441859.0989999999</v>
      </c>
      <c r="I64" s="27">
        <f t="shared" si="14"/>
        <v>1674753.233</v>
      </c>
      <c r="J64" s="27">
        <f t="shared" ref="J64:K64" si="15">+J53+J44+J35+J26+J17+J8</f>
        <v>2214859.037</v>
      </c>
      <c r="K64" s="27">
        <f t="shared" si="15"/>
        <v>1930974.7649999999</v>
      </c>
      <c r="L64" s="27">
        <f t="shared" ref="L64:M64" si="16">+L53+L44+L35+L26+L17+L8</f>
        <v>1783035.7310000001</v>
      </c>
      <c r="M64" s="27">
        <f t="shared" si="16"/>
        <v>1335978.5530000001</v>
      </c>
      <c r="N64" s="27">
        <f t="shared" ref="N64" si="17">+N53+N44+N35+N26+N17+N8</f>
        <v>1313501.7609999999</v>
      </c>
      <c r="O64" s="28">
        <f>SUM(C64:N64)</f>
        <v>18328845.483000003</v>
      </c>
    </row>
    <row r="65" spans="1:15" x14ac:dyDescent="0.2">
      <c r="A65" s="26"/>
      <c r="B65" s="12" t="s">
        <v>18</v>
      </c>
      <c r="C65" s="27">
        <f t="shared" si="12"/>
        <v>1155330.466</v>
      </c>
      <c r="D65" s="27">
        <f t="shared" si="12"/>
        <v>974887.60100000002</v>
      </c>
      <c r="E65" s="27">
        <f t="shared" ref="E65:G65" si="18">+E54+E45+E36+E27+E18+E9</f>
        <v>992715.15500000003</v>
      </c>
      <c r="F65" s="27">
        <f t="shared" si="18"/>
        <v>906301.11900000006</v>
      </c>
      <c r="G65" s="27">
        <f t="shared" si="18"/>
        <v>771839.36199999996</v>
      </c>
      <c r="H65" s="27">
        <f t="shared" ref="H65:I65" si="19">+H54+H45+H36+H27+H18+H9</f>
        <v>688200.43400000001</v>
      </c>
      <c r="I65" s="27">
        <f t="shared" si="19"/>
        <v>801510.33599999989</v>
      </c>
      <c r="J65" s="27">
        <f t="shared" ref="J65:K65" si="20">+J54+J45+J36+J27+J18+J9</f>
        <v>1065218.4469999999</v>
      </c>
      <c r="K65" s="27">
        <f t="shared" si="20"/>
        <v>904993.69699999993</v>
      </c>
      <c r="L65" s="27">
        <f t="shared" ref="L65:M65" si="21">+L54+L45+L36+L27+L18+L9</f>
        <v>783432.21700000006</v>
      </c>
      <c r="M65" s="27">
        <f t="shared" si="21"/>
        <v>585356.72499999998</v>
      </c>
      <c r="N65" s="27">
        <f t="shared" ref="N65" si="22">+N54+N45+N36+N27+N18+N9</f>
        <v>781372.76399999997</v>
      </c>
      <c r="O65" s="28">
        <f t="shared" ref="O65:O70" si="23">SUM(C65:N65)</f>
        <v>10411158.322999999</v>
      </c>
    </row>
    <row r="66" spans="1:15" x14ac:dyDescent="0.2">
      <c r="A66" s="26"/>
      <c r="B66" s="12" t="s">
        <v>19</v>
      </c>
      <c r="C66" s="27">
        <f t="shared" si="12"/>
        <v>2121155.517</v>
      </c>
      <c r="D66" s="27">
        <f t="shared" si="12"/>
        <v>1731523.662</v>
      </c>
      <c r="E66" s="27">
        <f t="shared" ref="E66:G66" si="24">+E55+E46+E37+E28+E19+E10</f>
        <v>1857298.7489999998</v>
      </c>
      <c r="F66" s="27">
        <f t="shared" si="24"/>
        <v>2237224.057</v>
      </c>
      <c r="G66" s="27">
        <f t="shared" si="24"/>
        <v>3274615.2740000002</v>
      </c>
      <c r="H66" s="27">
        <f t="shared" ref="H66:I66" si="25">+H55+H46+H37+H28+H19+H10</f>
        <v>2416076.3840000001</v>
      </c>
      <c r="I66" s="27">
        <f t="shared" si="25"/>
        <v>3256353.497</v>
      </c>
      <c r="J66" s="27">
        <f t="shared" ref="J66:K66" si="26">+J55+J46+J37+J28+J19+J10</f>
        <v>4230742.8440000005</v>
      </c>
      <c r="K66" s="27">
        <f t="shared" si="26"/>
        <v>3635419.4210000001</v>
      </c>
      <c r="L66" s="27">
        <f t="shared" ref="L66:M66" si="27">+L55+L46+L37+L28+L19+L10</f>
        <v>3733560.1039999994</v>
      </c>
      <c r="M66" s="27">
        <f t="shared" si="27"/>
        <v>2506116.1070000003</v>
      </c>
      <c r="N66" s="27">
        <f t="shared" ref="N66" si="28">+N55+N46+N37+N28+N19+N10</f>
        <v>2618967.7549999999</v>
      </c>
      <c r="O66" s="28">
        <f t="shared" si="23"/>
        <v>33619053.370999999</v>
      </c>
    </row>
    <row r="67" spans="1:15" x14ac:dyDescent="0.2">
      <c r="A67" s="26"/>
      <c r="B67" s="12" t="s">
        <v>20</v>
      </c>
      <c r="C67" s="27">
        <f t="shared" si="12"/>
        <v>4440315.1340000005</v>
      </c>
      <c r="D67" s="27">
        <f t="shared" si="12"/>
        <v>3924874.7710000002</v>
      </c>
      <c r="E67" s="27">
        <f t="shared" ref="E67:G67" si="29">+E56+E47+E38+E29+E20+E11</f>
        <v>4064404.8819999998</v>
      </c>
      <c r="F67" s="27">
        <f t="shared" si="29"/>
        <v>4487097.335</v>
      </c>
      <c r="G67" s="27">
        <f t="shared" si="29"/>
        <v>5740082.1440000003</v>
      </c>
      <c r="H67" s="27">
        <f t="shared" ref="H67:I67" si="30">+H56+H47+H38+H29+H20+H11</f>
        <v>4546135.9169999994</v>
      </c>
      <c r="I67" s="27">
        <f t="shared" si="30"/>
        <v>5732617.0659999996</v>
      </c>
      <c r="J67" s="27">
        <f t="shared" ref="J67:K67" si="31">+J56+J47+J38+J29+J20+J11</f>
        <v>7510820.3279999997</v>
      </c>
      <c r="K67" s="27">
        <f t="shared" si="31"/>
        <v>6471387.8830000004</v>
      </c>
      <c r="L67" s="27">
        <f t="shared" ref="L67:M67" si="32">+L56+L47+L38+L29+L20+L11</f>
        <v>6300028.0519999992</v>
      </c>
      <c r="M67" s="27">
        <f t="shared" si="32"/>
        <v>4427451.3849999998</v>
      </c>
      <c r="N67" s="27">
        <f t="shared" ref="N67" si="33">+N56+N47+N38+N29+N20+N11</f>
        <v>4713842.2799999993</v>
      </c>
      <c r="O67" s="28">
        <f t="shared" si="23"/>
        <v>62359057.177000001</v>
      </c>
    </row>
    <row r="68" spans="1:15" x14ac:dyDescent="0.2">
      <c r="A68" s="26"/>
      <c r="B68" s="1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x14ac:dyDescent="0.2">
      <c r="A69" s="26"/>
      <c r="B69" s="12" t="s">
        <v>21</v>
      </c>
      <c r="C69" s="27">
        <f t="shared" ref="C69:D70" si="34">+C58+C49+C40+C31+C22+C13</f>
        <v>24250.13</v>
      </c>
      <c r="D69" s="27">
        <f t="shared" si="34"/>
        <v>18657.61</v>
      </c>
      <c r="E69" s="27">
        <f t="shared" ref="E69:G69" si="35">+E58+E49+E40+E31+E22+E13</f>
        <v>16717.560000000001</v>
      </c>
      <c r="F69" s="27">
        <f t="shared" si="35"/>
        <v>25900.440000000002</v>
      </c>
      <c r="G69" s="27">
        <f t="shared" si="35"/>
        <v>29287.4</v>
      </c>
      <c r="H69" s="27">
        <f t="shared" ref="H69:I69" si="36">+H58+H49+H40+H31+H22+H13</f>
        <v>16546.800000000003</v>
      </c>
      <c r="I69" s="27">
        <f t="shared" si="36"/>
        <v>30206.730000000003</v>
      </c>
      <c r="J69" s="27">
        <f t="shared" ref="J69:K69" si="37">+J58+J49+J40+J31+J22+J13</f>
        <v>28497.94</v>
      </c>
      <c r="K69" s="27">
        <f t="shared" si="37"/>
        <v>21574.520000000004</v>
      </c>
      <c r="L69" s="27">
        <f t="shared" ref="L69:M69" si="38">+L58+L49+L40+L31+L22+L13</f>
        <v>26032.329999999998</v>
      </c>
      <c r="M69" s="27">
        <f t="shared" si="38"/>
        <v>23914.68</v>
      </c>
      <c r="N69" s="27">
        <f t="shared" ref="N69" si="39">+N58+N49+N40+N31+N22+N13</f>
        <v>25343.73</v>
      </c>
      <c r="O69" s="28">
        <f t="shared" si="23"/>
        <v>286929.87</v>
      </c>
    </row>
    <row r="70" spans="1:15" x14ac:dyDescent="0.2">
      <c r="A70" s="29"/>
      <c r="B70" s="30" t="s">
        <v>22</v>
      </c>
      <c r="C70" s="20">
        <f t="shared" si="34"/>
        <v>22916.43</v>
      </c>
      <c r="D70" s="20">
        <f t="shared" si="34"/>
        <v>17318.09</v>
      </c>
      <c r="E70" s="20">
        <f t="shared" ref="E70:G70" si="40">+E59+E50+E41+E32+E23+E14</f>
        <v>16218.61</v>
      </c>
      <c r="F70" s="20">
        <f t="shared" si="40"/>
        <v>24397.18</v>
      </c>
      <c r="G70" s="20">
        <f t="shared" si="40"/>
        <v>22580.870000000003</v>
      </c>
      <c r="H70" s="20">
        <f t="shared" ref="H70:I70" si="41">+H59+H50+H41+H32+H23+H14</f>
        <v>15273.59</v>
      </c>
      <c r="I70" s="20">
        <f t="shared" si="41"/>
        <v>28504.550000000007</v>
      </c>
      <c r="J70" s="20">
        <f t="shared" ref="J70:K70" si="42">+J59+J50+J41+J32+J23+J14</f>
        <v>26615.309999999998</v>
      </c>
      <c r="K70" s="20">
        <f t="shared" si="42"/>
        <v>17958.480000000003</v>
      </c>
      <c r="L70" s="20">
        <f t="shared" ref="L70:M70" si="43">+L59+L50+L41+L32+L23+L14</f>
        <v>22502.19</v>
      </c>
      <c r="M70" s="20">
        <f t="shared" si="43"/>
        <v>18859.68</v>
      </c>
      <c r="N70" s="20">
        <f t="shared" ref="N70" si="44">+N59+N50+N41+N32+N23+N14</f>
        <v>20905.04</v>
      </c>
      <c r="O70" s="31">
        <f t="shared" si="23"/>
        <v>254050.02000000002</v>
      </c>
    </row>
    <row r="71" spans="1:15" x14ac:dyDescent="0.2">
      <c r="A71" s="7"/>
      <c r="B71" s="4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4"/>
    </row>
    <row r="72" spans="1:15" x14ac:dyDescent="0.2">
      <c r="A72" s="7"/>
      <c r="B72" s="4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4"/>
    </row>
    <row r="73" spans="1:15" x14ac:dyDescent="0.2">
      <c r="A73" s="7" t="s">
        <v>29</v>
      </c>
      <c r="B73" s="4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4"/>
    </row>
    <row r="76" spans="1:15" x14ac:dyDescent="0.2">
      <c r="A76" t="s">
        <v>30</v>
      </c>
    </row>
    <row r="78" spans="1:15" x14ac:dyDescent="0.2">
      <c r="A78" s="7" t="s">
        <v>34</v>
      </c>
      <c r="B78" s="4"/>
      <c r="C78" s="8"/>
      <c r="D78" s="8"/>
      <c r="E78" s="8"/>
      <c r="F78" s="8"/>
      <c r="G78" s="8"/>
      <c r="H78" s="8"/>
    </row>
  </sheetData>
  <printOptions horizontalCentered="1" gridLines="1"/>
  <pageMargins left="0.25" right="0.25" top="0.5" bottom="0.5" header="0.3" footer="0.3"/>
  <pageSetup scale="52" orientation="landscape" r:id="rId1"/>
  <headerFooter alignWithMargins="0">
    <oddFooter>&amp;L&amp;Z&amp;F&amp;A&amp;R&amp;D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All  CY</vt:lpstr>
      <vt:lpstr>Summary SOP CY</vt:lpstr>
      <vt:lpstr>'Summary All  CY'!Print_Area</vt:lpstr>
      <vt:lpstr>'Summary SOP CY'!Print_Area</vt:lpstr>
      <vt:lpstr>'Summary All  CY'!Print_Titles</vt:lpstr>
      <vt:lpstr>'Summary SOP CY'!Print_Titles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Poirier, Rhonda A.</cp:lastModifiedBy>
  <cp:lastPrinted>2025-08-08T12:43:11Z</cp:lastPrinted>
  <dcterms:created xsi:type="dcterms:W3CDTF">2018-08-01T15:51:58Z</dcterms:created>
  <dcterms:modified xsi:type="dcterms:W3CDTF">2025-08-08T17:51:18Z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2024-03-18T17:36:28Z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83afcc32-9690-4401-b71d-74db136011b8</vt:lpwstr>
  </property>
  <property fmtid="{D5CDD505-2E9C-101B-9397-08002B2CF9AE}" pid="8" name="MSIP_Label_019c027e-33b7-45fc-a572-8ffa5d09ec36_ContentBits">
    <vt:lpwstr>2</vt:lpwstr>
  </property>
</Properties>
</file>