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https://stateofmaine-my.sharepoint.com/personal/ethan_grumstrup_maine_gov/Documents/"/>
    </mc:Choice>
  </mc:AlternateContent>
  <xr:revisionPtr revIDLastSave="0" documentId="8_{DE7B6FE2-4B7A-4F7D-AD33-D9A9DB4ED91A}" xr6:coauthVersionLast="47" xr6:coauthVersionMax="47" xr10:uidLastSave="{00000000-0000-0000-0000-000000000000}"/>
  <workbookProtection workbookAlgorithmName="SHA-512" workbookHashValue="Vv079bd3kUaoFexuTTrc7/TcRmLHcMsi5QSQvjua215Pmc3lJG0Tv2yQ2zT2a16naEK776jgwEcVBNptpGSU8A==" workbookSaltValue="K5fbmM3lkyWqVmDIRjckQQ==" workbookSpinCount="100000" lockStructure="1"/>
  <bookViews>
    <workbookView xWindow="29610" yWindow="-120" windowWidth="28110" windowHeight="16440" tabRatio="768" xr2:uid="{40587170-0546-48F1-8691-B7B2EA6092BB}"/>
  </bookViews>
  <sheets>
    <sheet name="INSTRUCTIONS" sheetId="5" r:id="rId1"/>
    <sheet name="Change Log" sheetId="29" r:id="rId2"/>
    <sheet name="Summary" sheetId="18" r:id="rId3"/>
    <sheet name="1 - Contact Info" sheetId="3" r:id="rId4"/>
    <sheet name="2 - Customers Served" sheetId="17" r:id="rId5"/>
    <sheet name="3 - Product and General Info" sheetId="1" r:id="rId6"/>
    <sheet name="4 - Sales and Revenues" sheetId="6" r:id="rId7"/>
    <sheet name="5 - Source of Supply" sheetId="27" r:id="rId8"/>
    <sheet name="6 - Source of RECs" sheetId="19" r:id="rId9"/>
    <sheet name="7 - Deficiency" sheetId="14" r:id="rId10"/>
    <sheet name="A - Exemptions" sheetId="24" r:id="rId11"/>
    <sheet name="B - Legacy Contracts" sheetId="21" r:id="rId12"/>
    <sheet name="Requirements" sheetId="23" state="hidden" r:id="rId13"/>
    <sheet name="C - Voluntary Green Programs" sheetId="22" r:id="rId14"/>
    <sheet name="3X MSW" sheetId="28" state="hidden" r:id="rId15"/>
    <sheet name="Menus" sheetId="4" state="hidden" r:id="rId16"/>
    <sheet name="Calculations" sheetId="25" state="hidden" r:id="rId17"/>
    <sheet name="GeneratingUnits" sheetId="9" state="hidden" r:id="rId18"/>
  </sheets>
  <externalReferences>
    <externalReference r:id="rId19"/>
  </externalReferences>
  <definedNames>
    <definedName name="_xlnm._FilterDatabase" localSheetId="17" hidden="1">GeneratingUnits!$A$5:$J$619</definedName>
    <definedName name="_xlnm.Criteria" localSheetId="17">GeneratingUnits!$F$2:$H$3</definedName>
    <definedName name="_xlnm.Extract" localSheetId="17">GeneratingUnits!#REF!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'1 - Contact Info'!$A$1:$O$38</definedName>
    <definedName name="_xlnm.Print_Area" localSheetId="4">'2 - Customers Served'!$A$1:$E$44</definedName>
    <definedName name="_xlnm.Print_Area" localSheetId="5">'3 - Product and General Info'!$A$1:$E$47</definedName>
    <definedName name="_xlnm.Print_Area" localSheetId="7">'5 - Source of Supply'!$B$1:$F$86</definedName>
    <definedName name="_xlnm.Print_Area" localSheetId="8">'6 - Source of RECs'!$B$1:$J$247</definedName>
    <definedName name="_xlnm.Print_Area" localSheetId="9">'7 - Deficiency'!$B$1:$G$23</definedName>
    <definedName name="_xlnm.Print_Area" localSheetId="0">INSTRUCTIONS!$B$1:$J$31</definedName>
    <definedName name="_xlnm.Print_Area" localSheetId="2">Summary!$A$1:$F$54</definedName>
    <definedName name="_xlnm.Print_Titles" localSheetId="3">'1 - Contact Info'!$1:$1</definedName>
    <definedName name="_xlnm.Print_Titles" localSheetId="4">'2 - Customers Served'!$1:$1</definedName>
    <definedName name="_xlnm.Print_Titles" localSheetId="5">'3 - Product and General Info'!$1:$1</definedName>
    <definedName name="_xlnm.Print_Titles" localSheetId="6">'4 - Sales and Revenues'!$1:$1</definedName>
    <definedName name="_xlnm.Print_Titles" localSheetId="7">'5 - Source of Supply'!$1:$7</definedName>
    <definedName name="_xlnm.Print_Titles" localSheetId="8">'6 - Source of RECs'!$1:$1</definedName>
    <definedName name="_xlnm.Print_Titles" localSheetId="2">Summary!$1:$1</definedName>
    <definedName name="programs" localSheetId="7">'[1]G - Voluntary Green Programs'!#REF!</definedName>
    <definedName name="programs">'C - Voluntary Green Programs'!#REF!</definedName>
    <definedName name="Z_F7DE3EF9_B517_4138_AD5A_5107DFAD6803_.wvu.PrintTitles" localSheetId="6" hidden="1">'4 - Sales and Revenues'!$1:$1</definedName>
    <definedName name="Z_F7DE3EF9_B517_4138_AD5A_5107DFAD6803_.wvu.PrintTitles" localSheetId="7" hidden="1">'5 - Source of Supply'!$1:$56</definedName>
    <definedName name="Z_F7DE3EF9_B517_4138_AD5A_5107DFAD6803_.wvu.PrintTitles" localSheetId="8" hidden="1">'6 - Source of RECs'!$1:$30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5" i="19" l="1"/>
  <c r="AB45" i="19"/>
  <c r="AC45" i="19"/>
  <c r="AD45" i="19" s="1"/>
  <c r="AA46" i="19"/>
  <c r="AB46" i="19"/>
  <c r="AC46" i="19"/>
  <c r="AD46" i="19"/>
  <c r="AA47" i="19"/>
  <c r="AB47" i="19"/>
  <c r="AC47" i="19"/>
  <c r="K47" i="19" s="1"/>
  <c r="AD47" i="19"/>
  <c r="AA48" i="19"/>
  <c r="AB48" i="19"/>
  <c r="AC48" i="19"/>
  <c r="AD48" i="19" s="1"/>
  <c r="AA49" i="19"/>
  <c r="AB49" i="19"/>
  <c r="AC49" i="19"/>
  <c r="K49" i="19" s="1"/>
  <c r="AD49" i="19"/>
  <c r="AA50" i="19"/>
  <c r="AB50" i="19"/>
  <c r="AC50" i="19"/>
  <c r="AD50" i="19"/>
  <c r="AA51" i="19"/>
  <c r="AB51" i="19"/>
  <c r="AC51" i="19"/>
  <c r="AD51" i="19" s="1"/>
  <c r="AA52" i="19"/>
  <c r="AB52" i="19"/>
  <c r="AC52" i="19"/>
  <c r="AD52" i="19"/>
  <c r="AA53" i="19"/>
  <c r="AB53" i="19"/>
  <c r="AC53" i="19"/>
  <c r="K53" i="19" s="1"/>
  <c r="AD53" i="19"/>
  <c r="AA54" i="19"/>
  <c r="AB54" i="19"/>
  <c r="AC54" i="19"/>
  <c r="AD54" i="19" s="1"/>
  <c r="AA55" i="19"/>
  <c r="AB55" i="19"/>
  <c r="AC55" i="19"/>
  <c r="K55" i="19" s="1"/>
  <c r="AD55" i="19"/>
  <c r="AA56" i="19"/>
  <c r="AB56" i="19"/>
  <c r="AC56" i="19"/>
  <c r="AD56" i="19"/>
  <c r="AA57" i="19"/>
  <c r="AB57" i="19"/>
  <c r="AC57" i="19"/>
  <c r="AD57" i="19" s="1"/>
  <c r="AA58" i="19"/>
  <c r="AB58" i="19"/>
  <c r="AC58" i="19"/>
  <c r="AD58" i="19"/>
  <c r="AA59" i="19"/>
  <c r="AB59" i="19"/>
  <c r="AC59" i="19"/>
  <c r="K59" i="19" s="1"/>
  <c r="AD59" i="19"/>
  <c r="AA60" i="19"/>
  <c r="AB60" i="19"/>
  <c r="AC60" i="19"/>
  <c r="AD60" i="19" s="1"/>
  <c r="AA61" i="19"/>
  <c r="AB61" i="19"/>
  <c r="AC61" i="19"/>
  <c r="K61" i="19" s="1"/>
  <c r="AD61" i="19"/>
  <c r="AA62" i="19"/>
  <c r="AB62" i="19"/>
  <c r="AC62" i="19"/>
  <c r="AD62" i="19"/>
  <c r="AA63" i="19"/>
  <c r="AB63" i="19"/>
  <c r="AC63" i="19"/>
  <c r="AD63" i="19" s="1"/>
  <c r="AA64" i="19"/>
  <c r="AB64" i="19"/>
  <c r="AC64" i="19"/>
  <c r="AD64" i="19"/>
  <c r="AA65" i="19"/>
  <c r="AB65" i="19"/>
  <c r="AC65" i="19"/>
  <c r="K65" i="19" s="1"/>
  <c r="AD65" i="19"/>
  <c r="AA66" i="19"/>
  <c r="AB66" i="19"/>
  <c r="AC66" i="19"/>
  <c r="AD66" i="19" s="1"/>
  <c r="AA67" i="19"/>
  <c r="AB67" i="19"/>
  <c r="AC67" i="19"/>
  <c r="K67" i="19" s="1"/>
  <c r="AD67" i="19"/>
  <c r="AA68" i="19"/>
  <c r="AB68" i="19"/>
  <c r="AC68" i="19"/>
  <c r="AD68" i="19"/>
  <c r="AA69" i="19"/>
  <c r="AB69" i="19"/>
  <c r="AC69" i="19"/>
  <c r="AD69" i="19" s="1"/>
  <c r="AA70" i="19"/>
  <c r="AB70" i="19"/>
  <c r="AC70" i="19"/>
  <c r="AD70" i="19"/>
  <c r="AA71" i="19"/>
  <c r="AB71" i="19"/>
  <c r="AC71" i="19"/>
  <c r="K71" i="19" s="1"/>
  <c r="AD71" i="19"/>
  <c r="AA72" i="19"/>
  <c r="AB72" i="19"/>
  <c r="AC72" i="19"/>
  <c r="AD72" i="19" s="1"/>
  <c r="AA73" i="19"/>
  <c r="AB73" i="19"/>
  <c r="AC73" i="19"/>
  <c r="K73" i="19" s="1"/>
  <c r="AD73" i="19"/>
  <c r="AA74" i="19"/>
  <c r="AB74" i="19"/>
  <c r="AC74" i="19"/>
  <c r="AD74" i="19"/>
  <c r="AA75" i="19"/>
  <c r="AB75" i="19"/>
  <c r="AC75" i="19"/>
  <c r="AD75" i="19" s="1"/>
  <c r="AA76" i="19"/>
  <c r="AB76" i="19"/>
  <c r="AC76" i="19"/>
  <c r="AD76" i="19"/>
  <c r="AA77" i="19"/>
  <c r="AB77" i="19"/>
  <c r="AC77" i="19"/>
  <c r="K77" i="19" s="1"/>
  <c r="AD77" i="19"/>
  <c r="AA78" i="19"/>
  <c r="AB78" i="19"/>
  <c r="AC78" i="19"/>
  <c r="AD78" i="19" s="1"/>
  <c r="AA79" i="19"/>
  <c r="AB79" i="19"/>
  <c r="AC79" i="19"/>
  <c r="K79" i="19" s="1"/>
  <c r="AD79" i="19"/>
  <c r="AA80" i="19"/>
  <c r="AB80" i="19"/>
  <c r="AC80" i="19"/>
  <c r="AD80" i="19"/>
  <c r="AA81" i="19"/>
  <c r="AB81" i="19"/>
  <c r="AC81" i="19"/>
  <c r="AD81" i="19" s="1"/>
  <c r="AA82" i="19"/>
  <c r="AB82" i="19"/>
  <c r="AC82" i="19"/>
  <c r="AD82" i="19"/>
  <c r="AA83" i="19"/>
  <c r="AB83" i="19"/>
  <c r="AC83" i="19"/>
  <c r="K83" i="19" s="1"/>
  <c r="AD83" i="19"/>
  <c r="AA84" i="19"/>
  <c r="AB84" i="19"/>
  <c r="AC84" i="19"/>
  <c r="AD84" i="19" s="1"/>
  <c r="AA85" i="19"/>
  <c r="AB85" i="19"/>
  <c r="AC85" i="19"/>
  <c r="K85" i="19" s="1"/>
  <c r="AD85" i="19"/>
  <c r="AA86" i="19"/>
  <c r="AB86" i="19"/>
  <c r="AC86" i="19"/>
  <c r="AD86" i="19"/>
  <c r="AA87" i="19"/>
  <c r="AB87" i="19"/>
  <c r="AC87" i="19"/>
  <c r="AD87" i="19" s="1"/>
  <c r="AA88" i="19"/>
  <c r="AB88" i="19"/>
  <c r="AC88" i="19"/>
  <c r="AD88" i="19"/>
  <c r="AA89" i="19"/>
  <c r="AB89" i="19"/>
  <c r="AC89" i="19"/>
  <c r="K89" i="19" s="1"/>
  <c r="AD89" i="19"/>
  <c r="AA90" i="19"/>
  <c r="AB90" i="19"/>
  <c r="AC90" i="19"/>
  <c r="AD90" i="19" s="1"/>
  <c r="AA91" i="19"/>
  <c r="AB91" i="19"/>
  <c r="AC91" i="19"/>
  <c r="K91" i="19" s="1"/>
  <c r="AD91" i="19"/>
  <c r="AA92" i="19"/>
  <c r="AB92" i="19"/>
  <c r="AC92" i="19"/>
  <c r="AD92" i="19"/>
  <c r="AA93" i="19"/>
  <c r="AB93" i="19"/>
  <c r="AC93" i="19"/>
  <c r="AD93" i="19" s="1"/>
  <c r="AA94" i="19"/>
  <c r="AB94" i="19"/>
  <c r="AC94" i="19"/>
  <c r="AD94" i="19"/>
  <c r="AA95" i="19"/>
  <c r="AB95" i="19"/>
  <c r="AC95" i="19"/>
  <c r="K95" i="19" s="1"/>
  <c r="AD95" i="19"/>
  <c r="AA96" i="19"/>
  <c r="AB96" i="19"/>
  <c r="AC96" i="19"/>
  <c r="AD96" i="19" s="1"/>
  <c r="AA97" i="19"/>
  <c r="AB97" i="19"/>
  <c r="AC97" i="19"/>
  <c r="K97" i="19" s="1"/>
  <c r="AD97" i="19"/>
  <c r="AA98" i="19"/>
  <c r="AB98" i="19"/>
  <c r="AC98" i="19"/>
  <c r="AD98" i="19"/>
  <c r="AA99" i="19"/>
  <c r="AB99" i="19"/>
  <c r="AC99" i="19"/>
  <c r="AD99" i="19" s="1"/>
  <c r="AA100" i="19"/>
  <c r="AB100" i="19"/>
  <c r="AC100" i="19"/>
  <c r="AD100" i="19"/>
  <c r="AA101" i="19"/>
  <c r="AB101" i="19"/>
  <c r="AC101" i="19"/>
  <c r="K101" i="19" s="1"/>
  <c r="AD101" i="19"/>
  <c r="AA102" i="19"/>
  <c r="AB102" i="19"/>
  <c r="AC102" i="19"/>
  <c r="AD102" i="19" s="1"/>
  <c r="AA103" i="19"/>
  <c r="AB103" i="19"/>
  <c r="AC103" i="19"/>
  <c r="K103" i="19" s="1"/>
  <c r="AD103" i="19"/>
  <c r="AA104" i="19"/>
  <c r="AB104" i="19"/>
  <c r="AC104" i="19"/>
  <c r="AD104" i="19"/>
  <c r="AA105" i="19"/>
  <c r="AB105" i="19"/>
  <c r="AC105" i="19"/>
  <c r="AD105" i="19" s="1"/>
  <c r="AA106" i="19"/>
  <c r="AB106" i="19"/>
  <c r="AC106" i="19"/>
  <c r="AD106" i="19"/>
  <c r="AA107" i="19"/>
  <c r="AB107" i="19"/>
  <c r="AC107" i="19"/>
  <c r="K107" i="19" s="1"/>
  <c r="AD107" i="19"/>
  <c r="AA108" i="19"/>
  <c r="AB108" i="19"/>
  <c r="AC108" i="19"/>
  <c r="AD108" i="19" s="1"/>
  <c r="AA109" i="19"/>
  <c r="AB109" i="19"/>
  <c r="AC109" i="19"/>
  <c r="K109" i="19" s="1"/>
  <c r="AD109" i="19"/>
  <c r="AA110" i="19"/>
  <c r="AB110" i="19"/>
  <c r="AC110" i="19"/>
  <c r="AD110" i="19"/>
  <c r="AA111" i="19"/>
  <c r="AB111" i="19"/>
  <c r="AC111" i="19"/>
  <c r="AD111" i="19" s="1"/>
  <c r="AA112" i="19"/>
  <c r="AB112" i="19"/>
  <c r="AC112" i="19"/>
  <c r="AD112" i="19"/>
  <c r="AA113" i="19"/>
  <c r="AB113" i="19"/>
  <c r="AC113" i="19"/>
  <c r="K113" i="19" s="1"/>
  <c r="AD113" i="19"/>
  <c r="AA114" i="19"/>
  <c r="AB114" i="19"/>
  <c r="AC114" i="19"/>
  <c r="AD114" i="19" s="1"/>
  <c r="AA115" i="19"/>
  <c r="AB115" i="19"/>
  <c r="AC115" i="19"/>
  <c r="K115" i="19" s="1"/>
  <c r="AD115" i="19"/>
  <c r="AA116" i="19"/>
  <c r="AB116" i="19"/>
  <c r="AC116" i="19"/>
  <c r="K116" i="19" s="1"/>
  <c r="AD116" i="19"/>
  <c r="AA117" i="19"/>
  <c r="AB117" i="19"/>
  <c r="AC117" i="19"/>
  <c r="AD117" i="19" s="1"/>
  <c r="AA118" i="19"/>
  <c r="AB118" i="19"/>
  <c r="AC118" i="19"/>
  <c r="AD118" i="19"/>
  <c r="AA119" i="19"/>
  <c r="AB119" i="19"/>
  <c r="AC119" i="19"/>
  <c r="K119" i="19" s="1"/>
  <c r="AD119" i="19"/>
  <c r="AA120" i="19"/>
  <c r="AB120" i="19"/>
  <c r="AC120" i="19"/>
  <c r="AD120" i="19" s="1"/>
  <c r="AA121" i="19"/>
  <c r="AB121" i="19"/>
  <c r="AC121" i="19"/>
  <c r="K121" i="19" s="1"/>
  <c r="AD121" i="19"/>
  <c r="AA122" i="19"/>
  <c r="AB122" i="19"/>
  <c r="AC122" i="19"/>
  <c r="K122" i="19" s="1"/>
  <c r="AD122" i="19"/>
  <c r="AA123" i="19"/>
  <c r="AB123" i="19"/>
  <c r="AC123" i="19"/>
  <c r="AD123" i="19" s="1"/>
  <c r="AA124" i="19"/>
  <c r="AB124" i="19"/>
  <c r="AC124" i="19"/>
  <c r="AD124" i="19"/>
  <c r="AA125" i="19"/>
  <c r="AB125" i="19"/>
  <c r="AC125" i="19"/>
  <c r="K125" i="19" s="1"/>
  <c r="AD125" i="19"/>
  <c r="AA126" i="19"/>
  <c r="AB126" i="19"/>
  <c r="AC126" i="19"/>
  <c r="AD126" i="19" s="1"/>
  <c r="AA127" i="19"/>
  <c r="AB127" i="19"/>
  <c r="AC127" i="19"/>
  <c r="K127" i="19" s="1"/>
  <c r="AD127" i="19"/>
  <c r="AA128" i="19"/>
  <c r="AB128" i="19"/>
  <c r="AC128" i="19"/>
  <c r="K128" i="19" s="1"/>
  <c r="AD128" i="19"/>
  <c r="AA129" i="19"/>
  <c r="AB129" i="19"/>
  <c r="AC129" i="19"/>
  <c r="AD129" i="19" s="1"/>
  <c r="AA130" i="19"/>
  <c r="AB130" i="19"/>
  <c r="AC130" i="19"/>
  <c r="AD130" i="19"/>
  <c r="AA131" i="19"/>
  <c r="AB131" i="19"/>
  <c r="AC131" i="19"/>
  <c r="K131" i="19" s="1"/>
  <c r="AD131" i="19"/>
  <c r="AA132" i="19"/>
  <c r="AB132" i="19"/>
  <c r="AC132" i="19"/>
  <c r="AD132" i="19" s="1"/>
  <c r="AA133" i="19"/>
  <c r="AB133" i="19"/>
  <c r="AC133" i="19"/>
  <c r="K133" i="19" s="1"/>
  <c r="AD133" i="19"/>
  <c r="AA134" i="19"/>
  <c r="AB134" i="19"/>
  <c r="AC134" i="19"/>
  <c r="K134" i="19" s="1"/>
  <c r="AD134" i="19"/>
  <c r="AA135" i="19"/>
  <c r="AB135" i="19"/>
  <c r="AC135" i="19"/>
  <c r="AD135" i="19" s="1"/>
  <c r="AA136" i="19"/>
  <c r="AB136" i="19"/>
  <c r="AC136" i="19"/>
  <c r="AD136" i="19"/>
  <c r="AA137" i="19"/>
  <c r="AB137" i="19"/>
  <c r="AC137" i="19"/>
  <c r="K137" i="19" s="1"/>
  <c r="AD137" i="19"/>
  <c r="AA138" i="19"/>
  <c r="AB138" i="19"/>
  <c r="AC138" i="19"/>
  <c r="AD138" i="19" s="1"/>
  <c r="AA139" i="19"/>
  <c r="AB139" i="19"/>
  <c r="AC139" i="19"/>
  <c r="K139" i="19" s="1"/>
  <c r="AD139" i="19"/>
  <c r="AA140" i="19"/>
  <c r="AB140" i="19"/>
  <c r="AC140" i="19"/>
  <c r="K140" i="19" s="1"/>
  <c r="AD140" i="19"/>
  <c r="AA141" i="19"/>
  <c r="AB141" i="19"/>
  <c r="AC141" i="19"/>
  <c r="AD141" i="19" s="1"/>
  <c r="AA142" i="19"/>
  <c r="AB142" i="19"/>
  <c r="AC142" i="19"/>
  <c r="AD142" i="19"/>
  <c r="AA143" i="19"/>
  <c r="AB143" i="19"/>
  <c r="AC143" i="19"/>
  <c r="K143" i="19" s="1"/>
  <c r="AD143" i="19"/>
  <c r="AA144" i="19"/>
  <c r="AB144" i="19"/>
  <c r="AC144" i="19"/>
  <c r="AD144" i="19" s="1"/>
  <c r="AA145" i="19"/>
  <c r="AB145" i="19"/>
  <c r="AC145" i="19"/>
  <c r="K145" i="19" s="1"/>
  <c r="AD145" i="19"/>
  <c r="AA146" i="19"/>
  <c r="AB146" i="19"/>
  <c r="AC146" i="19"/>
  <c r="K146" i="19" s="1"/>
  <c r="AD146" i="19"/>
  <c r="AA147" i="19"/>
  <c r="AB147" i="19"/>
  <c r="AC147" i="19"/>
  <c r="AD147" i="19" s="1"/>
  <c r="AA148" i="19"/>
  <c r="AB148" i="19"/>
  <c r="AC148" i="19"/>
  <c r="AD148" i="19"/>
  <c r="AA149" i="19"/>
  <c r="AB149" i="19"/>
  <c r="AC149" i="19"/>
  <c r="K149" i="19" s="1"/>
  <c r="AD149" i="19"/>
  <c r="AA150" i="19"/>
  <c r="AB150" i="19"/>
  <c r="AC150" i="19"/>
  <c r="AD150" i="19" s="1"/>
  <c r="AA151" i="19"/>
  <c r="AB151" i="19"/>
  <c r="AC151" i="19"/>
  <c r="K151" i="19" s="1"/>
  <c r="AD151" i="19"/>
  <c r="AA152" i="19"/>
  <c r="AB152" i="19"/>
  <c r="AC152" i="19"/>
  <c r="K152" i="19" s="1"/>
  <c r="AD152" i="19"/>
  <c r="AA153" i="19"/>
  <c r="AB153" i="19"/>
  <c r="AC153" i="19"/>
  <c r="AD153" i="19" s="1"/>
  <c r="AA154" i="19"/>
  <c r="AB154" i="19"/>
  <c r="AC154" i="19"/>
  <c r="AD154" i="19"/>
  <c r="AA155" i="19"/>
  <c r="AB155" i="19"/>
  <c r="AC155" i="19"/>
  <c r="K155" i="19" s="1"/>
  <c r="AD155" i="19"/>
  <c r="AA156" i="19"/>
  <c r="AB156" i="19"/>
  <c r="AC156" i="19"/>
  <c r="AD156" i="19" s="1"/>
  <c r="AA157" i="19"/>
  <c r="AB157" i="19"/>
  <c r="AC157" i="19"/>
  <c r="K157" i="19" s="1"/>
  <c r="AD157" i="19"/>
  <c r="AA158" i="19"/>
  <c r="AB158" i="19"/>
  <c r="AC158" i="19"/>
  <c r="K158" i="19" s="1"/>
  <c r="AD158" i="19"/>
  <c r="AA159" i="19"/>
  <c r="AB159" i="19"/>
  <c r="AC159" i="19"/>
  <c r="AD159" i="19" s="1"/>
  <c r="AA160" i="19"/>
  <c r="AB160" i="19"/>
  <c r="AC160" i="19"/>
  <c r="AD160" i="19"/>
  <c r="AA161" i="19"/>
  <c r="AB161" i="19"/>
  <c r="AC161" i="19"/>
  <c r="K161" i="19" s="1"/>
  <c r="AD161" i="19"/>
  <c r="AA162" i="19"/>
  <c r="AB162" i="19"/>
  <c r="AC162" i="19"/>
  <c r="AD162" i="19" s="1"/>
  <c r="AA163" i="19"/>
  <c r="AB163" i="19"/>
  <c r="AC163" i="19"/>
  <c r="K163" i="19" s="1"/>
  <c r="AD163" i="19"/>
  <c r="AA164" i="19"/>
  <c r="AB164" i="19"/>
  <c r="AC164" i="19"/>
  <c r="K164" i="19" s="1"/>
  <c r="AD164" i="19"/>
  <c r="AA165" i="19"/>
  <c r="AB165" i="19"/>
  <c r="AC165" i="19"/>
  <c r="AD165" i="19" s="1"/>
  <c r="AA166" i="19"/>
  <c r="AB166" i="19"/>
  <c r="AC166" i="19"/>
  <c r="AD166" i="19"/>
  <c r="AA167" i="19"/>
  <c r="AB167" i="19"/>
  <c r="AC167" i="19"/>
  <c r="K167" i="19" s="1"/>
  <c r="AD167" i="19"/>
  <c r="AA168" i="19"/>
  <c r="AB168" i="19"/>
  <c r="AC168" i="19"/>
  <c r="AD168" i="19" s="1"/>
  <c r="AA169" i="19"/>
  <c r="AB169" i="19"/>
  <c r="AC169" i="19"/>
  <c r="K169" i="19" s="1"/>
  <c r="AD169" i="19"/>
  <c r="AA170" i="19"/>
  <c r="AB170" i="19"/>
  <c r="AC170" i="19"/>
  <c r="K170" i="19" s="1"/>
  <c r="AD170" i="19"/>
  <c r="AA171" i="19"/>
  <c r="AB171" i="19"/>
  <c r="AC171" i="19"/>
  <c r="AD171" i="19" s="1"/>
  <c r="AA172" i="19"/>
  <c r="AB172" i="19"/>
  <c r="AC172" i="19"/>
  <c r="AD172" i="19"/>
  <c r="AA173" i="19"/>
  <c r="AB173" i="19"/>
  <c r="AC173" i="19"/>
  <c r="K173" i="19" s="1"/>
  <c r="AD173" i="19"/>
  <c r="AA174" i="19"/>
  <c r="AB174" i="19"/>
  <c r="AC174" i="19"/>
  <c r="AD174" i="19" s="1"/>
  <c r="AA175" i="19"/>
  <c r="AB175" i="19"/>
  <c r="AC175" i="19"/>
  <c r="K175" i="19" s="1"/>
  <c r="AD175" i="19"/>
  <c r="AA176" i="19"/>
  <c r="AB176" i="19"/>
  <c r="AC176" i="19"/>
  <c r="K176" i="19" s="1"/>
  <c r="AD176" i="19"/>
  <c r="AA177" i="19"/>
  <c r="AB177" i="19"/>
  <c r="AC177" i="19"/>
  <c r="AD177" i="19" s="1"/>
  <c r="AA178" i="19"/>
  <c r="AB178" i="19"/>
  <c r="AC178" i="19"/>
  <c r="AD178" i="19"/>
  <c r="AA179" i="19"/>
  <c r="AB179" i="19"/>
  <c r="AC179" i="19"/>
  <c r="K179" i="19" s="1"/>
  <c r="AD179" i="19"/>
  <c r="AA180" i="19"/>
  <c r="AB180" i="19"/>
  <c r="AC180" i="19"/>
  <c r="AD180" i="19" s="1"/>
  <c r="AA181" i="19"/>
  <c r="AB181" i="19"/>
  <c r="AC181" i="19"/>
  <c r="K181" i="19" s="1"/>
  <c r="AD181" i="19"/>
  <c r="AA182" i="19"/>
  <c r="AB182" i="19"/>
  <c r="AC182" i="19"/>
  <c r="K182" i="19" s="1"/>
  <c r="AD182" i="19"/>
  <c r="AA183" i="19"/>
  <c r="AB183" i="19"/>
  <c r="AC183" i="19"/>
  <c r="AD183" i="19" s="1"/>
  <c r="AA184" i="19"/>
  <c r="AB184" i="19"/>
  <c r="AC184" i="19"/>
  <c r="AD184" i="19"/>
  <c r="AA185" i="19"/>
  <c r="AB185" i="19"/>
  <c r="AC185" i="19"/>
  <c r="K185" i="19" s="1"/>
  <c r="AD185" i="19"/>
  <c r="AA186" i="19"/>
  <c r="AB186" i="19"/>
  <c r="AC186" i="19"/>
  <c r="AD186" i="19" s="1"/>
  <c r="AA187" i="19"/>
  <c r="AB187" i="19"/>
  <c r="AC187" i="19"/>
  <c r="K187" i="19" s="1"/>
  <c r="AD187" i="19"/>
  <c r="AA188" i="19"/>
  <c r="AB188" i="19"/>
  <c r="AC188" i="19"/>
  <c r="K188" i="19" s="1"/>
  <c r="AD188" i="19"/>
  <c r="AA189" i="19"/>
  <c r="AB189" i="19"/>
  <c r="AC189" i="19"/>
  <c r="AD189" i="19" s="1"/>
  <c r="AA190" i="19"/>
  <c r="AB190" i="19"/>
  <c r="AC190" i="19"/>
  <c r="AD190" i="19"/>
  <c r="AA191" i="19"/>
  <c r="AB191" i="19"/>
  <c r="AC191" i="19"/>
  <c r="K191" i="19" s="1"/>
  <c r="AD191" i="19"/>
  <c r="AA192" i="19"/>
  <c r="AB192" i="19"/>
  <c r="AC192" i="19"/>
  <c r="AD192" i="19" s="1"/>
  <c r="AA193" i="19"/>
  <c r="AB193" i="19"/>
  <c r="AC193" i="19"/>
  <c r="K193" i="19" s="1"/>
  <c r="AD193" i="19"/>
  <c r="AA194" i="19"/>
  <c r="AB194" i="19"/>
  <c r="AC194" i="19"/>
  <c r="K194" i="19" s="1"/>
  <c r="AD194" i="19"/>
  <c r="AA195" i="19"/>
  <c r="AB195" i="19"/>
  <c r="AC195" i="19"/>
  <c r="AD195" i="19" s="1"/>
  <c r="AA196" i="19"/>
  <c r="AB196" i="19"/>
  <c r="AC196" i="19"/>
  <c r="AD196" i="19"/>
  <c r="AA197" i="19"/>
  <c r="AB197" i="19"/>
  <c r="AC197" i="19"/>
  <c r="K197" i="19" s="1"/>
  <c r="AD197" i="19"/>
  <c r="AA198" i="19"/>
  <c r="AB198" i="19"/>
  <c r="AC198" i="19"/>
  <c r="AD198" i="19" s="1"/>
  <c r="AA199" i="19"/>
  <c r="AB199" i="19"/>
  <c r="AC199" i="19"/>
  <c r="K199" i="19" s="1"/>
  <c r="AD199" i="19"/>
  <c r="AA200" i="19"/>
  <c r="AB200" i="19"/>
  <c r="AC200" i="19"/>
  <c r="K200" i="19" s="1"/>
  <c r="AD200" i="19"/>
  <c r="AA201" i="19"/>
  <c r="AB201" i="19"/>
  <c r="AC201" i="19"/>
  <c r="AD201" i="19" s="1"/>
  <c r="AA202" i="19"/>
  <c r="AB202" i="19"/>
  <c r="AC202" i="19"/>
  <c r="AD202" i="19"/>
  <c r="AA203" i="19"/>
  <c r="AB203" i="19"/>
  <c r="AC203" i="19"/>
  <c r="K203" i="19" s="1"/>
  <c r="AD203" i="19"/>
  <c r="AA204" i="19"/>
  <c r="AB204" i="19"/>
  <c r="AC204" i="19"/>
  <c r="AD204" i="19" s="1"/>
  <c r="AA205" i="19"/>
  <c r="AB205" i="19"/>
  <c r="AC205" i="19"/>
  <c r="K205" i="19" s="1"/>
  <c r="AD205" i="19"/>
  <c r="AA206" i="19"/>
  <c r="AB206" i="19"/>
  <c r="AC206" i="19"/>
  <c r="K206" i="19" s="1"/>
  <c r="AD206" i="19"/>
  <c r="AA207" i="19"/>
  <c r="AB207" i="19"/>
  <c r="AC207" i="19"/>
  <c r="AD207" i="19" s="1"/>
  <c r="AA208" i="19"/>
  <c r="AB208" i="19"/>
  <c r="AC208" i="19"/>
  <c r="AD208" i="19"/>
  <c r="AA209" i="19"/>
  <c r="AB209" i="19"/>
  <c r="AC209" i="19"/>
  <c r="K209" i="19" s="1"/>
  <c r="AD209" i="19"/>
  <c r="AA210" i="19"/>
  <c r="AB210" i="19"/>
  <c r="AC210" i="19"/>
  <c r="AD210" i="19" s="1"/>
  <c r="AA211" i="19"/>
  <c r="AB211" i="19"/>
  <c r="AC211" i="19"/>
  <c r="K211" i="19" s="1"/>
  <c r="AD211" i="19"/>
  <c r="K14" i="19"/>
  <c r="L14" i="19"/>
  <c r="K15" i="19"/>
  <c r="L15" i="19"/>
  <c r="K16" i="19"/>
  <c r="L16" i="19"/>
  <c r="K17" i="19"/>
  <c r="L17" i="19"/>
  <c r="K18" i="19"/>
  <c r="L18" i="19"/>
  <c r="K19" i="19"/>
  <c r="L19" i="19"/>
  <c r="K20" i="19"/>
  <c r="L20" i="19"/>
  <c r="K21" i="19"/>
  <c r="L21" i="19"/>
  <c r="K22" i="19"/>
  <c r="L22" i="19"/>
  <c r="K23" i="19"/>
  <c r="L23" i="19"/>
  <c r="K24" i="19"/>
  <c r="L24" i="19"/>
  <c r="K25" i="19"/>
  <c r="L25" i="19"/>
  <c r="K26" i="19"/>
  <c r="L26" i="19"/>
  <c r="K27" i="19"/>
  <c r="L27" i="19"/>
  <c r="K28" i="19"/>
  <c r="L28" i="19"/>
  <c r="K29" i="19"/>
  <c r="L29" i="19"/>
  <c r="K30" i="19"/>
  <c r="L30" i="19"/>
  <c r="K31" i="19"/>
  <c r="L31" i="19"/>
  <c r="K32" i="19"/>
  <c r="L32" i="19"/>
  <c r="K33" i="19"/>
  <c r="L33" i="19"/>
  <c r="K34" i="19"/>
  <c r="L34" i="19"/>
  <c r="K35" i="19"/>
  <c r="L35" i="19"/>
  <c r="K36" i="19"/>
  <c r="L36" i="19"/>
  <c r="K37" i="19"/>
  <c r="L37" i="19"/>
  <c r="K38" i="19"/>
  <c r="L38" i="19"/>
  <c r="K39" i="19"/>
  <c r="L39" i="19"/>
  <c r="K40" i="19"/>
  <c r="L40" i="19"/>
  <c r="K41" i="19"/>
  <c r="L41" i="19"/>
  <c r="K42" i="19"/>
  <c r="L42" i="19"/>
  <c r="K43" i="19"/>
  <c r="L43" i="19"/>
  <c r="K44" i="19"/>
  <c r="L44" i="19"/>
  <c r="L45" i="19"/>
  <c r="K46" i="19"/>
  <c r="L46" i="19"/>
  <c r="L47" i="19"/>
  <c r="K48" i="19"/>
  <c r="L48" i="19"/>
  <c r="L49" i="19"/>
  <c r="K50" i="19"/>
  <c r="L50" i="19"/>
  <c r="K51" i="19"/>
  <c r="L51" i="19"/>
  <c r="K52" i="19"/>
  <c r="L52" i="19"/>
  <c r="L53" i="19"/>
  <c r="K54" i="19"/>
  <c r="L54" i="19"/>
  <c r="L55" i="19"/>
  <c r="K56" i="19"/>
  <c r="L56" i="19"/>
  <c r="K57" i="19"/>
  <c r="L57" i="19"/>
  <c r="K58" i="19"/>
  <c r="L58" i="19"/>
  <c r="L59" i="19"/>
  <c r="K60" i="19"/>
  <c r="L60" i="19"/>
  <c r="L61" i="19"/>
  <c r="K62" i="19"/>
  <c r="L62" i="19"/>
  <c r="K63" i="19"/>
  <c r="L63" i="19"/>
  <c r="K64" i="19"/>
  <c r="L64" i="19"/>
  <c r="L65" i="19"/>
  <c r="K66" i="19"/>
  <c r="L66" i="19"/>
  <c r="L67" i="19"/>
  <c r="K68" i="19"/>
  <c r="L68" i="19"/>
  <c r="K69" i="19"/>
  <c r="L69" i="19"/>
  <c r="K70" i="19"/>
  <c r="L70" i="19"/>
  <c r="L71" i="19"/>
  <c r="K72" i="19"/>
  <c r="L72" i="19"/>
  <c r="L73" i="19"/>
  <c r="K74" i="19"/>
  <c r="L74" i="19"/>
  <c r="K75" i="19"/>
  <c r="L75" i="19"/>
  <c r="K76" i="19"/>
  <c r="L76" i="19"/>
  <c r="L77" i="19"/>
  <c r="K78" i="19"/>
  <c r="L78" i="19"/>
  <c r="L79" i="19"/>
  <c r="K80" i="19"/>
  <c r="L80" i="19"/>
  <c r="K81" i="19"/>
  <c r="L81" i="19"/>
  <c r="K82" i="19"/>
  <c r="L82" i="19"/>
  <c r="L83" i="19"/>
  <c r="K84" i="19"/>
  <c r="L84" i="19"/>
  <c r="L85" i="19"/>
  <c r="K86" i="19"/>
  <c r="L86" i="19"/>
  <c r="K87" i="19"/>
  <c r="L87" i="19"/>
  <c r="K88" i="19"/>
  <c r="L88" i="19"/>
  <c r="L89" i="19"/>
  <c r="K90" i="19"/>
  <c r="L90" i="19"/>
  <c r="L91" i="19"/>
  <c r="K92" i="19"/>
  <c r="L92" i="19"/>
  <c r="K93" i="19"/>
  <c r="L93" i="19"/>
  <c r="K94" i="19"/>
  <c r="L94" i="19"/>
  <c r="L95" i="19"/>
  <c r="K96" i="19"/>
  <c r="L96" i="19"/>
  <c r="L97" i="19"/>
  <c r="K98" i="19"/>
  <c r="L98" i="19"/>
  <c r="K99" i="19"/>
  <c r="L99" i="19"/>
  <c r="K100" i="19"/>
  <c r="L100" i="19"/>
  <c r="L101" i="19"/>
  <c r="K102" i="19"/>
  <c r="L102" i="19"/>
  <c r="L103" i="19"/>
  <c r="K104" i="19"/>
  <c r="L104" i="19"/>
  <c r="K105" i="19"/>
  <c r="L105" i="19"/>
  <c r="K106" i="19"/>
  <c r="L106" i="19"/>
  <c r="L107" i="19"/>
  <c r="L108" i="19"/>
  <c r="L109" i="19"/>
  <c r="K110" i="19"/>
  <c r="L110" i="19"/>
  <c r="K111" i="19"/>
  <c r="L111" i="19"/>
  <c r="K112" i="19"/>
  <c r="L112" i="19"/>
  <c r="L113" i="19"/>
  <c r="L114" i="19"/>
  <c r="L115" i="19"/>
  <c r="L116" i="19"/>
  <c r="K117" i="19"/>
  <c r="L117" i="19"/>
  <c r="K118" i="19"/>
  <c r="L118" i="19"/>
  <c r="L119" i="19"/>
  <c r="L120" i="19"/>
  <c r="L121" i="19"/>
  <c r="L122" i="19"/>
  <c r="K123" i="19"/>
  <c r="L123" i="19"/>
  <c r="K124" i="19"/>
  <c r="L124" i="19"/>
  <c r="L125" i="19"/>
  <c r="L126" i="19"/>
  <c r="L127" i="19"/>
  <c r="L128" i="19"/>
  <c r="K129" i="19"/>
  <c r="L129" i="19"/>
  <c r="K130" i="19"/>
  <c r="L130" i="19"/>
  <c r="L131" i="19"/>
  <c r="L132" i="19"/>
  <c r="L133" i="19"/>
  <c r="L134" i="19"/>
  <c r="K135" i="19"/>
  <c r="L135" i="19"/>
  <c r="K136" i="19"/>
  <c r="L136" i="19"/>
  <c r="L137" i="19"/>
  <c r="L138" i="19"/>
  <c r="L139" i="19"/>
  <c r="L140" i="19"/>
  <c r="K141" i="19"/>
  <c r="L141" i="19"/>
  <c r="K142" i="19"/>
  <c r="L142" i="19"/>
  <c r="L143" i="19"/>
  <c r="L144" i="19"/>
  <c r="L145" i="19"/>
  <c r="L146" i="19"/>
  <c r="K147" i="19"/>
  <c r="L147" i="19"/>
  <c r="K148" i="19"/>
  <c r="L148" i="19"/>
  <c r="L149" i="19"/>
  <c r="L150" i="19"/>
  <c r="L151" i="19"/>
  <c r="L152" i="19"/>
  <c r="K153" i="19"/>
  <c r="L153" i="19"/>
  <c r="K154" i="19"/>
  <c r="L154" i="19"/>
  <c r="L155" i="19"/>
  <c r="L156" i="19"/>
  <c r="L157" i="19"/>
  <c r="L158" i="19"/>
  <c r="K159" i="19"/>
  <c r="L159" i="19"/>
  <c r="K160" i="19"/>
  <c r="L160" i="19"/>
  <c r="L161" i="19"/>
  <c r="L162" i="19"/>
  <c r="L163" i="19"/>
  <c r="L164" i="19"/>
  <c r="K165" i="19"/>
  <c r="L165" i="19"/>
  <c r="K166" i="19"/>
  <c r="L166" i="19"/>
  <c r="L167" i="19"/>
  <c r="L168" i="19"/>
  <c r="L169" i="19"/>
  <c r="L170" i="19"/>
  <c r="K171" i="19"/>
  <c r="L171" i="19"/>
  <c r="K172" i="19"/>
  <c r="L172" i="19"/>
  <c r="L173" i="19"/>
  <c r="L174" i="19"/>
  <c r="L175" i="19"/>
  <c r="L176" i="19"/>
  <c r="K177" i="19"/>
  <c r="L177" i="19"/>
  <c r="K178" i="19"/>
  <c r="L178" i="19"/>
  <c r="L179" i="19"/>
  <c r="L180" i="19"/>
  <c r="L181" i="19"/>
  <c r="L182" i="19"/>
  <c r="K183" i="19"/>
  <c r="L183" i="19"/>
  <c r="K184" i="19"/>
  <c r="L184" i="19"/>
  <c r="L185" i="19"/>
  <c r="L186" i="19"/>
  <c r="L187" i="19"/>
  <c r="L188" i="19"/>
  <c r="K189" i="19"/>
  <c r="L189" i="19"/>
  <c r="K190" i="19"/>
  <c r="L190" i="19"/>
  <c r="L191" i="19"/>
  <c r="L192" i="19"/>
  <c r="L193" i="19"/>
  <c r="L194" i="19"/>
  <c r="K195" i="19"/>
  <c r="L195" i="19"/>
  <c r="K196" i="19"/>
  <c r="L196" i="19"/>
  <c r="L197" i="19"/>
  <c r="L198" i="19"/>
  <c r="L199" i="19"/>
  <c r="L200" i="19"/>
  <c r="K201" i="19"/>
  <c r="L201" i="19"/>
  <c r="K202" i="19"/>
  <c r="L202" i="19"/>
  <c r="L203" i="19"/>
  <c r="L204" i="19"/>
  <c r="L205" i="19"/>
  <c r="L206" i="19"/>
  <c r="K207" i="19"/>
  <c r="L207" i="19"/>
  <c r="K208" i="19"/>
  <c r="L208" i="19"/>
  <c r="L209" i="19"/>
  <c r="L210" i="19"/>
  <c r="L211" i="19"/>
  <c r="K212" i="19"/>
  <c r="L212" i="19"/>
  <c r="K213" i="19"/>
  <c r="L213" i="19"/>
  <c r="K214" i="19"/>
  <c r="L214" i="19"/>
  <c r="K215" i="19"/>
  <c r="L215" i="19"/>
  <c r="K216" i="19"/>
  <c r="L216" i="19"/>
  <c r="K217" i="19"/>
  <c r="L217" i="19"/>
  <c r="K218" i="19"/>
  <c r="L218" i="19"/>
  <c r="K219" i="19"/>
  <c r="L219" i="19"/>
  <c r="K220" i="19"/>
  <c r="L220" i="19"/>
  <c r="K221" i="19"/>
  <c r="L221" i="19"/>
  <c r="K222" i="19"/>
  <c r="L222" i="19"/>
  <c r="K223" i="19"/>
  <c r="L223" i="19"/>
  <c r="K224" i="19"/>
  <c r="L224" i="19"/>
  <c r="K225" i="19"/>
  <c r="L225" i="19"/>
  <c r="C14" i="19"/>
  <c r="D14" i="19"/>
  <c r="E14" i="19"/>
  <c r="F14" i="19"/>
  <c r="C15" i="19"/>
  <c r="D15" i="19"/>
  <c r="E15" i="19"/>
  <c r="F15" i="19"/>
  <c r="C16" i="19"/>
  <c r="D16" i="19"/>
  <c r="E16" i="19"/>
  <c r="F16" i="19"/>
  <c r="C17" i="19"/>
  <c r="D17" i="19"/>
  <c r="E17" i="19"/>
  <c r="F17" i="19"/>
  <c r="C18" i="19"/>
  <c r="D18" i="19"/>
  <c r="E18" i="19"/>
  <c r="F18" i="19"/>
  <c r="C19" i="19"/>
  <c r="D19" i="19"/>
  <c r="E19" i="19"/>
  <c r="F19" i="19"/>
  <c r="C20" i="19"/>
  <c r="D20" i="19"/>
  <c r="E20" i="19"/>
  <c r="F20" i="19"/>
  <c r="C21" i="19"/>
  <c r="D21" i="19"/>
  <c r="E21" i="19"/>
  <c r="F21" i="19"/>
  <c r="C22" i="19"/>
  <c r="D22" i="19"/>
  <c r="E22" i="19"/>
  <c r="F22" i="19"/>
  <c r="C23" i="19"/>
  <c r="D23" i="19"/>
  <c r="E23" i="19"/>
  <c r="F23" i="19"/>
  <c r="C24" i="19"/>
  <c r="D24" i="19"/>
  <c r="E24" i="19"/>
  <c r="F24" i="19"/>
  <c r="C25" i="19"/>
  <c r="D25" i="19"/>
  <c r="E25" i="19"/>
  <c r="F25" i="19"/>
  <c r="C26" i="19"/>
  <c r="D26" i="19"/>
  <c r="E26" i="19"/>
  <c r="F26" i="19"/>
  <c r="C27" i="19"/>
  <c r="D27" i="19"/>
  <c r="E27" i="19"/>
  <c r="F27" i="19"/>
  <c r="C28" i="19"/>
  <c r="D28" i="19"/>
  <c r="E28" i="19"/>
  <c r="F28" i="19"/>
  <c r="C29" i="19"/>
  <c r="D29" i="19"/>
  <c r="E29" i="19"/>
  <c r="F29" i="19"/>
  <c r="C30" i="19"/>
  <c r="D30" i="19"/>
  <c r="E30" i="19"/>
  <c r="F30" i="19"/>
  <c r="C31" i="19"/>
  <c r="D31" i="19"/>
  <c r="E31" i="19"/>
  <c r="F31" i="19"/>
  <c r="C32" i="19"/>
  <c r="D32" i="19"/>
  <c r="E32" i="19"/>
  <c r="F32" i="19"/>
  <c r="C33" i="19"/>
  <c r="D33" i="19"/>
  <c r="E33" i="19"/>
  <c r="F33" i="19"/>
  <c r="C34" i="19"/>
  <c r="D34" i="19"/>
  <c r="E34" i="19"/>
  <c r="F34" i="19"/>
  <c r="C35" i="19"/>
  <c r="D35" i="19"/>
  <c r="E35" i="19"/>
  <c r="F35" i="19"/>
  <c r="C36" i="19"/>
  <c r="D36" i="19"/>
  <c r="E36" i="19"/>
  <c r="F36" i="19"/>
  <c r="C37" i="19"/>
  <c r="D37" i="19"/>
  <c r="E37" i="19"/>
  <c r="F37" i="19"/>
  <c r="C38" i="19"/>
  <c r="D38" i="19"/>
  <c r="E38" i="19"/>
  <c r="F38" i="19"/>
  <c r="C39" i="19"/>
  <c r="D39" i="19"/>
  <c r="E39" i="19"/>
  <c r="F39" i="19"/>
  <c r="C40" i="19"/>
  <c r="D40" i="19"/>
  <c r="E40" i="19"/>
  <c r="F40" i="19"/>
  <c r="C41" i="19"/>
  <c r="D41" i="19"/>
  <c r="E41" i="19"/>
  <c r="F41" i="19"/>
  <c r="C42" i="19"/>
  <c r="D42" i="19"/>
  <c r="E42" i="19"/>
  <c r="F42" i="19"/>
  <c r="C43" i="19"/>
  <c r="D43" i="19"/>
  <c r="E43" i="19"/>
  <c r="F43" i="19"/>
  <c r="C44" i="19"/>
  <c r="D44" i="19"/>
  <c r="E44" i="19"/>
  <c r="F44" i="19"/>
  <c r="C45" i="19"/>
  <c r="D45" i="19"/>
  <c r="E45" i="19"/>
  <c r="F45" i="19"/>
  <c r="C46" i="19"/>
  <c r="D46" i="19"/>
  <c r="E46" i="19"/>
  <c r="F46" i="19"/>
  <c r="C47" i="19"/>
  <c r="D47" i="19"/>
  <c r="E47" i="19"/>
  <c r="F47" i="19"/>
  <c r="C48" i="19"/>
  <c r="D48" i="19"/>
  <c r="E48" i="19"/>
  <c r="F48" i="19"/>
  <c r="C49" i="19"/>
  <c r="D49" i="19"/>
  <c r="E49" i="19"/>
  <c r="F49" i="19"/>
  <c r="C50" i="19"/>
  <c r="D50" i="19"/>
  <c r="E50" i="19"/>
  <c r="F50" i="19"/>
  <c r="C51" i="19"/>
  <c r="D51" i="19"/>
  <c r="E51" i="19"/>
  <c r="F51" i="19"/>
  <c r="C52" i="19"/>
  <c r="D52" i="19"/>
  <c r="E52" i="19"/>
  <c r="F52" i="19"/>
  <c r="C53" i="19"/>
  <c r="D53" i="19"/>
  <c r="E53" i="19"/>
  <c r="F53" i="19"/>
  <c r="C54" i="19"/>
  <c r="D54" i="19"/>
  <c r="E54" i="19"/>
  <c r="F54" i="19"/>
  <c r="C55" i="19"/>
  <c r="D55" i="19"/>
  <c r="E55" i="19"/>
  <c r="F55" i="19"/>
  <c r="C56" i="19"/>
  <c r="D56" i="19"/>
  <c r="E56" i="19"/>
  <c r="F56" i="19"/>
  <c r="C57" i="19"/>
  <c r="D57" i="19"/>
  <c r="E57" i="19"/>
  <c r="F57" i="19"/>
  <c r="C58" i="19"/>
  <c r="D58" i="19"/>
  <c r="E58" i="19"/>
  <c r="F58" i="19"/>
  <c r="C59" i="19"/>
  <c r="D59" i="19"/>
  <c r="E59" i="19"/>
  <c r="F59" i="19"/>
  <c r="C60" i="19"/>
  <c r="D60" i="19"/>
  <c r="E60" i="19"/>
  <c r="F60" i="19"/>
  <c r="C61" i="19"/>
  <c r="D61" i="19"/>
  <c r="E61" i="19"/>
  <c r="F61" i="19"/>
  <c r="C62" i="19"/>
  <c r="D62" i="19"/>
  <c r="E62" i="19"/>
  <c r="F62" i="19"/>
  <c r="C63" i="19"/>
  <c r="D63" i="19"/>
  <c r="E63" i="19"/>
  <c r="F63" i="19"/>
  <c r="C64" i="19"/>
  <c r="D64" i="19"/>
  <c r="E64" i="19"/>
  <c r="F64" i="19"/>
  <c r="C65" i="19"/>
  <c r="D65" i="19"/>
  <c r="E65" i="19"/>
  <c r="F65" i="19"/>
  <c r="C66" i="19"/>
  <c r="D66" i="19"/>
  <c r="E66" i="19"/>
  <c r="F66" i="19"/>
  <c r="C67" i="19"/>
  <c r="D67" i="19"/>
  <c r="E67" i="19"/>
  <c r="F67" i="19"/>
  <c r="C68" i="19"/>
  <c r="D68" i="19"/>
  <c r="E68" i="19"/>
  <c r="F68" i="19"/>
  <c r="C69" i="19"/>
  <c r="D69" i="19"/>
  <c r="E69" i="19"/>
  <c r="F69" i="19"/>
  <c r="C70" i="19"/>
  <c r="D70" i="19"/>
  <c r="E70" i="19"/>
  <c r="F70" i="19"/>
  <c r="C71" i="19"/>
  <c r="D71" i="19"/>
  <c r="E71" i="19"/>
  <c r="F71" i="19"/>
  <c r="C72" i="19"/>
  <c r="D72" i="19"/>
  <c r="E72" i="19"/>
  <c r="F72" i="19"/>
  <c r="C73" i="19"/>
  <c r="D73" i="19"/>
  <c r="E73" i="19"/>
  <c r="F73" i="19"/>
  <c r="C74" i="19"/>
  <c r="D74" i="19"/>
  <c r="E74" i="19"/>
  <c r="F74" i="19"/>
  <c r="C75" i="19"/>
  <c r="D75" i="19"/>
  <c r="E75" i="19"/>
  <c r="F75" i="19"/>
  <c r="C76" i="19"/>
  <c r="D76" i="19"/>
  <c r="E76" i="19"/>
  <c r="F76" i="19"/>
  <c r="C77" i="19"/>
  <c r="D77" i="19"/>
  <c r="E77" i="19"/>
  <c r="F77" i="19"/>
  <c r="C78" i="19"/>
  <c r="D78" i="19"/>
  <c r="E78" i="19"/>
  <c r="F78" i="19"/>
  <c r="C79" i="19"/>
  <c r="D79" i="19"/>
  <c r="E79" i="19"/>
  <c r="F79" i="19"/>
  <c r="C80" i="19"/>
  <c r="D80" i="19"/>
  <c r="E80" i="19"/>
  <c r="F80" i="19"/>
  <c r="C81" i="19"/>
  <c r="D81" i="19"/>
  <c r="E81" i="19"/>
  <c r="F81" i="19"/>
  <c r="C82" i="19"/>
  <c r="D82" i="19"/>
  <c r="E82" i="19"/>
  <c r="F82" i="19"/>
  <c r="C83" i="19"/>
  <c r="D83" i="19"/>
  <c r="E83" i="19"/>
  <c r="F83" i="19"/>
  <c r="C84" i="19"/>
  <c r="D84" i="19"/>
  <c r="E84" i="19"/>
  <c r="F84" i="19"/>
  <c r="C85" i="19"/>
  <c r="D85" i="19"/>
  <c r="E85" i="19"/>
  <c r="F85" i="19"/>
  <c r="C86" i="19"/>
  <c r="D86" i="19"/>
  <c r="E86" i="19"/>
  <c r="F86" i="19"/>
  <c r="C87" i="19"/>
  <c r="D87" i="19"/>
  <c r="E87" i="19"/>
  <c r="F87" i="19"/>
  <c r="C88" i="19"/>
  <c r="D88" i="19"/>
  <c r="E88" i="19"/>
  <c r="F88" i="19"/>
  <c r="C89" i="19"/>
  <c r="D89" i="19"/>
  <c r="E89" i="19"/>
  <c r="F89" i="19"/>
  <c r="C90" i="19"/>
  <c r="D90" i="19"/>
  <c r="E90" i="19"/>
  <c r="F90" i="19"/>
  <c r="C91" i="19"/>
  <c r="D91" i="19"/>
  <c r="E91" i="19"/>
  <c r="F91" i="19"/>
  <c r="C92" i="19"/>
  <c r="D92" i="19"/>
  <c r="E92" i="19"/>
  <c r="F92" i="19"/>
  <c r="C93" i="19"/>
  <c r="D93" i="19"/>
  <c r="E93" i="19"/>
  <c r="F93" i="19"/>
  <c r="C94" i="19"/>
  <c r="D94" i="19"/>
  <c r="E94" i="19"/>
  <c r="F94" i="19"/>
  <c r="C95" i="19"/>
  <c r="D95" i="19"/>
  <c r="E95" i="19"/>
  <c r="F95" i="19"/>
  <c r="C96" i="19"/>
  <c r="D96" i="19"/>
  <c r="E96" i="19"/>
  <c r="F96" i="19"/>
  <c r="C97" i="19"/>
  <c r="D97" i="19"/>
  <c r="E97" i="19"/>
  <c r="F97" i="19"/>
  <c r="C98" i="19"/>
  <c r="D98" i="19"/>
  <c r="E98" i="19"/>
  <c r="F98" i="19"/>
  <c r="C99" i="19"/>
  <c r="D99" i="19"/>
  <c r="E99" i="19"/>
  <c r="F99" i="19"/>
  <c r="C100" i="19"/>
  <c r="D100" i="19"/>
  <c r="E100" i="19"/>
  <c r="F100" i="19"/>
  <c r="C101" i="19"/>
  <c r="D101" i="19"/>
  <c r="E101" i="19"/>
  <c r="F101" i="19"/>
  <c r="C102" i="19"/>
  <c r="D102" i="19"/>
  <c r="E102" i="19"/>
  <c r="F102" i="19"/>
  <c r="C103" i="19"/>
  <c r="D103" i="19"/>
  <c r="E103" i="19"/>
  <c r="F103" i="19"/>
  <c r="C104" i="19"/>
  <c r="D104" i="19"/>
  <c r="E104" i="19"/>
  <c r="F104" i="19"/>
  <c r="C105" i="19"/>
  <c r="D105" i="19"/>
  <c r="E105" i="19"/>
  <c r="F105" i="19"/>
  <c r="C106" i="19"/>
  <c r="D106" i="19"/>
  <c r="E106" i="19"/>
  <c r="F106" i="19"/>
  <c r="C107" i="19"/>
  <c r="D107" i="19"/>
  <c r="E107" i="19"/>
  <c r="F107" i="19"/>
  <c r="C108" i="19"/>
  <c r="D108" i="19"/>
  <c r="E108" i="19"/>
  <c r="F108" i="19"/>
  <c r="C109" i="19"/>
  <c r="D109" i="19"/>
  <c r="E109" i="19"/>
  <c r="F109" i="19"/>
  <c r="C110" i="19"/>
  <c r="D110" i="19"/>
  <c r="E110" i="19"/>
  <c r="F110" i="19"/>
  <c r="C111" i="19"/>
  <c r="D111" i="19"/>
  <c r="E111" i="19"/>
  <c r="F111" i="19"/>
  <c r="C112" i="19"/>
  <c r="D112" i="19"/>
  <c r="E112" i="19"/>
  <c r="F112" i="19"/>
  <c r="C113" i="19"/>
  <c r="D113" i="19"/>
  <c r="E113" i="19"/>
  <c r="F113" i="19"/>
  <c r="C114" i="19"/>
  <c r="D114" i="19"/>
  <c r="E114" i="19"/>
  <c r="F114" i="19"/>
  <c r="C115" i="19"/>
  <c r="D115" i="19"/>
  <c r="E115" i="19"/>
  <c r="F115" i="19"/>
  <c r="C116" i="19"/>
  <c r="D116" i="19"/>
  <c r="E116" i="19"/>
  <c r="F116" i="19"/>
  <c r="C117" i="19"/>
  <c r="D117" i="19"/>
  <c r="E117" i="19"/>
  <c r="F117" i="19"/>
  <c r="C118" i="19"/>
  <c r="D118" i="19"/>
  <c r="E118" i="19"/>
  <c r="F118" i="19"/>
  <c r="C119" i="19"/>
  <c r="D119" i="19"/>
  <c r="E119" i="19"/>
  <c r="F119" i="19"/>
  <c r="C120" i="19"/>
  <c r="D120" i="19"/>
  <c r="E120" i="19"/>
  <c r="F120" i="19"/>
  <c r="C121" i="19"/>
  <c r="D121" i="19"/>
  <c r="E121" i="19"/>
  <c r="F121" i="19"/>
  <c r="C122" i="19"/>
  <c r="D122" i="19"/>
  <c r="E122" i="19"/>
  <c r="F122" i="19"/>
  <c r="C123" i="19"/>
  <c r="D123" i="19"/>
  <c r="E123" i="19"/>
  <c r="F123" i="19"/>
  <c r="C124" i="19"/>
  <c r="D124" i="19"/>
  <c r="E124" i="19"/>
  <c r="F124" i="19"/>
  <c r="C125" i="19"/>
  <c r="D125" i="19"/>
  <c r="E125" i="19"/>
  <c r="F125" i="19"/>
  <c r="C126" i="19"/>
  <c r="D126" i="19"/>
  <c r="E126" i="19"/>
  <c r="F126" i="19"/>
  <c r="C127" i="19"/>
  <c r="D127" i="19"/>
  <c r="E127" i="19"/>
  <c r="F127" i="19"/>
  <c r="C128" i="19"/>
  <c r="D128" i="19"/>
  <c r="E128" i="19"/>
  <c r="F128" i="19"/>
  <c r="C129" i="19"/>
  <c r="D129" i="19"/>
  <c r="E129" i="19"/>
  <c r="F129" i="19"/>
  <c r="C130" i="19"/>
  <c r="D130" i="19"/>
  <c r="E130" i="19"/>
  <c r="F130" i="19"/>
  <c r="C131" i="19"/>
  <c r="D131" i="19"/>
  <c r="E131" i="19"/>
  <c r="F131" i="19"/>
  <c r="C132" i="19"/>
  <c r="D132" i="19"/>
  <c r="E132" i="19"/>
  <c r="F132" i="19"/>
  <c r="C133" i="19"/>
  <c r="D133" i="19"/>
  <c r="E133" i="19"/>
  <c r="F133" i="19"/>
  <c r="C134" i="19"/>
  <c r="D134" i="19"/>
  <c r="E134" i="19"/>
  <c r="F134" i="19"/>
  <c r="C135" i="19"/>
  <c r="D135" i="19"/>
  <c r="E135" i="19"/>
  <c r="F135" i="19"/>
  <c r="C136" i="19"/>
  <c r="D136" i="19"/>
  <c r="E136" i="19"/>
  <c r="F136" i="19"/>
  <c r="C137" i="19"/>
  <c r="D137" i="19"/>
  <c r="E137" i="19"/>
  <c r="F137" i="19"/>
  <c r="C138" i="19"/>
  <c r="D138" i="19"/>
  <c r="E138" i="19"/>
  <c r="F138" i="19"/>
  <c r="C139" i="19"/>
  <c r="D139" i="19"/>
  <c r="E139" i="19"/>
  <c r="F139" i="19"/>
  <c r="C140" i="19"/>
  <c r="D140" i="19"/>
  <c r="E140" i="19"/>
  <c r="F140" i="19"/>
  <c r="C141" i="19"/>
  <c r="D141" i="19"/>
  <c r="E141" i="19"/>
  <c r="F141" i="19"/>
  <c r="C142" i="19"/>
  <c r="D142" i="19"/>
  <c r="E142" i="19"/>
  <c r="F142" i="19"/>
  <c r="C143" i="19"/>
  <c r="D143" i="19"/>
  <c r="E143" i="19"/>
  <c r="F143" i="19"/>
  <c r="C144" i="19"/>
  <c r="D144" i="19"/>
  <c r="E144" i="19"/>
  <c r="F144" i="19"/>
  <c r="C145" i="19"/>
  <c r="D145" i="19"/>
  <c r="E145" i="19"/>
  <c r="F145" i="19"/>
  <c r="C146" i="19"/>
  <c r="D146" i="19"/>
  <c r="E146" i="19"/>
  <c r="F146" i="19"/>
  <c r="C147" i="19"/>
  <c r="D147" i="19"/>
  <c r="E147" i="19"/>
  <c r="F147" i="19"/>
  <c r="C148" i="19"/>
  <c r="D148" i="19"/>
  <c r="E148" i="19"/>
  <c r="F148" i="19"/>
  <c r="C149" i="19"/>
  <c r="D149" i="19"/>
  <c r="E149" i="19"/>
  <c r="F149" i="19"/>
  <c r="C150" i="19"/>
  <c r="D150" i="19"/>
  <c r="E150" i="19"/>
  <c r="F150" i="19"/>
  <c r="C151" i="19"/>
  <c r="D151" i="19"/>
  <c r="E151" i="19"/>
  <c r="F151" i="19"/>
  <c r="C152" i="19"/>
  <c r="D152" i="19"/>
  <c r="E152" i="19"/>
  <c r="F152" i="19"/>
  <c r="C153" i="19"/>
  <c r="D153" i="19"/>
  <c r="E153" i="19"/>
  <c r="F153" i="19"/>
  <c r="C154" i="19"/>
  <c r="D154" i="19"/>
  <c r="E154" i="19"/>
  <c r="F154" i="19"/>
  <c r="C155" i="19"/>
  <c r="D155" i="19"/>
  <c r="E155" i="19"/>
  <c r="F155" i="19"/>
  <c r="C156" i="19"/>
  <c r="D156" i="19"/>
  <c r="E156" i="19"/>
  <c r="F156" i="19"/>
  <c r="C157" i="19"/>
  <c r="D157" i="19"/>
  <c r="E157" i="19"/>
  <c r="F157" i="19"/>
  <c r="C158" i="19"/>
  <c r="D158" i="19"/>
  <c r="E158" i="19"/>
  <c r="F158" i="19"/>
  <c r="C159" i="19"/>
  <c r="D159" i="19"/>
  <c r="E159" i="19"/>
  <c r="F159" i="19"/>
  <c r="C160" i="19"/>
  <c r="D160" i="19"/>
  <c r="E160" i="19"/>
  <c r="F160" i="19"/>
  <c r="C161" i="19"/>
  <c r="D161" i="19"/>
  <c r="E161" i="19"/>
  <c r="F161" i="19"/>
  <c r="C162" i="19"/>
  <c r="D162" i="19"/>
  <c r="E162" i="19"/>
  <c r="F162" i="19"/>
  <c r="C163" i="19"/>
  <c r="D163" i="19"/>
  <c r="E163" i="19"/>
  <c r="F163" i="19"/>
  <c r="C164" i="19"/>
  <c r="D164" i="19"/>
  <c r="E164" i="19"/>
  <c r="F164" i="19"/>
  <c r="C165" i="19"/>
  <c r="D165" i="19"/>
  <c r="E165" i="19"/>
  <c r="F165" i="19"/>
  <c r="C166" i="19"/>
  <c r="D166" i="19"/>
  <c r="E166" i="19"/>
  <c r="F166" i="19"/>
  <c r="C167" i="19"/>
  <c r="D167" i="19"/>
  <c r="E167" i="19"/>
  <c r="F167" i="19"/>
  <c r="C168" i="19"/>
  <c r="D168" i="19"/>
  <c r="E168" i="19"/>
  <c r="F168" i="19"/>
  <c r="C169" i="19"/>
  <c r="D169" i="19"/>
  <c r="E169" i="19"/>
  <c r="F169" i="19"/>
  <c r="C170" i="19"/>
  <c r="D170" i="19"/>
  <c r="E170" i="19"/>
  <c r="F170" i="19"/>
  <c r="C171" i="19"/>
  <c r="D171" i="19"/>
  <c r="E171" i="19"/>
  <c r="F171" i="19"/>
  <c r="C172" i="19"/>
  <c r="D172" i="19"/>
  <c r="E172" i="19"/>
  <c r="F172" i="19"/>
  <c r="C173" i="19"/>
  <c r="D173" i="19"/>
  <c r="E173" i="19"/>
  <c r="F173" i="19"/>
  <c r="C174" i="19"/>
  <c r="D174" i="19"/>
  <c r="E174" i="19"/>
  <c r="F174" i="19"/>
  <c r="C175" i="19"/>
  <c r="D175" i="19"/>
  <c r="E175" i="19"/>
  <c r="F175" i="19"/>
  <c r="C176" i="19"/>
  <c r="D176" i="19"/>
  <c r="E176" i="19"/>
  <c r="F176" i="19"/>
  <c r="C177" i="19"/>
  <c r="D177" i="19"/>
  <c r="E177" i="19"/>
  <c r="F177" i="19"/>
  <c r="C178" i="19"/>
  <c r="D178" i="19"/>
  <c r="E178" i="19"/>
  <c r="F178" i="19"/>
  <c r="C179" i="19"/>
  <c r="D179" i="19"/>
  <c r="E179" i="19"/>
  <c r="F179" i="19"/>
  <c r="C180" i="19"/>
  <c r="D180" i="19"/>
  <c r="E180" i="19"/>
  <c r="F180" i="19"/>
  <c r="C181" i="19"/>
  <c r="D181" i="19"/>
  <c r="E181" i="19"/>
  <c r="F181" i="19"/>
  <c r="C182" i="19"/>
  <c r="D182" i="19"/>
  <c r="E182" i="19"/>
  <c r="F182" i="19"/>
  <c r="C183" i="19"/>
  <c r="D183" i="19"/>
  <c r="E183" i="19"/>
  <c r="F183" i="19"/>
  <c r="C184" i="19"/>
  <c r="D184" i="19"/>
  <c r="E184" i="19"/>
  <c r="F184" i="19"/>
  <c r="C185" i="19"/>
  <c r="D185" i="19"/>
  <c r="E185" i="19"/>
  <c r="F185" i="19"/>
  <c r="C186" i="19"/>
  <c r="D186" i="19"/>
  <c r="E186" i="19"/>
  <c r="F186" i="19"/>
  <c r="C187" i="19"/>
  <c r="D187" i="19"/>
  <c r="E187" i="19"/>
  <c r="F187" i="19"/>
  <c r="C188" i="19"/>
  <c r="D188" i="19"/>
  <c r="E188" i="19"/>
  <c r="F188" i="19"/>
  <c r="C189" i="19"/>
  <c r="D189" i="19"/>
  <c r="E189" i="19"/>
  <c r="F189" i="19"/>
  <c r="C190" i="19"/>
  <c r="D190" i="19"/>
  <c r="E190" i="19"/>
  <c r="F190" i="19"/>
  <c r="C191" i="19"/>
  <c r="D191" i="19"/>
  <c r="E191" i="19"/>
  <c r="F191" i="19"/>
  <c r="C192" i="19"/>
  <c r="D192" i="19"/>
  <c r="E192" i="19"/>
  <c r="F192" i="19"/>
  <c r="C193" i="19"/>
  <c r="D193" i="19"/>
  <c r="E193" i="19"/>
  <c r="F193" i="19"/>
  <c r="C194" i="19"/>
  <c r="D194" i="19"/>
  <c r="E194" i="19"/>
  <c r="F194" i="19"/>
  <c r="C195" i="19"/>
  <c r="D195" i="19"/>
  <c r="E195" i="19"/>
  <c r="F195" i="19"/>
  <c r="C196" i="19"/>
  <c r="D196" i="19"/>
  <c r="E196" i="19"/>
  <c r="F196" i="19"/>
  <c r="C197" i="19"/>
  <c r="D197" i="19"/>
  <c r="E197" i="19"/>
  <c r="F197" i="19"/>
  <c r="C198" i="19"/>
  <c r="D198" i="19"/>
  <c r="E198" i="19"/>
  <c r="F198" i="19"/>
  <c r="C199" i="19"/>
  <c r="D199" i="19"/>
  <c r="E199" i="19"/>
  <c r="F199" i="19"/>
  <c r="C200" i="19"/>
  <c r="D200" i="19"/>
  <c r="E200" i="19"/>
  <c r="F200" i="19"/>
  <c r="C201" i="19"/>
  <c r="D201" i="19"/>
  <c r="E201" i="19"/>
  <c r="F201" i="19"/>
  <c r="C202" i="19"/>
  <c r="D202" i="19"/>
  <c r="E202" i="19"/>
  <c r="F202" i="19"/>
  <c r="C203" i="19"/>
  <c r="D203" i="19"/>
  <c r="E203" i="19"/>
  <c r="F203" i="19"/>
  <c r="C204" i="19"/>
  <c r="D204" i="19"/>
  <c r="E204" i="19"/>
  <c r="F204" i="19"/>
  <c r="C205" i="19"/>
  <c r="D205" i="19"/>
  <c r="E205" i="19"/>
  <c r="F205" i="19"/>
  <c r="C206" i="19"/>
  <c r="D206" i="19"/>
  <c r="E206" i="19"/>
  <c r="F206" i="19"/>
  <c r="C207" i="19"/>
  <c r="D207" i="19"/>
  <c r="E207" i="19"/>
  <c r="F207" i="19"/>
  <c r="C208" i="19"/>
  <c r="D208" i="19"/>
  <c r="E208" i="19"/>
  <c r="F208" i="19"/>
  <c r="C209" i="19"/>
  <c r="D209" i="19"/>
  <c r="E209" i="19"/>
  <c r="F209" i="19"/>
  <c r="C210" i="19"/>
  <c r="D210" i="19"/>
  <c r="E210" i="19"/>
  <c r="F210" i="19"/>
  <c r="C211" i="19"/>
  <c r="D211" i="19"/>
  <c r="E211" i="19"/>
  <c r="F211" i="19"/>
  <c r="C212" i="19"/>
  <c r="D212" i="19"/>
  <c r="E212" i="19"/>
  <c r="F212" i="19"/>
  <c r="C213" i="19"/>
  <c r="D213" i="19"/>
  <c r="E213" i="19"/>
  <c r="F213" i="19"/>
  <c r="C214" i="19"/>
  <c r="D214" i="19"/>
  <c r="E214" i="19"/>
  <c r="F214" i="19"/>
  <c r="C215" i="19"/>
  <c r="D215" i="19"/>
  <c r="E215" i="19"/>
  <c r="F215" i="19"/>
  <c r="C216" i="19"/>
  <c r="D216" i="19"/>
  <c r="E216" i="19"/>
  <c r="F216" i="19"/>
  <c r="C217" i="19"/>
  <c r="D217" i="19"/>
  <c r="E217" i="19"/>
  <c r="F217" i="19"/>
  <c r="C218" i="19"/>
  <c r="D218" i="19"/>
  <c r="E218" i="19"/>
  <c r="F218" i="19"/>
  <c r="C219" i="19"/>
  <c r="D219" i="19"/>
  <c r="E219" i="19"/>
  <c r="F219" i="19"/>
  <c r="C220" i="19"/>
  <c r="D220" i="19"/>
  <c r="E220" i="19"/>
  <c r="F220" i="19"/>
  <c r="C221" i="19"/>
  <c r="D221" i="19"/>
  <c r="E221" i="19"/>
  <c r="F221" i="19"/>
  <c r="C222" i="19"/>
  <c r="D222" i="19"/>
  <c r="E222" i="19"/>
  <c r="F222" i="19"/>
  <c r="C223" i="19"/>
  <c r="D223" i="19"/>
  <c r="E223" i="19"/>
  <c r="F223" i="19"/>
  <c r="C224" i="19"/>
  <c r="D224" i="19"/>
  <c r="E224" i="19"/>
  <c r="F224" i="19"/>
  <c r="C225" i="19"/>
  <c r="D225" i="19"/>
  <c r="E225" i="19"/>
  <c r="F225" i="19"/>
  <c r="B1" i="18"/>
  <c r="F17" i="18"/>
  <c r="E17" i="18"/>
  <c r="D17" i="18"/>
  <c r="K210" i="19" l="1"/>
  <c r="K204" i="19"/>
  <c r="K198" i="19"/>
  <c r="K192" i="19"/>
  <c r="K186" i="19"/>
  <c r="K180" i="19"/>
  <c r="K174" i="19"/>
  <c r="K168" i="19"/>
  <c r="K162" i="19"/>
  <c r="K156" i="19"/>
  <c r="K150" i="19"/>
  <c r="K144" i="19"/>
  <c r="K138" i="19"/>
  <c r="K132" i="19"/>
  <c r="K126" i="19"/>
  <c r="K120" i="19"/>
  <c r="K114" i="19"/>
  <c r="K108" i="19"/>
  <c r="K45" i="19"/>
  <c r="G425" i="21"/>
  <c r="H425" i="21"/>
  <c r="I425" i="21"/>
  <c r="G426" i="21"/>
  <c r="H426" i="21"/>
  <c r="I426" i="21"/>
  <c r="G427" i="21"/>
  <c r="H427" i="21"/>
  <c r="I427" i="21"/>
  <c r="G428" i="21"/>
  <c r="H428" i="21"/>
  <c r="I428" i="21"/>
  <c r="G429" i="21"/>
  <c r="H429" i="21"/>
  <c r="I429" i="21"/>
  <c r="G430" i="21"/>
  <c r="H430" i="21"/>
  <c r="I430" i="21"/>
  <c r="G431" i="21"/>
  <c r="H431" i="21"/>
  <c r="I431" i="21"/>
  <c r="G432" i="21"/>
  <c r="H432" i="21"/>
  <c r="I432" i="21"/>
  <c r="G433" i="21"/>
  <c r="H433" i="21"/>
  <c r="I433" i="21"/>
  <c r="G434" i="21"/>
  <c r="H434" i="21"/>
  <c r="I434" i="21"/>
  <c r="G435" i="21"/>
  <c r="H435" i="21"/>
  <c r="I435" i="21"/>
  <c r="G436" i="21"/>
  <c r="H436" i="21"/>
  <c r="I436" i="21"/>
  <c r="G437" i="21"/>
  <c r="H437" i="21"/>
  <c r="I437" i="21"/>
  <c r="G438" i="21"/>
  <c r="H438" i="21"/>
  <c r="I438" i="21"/>
  <c r="G439" i="21"/>
  <c r="H439" i="21"/>
  <c r="I439" i="21"/>
  <c r="G440" i="21"/>
  <c r="H440" i="21"/>
  <c r="I440" i="21"/>
  <c r="G441" i="21"/>
  <c r="H441" i="21"/>
  <c r="I441" i="21"/>
  <c r="G442" i="21"/>
  <c r="H442" i="21"/>
  <c r="I442" i="21"/>
  <c r="G443" i="21"/>
  <c r="H443" i="21"/>
  <c r="I443" i="21"/>
  <c r="G444" i="21"/>
  <c r="H444" i="21"/>
  <c r="I444" i="21"/>
  <c r="G445" i="21"/>
  <c r="H445" i="21"/>
  <c r="I445" i="21"/>
  <c r="G446" i="21"/>
  <c r="H446" i="21"/>
  <c r="I446" i="21"/>
  <c r="G447" i="21"/>
  <c r="H447" i="21"/>
  <c r="I447" i="21"/>
  <c r="G448" i="21"/>
  <c r="H448" i="21"/>
  <c r="I448" i="21"/>
  <c r="G449" i="21"/>
  <c r="H449" i="21"/>
  <c r="I449" i="21"/>
  <c r="G450" i="21"/>
  <c r="H450" i="21"/>
  <c r="I450" i="21"/>
  <c r="G451" i="21"/>
  <c r="H451" i="21"/>
  <c r="I451" i="21"/>
  <c r="G452" i="21"/>
  <c r="H452" i="21"/>
  <c r="I452" i="21"/>
  <c r="G453" i="21"/>
  <c r="H453" i="21"/>
  <c r="I453" i="21"/>
  <c r="G454" i="21"/>
  <c r="H454" i="21"/>
  <c r="I454" i="21"/>
  <c r="G455" i="21"/>
  <c r="H455" i="21"/>
  <c r="I455" i="21"/>
  <c r="G456" i="21"/>
  <c r="H456" i="21"/>
  <c r="I456" i="21"/>
  <c r="G457" i="21"/>
  <c r="H457" i="21"/>
  <c r="I457" i="21"/>
  <c r="G458" i="21"/>
  <c r="H458" i="21"/>
  <c r="I458" i="21"/>
  <c r="G459" i="21"/>
  <c r="H459" i="21"/>
  <c r="I459" i="21"/>
  <c r="G460" i="21"/>
  <c r="H460" i="21"/>
  <c r="I460" i="21"/>
  <c r="G461" i="21"/>
  <c r="H461" i="21"/>
  <c r="I461" i="21"/>
  <c r="G462" i="21"/>
  <c r="H462" i="21"/>
  <c r="I462" i="21"/>
  <c r="G463" i="21"/>
  <c r="H463" i="21"/>
  <c r="I463" i="21"/>
  <c r="G464" i="21"/>
  <c r="H464" i="21"/>
  <c r="I464" i="21"/>
  <c r="G465" i="21"/>
  <c r="H465" i="21"/>
  <c r="I465" i="21"/>
  <c r="G466" i="21"/>
  <c r="H466" i="21"/>
  <c r="I466" i="21"/>
  <c r="G467" i="21"/>
  <c r="H467" i="21"/>
  <c r="I467" i="21"/>
  <c r="G468" i="21"/>
  <c r="H468" i="21"/>
  <c r="I468" i="21"/>
  <c r="G469" i="21"/>
  <c r="H469" i="21"/>
  <c r="I469" i="21"/>
  <c r="G470" i="21"/>
  <c r="H470" i="21"/>
  <c r="I470" i="21"/>
  <c r="G471" i="21"/>
  <c r="H471" i="21"/>
  <c r="I471" i="21"/>
  <c r="G472" i="21"/>
  <c r="H472" i="21"/>
  <c r="I472" i="21"/>
  <c r="G473" i="21"/>
  <c r="H473" i="21"/>
  <c r="I473" i="21"/>
  <c r="G474" i="21"/>
  <c r="H474" i="21"/>
  <c r="I474" i="21"/>
  <c r="G475" i="21"/>
  <c r="H475" i="21"/>
  <c r="I475" i="21"/>
  <c r="G476" i="21"/>
  <c r="H476" i="21"/>
  <c r="I476" i="21"/>
  <c r="G477" i="21"/>
  <c r="H477" i="21"/>
  <c r="I477" i="21"/>
  <c r="G478" i="21"/>
  <c r="H478" i="21"/>
  <c r="I478" i="21"/>
  <c r="G479" i="21"/>
  <c r="H479" i="21"/>
  <c r="I479" i="21"/>
  <c r="G480" i="21"/>
  <c r="H480" i="21"/>
  <c r="I480" i="21"/>
  <c r="G481" i="21"/>
  <c r="H481" i="21"/>
  <c r="I481" i="21"/>
  <c r="G482" i="21"/>
  <c r="H482" i="21"/>
  <c r="I482" i="21"/>
  <c r="G483" i="21"/>
  <c r="H483" i="21"/>
  <c r="I483" i="21"/>
  <c r="G484" i="21"/>
  <c r="H484" i="21"/>
  <c r="I484" i="21"/>
  <c r="G485" i="21"/>
  <c r="H485" i="21"/>
  <c r="I485" i="21"/>
  <c r="G486" i="21"/>
  <c r="H486" i="21"/>
  <c r="I486" i="21"/>
  <c r="G487" i="21"/>
  <c r="H487" i="21"/>
  <c r="I487" i="21"/>
  <c r="G488" i="21"/>
  <c r="H488" i="21"/>
  <c r="I488" i="21"/>
  <c r="G489" i="21"/>
  <c r="H489" i="21"/>
  <c r="I489" i="21"/>
  <c r="G490" i="21"/>
  <c r="H490" i="21"/>
  <c r="I490" i="21"/>
  <c r="G491" i="21"/>
  <c r="H491" i="21"/>
  <c r="I491" i="21"/>
  <c r="G492" i="21"/>
  <c r="H492" i="21"/>
  <c r="I492" i="21"/>
  <c r="G493" i="21"/>
  <c r="H493" i="21"/>
  <c r="I493" i="21"/>
  <c r="G494" i="21"/>
  <c r="H494" i="21"/>
  <c r="I494" i="21"/>
  <c r="G495" i="21"/>
  <c r="H495" i="21"/>
  <c r="I495" i="21"/>
  <c r="G496" i="21"/>
  <c r="H496" i="21"/>
  <c r="I496" i="21"/>
  <c r="G497" i="21"/>
  <c r="H497" i="21"/>
  <c r="I497" i="21"/>
  <c r="G498" i="21"/>
  <c r="H498" i="21"/>
  <c r="I498" i="21"/>
  <c r="G499" i="21"/>
  <c r="H499" i="21"/>
  <c r="I499" i="21"/>
  <c r="G500" i="21"/>
  <c r="H500" i="21"/>
  <c r="I500" i="21"/>
  <c r="G501" i="21"/>
  <c r="H501" i="21"/>
  <c r="I501" i="21"/>
  <c r="G502" i="21"/>
  <c r="H502" i="21"/>
  <c r="I502" i="21"/>
  <c r="G503" i="21"/>
  <c r="H503" i="21"/>
  <c r="I503" i="21"/>
  <c r="G504" i="21"/>
  <c r="H504" i="21"/>
  <c r="I504" i="21"/>
  <c r="G505" i="21"/>
  <c r="H505" i="21"/>
  <c r="I505" i="21"/>
  <c r="G506" i="21"/>
  <c r="H506" i="21"/>
  <c r="I506" i="21"/>
  <c r="G507" i="21"/>
  <c r="H507" i="21"/>
  <c r="I507" i="21"/>
  <c r="G508" i="21"/>
  <c r="H508" i="21"/>
  <c r="I508" i="21"/>
  <c r="G509" i="21"/>
  <c r="H509" i="21"/>
  <c r="I509" i="21"/>
  <c r="G510" i="21"/>
  <c r="H510" i="21"/>
  <c r="I510" i="21"/>
  <c r="G511" i="21"/>
  <c r="H511" i="21"/>
  <c r="I511" i="21"/>
  <c r="G512" i="21"/>
  <c r="H512" i="21"/>
  <c r="I512" i="21"/>
  <c r="G513" i="21"/>
  <c r="H513" i="21"/>
  <c r="I513" i="21"/>
  <c r="G514" i="21"/>
  <c r="H514" i="21"/>
  <c r="I514" i="21"/>
  <c r="G515" i="21"/>
  <c r="H515" i="21"/>
  <c r="I515" i="21"/>
  <c r="G516" i="21"/>
  <c r="H516" i="21"/>
  <c r="I516" i="21"/>
  <c r="G517" i="21"/>
  <c r="H517" i="21"/>
  <c r="I517" i="21"/>
  <c r="G518" i="21"/>
  <c r="H518" i="21"/>
  <c r="I518" i="21"/>
  <c r="G519" i="21"/>
  <c r="H519" i="21"/>
  <c r="I519" i="21"/>
  <c r="G520" i="21"/>
  <c r="H520" i="21"/>
  <c r="I520" i="21"/>
  <c r="G521" i="21"/>
  <c r="H521" i="21"/>
  <c r="I521" i="21"/>
  <c r="G522" i="21"/>
  <c r="H522" i="21"/>
  <c r="I522" i="21"/>
  <c r="G523" i="21"/>
  <c r="H523" i="21"/>
  <c r="I523" i="21"/>
  <c r="G524" i="21"/>
  <c r="H524" i="21"/>
  <c r="I524" i="21"/>
  <c r="G525" i="21"/>
  <c r="H525" i="21"/>
  <c r="I525" i="21"/>
  <c r="G526" i="21"/>
  <c r="H526" i="21"/>
  <c r="I526" i="21"/>
  <c r="G527" i="21"/>
  <c r="H527" i="21"/>
  <c r="I527" i="21"/>
  <c r="G528" i="21"/>
  <c r="H528" i="21"/>
  <c r="I528" i="21"/>
  <c r="G529" i="21"/>
  <c r="H529" i="21"/>
  <c r="I529" i="21"/>
  <c r="G530" i="21"/>
  <c r="H530" i="21"/>
  <c r="I530" i="21"/>
  <c r="G531" i="21"/>
  <c r="H531" i="21"/>
  <c r="I531" i="21"/>
  <c r="G532" i="21"/>
  <c r="H532" i="21"/>
  <c r="I532" i="21"/>
  <c r="G533" i="21"/>
  <c r="H533" i="21"/>
  <c r="I533" i="21"/>
  <c r="G534" i="21"/>
  <c r="H534" i="21"/>
  <c r="I534" i="21"/>
  <c r="G535" i="21"/>
  <c r="H535" i="21"/>
  <c r="I535" i="21"/>
  <c r="G536" i="21"/>
  <c r="H536" i="21"/>
  <c r="I536" i="21"/>
  <c r="G537" i="21"/>
  <c r="H537" i="21"/>
  <c r="I537" i="21"/>
  <c r="G538" i="21"/>
  <c r="H538" i="21"/>
  <c r="I538" i="21"/>
  <c r="G539" i="21"/>
  <c r="H539" i="21"/>
  <c r="I539" i="21"/>
  <c r="G540" i="21"/>
  <c r="H540" i="21"/>
  <c r="I540" i="21"/>
  <c r="G541" i="21"/>
  <c r="H541" i="21"/>
  <c r="I541" i="21"/>
  <c r="G542" i="21"/>
  <c r="H542" i="21"/>
  <c r="I542" i="21"/>
  <c r="G543" i="21"/>
  <c r="H543" i="21"/>
  <c r="I543" i="21"/>
  <c r="G544" i="21"/>
  <c r="H544" i="21"/>
  <c r="I544" i="21"/>
  <c r="G545" i="21"/>
  <c r="H545" i="21"/>
  <c r="I545" i="21"/>
  <c r="G546" i="21"/>
  <c r="H546" i="21"/>
  <c r="I546" i="21"/>
  <c r="G547" i="21"/>
  <c r="H547" i="21"/>
  <c r="I547" i="21"/>
  <c r="G548" i="21"/>
  <c r="H548" i="21"/>
  <c r="I548" i="21"/>
  <c r="G549" i="21"/>
  <c r="H549" i="21"/>
  <c r="I549" i="21"/>
  <c r="G550" i="21"/>
  <c r="H550" i="21"/>
  <c r="I550" i="21"/>
  <c r="G551" i="21"/>
  <c r="H551" i="21"/>
  <c r="I551" i="21"/>
  <c r="G552" i="21"/>
  <c r="H552" i="21"/>
  <c r="I552" i="21"/>
  <c r="G553" i="21"/>
  <c r="H553" i="21"/>
  <c r="I553" i="21"/>
  <c r="G554" i="21"/>
  <c r="H554" i="21"/>
  <c r="I554" i="21"/>
  <c r="G555" i="21"/>
  <c r="H555" i="21"/>
  <c r="I555" i="21"/>
  <c r="G556" i="21"/>
  <c r="H556" i="21"/>
  <c r="I556" i="21"/>
  <c r="G557" i="21"/>
  <c r="H557" i="21"/>
  <c r="I557" i="21"/>
  <c r="G558" i="21"/>
  <c r="H558" i="21"/>
  <c r="I558" i="21"/>
  <c r="G559" i="21"/>
  <c r="H559" i="21"/>
  <c r="I559" i="21"/>
  <c r="G560" i="21"/>
  <c r="H560" i="21"/>
  <c r="I560" i="21"/>
  <c r="G561" i="21"/>
  <c r="H561" i="21"/>
  <c r="I561" i="21"/>
  <c r="G562" i="21"/>
  <c r="H562" i="21"/>
  <c r="I562" i="21"/>
  <c r="G563" i="21"/>
  <c r="H563" i="21"/>
  <c r="I563" i="21"/>
  <c r="G564" i="21"/>
  <c r="H564" i="21"/>
  <c r="I564" i="21"/>
  <c r="G565" i="21"/>
  <c r="H565" i="21"/>
  <c r="I565" i="21"/>
  <c r="G566" i="21"/>
  <c r="H566" i="21"/>
  <c r="I566" i="21"/>
  <c r="G567" i="21"/>
  <c r="H567" i="21"/>
  <c r="I567" i="21"/>
  <c r="G568" i="21"/>
  <c r="H568" i="21"/>
  <c r="I568" i="21"/>
  <c r="G569" i="21"/>
  <c r="H569" i="21"/>
  <c r="I569" i="21"/>
  <c r="G570" i="21"/>
  <c r="H570" i="21"/>
  <c r="I570" i="21"/>
  <c r="G571" i="21"/>
  <c r="H571" i="21"/>
  <c r="I571" i="21"/>
  <c r="G572" i="21"/>
  <c r="H572" i="21"/>
  <c r="I572" i="21"/>
  <c r="G573" i="21"/>
  <c r="H573" i="21"/>
  <c r="I573" i="21"/>
  <c r="G574" i="21"/>
  <c r="H574" i="21"/>
  <c r="I574" i="21"/>
  <c r="G575" i="21"/>
  <c r="H575" i="21"/>
  <c r="I575" i="21"/>
  <c r="G576" i="21"/>
  <c r="H576" i="21"/>
  <c r="I576" i="21"/>
  <c r="G577" i="21"/>
  <c r="H577" i="21"/>
  <c r="I577" i="21"/>
  <c r="G578" i="21"/>
  <c r="H578" i="21"/>
  <c r="I578" i="21"/>
  <c r="G579" i="21"/>
  <c r="H579" i="21"/>
  <c r="I579" i="21"/>
  <c r="G580" i="21"/>
  <c r="H580" i="21"/>
  <c r="I580" i="21"/>
  <c r="G581" i="21"/>
  <c r="H581" i="21"/>
  <c r="I581" i="21"/>
  <c r="G582" i="21"/>
  <c r="H582" i="21"/>
  <c r="I582" i="21"/>
  <c r="G583" i="21"/>
  <c r="H583" i="21"/>
  <c r="I583" i="21"/>
  <c r="G584" i="21"/>
  <c r="H584" i="21"/>
  <c r="I584" i="21"/>
  <c r="G585" i="21"/>
  <c r="H585" i="21"/>
  <c r="I585" i="21"/>
  <c r="G586" i="21"/>
  <c r="H586" i="21"/>
  <c r="I586" i="21"/>
  <c r="G587" i="21"/>
  <c r="H587" i="21"/>
  <c r="I587" i="21"/>
  <c r="G588" i="21"/>
  <c r="H588" i="21"/>
  <c r="I588" i="21"/>
  <c r="G589" i="21"/>
  <c r="H589" i="21"/>
  <c r="I589" i="21"/>
  <c r="G590" i="21"/>
  <c r="H590" i="21"/>
  <c r="I590" i="21"/>
  <c r="G591" i="21"/>
  <c r="H591" i="21"/>
  <c r="I591" i="21"/>
  <c r="G592" i="21"/>
  <c r="H592" i="21"/>
  <c r="I592" i="21"/>
  <c r="G593" i="21"/>
  <c r="H593" i="21"/>
  <c r="I593" i="21"/>
  <c r="G594" i="21"/>
  <c r="H594" i="21"/>
  <c r="I594" i="21"/>
  <c r="G595" i="21"/>
  <c r="H595" i="21"/>
  <c r="I595" i="21"/>
  <c r="G596" i="21"/>
  <c r="H596" i="21"/>
  <c r="I596" i="21"/>
  <c r="G597" i="21"/>
  <c r="H597" i="21"/>
  <c r="I597" i="21"/>
  <c r="G598" i="21"/>
  <c r="H598" i="21"/>
  <c r="I598" i="21"/>
  <c r="G599" i="21"/>
  <c r="H599" i="21"/>
  <c r="I599" i="21"/>
  <c r="G600" i="21"/>
  <c r="H600" i="21"/>
  <c r="I600" i="21"/>
  <c r="G601" i="21"/>
  <c r="H601" i="21"/>
  <c r="I601" i="21"/>
  <c r="G602" i="21"/>
  <c r="H602" i="21"/>
  <c r="I602" i="21"/>
  <c r="G603" i="21"/>
  <c r="H603" i="21"/>
  <c r="I603" i="21"/>
  <c r="G604" i="21"/>
  <c r="H604" i="21"/>
  <c r="I604" i="21"/>
  <c r="G605" i="21"/>
  <c r="H605" i="21"/>
  <c r="I605" i="21"/>
  <c r="G606" i="21"/>
  <c r="H606" i="21"/>
  <c r="I606" i="21"/>
  <c r="G607" i="21"/>
  <c r="H607" i="21"/>
  <c r="I607" i="21"/>
  <c r="G608" i="21"/>
  <c r="H608" i="21"/>
  <c r="I608" i="21"/>
  <c r="G609" i="21"/>
  <c r="H609" i="21"/>
  <c r="I609" i="21"/>
  <c r="G610" i="21"/>
  <c r="H610" i="21"/>
  <c r="I610" i="21"/>
  <c r="G611" i="21"/>
  <c r="H611" i="21"/>
  <c r="I611" i="21"/>
  <c r="G612" i="21"/>
  <c r="H612" i="21"/>
  <c r="I612" i="21"/>
  <c r="G613" i="21"/>
  <c r="H613" i="21"/>
  <c r="I613" i="21"/>
  <c r="G614" i="21"/>
  <c r="H614" i="21"/>
  <c r="I614" i="21"/>
  <c r="G615" i="21"/>
  <c r="H615" i="21"/>
  <c r="I615" i="21"/>
  <c r="G616" i="21"/>
  <c r="H616" i="21"/>
  <c r="I616" i="21"/>
  <c r="G617" i="21"/>
  <c r="H617" i="21"/>
  <c r="I617" i="21"/>
  <c r="G618" i="21"/>
  <c r="H618" i="21"/>
  <c r="I618" i="21"/>
  <c r="G619" i="21"/>
  <c r="H619" i="21"/>
  <c r="I619" i="21"/>
  <c r="G620" i="21"/>
  <c r="H620" i="21"/>
  <c r="I620" i="21"/>
  <c r="G621" i="21"/>
  <c r="H621" i="21"/>
  <c r="I621" i="21"/>
  <c r="G622" i="21"/>
  <c r="H622" i="21"/>
  <c r="I622" i="21"/>
  <c r="G623" i="21"/>
  <c r="H623" i="21"/>
  <c r="I623" i="21"/>
  <c r="G624" i="21"/>
  <c r="H624" i="21"/>
  <c r="I624" i="21"/>
  <c r="G625" i="21"/>
  <c r="H625" i="21"/>
  <c r="I625" i="21"/>
  <c r="G626" i="21"/>
  <c r="H626" i="21"/>
  <c r="I626" i="21"/>
  <c r="G627" i="21"/>
  <c r="H627" i="21"/>
  <c r="I627" i="21"/>
  <c r="G628" i="21"/>
  <c r="H628" i="21"/>
  <c r="I628" i="21"/>
  <c r="G629" i="21"/>
  <c r="H629" i="21"/>
  <c r="I629" i="21"/>
  <c r="G630" i="21"/>
  <c r="H630" i="21"/>
  <c r="I630" i="21"/>
  <c r="G631" i="21"/>
  <c r="H631" i="21"/>
  <c r="I631" i="21"/>
  <c r="G632" i="21"/>
  <c r="H632" i="21"/>
  <c r="I632" i="21"/>
  <c r="G633" i="21"/>
  <c r="H633" i="21"/>
  <c r="I633" i="21"/>
  <c r="G634" i="21"/>
  <c r="H634" i="21"/>
  <c r="I634" i="21"/>
  <c r="G635" i="21"/>
  <c r="H635" i="21"/>
  <c r="I635" i="21"/>
  <c r="G636" i="21"/>
  <c r="H636" i="21"/>
  <c r="I636" i="21"/>
  <c r="G637" i="21"/>
  <c r="H637" i="21"/>
  <c r="I637" i="21"/>
  <c r="G638" i="21"/>
  <c r="H638" i="21"/>
  <c r="I638" i="21"/>
  <c r="G639" i="21"/>
  <c r="H639" i="21"/>
  <c r="I639" i="21"/>
  <c r="G640" i="21"/>
  <c r="H640" i="21"/>
  <c r="I640" i="21"/>
  <c r="G641" i="21"/>
  <c r="H641" i="21"/>
  <c r="I641" i="21"/>
  <c r="G642" i="21"/>
  <c r="H642" i="21"/>
  <c r="I642" i="21"/>
  <c r="G643" i="21"/>
  <c r="H643" i="21"/>
  <c r="I643" i="21"/>
  <c r="G644" i="21"/>
  <c r="H644" i="21"/>
  <c r="I644" i="21"/>
  <c r="G645" i="21"/>
  <c r="H645" i="21"/>
  <c r="I645" i="21"/>
  <c r="G646" i="21"/>
  <c r="H646" i="21"/>
  <c r="I646" i="21"/>
  <c r="G647" i="21"/>
  <c r="H647" i="21"/>
  <c r="I647" i="21"/>
  <c r="G648" i="21"/>
  <c r="H648" i="21"/>
  <c r="I648" i="21"/>
  <c r="G649" i="21"/>
  <c r="H649" i="21"/>
  <c r="I649" i="21"/>
  <c r="G650" i="21"/>
  <c r="H650" i="21"/>
  <c r="I650" i="21"/>
  <c r="G651" i="21"/>
  <c r="H651" i="21"/>
  <c r="I651" i="21"/>
  <c r="G652" i="21"/>
  <c r="H652" i="21"/>
  <c r="I652" i="21"/>
  <c r="G653" i="21"/>
  <c r="H653" i="21"/>
  <c r="I653" i="21"/>
  <c r="G654" i="21"/>
  <c r="H654" i="21"/>
  <c r="I654" i="21"/>
  <c r="G655" i="21"/>
  <c r="H655" i="21"/>
  <c r="I655" i="21"/>
  <c r="G656" i="21"/>
  <c r="H656" i="21"/>
  <c r="I656" i="21"/>
  <c r="G657" i="21"/>
  <c r="H657" i="21"/>
  <c r="I657" i="21"/>
  <c r="G658" i="21"/>
  <c r="H658" i="21"/>
  <c r="I658" i="21"/>
  <c r="G659" i="21"/>
  <c r="H659" i="21"/>
  <c r="I659" i="21"/>
  <c r="G660" i="21"/>
  <c r="H660" i="21"/>
  <c r="I660" i="21"/>
  <c r="G661" i="21"/>
  <c r="H661" i="21"/>
  <c r="I661" i="21"/>
  <c r="G662" i="21"/>
  <c r="H662" i="21"/>
  <c r="I662" i="21"/>
  <c r="G663" i="21"/>
  <c r="H663" i="21"/>
  <c r="I663" i="21"/>
  <c r="G664" i="21"/>
  <c r="H664" i="21"/>
  <c r="I664" i="21"/>
  <c r="G665" i="21"/>
  <c r="H665" i="21"/>
  <c r="I665" i="21"/>
  <c r="G666" i="21"/>
  <c r="H666" i="21"/>
  <c r="I666" i="21"/>
  <c r="G667" i="21"/>
  <c r="H667" i="21"/>
  <c r="I667" i="21"/>
  <c r="G668" i="21"/>
  <c r="H668" i="21"/>
  <c r="I668" i="21"/>
  <c r="G669" i="21"/>
  <c r="H669" i="21"/>
  <c r="I669" i="21"/>
  <c r="G670" i="21"/>
  <c r="H670" i="21"/>
  <c r="I670" i="21"/>
  <c r="G671" i="21"/>
  <c r="H671" i="21"/>
  <c r="I671" i="21"/>
  <c r="G672" i="21"/>
  <c r="H672" i="21"/>
  <c r="I672" i="21"/>
  <c r="G673" i="21"/>
  <c r="H673" i="21"/>
  <c r="I673" i="21"/>
  <c r="G674" i="21"/>
  <c r="H674" i="21"/>
  <c r="I674" i="21"/>
  <c r="G675" i="21"/>
  <c r="H675" i="21"/>
  <c r="I675" i="21"/>
  <c r="G676" i="21"/>
  <c r="H676" i="21"/>
  <c r="I676" i="21"/>
  <c r="G677" i="21"/>
  <c r="H677" i="21"/>
  <c r="I677" i="21"/>
  <c r="G678" i="21"/>
  <c r="H678" i="21"/>
  <c r="I678" i="21"/>
  <c r="G679" i="21"/>
  <c r="H679" i="21"/>
  <c r="I679" i="21"/>
  <c r="G680" i="21"/>
  <c r="H680" i="21"/>
  <c r="I680" i="21"/>
  <c r="G681" i="21"/>
  <c r="H681" i="21"/>
  <c r="I681" i="21"/>
  <c r="G682" i="21"/>
  <c r="H682" i="21"/>
  <c r="I682" i="21"/>
  <c r="G683" i="21"/>
  <c r="H683" i="21"/>
  <c r="I683" i="21"/>
  <c r="G684" i="21"/>
  <c r="H684" i="21"/>
  <c r="I684" i="21"/>
  <c r="G685" i="21"/>
  <c r="H685" i="21"/>
  <c r="I685" i="21"/>
  <c r="G686" i="21"/>
  <c r="H686" i="21"/>
  <c r="I686" i="21"/>
  <c r="G687" i="21"/>
  <c r="H687" i="21"/>
  <c r="I687" i="21"/>
  <c r="G688" i="21"/>
  <c r="H688" i="21"/>
  <c r="I688" i="21"/>
  <c r="G689" i="21"/>
  <c r="H689" i="21"/>
  <c r="I689" i="21"/>
  <c r="G690" i="21"/>
  <c r="H690" i="21"/>
  <c r="I690" i="21"/>
  <c r="G691" i="21"/>
  <c r="H691" i="21"/>
  <c r="I691" i="21"/>
  <c r="G692" i="21"/>
  <c r="H692" i="21"/>
  <c r="I692" i="21"/>
  <c r="G693" i="21"/>
  <c r="H693" i="21"/>
  <c r="I693" i="21"/>
  <c r="G694" i="21"/>
  <c r="H694" i="21"/>
  <c r="I694" i="21"/>
  <c r="G695" i="21"/>
  <c r="H695" i="21"/>
  <c r="I695" i="21"/>
  <c r="G696" i="21"/>
  <c r="H696" i="21"/>
  <c r="I696" i="21"/>
  <c r="G697" i="21"/>
  <c r="H697" i="21"/>
  <c r="I697" i="21"/>
  <c r="G698" i="21"/>
  <c r="H698" i="21"/>
  <c r="I698" i="21"/>
  <c r="G699" i="21"/>
  <c r="H699" i="21"/>
  <c r="I699" i="21"/>
  <c r="G700" i="21"/>
  <c r="H700" i="21"/>
  <c r="I700" i="21"/>
  <c r="G701" i="21"/>
  <c r="H701" i="21"/>
  <c r="I701" i="21"/>
  <c r="G702" i="21"/>
  <c r="H702" i="21"/>
  <c r="I702" i="21"/>
  <c r="G703" i="21"/>
  <c r="H703" i="21"/>
  <c r="I703" i="21"/>
  <c r="G704" i="21"/>
  <c r="H704" i="21"/>
  <c r="I704" i="21"/>
  <c r="G705" i="21"/>
  <c r="H705" i="21"/>
  <c r="I705" i="21"/>
  <c r="G706" i="21"/>
  <c r="H706" i="21"/>
  <c r="I706" i="21"/>
  <c r="G707" i="21"/>
  <c r="H707" i="21"/>
  <c r="I707" i="21"/>
  <c r="G708" i="21"/>
  <c r="H708" i="21"/>
  <c r="I708" i="21"/>
  <c r="G709" i="21"/>
  <c r="H709" i="21"/>
  <c r="I709" i="21"/>
  <c r="G710" i="21"/>
  <c r="H710" i="21"/>
  <c r="I710" i="21"/>
  <c r="G711" i="21"/>
  <c r="H711" i="21"/>
  <c r="I711" i="21"/>
  <c r="G712" i="21"/>
  <c r="H712" i="21"/>
  <c r="I712" i="21"/>
  <c r="G713" i="21"/>
  <c r="H713" i="21"/>
  <c r="I713" i="21"/>
  <c r="G714" i="21"/>
  <c r="H714" i="21"/>
  <c r="I714" i="21"/>
  <c r="G715" i="21"/>
  <c r="H715" i="21"/>
  <c r="I715" i="21"/>
  <c r="G716" i="21"/>
  <c r="H716" i="21"/>
  <c r="I716" i="21"/>
  <c r="G717" i="21"/>
  <c r="H717" i="21"/>
  <c r="I717" i="21"/>
  <c r="G718" i="21"/>
  <c r="H718" i="21"/>
  <c r="I718" i="21"/>
  <c r="G719" i="21"/>
  <c r="H719" i="21"/>
  <c r="I719" i="21"/>
  <c r="G720" i="21"/>
  <c r="H720" i="21"/>
  <c r="I720" i="21"/>
  <c r="G721" i="21"/>
  <c r="H721" i="21"/>
  <c r="I721" i="21"/>
  <c r="G722" i="21"/>
  <c r="H722" i="21"/>
  <c r="I722" i="21"/>
  <c r="G723" i="21"/>
  <c r="H723" i="21"/>
  <c r="I723" i="21"/>
  <c r="G724" i="21"/>
  <c r="H724" i="21"/>
  <c r="I724" i="21"/>
  <c r="G725" i="21"/>
  <c r="H725" i="21"/>
  <c r="I725" i="21"/>
  <c r="G726" i="21"/>
  <c r="H726" i="21"/>
  <c r="I726" i="21"/>
  <c r="G727" i="21"/>
  <c r="H727" i="21"/>
  <c r="I727" i="21"/>
  <c r="G728" i="21"/>
  <c r="H728" i="21"/>
  <c r="I728" i="21"/>
  <c r="G729" i="21"/>
  <c r="H729" i="21"/>
  <c r="I729" i="21"/>
  <c r="G730" i="21"/>
  <c r="H730" i="21"/>
  <c r="I730" i="21"/>
  <c r="G731" i="21"/>
  <c r="H731" i="21"/>
  <c r="I731" i="21"/>
  <c r="G732" i="21"/>
  <c r="H732" i="21"/>
  <c r="I732" i="21"/>
  <c r="G733" i="21"/>
  <c r="H733" i="21"/>
  <c r="I733" i="21"/>
  <c r="G734" i="21"/>
  <c r="H734" i="21"/>
  <c r="I734" i="21"/>
  <c r="G735" i="21"/>
  <c r="H735" i="21"/>
  <c r="I735" i="21"/>
  <c r="G736" i="21"/>
  <c r="H736" i="21"/>
  <c r="I736" i="21"/>
  <c r="G737" i="21"/>
  <c r="H737" i="21"/>
  <c r="I737" i="21"/>
  <c r="G738" i="21"/>
  <c r="H738" i="21"/>
  <c r="I738" i="21"/>
  <c r="G739" i="21"/>
  <c r="H739" i="21"/>
  <c r="I739" i="21"/>
  <c r="G740" i="21"/>
  <c r="H740" i="21"/>
  <c r="I740" i="21"/>
  <c r="G741" i="21"/>
  <c r="H741" i="21"/>
  <c r="I741" i="21"/>
  <c r="G742" i="21"/>
  <c r="H742" i="21"/>
  <c r="I742" i="21"/>
  <c r="G743" i="21"/>
  <c r="H743" i="21"/>
  <c r="I743" i="21"/>
  <c r="G744" i="21"/>
  <c r="H744" i="21"/>
  <c r="I744" i="21"/>
  <c r="G745" i="21"/>
  <c r="H745" i="21"/>
  <c r="I745" i="21"/>
  <c r="G746" i="21"/>
  <c r="H746" i="21"/>
  <c r="I746" i="21"/>
  <c r="G747" i="21"/>
  <c r="H747" i="21"/>
  <c r="I747" i="21"/>
  <c r="G748" i="21"/>
  <c r="H748" i="21"/>
  <c r="I748" i="21"/>
  <c r="G749" i="21"/>
  <c r="H749" i="21"/>
  <c r="I749" i="21"/>
  <c r="G750" i="21"/>
  <c r="H750" i="21"/>
  <c r="I750" i="21"/>
  <c r="G751" i="21"/>
  <c r="H751" i="21"/>
  <c r="I751" i="21"/>
  <c r="G752" i="21"/>
  <c r="H752" i="21"/>
  <c r="I752" i="21"/>
  <c r="G753" i="21"/>
  <c r="H753" i="21"/>
  <c r="I753" i="21"/>
  <c r="G754" i="21"/>
  <c r="H754" i="21"/>
  <c r="I754" i="21"/>
  <c r="G755" i="21"/>
  <c r="H755" i="21"/>
  <c r="I755" i="21"/>
  <c r="G756" i="21"/>
  <c r="H756" i="21"/>
  <c r="I756" i="21"/>
  <c r="G757" i="21"/>
  <c r="H757" i="21"/>
  <c r="I757" i="21"/>
  <c r="G758" i="21"/>
  <c r="H758" i="21"/>
  <c r="I758" i="21"/>
  <c r="G759" i="21"/>
  <c r="H759" i="21"/>
  <c r="I759" i="21"/>
  <c r="G760" i="21"/>
  <c r="H760" i="21"/>
  <c r="I760" i="21"/>
  <c r="G761" i="21"/>
  <c r="H761" i="21"/>
  <c r="I761" i="21"/>
  <c r="G762" i="21"/>
  <c r="H762" i="21"/>
  <c r="I762" i="21"/>
  <c r="G763" i="21"/>
  <c r="H763" i="21"/>
  <c r="I763" i="21"/>
  <c r="G764" i="21"/>
  <c r="H764" i="21"/>
  <c r="I764" i="21"/>
  <c r="G765" i="21"/>
  <c r="H765" i="21"/>
  <c r="I765" i="21"/>
  <c r="G766" i="21"/>
  <c r="H766" i="21"/>
  <c r="I766" i="21"/>
  <c r="G767" i="21"/>
  <c r="H767" i="21"/>
  <c r="I767" i="21"/>
  <c r="G768" i="21"/>
  <c r="H768" i="21"/>
  <c r="I768" i="21"/>
  <c r="G769" i="21"/>
  <c r="H769" i="21"/>
  <c r="I769" i="21"/>
  <c r="G770" i="21"/>
  <c r="H770" i="21"/>
  <c r="I770" i="21"/>
  <c r="G771" i="21"/>
  <c r="H771" i="21"/>
  <c r="I771" i="21"/>
  <c r="G772" i="21"/>
  <c r="H772" i="21"/>
  <c r="I772" i="21"/>
  <c r="G773" i="21"/>
  <c r="H773" i="21"/>
  <c r="I773" i="21"/>
  <c r="G774" i="21"/>
  <c r="H774" i="21"/>
  <c r="I774" i="21"/>
  <c r="G775" i="21"/>
  <c r="H775" i="21"/>
  <c r="I775" i="21"/>
  <c r="G776" i="21"/>
  <c r="H776" i="21"/>
  <c r="I776" i="21"/>
  <c r="G777" i="21"/>
  <c r="H777" i="21"/>
  <c r="I777" i="21"/>
  <c r="G778" i="21"/>
  <c r="H778" i="21"/>
  <c r="I778" i="21"/>
  <c r="G779" i="21"/>
  <c r="H779" i="21"/>
  <c r="I779" i="21"/>
  <c r="G780" i="21"/>
  <c r="H780" i="21"/>
  <c r="I780" i="21"/>
  <c r="G781" i="21"/>
  <c r="H781" i="21"/>
  <c r="I781" i="21"/>
  <c r="G782" i="21"/>
  <c r="H782" i="21"/>
  <c r="I782" i="21"/>
  <c r="G783" i="21"/>
  <c r="H783" i="21"/>
  <c r="I783" i="21"/>
  <c r="G784" i="21"/>
  <c r="H784" i="21"/>
  <c r="I784" i="21"/>
  <c r="G785" i="21"/>
  <c r="H785" i="21"/>
  <c r="I785" i="21"/>
  <c r="G786" i="21"/>
  <c r="H786" i="21"/>
  <c r="I786" i="21"/>
  <c r="G787" i="21"/>
  <c r="H787" i="21"/>
  <c r="I787" i="21"/>
  <c r="G788" i="21"/>
  <c r="H788" i="21"/>
  <c r="I788" i="21"/>
  <c r="G789" i="21"/>
  <c r="H789" i="21"/>
  <c r="I789" i="21"/>
  <c r="G790" i="21"/>
  <c r="H790" i="21"/>
  <c r="I790" i="21"/>
  <c r="G791" i="21"/>
  <c r="H791" i="21"/>
  <c r="I791" i="21"/>
  <c r="G792" i="21"/>
  <c r="H792" i="21"/>
  <c r="I792" i="21"/>
  <c r="G793" i="21"/>
  <c r="H793" i="21"/>
  <c r="I793" i="21"/>
  <c r="G794" i="21"/>
  <c r="H794" i="21"/>
  <c r="I794" i="21"/>
  <c r="G795" i="21"/>
  <c r="H795" i="21"/>
  <c r="I795" i="21"/>
  <c r="G796" i="21"/>
  <c r="H796" i="21"/>
  <c r="I796" i="21"/>
  <c r="G797" i="21"/>
  <c r="H797" i="21"/>
  <c r="I797" i="21"/>
  <c r="G798" i="21"/>
  <c r="H798" i="21"/>
  <c r="I798" i="21"/>
  <c r="G799" i="21"/>
  <c r="H799" i="21"/>
  <c r="I799" i="21"/>
  <c r="G800" i="21"/>
  <c r="H800" i="21"/>
  <c r="I800" i="21"/>
  <c r="G801" i="21"/>
  <c r="H801" i="21"/>
  <c r="I801" i="21"/>
  <c r="G802" i="21"/>
  <c r="H802" i="21"/>
  <c r="I802" i="21"/>
  <c r="G803" i="21"/>
  <c r="H803" i="21"/>
  <c r="I803" i="21"/>
  <c r="G804" i="21"/>
  <c r="H804" i="21"/>
  <c r="I804" i="21"/>
  <c r="G805" i="21"/>
  <c r="H805" i="21"/>
  <c r="I805" i="21"/>
  <c r="G806" i="21"/>
  <c r="H806" i="21"/>
  <c r="I806" i="21"/>
  <c r="G807" i="21"/>
  <c r="H807" i="21"/>
  <c r="I807" i="21"/>
  <c r="G808" i="21"/>
  <c r="H808" i="21"/>
  <c r="I808" i="21"/>
  <c r="G809" i="21"/>
  <c r="H809" i="21"/>
  <c r="I809" i="21"/>
  <c r="G810" i="21"/>
  <c r="H810" i="21"/>
  <c r="I810" i="21"/>
  <c r="G811" i="21"/>
  <c r="H811" i="21"/>
  <c r="I811" i="21"/>
  <c r="G812" i="21"/>
  <c r="H812" i="21"/>
  <c r="I812" i="21"/>
  <c r="G813" i="21"/>
  <c r="H813" i="21"/>
  <c r="I813" i="21"/>
  <c r="G814" i="21"/>
  <c r="H814" i="21"/>
  <c r="I814" i="21"/>
  <c r="G815" i="21"/>
  <c r="H815" i="21"/>
  <c r="I815" i="21"/>
  <c r="G816" i="21"/>
  <c r="H816" i="21"/>
  <c r="I816" i="21"/>
  <c r="G817" i="21"/>
  <c r="H817" i="21"/>
  <c r="I817" i="21"/>
  <c r="G818" i="21"/>
  <c r="H818" i="21"/>
  <c r="I818" i="21"/>
  <c r="G819" i="21"/>
  <c r="H819" i="21"/>
  <c r="I819" i="21"/>
  <c r="G820" i="21"/>
  <c r="H820" i="21"/>
  <c r="I820" i="21"/>
  <c r="G821" i="21"/>
  <c r="H821" i="21"/>
  <c r="I821" i="21"/>
  <c r="G822" i="21"/>
  <c r="H822" i="21"/>
  <c r="I822" i="21"/>
  <c r="G823" i="21"/>
  <c r="H823" i="21"/>
  <c r="I823" i="21"/>
  <c r="G824" i="21"/>
  <c r="H824" i="21"/>
  <c r="I824" i="21"/>
  <c r="G825" i="21"/>
  <c r="H825" i="21"/>
  <c r="I825" i="21"/>
  <c r="G826" i="21"/>
  <c r="H826" i="21"/>
  <c r="I826" i="21"/>
  <c r="G827" i="21"/>
  <c r="H827" i="21"/>
  <c r="I827" i="21"/>
  <c r="G828" i="21"/>
  <c r="H828" i="21"/>
  <c r="I828" i="21"/>
  <c r="G829" i="21"/>
  <c r="H829" i="21"/>
  <c r="I829" i="21"/>
  <c r="G830" i="21"/>
  <c r="H830" i="21"/>
  <c r="I830" i="21"/>
  <c r="G831" i="21"/>
  <c r="H831" i="21"/>
  <c r="I831" i="21"/>
  <c r="G832" i="21"/>
  <c r="H832" i="21"/>
  <c r="I832" i="21"/>
  <c r="G833" i="21"/>
  <c r="H833" i="21"/>
  <c r="I833" i="21"/>
  <c r="G834" i="21"/>
  <c r="H834" i="21"/>
  <c r="I834" i="21"/>
  <c r="G835" i="21"/>
  <c r="H835" i="21"/>
  <c r="I835" i="21"/>
  <c r="G836" i="21"/>
  <c r="H836" i="21"/>
  <c r="I836" i="21"/>
  <c r="G837" i="21"/>
  <c r="H837" i="21"/>
  <c r="I837" i="21"/>
  <c r="G838" i="21"/>
  <c r="H838" i="21"/>
  <c r="I838" i="21"/>
  <c r="G839" i="21"/>
  <c r="H839" i="21"/>
  <c r="I839" i="21"/>
  <c r="G840" i="21"/>
  <c r="H840" i="21"/>
  <c r="I840" i="21"/>
  <c r="G841" i="21"/>
  <c r="H841" i="21"/>
  <c r="I841" i="21"/>
  <c r="G842" i="21"/>
  <c r="H842" i="21"/>
  <c r="I842" i="21"/>
  <c r="G843" i="21"/>
  <c r="H843" i="21"/>
  <c r="I843" i="21"/>
  <c r="G844" i="21"/>
  <c r="H844" i="21"/>
  <c r="I844" i="21"/>
  <c r="G845" i="21"/>
  <c r="H845" i="21"/>
  <c r="I845" i="21"/>
  <c r="G846" i="21"/>
  <c r="H846" i="21"/>
  <c r="I846" i="21"/>
  <c r="G847" i="21"/>
  <c r="H847" i="21"/>
  <c r="I847" i="21"/>
  <c r="G848" i="21"/>
  <c r="H848" i="21"/>
  <c r="I848" i="21"/>
  <c r="G849" i="21"/>
  <c r="H849" i="21"/>
  <c r="I849" i="21"/>
  <c r="G850" i="21"/>
  <c r="H850" i="21"/>
  <c r="I850" i="21"/>
  <c r="G851" i="21"/>
  <c r="H851" i="21"/>
  <c r="I851" i="21"/>
  <c r="G852" i="21"/>
  <c r="H852" i="21"/>
  <c r="I852" i="21"/>
  <c r="G853" i="21"/>
  <c r="H853" i="21"/>
  <c r="I853" i="21"/>
  <c r="G854" i="21"/>
  <c r="H854" i="21"/>
  <c r="I854" i="21"/>
  <c r="G855" i="21"/>
  <c r="H855" i="21"/>
  <c r="I855" i="21"/>
  <c r="G856" i="21"/>
  <c r="H856" i="21"/>
  <c r="I856" i="21"/>
  <c r="G857" i="21"/>
  <c r="H857" i="21"/>
  <c r="I857" i="21"/>
  <c r="G858" i="21"/>
  <c r="H858" i="21"/>
  <c r="I858" i="21"/>
  <c r="G859" i="21"/>
  <c r="H859" i="21"/>
  <c r="I859" i="21"/>
  <c r="G860" i="21"/>
  <c r="H860" i="21"/>
  <c r="I860" i="21"/>
  <c r="G861" i="21"/>
  <c r="H861" i="21"/>
  <c r="I861" i="21"/>
  <c r="G862" i="21"/>
  <c r="H862" i="21"/>
  <c r="I862" i="21"/>
  <c r="G863" i="21"/>
  <c r="H863" i="21"/>
  <c r="I863" i="21"/>
  <c r="G864" i="21"/>
  <c r="H864" i="21"/>
  <c r="I864" i="21"/>
  <c r="G865" i="21"/>
  <c r="H865" i="21"/>
  <c r="I865" i="21"/>
  <c r="G866" i="21"/>
  <c r="H866" i="21"/>
  <c r="I866" i="21"/>
  <c r="G867" i="21"/>
  <c r="H867" i="21"/>
  <c r="I867" i="21"/>
  <c r="G868" i="21"/>
  <c r="H868" i="21"/>
  <c r="I868" i="21"/>
  <c r="G869" i="21"/>
  <c r="H869" i="21"/>
  <c r="I869" i="21"/>
  <c r="G870" i="21"/>
  <c r="H870" i="21"/>
  <c r="I870" i="21"/>
  <c r="G871" i="21"/>
  <c r="H871" i="21"/>
  <c r="I871" i="21"/>
  <c r="G872" i="21"/>
  <c r="H872" i="21"/>
  <c r="I872" i="21"/>
  <c r="G873" i="21"/>
  <c r="H873" i="21"/>
  <c r="I873" i="21"/>
  <c r="G874" i="21"/>
  <c r="H874" i="21"/>
  <c r="I874" i="21"/>
  <c r="G875" i="21"/>
  <c r="H875" i="21"/>
  <c r="I875" i="21"/>
  <c r="G876" i="21"/>
  <c r="H876" i="21"/>
  <c r="I876" i="21"/>
  <c r="G877" i="21"/>
  <c r="H877" i="21"/>
  <c r="I877" i="21"/>
  <c r="G878" i="21"/>
  <c r="H878" i="21"/>
  <c r="I878" i="21"/>
  <c r="G879" i="21"/>
  <c r="H879" i="21"/>
  <c r="I879" i="21"/>
  <c r="G880" i="21"/>
  <c r="H880" i="21"/>
  <c r="I880" i="21"/>
  <c r="G881" i="21"/>
  <c r="H881" i="21"/>
  <c r="I881" i="21"/>
  <c r="G882" i="21"/>
  <c r="H882" i="21"/>
  <c r="I882" i="21"/>
  <c r="G883" i="21"/>
  <c r="H883" i="21"/>
  <c r="I883" i="21"/>
  <c r="G884" i="21"/>
  <c r="H884" i="21"/>
  <c r="I884" i="21"/>
  <c r="G885" i="21"/>
  <c r="H885" i="21"/>
  <c r="I885" i="21"/>
  <c r="G886" i="21"/>
  <c r="H886" i="21"/>
  <c r="I886" i="21"/>
  <c r="G887" i="21"/>
  <c r="H887" i="21"/>
  <c r="I887" i="21"/>
  <c r="G888" i="21"/>
  <c r="H888" i="21"/>
  <c r="I888" i="21"/>
  <c r="G889" i="21"/>
  <c r="H889" i="21"/>
  <c r="I889" i="21"/>
  <c r="G890" i="21"/>
  <c r="H890" i="21"/>
  <c r="I890" i="21"/>
  <c r="G891" i="21"/>
  <c r="H891" i="21"/>
  <c r="I891" i="21"/>
  <c r="G892" i="21"/>
  <c r="H892" i="21"/>
  <c r="I892" i="21"/>
  <c r="G893" i="21"/>
  <c r="H893" i="21"/>
  <c r="I893" i="21"/>
  <c r="G894" i="21"/>
  <c r="H894" i="21"/>
  <c r="I894" i="21"/>
  <c r="G895" i="21"/>
  <c r="H895" i="21"/>
  <c r="I895" i="21"/>
  <c r="G896" i="21"/>
  <c r="H896" i="21"/>
  <c r="I896" i="21"/>
  <c r="G897" i="21"/>
  <c r="H897" i="21"/>
  <c r="I897" i="21"/>
  <c r="G898" i="21"/>
  <c r="H898" i="21"/>
  <c r="I898" i="21"/>
  <c r="G899" i="21"/>
  <c r="H899" i="21"/>
  <c r="I899" i="21"/>
  <c r="G900" i="21"/>
  <c r="H900" i="21"/>
  <c r="I900" i="21"/>
  <c r="G901" i="21"/>
  <c r="H901" i="21"/>
  <c r="I901" i="21"/>
  <c r="G902" i="21"/>
  <c r="H902" i="21"/>
  <c r="I902" i="21"/>
  <c r="G903" i="21"/>
  <c r="H903" i="21"/>
  <c r="I903" i="21"/>
  <c r="G904" i="21"/>
  <c r="H904" i="21"/>
  <c r="I904" i="21"/>
  <c r="G905" i="21"/>
  <c r="H905" i="21"/>
  <c r="I905" i="21"/>
  <c r="G906" i="21"/>
  <c r="H906" i="21"/>
  <c r="I906" i="21"/>
  <c r="G907" i="21"/>
  <c r="H907" i="21"/>
  <c r="I907" i="21"/>
  <c r="G908" i="21"/>
  <c r="H908" i="21"/>
  <c r="I908" i="21"/>
  <c r="G909" i="21"/>
  <c r="H909" i="21"/>
  <c r="I909" i="21"/>
  <c r="G910" i="21"/>
  <c r="H910" i="21"/>
  <c r="I910" i="21"/>
  <c r="G911" i="21"/>
  <c r="H911" i="21"/>
  <c r="I911" i="21"/>
  <c r="G912" i="21"/>
  <c r="H912" i="21"/>
  <c r="I912" i="21"/>
  <c r="G913" i="21"/>
  <c r="H913" i="21"/>
  <c r="I913" i="21"/>
  <c r="G914" i="21"/>
  <c r="H914" i="21"/>
  <c r="I914" i="21"/>
  <c r="G915" i="21"/>
  <c r="H915" i="21"/>
  <c r="I915" i="21"/>
  <c r="G916" i="21"/>
  <c r="H916" i="21"/>
  <c r="I916" i="21"/>
  <c r="G917" i="21"/>
  <c r="H917" i="21"/>
  <c r="I917" i="21"/>
  <c r="G918" i="21"/>
  <c r="H918" i="21"/>
  <c r="I918" i="21"/>
  <c r="G919" i="21"/>
  <c r="H919" i="21"/>
  <c r="I919" i="21"/>
  <c r="G920" i="21"/>
  <c r="H920" i="21"/>
  <c r="I920" i="21"/>
  <c r="G921" i="21"/>
  <c r="H921" i="21"/>
  <c r="I921" i="21"/>
  <c r="G922" i="21"/>
  <c r="H922" i="21"/>
  <c r="I922" i="21"/>
  <c r="G923" i="21"/>
  <c r="H923" i="21"/>
  <c r="I923" i="21"/>
  <c r="G924" i="21"/>
  <c r="H924" i="21"/>
  <c r="I924" i="21"/>
  <c r="G925" i="21"/>
  <c r="H925" i="21"/>
  <c r="I925" i="21"/>
  <c r="G926" i="21"/>
  <c r="H926" i="21"/>
  <c r="I926" i="21"/>
  <c r="G927" i="21"/>
  <c r="H927" i="21"/>
  <c r="I927" i="21"/>
  <c r="G928" i="21"/>
  <c r="H928" i="21"/>
  <c r="I928" i="21"/>
  <c r="G929" i="21"/>
  <c r="H929" i="21"/>
  <c r="I929" i="21"/>
  <c r="G930" i="21"/>
  <c r="H930" i="21"/>
  <c r="I930" i="21"/>
  <c r="G931" i="21"/>
  <c r="H931" i="21"/>
  <c r="I931" i="21"/>
  <c r="G932" i="21"/>
  <c r="H932" i="21"/>
  <c r="I932" i="21"/>
  <c r="G933" i="21"/>
  <c r="H933" i="21"/>
  <c r="I933" i="21"/>
  <c r="G934" i="21"/>
  <c r="H934" i="21"/>
  <c r="I934" i="21"/>
  <c r="G935" i="21"/>
  <c r="H935" i="21"/>
  <c r="I935" i="21"/>
  <c r="G936" i="21"/>
  <c r="H936" i="21"/>
  <c r="I936" i="21"/>
  <c r="G937" i="21"/>
  <c r="H937" i="21"/>
  <c r="I937" i="21"/>
  <c r="G938" i="21"/>
  <c r="H938" i="21"/>
  <c r="I938" i="21"/>
  <c r="G939" i="21"/>
  <c r="H939" i="21"/>
  <c r="I939" i="21"/>
  <c r="G940" i="21"/>
  <c r="H940" i="21"/>
  <c r="I940" i="21"/>
  <c r="G941" i="21"/>
  <c r="H941" i="21"/>
  <c r="I941" i="21"/>
  <c r="G942" i="21"/>
  <c r="H942" i="21"/>
  <c r="I942" i="21"/>
  <c r="G943" i="21"/>
  <c r="H943" i="21"/>
  <c r="I943" i="21"/>
  <c r="G944" i="21"/>
  <c r="H944" i="21"/>
  <c r="I944" i="21"/>
  <c r="G945" i="21"/>
  <c r="H945" i="21"/>
  <c r="I945" i="21"/>
  <c r="G946" i="21"/>
  <c r="H946" i="21"/>
  <c r="I946" i="21"/>
  <c r="G947" i="21"/>
  <c r="H947" i="21"/>
  <c r="I947" i="21"/>
  <c r="G948" i="21"/>
  <c r="H948" i="21"/>
  <c r="I948" i="21"/>
  <c r="G949" i="21"/>
  <c r="H949" i="21"/>
  <c r="I949" i="21"/>
  <c r="G950" i="21"/>
  <c r="H950" i="21"/>
  <c r="I950" i="21"/>
  <c r="G951" i="21"/>
  <c r="H951" i="21"/>
  <c r="I951" i="21"/>
  <c r="G952" i="21"/>
  <c r="H952" i="21"/>
  <c r="I952" i="21"/>
  <c r="G953" i="21"/>
  <c r="H953" i="21"/>
  <c r="I953" i="21"/>
  <c r="G954" i="21"/>
  <c r="H954" i="21"/>
  <c r="I954" i="21"/>
  <c r="G955" i="21"/>
  <c r="H955" i="21"/>
  <c r="I955" i="21"/>
  <c r="G956" i="21"/>
  <c r="H956" i="21"/>
  <c r="I956" i="21"/>
  <c r="G957" i="21"/>
  <c r="H957" i="21"/>
  <c r="I957" i="21"/>
  <c r="G958" i="21"/>
  <c r="H958" i="21"/>
  <c r="I958" i="21"/>
  <c r="G959" i="21"/>
  <c r="H959" i="21"/>
  <c r="I959" i="21"/>
  <c r="G960" i="21"/>
  <c r="H960" i="21"/>
  <c r="I960" i="21"/>
  <c r="G961" i="21"/>
  <c r="H961" i="21"/>
  <c r="I961" i="21"/>
  <c r="G962" i="21"/>
  <c r="H962" i="21"/>
  <c r="I962" i="21"/>
  <c r="G963" i="21"/>
  <c r="H963" i="21"/>
  <c r="I963" i="21"/>
  <c r="G964" i="21"/>
  <c r="H964" i="21"/>
  <c r="I964" i="21"/>
  <c r="G965" i="21"/>
  <c r="H965" i="21"/>
  <c r="I965" i="21"/>
  <c r="G966" i="21"/>
  <c r="H966" i="21"/>
  <c r="I966" i="21"/>
  <c r="G967" i="21"/>
  <c r="H967" i="21"/>
  <c r="I967" i="21"/>
  <c r="G968" i="21"/>
  <c r="H968" i="21"/>
  <c r="I968" i="21"/>
  <c r="G969" i="21"/>
  <c r="H969" i="21"/>
  <c r="I969" i="21"/>
  <c r="G970" i="21"/>
  <c r="H970" i="21"/>
  <c r="I970" i="21"/>
  <c r="G971" i="21"/>
  <c r="H971" i="21"/>
  <c r="I971" i="21"/>
  <c r="G972" i="21"/>
  <c r="H972" i="21"/>
  <c r="I972" i="21"/>
  <c r="G973" i="21"/>
  <c r="H973" i="21"/>
  <c r="I973" i="21"/>
  <c r="G974" i="21"/>
  <c r="H974" i="21"/>
  <c r="I974" i="21"/>
  <c r="G975" i="21"/>
  <c r="H975" i="21"/>
  <c r="I975" i="21"/>
  <c r="G976" i="21"/>
  <c r="H976" i="21"/>
  <c r="I976" i="21"/>
  <c r="G977" i="21"/>
  <c r="H977" i="21"/>
  <c r="I977" i="21"/>
  <c r="G978" i="21"/>
  <c r="H978" i="21"/>
  <c r="I978" i="21"/>
  <c r="G979" i="21"/>
  <c r="H979" i="21"/>
  <c r="I979" i="21"/>
  <c r="G980" i="21"/>
  <c r="H980" i="21"/>
  <c r="I980" i="21"/>
  <c r="G981" i="21"/>
  <c r="H981" i="21"/>
  <c r="I981" i="21"/>
  <c r="G982" i="21"/>
  <c r="H982" i="21"/>
  <c r="I982" i="21"/>
  <c r="G983" i="21"/>
  <c r="H983" i="21"/>
  <c r="I983" i="21"/>
  <c r="G984" i="21"/>
  <c r="H984" i="21"/>
  <c r="I984" i="21"/>
  <c r="G985" i="21"/>
  <c r="H985" i="21"/>
  <c r="I985" i="21"/>
  <c r="G986" i="21"/>
  <c r="H986" i="21"/>
  <c r="I986" i="21"/>
  <c r="G987" i="21"/>
  <c r="H987" i="21"/>
  <c r="I987" i="21"/>
  <c r="G988" i="21"/>
  <c r="H988" i="21"/>
  <c r="I988" i="21"/>
  <c r="G989" i="21"/>
  <c r="H989" i="21"/>
  <c r="I989" i="21"/>
  <c r="G990" i="21"/>
  <c r="H990" i="21"/>
  <c r="I990" i="21"/>
  <c r="G991" i="21"/>
  <c r="H991" i="21"/>
  <c r="I991" i="21"/>
  <c r="G992" i="21"/>
  <c r="H992" i="21"/>
  <c r="I992" i="21"/>
  <c r="G993" i="21"/>
  <c r="H993" i="21"/>
  <c r="I993" i="21"/>
  <c r="G994" i="21"/>
  <c r="H994" i="21"/>
  <c r="I994" i="21"/>
  <c r="G995" i="21"/>
  <c r="H995" i="21"/>
  <c r="I995" i="21"/>
  <c r="G996" i="21"/>
  <c r="H996" i="21"/>
  <c r="I996" i="21"/>
  <c r="G997" i="21"/>
  <c r="H997" i="21"/>
  <c r="I997" i="21"/>
  <c r="G998" i="21"/>
  <c r="H998" i="21"/>
  <c r="I998" i="21"/>
  <c r="G999" i="21"/>
  <c r="H999" i="21"/>
  <c r="I999" i="21"/>
  <c r="G1000" i="21"/>
  <c r="H1000" i="21"/>
  <c r="I1000" i="21"/>
  <c r="G1001" i="21"/>
  <c r="H1001" i="21"/>
  <c r="I1001" i="21"/>
  <c r="G1002" i="21"/>
  <c r="H1002" i="21"/>
  <c r="I1002" i="21"/>
  <c r="G1003" i="21"/>
  <c r="H1003" i="21"/>
  <c r="I1003" i="21"/>
  <c r="G1004" i="21"/>
  <c r="H1004" i="21"/>
  <c r="I1004" i="21"/>
  <c r="G1005" i="21"/>
  <c r="H1005" i="21"/>
  <c r="I1005" i="21"/>
  <c r="G1006" i="21"/>
  <c r="H1006" i="21"/>
  <c r="I1006" i="21"/>
  <c r="G1007" i="21"/>
  <c r="H1007" i="21"/>
  <c r="I1007" i="21"/>
  <c r="G1008" i="21"/>
  <c r="H1008" i="21"/>
  <c r="I1008" i="21"/>
  <c r="G1009" i="21"/>
  <c r="H1009" i="21"/>
  <c r="I1009" i="21"/>
  <c r="G1010" i="21"/>
  <c r="H1010" i="21"/>
  <c r="I1010" i="21"/>
  <c r="G1011" i="21"/>
  <c r="H1011" i="21"/>
  <c r="I1011" i="21"/>
  <c r="G1012" i="21"/>
  <c r="H1012" i="21"/>
  <c r="I1012" i="21"/>
  <c r="G1013" i="21"/>
  <c r="H1013" i="21"/>
  <c r="I1013" i="21"/>
  <c r="G1014" i="21"/>
  <c r="H1014" i="21"/>
  <c r="I1014" i="21"/>
  <c r="G1015" i="21"/>
  <c r="H1015" i="21"/>
  <c r="I1015" i="21"/>
  <c r="G1016" i="21"/>
  <c r="H1016" i="21"/>
  <c r="I1016" i="21"/>
  <c r="G1017" i="21"/>
  <c r="H1017" i="21"/>
  <c r="I1017" i="21"/>
  <c r="G1018" i="21"/>
  <c r="H1018" i="21"/>
  <c r="I1018" i="21"/>
  <c r="G1019" i="21"/>
  <c r="H1019" i="21"/>
  <c r="I1019" i="21"/>
  <c r="G1020" i="21"/>
  <c r="H1020" i="21"/>
  <c r="I1020" i="21"/>
  <c r="G1021" i="21"/>
  <c r="H1021" i="21"/>
  <c r="I1021" i="21"/>
  <c r="G1022" i="21"/>
  <c r="H1022" i="21"/>
  <c r="I1022" i="21"/>
  <c r="G1023" i="21"/>
  <c r="H1023" i="21"/>
  <c r="I1023" i="21"/>
  <c r="G1024" i="21"/>
  <c r="H1024" i="21"/>
  <c r="I1024" i="21"/>
  <c r="G1025" i="21"/>
  <c r="H1025" i="21"/>
  <c r="I1025" i="21"/>
  <c r="G1026" i="21"/>
  <c r="H1026" i="21"/>
  <c r="I1026" i="21"/>
  <c r="G1027" i="21"/>
  <c r="H1027" i="21"/>
  <c r="I1027" i="21"/>
  <c r="G1028" i="21"/>
  <c r="H1028" i="21"/>
  <c r="I1028" i="21"/>
  <c r="G1029" i="21"/>
  <c r="H1029" i="21"/>
  <c r="I1029" i="21"/>
  <c r="G1030" i="21"/>
  <c r="H1030" i="21"/>
  <c r="I1030" i="21"/>
  <c r="G1031" i="21"/>
  <c r="H1031" i="21"/>
  <c r="I1031" i="21"/>
  <c r="G1032" i="21"/>
  <c r="H1032" i="21"/>
  <c r="I1032" i="21"/>
  <c r="G1033" i="21"/>
  <c r="H1033" i="21"/>
  <c r="I1033" i="21"/>
  <c r="G1034" i="21"/>
  <c r="H1034" i="21"/>
  <c r="I1034" i="21"/>
  <c r="G1035" i="21"/>
  <c r="H1035" i="21"/>
  <c r="I1035" i="21"/>
  <c r="G1036" i="21"/>
  <c r="H1036" i="21"/>
  <c r="I1036" i="21"/>
  <c r="G1037" i="21"/>
  <c r="H1037" i="21"/>
  <c r="I1037" i="21"/>
  <c r="G1038" i="21"/>
  <c r="H1038" i="21"/>
  <c r="I1038" i="21"/>
  <c r="G1039" i="21"/>
  <c r="H1039" i="21"/>
  <c r="I1039" i="21"/>
  <c r="G1040" i="21"/>
  <c r="H1040" i="21"/>
  <c r="I1040" i="21"/>
  <c r="G1041" i="21"/>
  <c r="H1041" i="21"/>
  <c r="I1041" i="21"/>
  <c r="G1042" i="21"/>
  <c r="H1042" i="21"/>
  <c r="I1042" i="21"/>
  <c r="G1043" i="21"/>
  <c r="H1043" i="21"/>
  <c r="I1043" i="21"/>
  <c r="G1044" i="21"/>
  <c r="H1044" i="21"/>
  <c r="I1044" i="21"/>
  <c r="G1045" i="21"/>
  <c r="H1045" i="21"/>
  <c r="I1045" i="21"/>
  <c r="G1046" i="21"/>
  <c r="H1046" i="21"/>
  <c r="I1046" i="21"/>
  <c r="G1047" i="21"/>
  <c r="H1047" i="21"/>
  <c r="I1047" i="21"/>
  <c r="G1048" i="21"/>
  <c r="H1048" i="21"/>
  <c r="I1048" i="21"/>
  <c r="G1049" i="21"/>
  <c r="H1049" i="21"/>
  <c r="I1049" i="21"/>
  <c r="G1050" i="21"/>
  <c r="H1050" i="21"/>
  <c r="I1050" i="21"/>
  <c r="G1051" i="21"/>
  <c r="H1051" i="21"/>
  <c r="I1051" i="21"/>
  <c r="G1052" i="21"/>
  <c r="H1052" i="21"/>
  <c r="I1052" i="21"/>
  <c r="G1053" i="21"/>
  <c r="H1053" i="21"/>
  <c r="I1053" i="21"/>
  <c r="G1054" i="21"/>
  <c r="H1054" i="21"/>
  <c r="I1054" i="21"/>
  <c r="G1055" i="21"/>
  <c r="H1055" i="21"/>
  <c r="I1055" i="21"/>
  <c r="G1056" i="21"/>
  <c r="H1056" i="21"/>
  <c r="I1056" i="21"/>
  <c r="G1057" i="21"/>
  <c r="H1057" i="21"/>
  <c r="I1057" i="21"/>
  <c r="G1058" i="21"/>
  <c r="H1058" i="21"/>
  <c r="I1058" i="21"/>
  <c r="G1059" i="21"/>
  <c r="H1059" i="21"/>
  <c r="I1059" i="21"/>
  <c r="G1060" i="21"/>
  <c r="H1060" i="21"/>
  <c r="I1060" i="21"/>
  <c r="G1061" i="21"/>
  <c r="H1061" i="21"/>
  <c r="I1061" i="21"/>
  <c r="G1062" i="21"/>
  <c r="H1062" i="21"/>
  <c r="I1062" i="21"/>
  <c r="G1063" i="21"/>
  <c r="H1063" i="21"/>
  <c r="I1063" i="21"/>
  <c r="G1064" i="21"/>
  <c r="H1064" i="21"/>
  <c r="I1064" i="21"/>
  <c r="G1065" i="21"/>
  <c r="H1065" i="21"/>
  <c r="I1065" i="21"/>
  <c r="G1066" i="21"/>
  <c r="H1066" i="21"/>
  <c r="I1066" i="21"/>
  <c r="G1067" i="21"/>
  <c r="H1067" i="21"/>
  <c r="I1067" i="21"/>
  <c r="G1068" i="21"/>
  <c r="H1068" i="21"/>
  <c r="I1068" i="21"/>
  <c r="G1069" i="21"/>
  <c r="H1069" i="21"/>
  <c r="I1069" i="21"/>
  <c r="G1070" i="21"/>
  <c r="H1070" i="21"/>
  <c r="I1070" i="21"/>
  <c r="G1071" i="21"/>
  <c r="H1071" i="21"/>
  <c r="I1071" i="21"/>
  <c r="G1072" i="21"/>
  <c r="H1072" i="21"/>
  <c r="I1072" i="21"/>
  <c r="G1073" i="21"/>
  <c r="H1073" i="21"/>
  <c r="I1073" i="21"/>
  <c r="G1074" i="21"/>
  <c r="H1074" i="21"/>
  <c r="I1074" i="21"/>
  <c r="G1075" i="21"/>
  <c r="H1075" i="21"/>
  <c r="I1075" i="21"/>
  <c r="G1076" i="21"/>
  <c r="H1076" i="21"/>
  <c r="I1076" i="21"/>
  <c r="G1077" i="21"/>
  <c r="H1077" i="21"/>
  <c r="I1077" i="21"/>
  <c r="G1078" i="21"/>
  <c r="H1078" i="21"/>
  <c r="I1078" i="21"/>
  <c r="G1079" i="21"/>
  <c r="H1079" i="21"/>
  <c r="I1079" i="21"/>
  <c r="G1080" i="21"/>
  <c r="H1080" i="21"/>
  <c r="I1080" i="21"/>
  <c r="G1081" i="21"/>
  <c r="H1081" i="21"/>
  <c r="I1081" i="21"/>
  <c r="G1082" i="21"/>
  <c r="H1082" i="21"/>
  <c r="I1082" i="21"/>
  <c r="G1083" i="21"/>
  <c r="H1083" i="21"/>
  <c r="I1083" i="21"/>
  <c r="G1084" i="21"/>
  <c r="H1084" i="21"/>
  <c r="I1084" i="21"/>
  <c r="G1085" i="21"/>
  <c r="H1085" i="21"/>
  <c r="I1085" i="21"/>
  <c r="G1086" i="21"/>
  <c r="H1086" i="21"/>
  <c r="I1086" i="21"/>
  <c r="G1087" i="21"/>
  <c r="H1087" i="21"/>
  <c r="I1087" i="21"/>
  <c r="G1088" i="21"/>
  <c r="H1088" i="21"/>
  <c r="I1088" i="21"/>
  <c r="G1089" i="21"/>
  <c r="H1089" i="21"/>
  <c r="I1089" i="21"/>
  <c r="G1090" i="21"/>
  <c r="H1090" i="21"/>
  <c r="I1090" i="21"/>
  <c r="G1091" i="21"/>
  <c r="H1091" i="21"/>
  <c r="I1091" i="21"/>
  <c r="G1092" i="21"/>
  <c r="H1092" i="21"/>
  <c r="I1092" i="21"/>
  <c r="G1093" i="21"/>
  <c r="H1093" i="21"/>
  <c r="I1093" i="21"/>
  <c r="G1094" i="21"/>
  <c r="H1094" i="21"/>
  <c r="I1094" i="21"/>
  <c r="G1095" i="21"/>
  <c r="H1095" i="21"/>
  <c r="I1095" i="21"/>
  <c r="G1096" i="21"/>
  <c r="H1096" i="21"/>
  <c r="I1096" i="21"/>
  <c r="G1097" i="21"/>
  <c r="H1097" i="21"/>
  <c r="I1097" i="21"/>
  <c r="G1098" i="21"/>
  <c r="H1098" i="21"/>
  <c r="I1098" i="21"/>
  <c r="G1099" i="21"/>
  <c r="H1099" i="21"/>
  <c r="I1099" i="21"/>
  <c r="G1100" i="21"/>
  <c r="H1100" i="21"/>
  <c r="I1100" i="21"/>
  <c r="G1101" i="21"/>
  <c r="H1101" i="21"/>
  <c r="I1101" i="21"/>
  <c r="G1102" i="21"/>
  <c r="H1102" i="21"/>
  <c r="I1102" i="21"/>
  <c r="G1103" i="21"/>
  <c r="H1103" i="21"/>
  <c r="I1103" i="21"/>
  <c r="G1104" i="21"/>
  <c r="H1104" i="21"/>
  <c r="I1104" i="21"/>
  <c r="G1105" i="21"/>
  <c r="H1105" i="21"/>
  <c r="I1105" i="21"/>
  <c r="G1106" i="21"/>
  <c r="H1106" i="21"/>
  <c r="I1106" i="21"/>
  <c r="G1107" i="21"/>
  <c r="H1107" i="21"/>
  <c r="I1107" i="21"/>
  <c r="G1108" i="21"/>
  <c r="H1108" i="21"/>
  <c r="I1108" i="21"/>
  <c r="G1109" i="21"/>
  <c r="H1109" i="21"/>
  <c r="I1109" i="21"/>
  <c r="G1110" i="21"/>
  <c r="H1110" i="21"/>
  <c r="I1110" i="21"/>
  <c r="G1111" i="21"/>
  <c r="H1111" i="21"/>
  <c r="I1111" i="21"/>
  <c r="G1112" i="21"/>
  <c r="H1112" i="21"/>
  <c r="I1112" i="21"/>
  <c r="G1113" i="21"/>
  <c r="H1113" i="21"/>
  <c r="I1113" i="21"/>
  <c r="G1114" i="21"/>
  <c r="H1114" i="21"/>
  <c r="I1114" i="21"/>
  <c r="G1115" i="21"/>
  <c r="H1115" i="21"/>
  <c r="I1115" i="21"/>
  <c r="G1116" i="21"/>
  <c r="H1116" i="21"/>
  <c r="I1116" i="21"/>
  <c r="G1117" i="21"/>
  <c r="H1117" i="21"/>
  <c r="I1117" i="21"/>
  <c r="G1118" i="21"/>
  <c r="H1118" i="21"/>
  <c r="I1118" i="21"/>
  <c r="G1119" i="21"/>
  <c r="H1119" i="21"/>
  <c r="I1119" i="21"/>
  <c r="G1120" i="21"/>
  <c r="H1120" i="21"/>
  <c r="I1120" i="21"/>
  <c r="G1121" i="21"/>
  <c r="H1121" i="21"/>
  <c r="I1121" i="21"/>
  <c r="G1122" i="21"/>
  <c r="H1122" i="21"/>
  <c r="I1122" i="21"/>
  <c r="G1123" i="21"/>
  <c r="H1123" i="21"/>
  <c r="I1123" i="21"/>
  <c r="G1124" i="21"/>
  <c r="H1124" i="21"/>
  <c r="I1124" i="21"/>
  <c r="G1125" i="21"/>
  <c r="H1125" i="21"/>
  <c r="I1125" i="21"/>
  <c r="G1126" i="21"/>
  <c r="H1126" i="21"/>
  <c r="I1126" i="21"/>
  <c r="G1127" i="21"/>
  <c r="H1127" i="21"/>
  <c r="I1127" i="21"/>
  <c r="G1128" i="21"/>
  <c r="H1128" i="21"/>
  <c r="I1128" i="21"/>
  <c r="G1129" i="21"/>
  <c r="H1129" i="21"/>
  <c r="I1129" i="21"/>
  <c r="G1130" i="21"/>
  <c r="H1130" i="21"/>
  <c r="I1130" i="21"/>
  <c r="G1131" i="21"/>
  <c r="H1131" i="21"/>
  <c r="I1131" i="21"/>
  <c r="G1132" i="21"/>
  <c r="H1132" i="21"/>
  <c r="I1132" i="21"/>
  <c r="G1133" i="21"/>
  <c r="H1133" i="21"/>
  <c r="I1133" i="21"/>
  <c r="G1134" i="21"/>
  <c r="H1134" i="21"/>
  <c r="I1134" i="21"/>
  <c r="G1135" i="21"/>
  <c r="H1135" i="21"/>
  <c r="I1135" i="21"/>
  <c r="G1136" i="21"/>
  <c r="H1136" i="21"/>
  <c r="I1136" i="21"/>
  <c r="G1137" i="21"/>
  <c r="H1137" i="21"/>
  <c r="I1137" i="21"/>
  <c r="G1138" i="21"/>
  <c r="H1138" i="21"/>
  <c r="I1138" i="21"/>
  <c r="G1139" i="21"/>
  <c r="H1139" i="21"/>
  <c r="I1139" i="21"/>
  <c r="G1140" i="21"/>
  <c r="H1140" i="21"/>
  <c r="I1140" i="21"/>
  <c r="G1141" i="21"/>
  <c r="H1141" i="21"/>
  <c r="I1141" i="21"/>
  <c r="G1142" i="21"/>
  <c r="H1142" i="21"/>
  <c r="I1142" i="21"/>
  <c r="G1143" i="21"/>
  <c r="H1143" i="21"/>
  <c r="I1143" i="21"/>
  <c r="G1144" i="21"/>
  <c r="H1144" i="21"/>
  <c r="I1144" i="21"/>
  <c r="G1145" i="21"/>
  <c r="H1145" i="21"/>
  <c r="I1145" i="21"/>
  <c r="G1146" i="21"/>
  <c r="H1146" i="21"/>
  <c r="I1146" i="21"/>
  <c r="G1147" i="21"/>
  <c r="H1147" i="21"/>
  <c r="I1147" i="21"/>
  <c r="G1148" i="21"/>
  <c r="H1148" i="21"/>
  <c r="I1148" i="21"/>
  <c r="G1149" i="21"/>
  <c r="H1149" i="21"/>
  <c r="I1149" i="21"/>
  <c r="G1150" i="21"/>
  <c r="H1150" i="21"/>
  <c r="I1150" i="21"/>
  <c r="G1151" i="21"/>
  <c r="H1151" i="21"/>
  <c r="I1151" i="21"/>
  <c r="G1152" i="21"/>
  <c r="H1152" i="21"/>
  <c r="I1152" i="21"/>
  <c r="G1153" i="21"/>
  <c r="H1153" i="21"/>
  <c r="I1153" i="21"/>
  <c r="G1154" i="21"/>
  <c r="H1154" i="21"/>
  <c r="I1154" i="21"/>
  <c r="G1155" i="21"/>
  <c r="H1155" i="21"/>
  <c r="I1155" i="21"/>
  <c r="G1156" i="21"/>
  <c r="H1156" i="21"/>
  <c r="I1156" i="21"/>
  <c r="G1157" i="21"/>
  <c r="H1157" i="21"/>
  <c r="I1157" i="21"/>
  <c r="G1158" i="21"/>
  <c r="H1158" i="21"/>
  <c r="I1158" i="21"/>
  <c r="G1159" i="21"/>
  <c r="H1159" i="21"/>
  <c r="I1159" i="21"/>
  <c r="G1160" i="21"/>
  <c r="H1160" i="21"/>
  <c r="I1160" i="21"/>
  <c r="G1161" i="21"/>
  <c r="H1161" i="21"/>
  <c r="I1161" i="21"/>
  <c r="G1162" i="21"/>
  <c r="H1162" i="21"/>
  <c r="I1162" i="21"/>
  <c r="G1163" i="21"/>
  <c r="H1163" i="21"/>
  <c r="I1163" i="21"/>
  <c r="G1164" i="21"/>
  <c r="H1164" i="21"/>
  <c r="I1164" i="21"/>
  <c r="G1165" i="21"/>
  <c r="H1165" i="21"/>
  <c r="I1165" i="21"/>
  <c r="G1166" i="21"/>
  <c r="H1166" i="21"/>
  <c r="I1166" i="21"/>
  <c r="G1167" i="21"/>
  <c r="H1167" i="21"/>
  <c r="I1167" i="21"/>
  <c r="G1168" i="21"/>
  <c r="H1168" i="21"/>
  <c r="I1168" i="21"/>
  <c r="G1169" i="21"/>
  <c r="H1169" i="21"/>
  <c r="I1169" i="21"/>
  <c r="G1170" i="21"/>
  <c r="H1170" i="21"/>
  <c r="I1170" i="21"/>
  <c r="G1171" i="21"/>
  <c r="H1171" i="21"/>
  <c r="I1171" i="21"/>
  <c r="G1172" i="21"/>
  <c r="H1172" i="21"/>
  <c r="I1172" i="21"/>
  <c r="G1173" i="21"/>
  <c r="H1173" i="21"/>
  <c r="I1173" i="21"/>
  <c r="G1174" i="21"/>
  <c r="H1174" i="21"/>
  <c r="I1174" i="21"/>
  <c r="G1175" i="21"/>
  <c r="H1175" i="21"/>
  <c r="I1175" i="21"/>
  <c r="G1176" i="21"/>
  <c r="H1176" i="21"/>
  <c r="I1176" i="21"/>
  <c r="G1177" i="21"/>
  <c r="H1177" i="21"/>
  <c r="I1177" i="21"/>
  <c r="G1178" i="21"/>
  <c r="H1178" i="21"/>
  <c r="I1178" i="21"/>
  <c r="G1179" i="21"/>
  <c r="H1179" i="21"/>
  <c r="I1179" i="21"/>
  <c r="G1180" i="21"/>
  <c r="H1180" i="21"/>
  <c r="I1180" i="21"/>
  <c r="G1181" i="21"/>
  <c r="H1181" i="21"/>
  <c r="I1181" i="21"/>
  <c r="G1182" i="21"/>
  <c r="H1182" i="21"/>
  <c r="I1182" i="21"/>
  <c r="G1183" i="21"/>
  <c r="H1183" i="21"/>
  <c r="I1183" i="21"/>
  <c r="G1184" i="21"/>
  <c r="H1184" i="21"/>
  <c r="I1184" i="21"/>
  <c r="G1185" i="21"/>
  <c r="H1185" i="21"/>
  <c r="I1185" i="21"/>
  <c r="G1186" i="21"/>
  <c r="H1186" i="21"/>
  <c r="I1186" i="21"/>
  <c r="G1187" i="21"/>
  <c r="H1187" i="21"/>
  <c r="I1187" i="21"/>
  <c r="G1188" i="21"/>
  <c r="H1188" i="21"/>
  <c r="I1188" i="21"/>
  <c r="G1189" i="21"/>
  <c r="H1189" i="21"/>
  <c r="I1189" i="21"/>
  <c r="G1190" i="21"/>
  <c r="H1190" i="21"/>
  <c r="I1190" i="21"/>
  <c r="G1191" i="21"/>
  <c r="H1191" i="21"/>
  <c r="I1191" i="21"/>
  <c r="G1192" i="21"/>
  <c r="H1192" i="21"/>
  <c r="I1192" i="21"/>
  <c r="G1193" i="21"/>
  <c r="H1193" i="21"/>
  <c r="I1193" i="21"/>
  <c r="G1194" i="21"/>
  <c r="H1194" i="21"/>
  <c r="I1194" i="21"/>
  <c r="G1195" i="21"/>
  <c r="H1195" i="21"/>
  <c r="I1195" i="21"/>
  <c r="G1196" i="21"/>
  <c r="H1196" i="21"/>
  <c r="I1196" i="21"/>
  <c r="G1197" i="21"/>
  <c r="H1197" i="21"/>
  <c r="I1197" i="21"/>
  <c r="G1198" i="21"/>
  <c r="H1198" i="21"/>
  <c r="I1198" i="21"/>
  <c r="G1199" i="21"/>
  <c r="H1199" i="21"/>
  <c r="I1199" i="21"/>
  <c r="G1200" i="21"/>
  <c r="H1200" i="21"/>
  <c r="I1200" i="21"/>
  <c r="G1201" i="21"/>
  <c r="H1201" i="21"/>
  <c r="I1201" i="21"/>
  <c r="G1202" i="21"/>
  <c r="H1202" i="21"/>
  <c r="I1202" i="21"/>
  <c r="G1203" i="21"/>
  <c r="H1203" i="21"/>
  <c r="I1203" i="21"/>
  <c r="G1204" i="21"/>
  <c r="H1204" i="21"/>
  <c r="I1204" i="21"/>
  <c r="G1205" i="21"/>
  <c r="H1205" i="21"/>
  <c r="I1205" i="21"/>
  <c r="G1206" i="21"/>
  <c r="H1206" i="21"/>
  <c r="I1206" i="21"/>
  <c r="G1207" i="21"/>
  <c r="H1207" i="21"/>
  <c r="I1207" i="21"/>
  <c r="G1208" i="21"/>
  <c r="H1208" i="21"/>
  <c r="I1208" i="21"/>
  <c r="G1209" i="21"/>
  <c r="H1209" i="21"/>
  <c r="I1209" i="21"/>
  <c r="G1210" i="21"/>
  <c r="H1210" i="21"/>
  <c r="I1210" i="21"/>
  <c r="G1211" i="21"/>
  <c r="H1211" i="21"/>
  <c r="I1211" i="21"/>
  <c r="G1212" i="21"/>
  <c r="H1212" i="21"/>
  <c r="I1212" i="21"/>
  <c r="G1213" i="21"/>
  <c r="H1213" i="21"/>
  <c r="I1213" i="21"/>
  <c r="G1214" i="21"/>
  <c r="H1214" i="21"/>
  <c r="I1214" i="21"/>
  <c r="G1215" i="21"/>
  <c r="H1215" i="21"/>
  <c r="I1215" i="21"/>
  <c r="G1216" i="21"/>
  <c r="H1216" i="21"/>
  <c r="I1216" i="21"/>
  <c r="G1217" i="21"/>
  <c r="H1217" i="21"/>
  <c r="I1217" i="21"/>
  <c r="G1218" i="21"/>
  <c r="H1218" i="21"/>
  <c r="I1218" i="21"/>
  <c r="G1219" i="21"/>
  <c r="H1219" i="21"/>
  <c r="I1219" i="21"/>
  <c r="G1220" i="21"/>
  <c r="H1220" i="21"/>
  <c r="I1220" i="21"/>
  <c r="G1221" i="21"/>
  <c r="H1221" i="21"/>
  <c r="I1221" i="21"/>
  <c r="G1222" i="21"/>
  <c r="H1222" i="21"/>
  <c r="I1222" i="21"/>
  <c r="G1223" i="21"/>
  <c r="H1223" i="21"/>
  <c r="I1223" i="21"/>
  <c r="G1224" i="21"/>
  <c r="H1224" i="21"/>
  <c r="I1224" i="21"/>
  <c r="G1225" i="21"/>
  <c r="H1225" i="21"/>
  <c r="I1225" i="21"/>
  <c r="G1226" i="21"/>
  <c r="H1226" i="21"/>
  <c r="I1226" i="21"/>
  <c r="G1227" i="21"/>
  <c r="H1227" i="21"/>
  <c r="I1227" i="21"/>
  <c r="G1228" i="21"/>
  <c r="H1228" i="21"/>
  <c r="I1228" i="21"/>
  <c r="G1229" i="21"/>
  <c r="H1229" i="21"/>
  <c r="I1229" i="21"/>
  <c r="G1230" i="21"/>
  <c r="H1230" i="21"/>
  <c r="I1230" i="21"/>
  <c r="G1231" i="21"/>
  <c r="H1231" i="21"/>
  <c r="I1231" i="21"/>
  <c r="G1232" i="21"/>
  <c r="H1232" i="21"/>
  <c r="I1232" i="21"/>
  <c r="G1233" i="21"/>
  <c r="H1233" i="21"/>
  <c r="I1233" i="21"/>
  <c r="G1234" i="21"/>
  <c r="H1234" i="21"/>
  <c r="I1234" i="21"/>
  <c r="G1235" i="21"/>
  <c r="H1235" i="21"/>
  <c r="I1235" i="21"/>
  <c r="G1236" i="21"/>
  <c r="H1236" i="21"/>
  <c r="I1236" i="21"/>
  <c r="G1237" i="21"/>
  <c r="H1237" i="21"/>
  <c r="I1237" i="21"/>
  <c r="G1238" i="21"/>
  <c r="H1238" i="21"/>
  <c r="I1238" i="21"/>
  <c r="G1239" i="21"/>
  <c r="H1239" i="21"/>
  <c r="I1239" i="21"/>
  <c r="G1240" i="21"/>
  <c r="H1240" i="21"/>
  <c r="I1240" i="21"/>
  <c r="G1241" i="21"/>
  <c r="H1241" i="21"/>
  <c r="I1241" i="21"/>
  <c r="G1242" i="21"/>
  <c r="H1242" i="21"/>
  <c r="I1242" i="21"/>
  <c r="G1243" i="21"/>
  <c r="H1243" i="21"/>
  <c r="I1243" i="21"/>
  <c r="G1244" i="21"/>
  <c r="H1244" i="21"/>
  <c r="I1244" i="21"/>
  <c r="G1245" i="21"/>
  <c r="H1245" i="21"/>
  <c r="I1245" i="21"/>
  <c r="G1246" i="21"/>
  <c r="H1246" i="21"/>
  <c r="I1246" i="21"/>
  <c r="G1247" i="21"/>
  <c r="H1247" i="21"/>
  <c r="I1247" i="21"/>
  <c r="G1248" i="21"/>
  <c r="H1248" i="21"/>
  <c r="I1248" i="21"/>
  <c r="G1249" i="21"/>
  <c r="H1249" i="21"/>
  <c r="I1249" i="21"/>
  <c r="G1250" i="21"/>
  <c r="H1250" i="21"/>
  <c r="I1250" i="21"/>
  <c r="G1251" i="21"/>
  <c r="H1251" i="21"/>
  <c r="I1251" i="21"/>
  <c r="G1252" i="21"/>
  <c r="H1252" i="21"/>
  <c r="I1252" i="21"/>
  <c r="G1253" i="21"/>
  <c r="H1253" i="21"/>
  <c r="I1253" i="21"/>
  <c r="G1254" i="21"/>
  <c r="H1254" i="21"/>
  <c r="I1254" i="21"/>
  <c r="G1255" i="21"/>
  <c r="H1255" i="21"/>
  <c r="I1255" i="21"/>
  <c r="G1256" i="21"/>
  <c r="H1256" i="21"/>
  <c r="I1256" i="21"/>
  <c r="G1257" i="21"/>
  <c r="H1257" i="21"/>
  <c r="I1257" i="21"/>
  <c r="G1258" i="21"/>
  <c r="H1258" i="21"/>
  <c r="I1258" i="21"/>
  <c r="G1259" i="21"/>
  <c r="H1259" i="21"/>
  <c r="I1259" i="21"/>
  <c r="G1260" i="21"/>
  <c r="H1260" i="21"/>
  <c r="I1260" i="21"/>
  <c r="G1261" i="21"/>
  <c r="H1261" i="21"/>
  <c r="I1261" i="21"/>
  <c r="G1262" i="21"/>
  <c r="H1262" i="21"/>
  <c r="I1262" i="21"/>
  <c r="G1263" i="21"/>
  <c r="H1263" i="21"/>
  <c r="I1263" i="21"/>
  <c r="G1264" i="21"/>
  <c r="H1264" i="21"/>
  <c r="I1264" i="21"/>
  <c r="G1265" i="21"/>
  <c r="H1265" i="21"/>
  <c r="I1265" i="21"/>
  <c r="G1266" i="21"/>
  <c r="H1266" i="21"/>
  <c r="I1266" i="21"/>
  <c r="G1267" i="21"/>
  <c r="H1267" i="21"/>
  <c r="I1267" i="21"/>
  <c r="G1268" i="21"/>
  <c r="H1268" i="21"/>
  <c r="I1268" i="21"/>
  <c r="G1269" i="21"/>
  <c r="H1269" i="21"/>
  <c r="I1269" i="21"/>
  <c r="G1270" i="21"/>
  <c r="H1270" i="21"/>
  <c r="I1270" i="21"/>
  <c r="G1271" i="21"/>
  <c r="H1271" i="21"/>
  <c r="I1271" i="21"/>
  <c r="G1272" i="21"/>
  <c r="H1272" i="21"/>
  <c r="I1272" i="21"/>
  <c r="G1273" i="21"/>
  <c r="H1273" i="21"/>
  <c r="I1273" i="21"/>
  <c r="G1274" i="21"/>
  <c r="H1274" i="21"/>
  <c r="I1274" i="21"/>
  <c r="G1275" i="21"/>
  <c r="H1275" i="21"/>
  <c r="I1275" i="21"/>
  <c r="G1276" i="21"/>
  <c r="H1276" i="21"/>
  <c r="I1276" i="21"/>
  <c r="G1277" i="21"/>
  <c r="H1277" i="21"/>
  <c r="I1277" i="21"/>
  <c r="G1278" i="21"/>
  <c r="H1278" i="21"/>
  <c r="I1278" i="21"/>
  <c r="G1279" i="21"/>
  <c r="H1279" i="21"/>
  <c r="I1279" i="21"/>
  <c r="G1280" i="21"/>
  <c r="H1280" i="21"/>
  <c r="I1280" i="21"/>
  <c r="G1281" i="21"/>
  <c r="H1281" i="21"/>
  <c r="I1281" i="21"/>
  <c r="G1282" i="21"/>
  <c r="H1282" i="21"/>
  <c r="I1282" i="21"/>
  <c r="G1283" i="21"/>
  <c r="H1283" i="21"/>
  <c r="I1283" i="21"/>
  <c r="G1284" i="21"/>
  <c r="H1284" i="21"/>
  <c r="I1284" i="21"/>
  <c r="G1285" i="21"/>
  <c r="H1285" i="21"/>
  <c r="I1285" i="21"/>
  <c r="G1286" i="21"/>
  <c r="H1286" i="21"/>
  <c r="I1286" i="21"/>
  <c r="G1287" i="21"/>
  <c r="H1287" i="21"/>
  <c r="I1287" i="21"/>
  <c r="G1288" i="21"/>
  <c r="H1288" i="21"/>
  <c r="I1288" i="21"/>
  <c r="G1289" i="21"/>
  <c r="H1289" i="21"/>
  <c r="I1289" i="21"/>
  <c r="G1290" i="21"/>
  <c r="H1290" i="21"/>
  <c r="I1290" i="21"/>
  <c r="G1291" i="21"/>
  <c r="H1291" i="21"/>
  <c r="I1291" i="21"/>
  <c r="G1292" i="21"/>
  <c r="H1292" i="21"/>
  <c r="I1292" i="21"/>
  <c r="G1293" i="21"/>
  <c r="H1293" i="21"/>
  <c r="I1293" i="21"/>
  <c r="G1294" i="21"/>
  <c r="H1294" i="21"/>
  <c r="I1294" i="21"/>
  <c r="G1295" i="21"/>
  <c r="H1295" i="21"/>
  <c r="I1295" i="21"/>
  <c r="G1296" i="21"/>
  <c r="H1296" i="21"/>
  <c r="I1296" i="21"/>
  <c r="G1297" i="21"/>
  <c r="H1297" i="21"/>
  <c r="I1297" i="21"/>
  <c r="G1298" i="21"/>
  <c r="H1298" i="21"/>
  <c r="I1298" i="21"/>
  <c r="G1299" i="21"/>
  <c r="H1299" i="21"/>
  <c r="I1299" i="21"/>
  <c r="G1300" i="21"/>
  <c r="H1300" i="21"/>
  <c r="I1300" i="21"/>
  <c r="G1301" i="21"/>
  <c r="H1301" i="21"/>
  <c r="I1301" i="21"/>
  <c r="G1302" i="21"/>
  <c r="H1302" i="21"/>
  <c r="I1302" i="21"/>
  <c r="G1303" i="21"/>
  <c r="H1303" i="21"/>
  <c r="I1303" i="21"/>
  <c r="G1304" i="21"/>
  <c r="H1304" i="21"/>
  <c r="I1304" i="21"/>
  <c r="G1305" i="21"/>
  <c r="H1305" i="21"/>
  <c r="I1305" i="21"/>
  <c r="G1306" i="21"/>
  <c r="H1306" i="21"/>
  <c r="I1306" i="21"/>
  <c r="G1307" i="21"/>
  <c r="H1307" i="21"/>
  <c r="I1307" i="21"/>
  <c r="G1308" i="21"/>
  <c r="H1308" i="21"/>
  <c r="I1308" i="21"/>
  <c r="G1309" i="21"/>
  <c r="H1309" i="21"/>
  <c r="I1309" i="21"/>
  <c r="G1310" i="21"/>
  <c r="H1310" i="21"/>
  <c r="I1310" i="21"/>
  <c r="G1311" i="21"/>
  <c r="H1311" i="21"/>
  <c r="I1311" i="21"/>
  <c r="G1312" i="21"/>
  <c r="H1312" i="21"/>
  <c r="I1312" i="21"/>
  <c r="G1313" i="21"/>
  <c r="H1313" i="21"/>
  <c r="I1313" i="21"/>
  <c r="G1314" i="21"/>
  <c r="H1314" i="21"/>
  <c r="I1314" i="21"/>
  <c r="G1315" i="21"/>
  <c r="H1315" i="21"/>
  <c r="I1315" i="21"/>
  <c r="G1316" i="21"/>
  <c r="H1316" i="21"/>
  <c r="I1316" i="21"/>
  <c r="G1317" i="21"/>
  <c r="H1317" i="21"/>
  <c r="I1317" i="21"/>
  <c r="G1318" i="21"/>
  <c r="H1318" i="21"/>
  <c r="I1318" i="21"/>
  <c r="G1319" i="21"/>
  <c r="H1319" i="21"/>
  <c r="I1319" i="21"/>
  <c r="G1320" i="21"/>
  <c r="H1320" i="21"/>
  <c r="I1320" i="21"/>
  <c r="G1321" i="21"/>
  <c r="H1321" i="21"/>
  <c r="I1321" i="21"/>
  <c r="G1322" i="21"/>
  <c r="H1322" i="21"/>
  <c r="I1322" i="21"/>
  <c r="G1323" i="21"/>
  <c r="H1323" i="21"/>
  <c r="I1323" i="21"/>
  <c r="G1324" i="21"/>
  <c r="H1324" i="21"/>
  <c r="I1324" i="21"/>
  <c r="G1325" i="21"/>
  <c r="H1325" i="21"/>
  <c r="I1325" i="21"/>
  <c r="G1326" i="21"/>
  <c r="H1326" i="21"/>
  <c r="I1326" i="21"/>
  <c r="G1327" i="21"/>
  <c r="H1327" i="21"/>
  <c r="I1327" i="21"/>
  <c r="G1328" i="21"/>
  <c r="H1328" i="21"/>
  <c r="I1328" i="21"/>
  <c r="G1329" i="21"/>
  <c r="H1329" i="21"/>
  <c r="I1329" i="21"/>
  <c r="G1330" i="21"/>
  <c r="H1330" i="21"/>
  <c r="I1330" i="21"/>
  <c r="G1331" i="21"/>
  <c r="H1331" i="21"/>
  <c r="I1331" i="21"/>
  <c r="G1332" i="21"/>
  <c r="H1332" i="21"/>
  <c r="I1332" i="21"/>
  <c r="G1333" i="21"/>
  <c r="H1333" i="21"/>
  <c r="I1333" i="21"/>
  <c r="G1334" i="21"/>
  <c r="H1334" i="21"/>
  <c r="I1334" i="21"/>
  <c r="G1335" i="21"/>
  <c r="H1335" i="21"/>
  <c r="I1335" i="21"/>
  <c r="G1336" i="21"/>
  <c r="H1336" i="21"/>
  <c r="I1336" i="21"/>
  <c r="G1337" i="21"/>
  <c r="H1337" i="21"/>
  <c r="I1337" i="21"/>
  <c r="G1338" i="21"/>
  <c r="H1338" i="21"/>
  <c r="I1338" i="21"/>
  <c r="G1339" i="21"/>
  <c r="H1339" i="21"/>
  <c r="I1339" i="21"/>
  <c r="G1340" i="21"/>
  <c r="H1340" i="21"/>
  <c r="I1340" i="21"/>
  <c r="G1341" i="21"/>
  <c r="H1341" i="21"/>
  <c r="I1341" i="21"/>
  <c r="G1342" i="21"/>
  <c r="H1342" i="21"/>
  <c r="I1342" i="21"/>
  <c r="G1343" i="21"/>
  <c r="H1343" i="21"/>
  <c r="I1343" i="21"/>
  <c r="G1344" i="21"/>
  <c r="H1344" i="21"/>
  <c r="I1344" i="21"/>
  <c r="G1345" i="21"/>
  <c r="H1345" i="21"/>
  <c r="I1345" i="21"/>
  <c r="G1346" i="21"/>
  <c r="H1346" i="21"/>
  <c r="I1346" i="21"/>
  <c r="G1347" i="21"/>
  <c r="H1347" i="21"/>
  <c r="I1347" i="21"/>
  <c r="G1348" i="21"/>
  <c r="H1348" i="21"/>
  <c r="I1348" i="21"/>
  <c r="G1349" i="21"/>
  <c r="H1349" i="21"/>
  <c r="I1349" i="21"/>
  <c r="G1350" i="21"/>
  <c r="H1350" i="21"/>
  <c r="I1350" i="21"/>
  <c r="G1351" i="21"/>
  <c r="H1351" i="21"/>
  <c r="I1351" i="21"/>
  <c r="G1352" i="21"/>
  <c r="H1352" i="21"/>
  <c r="I1352" i="21"/>
  <c r="G1353" i="21"/>
  <c r="H1353" i="21"/>
  <c r="I1353" i="21"/>
  <c r="G1354" i="21"/>
  <c r="H1354" i="21"/>
  <c r="I1354" i="21"/>
  <c r="G1355" i="21"/>
  <c r="H1355" i="21"/>
  <c r="I1355" i="21"/>
  <c r="G1356" i="21"/>
  <c r="H1356" i="21"/>
  <c r="I1356" i="21"/>
  <c r="G1357" i="21"/>
  <c r="H1357" i="21"/>
  <c r="I1357" i="21"/>
  <c r="G1358" i="21"/>
  <c r="H1358" i="21"/>
  <c r="I1358" i="21"/>
  <c r="G1359" i="21"/>
  <c r="H1359" i="21"/>
  <c r="I1359" i="21"/>
  <c r="G1360" i="21"/>
  <c r="H1360" i="21"/>
  <c r="I1360" i="21"/>
  <c r="G1361" i="21"/>
  <c r="H1361" i="21"/>
  <c r="I1361" i="21"/>
  <c r="G1362" i="21"/>
  <c r="H1362" i="21"/>
  <c r="I1362" i="21"/>
  <c r="G1363" i="21"/>
  <c r="H1363" i="21"/>
  <c r="I1363" i="21"/>
  <c r="G1364" i="21"/>
  <c r="H1364" i="21"/>
  <c r="I1364" i="21"/>
  <c r="G1365" i="21"/>
  <c r="H1365" i="21"/>
  <c r="I1365" i="21"/>
  <c r="G1366" i="21"/>
  <c r="H1366" i="21"/>
  <c r="I1366" i="21"/>
  <c r="G1367" i="21"/>
  <c r="H1367" i="21"/>
  <c r="I1367" i="21"/>
  <c r="G1368" i="21"/>
  <c r="H1368" i="21"/>
  <c r="I1368" i="21"/>
  <c r="G1369" i="21"/>
  <c r="H1369" i="21"/>
  <c r="I1369" i="21"/>
  <c r="G1370" i="21"/>
  <c r="H1370" i="21"/>
  <c r="I1370" i="21"/>
  <c r="G1371" i="21"/>
  <c r="H1371" i="21"/>
  <c r="I1371" i="21"/>
  <c r="G1372" i="21"/>
  <c r="H1372" i="21"/>
  <c r="I1372" i="21"/>
  <c r="G1373" i="21"/>
  <c r="H1373" i="21"/>
  <c r="I1373" i="21"/>
  <c r="G1374" i="21"/>
  <c r="H1374" i="21"/>
  <c r="I1374" i="21"/>
  <c r="G1375" i="21"/>
  <c r="H1375" i="21"/>
  <c r="I1375" i="21"/>
  <c r="G1376" i="21"/>
  <c r="H1376" i="21"/>
  <c r="I1376" i="21"/>
  <c r="G1377" i="21"/>
  <c r="H1377" i="21"/>
  <c r="I1377" i="21"/>
  <c r="G1378" i="21"/>
  <c r="H1378" i="21"/>
  <c r="I1378" i="21"/>
  <c r="G1379" i="21"/>
  <c r="H1379" i="21"/>
  <c r="I1379" i="21"/>
  <c r="G1380" i="21"/>
  <c r="H1380" i="21"/>
  <c r="I1380" i="21"/>
  <c r="G1381" i="21"/>
  <c r="H1381" i="21"/>
  <c r="I1381" i="21"/>
  <c r="G1382" i="21"/>
  <c r="H1382" i="21"/>
  <c r="I1382" i="21"/>
  <c r="G1383" i="21"/>
  <c r="H1383" i="21"/>
  <c r="I1383" i="21"/>
  <c r="G1384" i="21"/>
  <c r="H1384" i="21"/>
  <c r="I1384" i="21"/>
  <c r="G1385" i="21"/>
  <c r="H1385" i="21"/>
  <c r="I1385" i="21"/>
  <c r="G1386" i="21"/>
  <c r="H1386" i="21"/>
  <c r="I1386" i="21"/>
  <c r="G1387" i="21"/>
  <c r="H1387" i="21"/>
  <c r="I1387" i="21"/>
  <c r="G1388" i="21"/>
  <c r="H1388" i="21"/>
  <c r="I1388" i="21"/>
  <c r="G1389" i="21"/>
  <c r="H1389" i="21"/>
  <c r="I1389" i="21"/>
  <c r="G1390" i="21"/>
  <c r="H1390" i="21"/>
  <c r="I1390" i="21"/>
  <c r="G1391" i="21"/>
  <c r="H1391" i="21"/>
  <c r="I1391" i="21"/>
  <c r="G1392" i="21"/>
  <c r="H1392" i="21"/>
  <c r="I1392" i="21"/>
  <c r="G1393" i="21"/>
  <c r="H1393" i="21"/>
  <c r="I1393" i="21"/>
  <c r="G1394" i="21"/>
  <c r="H1394" i="21"/>
  <c r="I1394" i="21"/>
  <c r="G1395" i="21"/>
  <c r="H1395" i="21"/>
  <c r="I1395" i="21"/>
  <c r="G1396" i="21"/>
  <c r="H1396" i="21"/>
  <c r="I1396" i="21"/>
  <c r="G1397" i="21"/>
  <c r="H1397" i="21"/>
  <c r="I1397" i="21"/>
  <c r="G1398" i="21"/>
  <c r="H1398" i="21"/>
  <c r="I1398" i="21"/>
  <c r="G1399" i="21"/>
  <c r="H1399" i="21"/>
  <c r="I1399" i="21"/>
  <c r="G1400" i="21"/>
  <c r="H1400" i="21"/>
  <c r="I1400" i="21"/>
  <c r="G1401" i="21"/>
  <c r="H1401" i="21"/>
  <c r="I1401" i="21"/>
  <c r="G1402" i="21"/>
  <c r="H1402" i="21"/>
  <c r="I1402" i="21"/>
  <c r="G1403" i="21"/>
  <c r="H1403" i="21"/>
  <c r="I1403" i="21"/>
  <c r="G1404" i="21"/>
  <c r="H1404" i="21"/>
  <c r="I1404" i="21"/>
  <c r="G1405" i="21"/>
  <c r="H1405" i="21"/>
  <c r="I1405" i="21"/>
  <c r="G1406" i="21"/>
  <c r="H1406" i="21"/>
  <c r="I1406" i="21"/>
  <c r="G1407" i="21"/>
  <c r="H1407" i="21"/>
  <c r="I1407" i="21"/>
  <c r="G1408" i="21"/>
  <c r="H1408" i="21"/>
  <c r="I1408" i="21"/>
  <c r="G1409" i="21"/>
  <c r="H1409" i="21"/>
  <c r="I1409" i="21"/>
  <c r="G1410" i="21"/>
  <c r="H1410" i="21"/>
  <c r="I1410" i="21"/>
  <c r="G1411" i="21"/>
  <c r="H1411" i="21"/>
  <c r="I1411" i="21"/>
  <c r="G1412" i="21"/>
  <c r="H1412" i="21"/>
  <c r="I1412" i="21"/>
  <c r="G1413" i="21"/>
  <c r="H1413" i="21"/>
  <c r="I1413" i="21"/>
  <c r="G1414" i="21"/>
  <c r="H1414" i="21"/>
  <c r="I1414" i="21"/>
  <c r="G1415" i="21"/>
  <c r="H1415" i="21"/>
  <c r="I1415" i="21"/>
  <c r="G1416" i="21"/>
  <c r="H1416" i="21"/>
  <c r="I1416" i="21"/>
  <c r="G1417" i="21"/>
  <c r="H1417" i="21"/>
  <c r="I1417" i="21"/>
  <c r="G1418" i="21"/>
  <c r="H1418" i="21"/>
  <c r="I1418" i="21"/>
  <c r="G1419" i="21"/>
  <c r="H1419" i="21"/>
  <c r="I1419" i="21"/>
  <c r="G1420" i="21"/>
  <c r="H1420" i="21"/>
  <c r="I1420" i="21"/>
  <c r="G1421" i="21"/>
  <c r="H1421" i="21"/>
  <c r="I1421" i="21"/>
  <c r="G1422" i="21"/>
  <c r="H1422" i="21"/>
  <c r="I1422" i="21"/>
  <c r="G8" i="21"/>
  <c r="H8" i="21"/>
  <c r="I8" i="21"/>
  <c r="G9" i="21"/>
  <c r="H9" i="21"/>
  <c r="I9" i="21"/>
  <c r="G10" i="21"/>
  <c r="H10" i="21"/>
  <c r="I10" i="21"/>
  <c r="G11" i="21"/>
  <c r="H11" i="21"/>
  <c r="I11" i="21"/>
  <c r="G12" i="21"/>
  <c r="H12" i="21"/>
  <c r="I12" i="21"/>
  <c r="G13" i="21"/>
  <c r="H13" i="21"/>
  <c r="I13" i="21"/>
  <c r="G14" i="21"/>
  <c r="H14" i="21"/>
  <c r="I14" i="21"/>
  <c r="G15" i="21"/>
  <c r="H15" i="21"/>
  <c r="I15" i="21"/>
  <c r="G16" i="21"/>
  <c r="H16" i="21"/>
  <c r="I16" i="21"/>
  <c r="G17" i="21"/>
  <c r="H17" i="21"/>
  <c r="I17" i="21"/>
  <c r="G18" i="21"/>
  <c r="H18" i="21"/>
  <c r="I18" i="21"/>
  <c r="G19" i="21"/>
  <c r="H19" i="21"/>
  <c r="I19" i="21"/>
  <c r="G20" i="21"/>
  <c r="H20" i="21"/>
  <c r="I20" i="21"/>
  <c r="G21" i="21"/>
  <c r="H21" i="21"/>
  <c r="I21" i="21"/>
  <c r="G22" i="21"/>
  <c r="H22" i="21"/>
  <c r="I22" i="21"/>
  <c r="G23" i="21"/>
  <c r="H23" i="21"/>
  <c r="I23" i="21"/>
  <c r="G24" i="21"/>
  <c r="H24" i="21"/>
  <c r="I24" i="21"/>
  <c r="G25" i="21"/>
  <c r="H25" i="21"/>
  <c r="I25" i="21"/>
  <c r="G26" i="21"/>
  <c r="H26" i="21"/>
  <c r="I26" i="21"/>
  <c r="G27" i="21"/>
  <c r="H27" i="21"/>
  <c r="I27" i="21"/>
  <c r="G28" i="21"/>
  <c r="H28" i="21"/>
  <c r="I28" i="21"/>
  <c r="G29" i="21"/>
  <c r="H29" i="21"/>
  <c r="I29" i="21"/>
  <c r="G30" i="21"/>
  <c r="H30" i="21"/>
  <c r="I30" i="21"/>
  <c r="G31" i="21"/>
  <c r="H31" i="21"/>
  <c r="I31" i="21"/>
  <c r="G32" i="21"/>
  <c r="H32" i="21"/>
  <c r="I32" i="21"/>
  <c r="G33" i="21"/>
  <c r="H33" i="21"/>
  <c r="I33" i="21"/>
  <c r="G34" i="21"/>
  <c r="H34" i="21"/>
  <c r="I34" i="21"/>
  <c r="G35" i="21"/>
  <c r="H35" i="21"/>
  <c r="I35" i="21"/>
  <c r="G36" i="21"/>
  <c r="H36" i="21"/>
  <c r="I36" i="21"/>
  <c r="G37" i="21"/>
  <c r="H37" i="21"/>
  <c r="I37" i="21"/>
  <c r="G38" i="21"/>
  <c r="H38" i="21"/>
  <c r="I38" i="21"/>
  <c r="G39" i="21"/>
  <c r="H39" i="21"/>
  <c r="I39" i="21"/>
  <c r="G40" i="21"/>
  <c r="H40" i="21"/>
  <c r="I40" i="21"/>
  <c r="G41" i="21"/>
  <c r="H41" i="21"/>
  <c r="I41" i="21"/>
  <c r="G42" i="21"/>
  <c r="H42" i="21"/>
  <c r="I42" i="21"/>
  <c r="G43" i="21"/>
  <c r="H43" i="21"/>
  <c r="I43" i="21"/>
  <c r="G44" i="21"/>
  <c r="H44" i="21"/>
  <c r="I44" i="21"/>
  <c r="G45" i="21"/>
  <c r="H45" i="21"/>
  <c r="I45" i="21"/>
  <c r="G46" i="21"/>
  <c r="H46" i="21"/>
  <c r="I46" i="21"/>
  <c r="G47" i="21"/>
  <c r="H47" i="21"/>
  <c r="I47" i="21"/>
  <c r="G48" i="21"/>
  <c r="H48" i="21"/>
  <c r="I48" i="21"/>
  <c r="G49" i="21"/>
  <c r="H49" i="21"/>
  <c r="I49" i="21"/>
  <c r="G50" i="21"/>
  <c r="H50" i="21"/>
  <c r="I50" i="21"/>
  <c r="G51" i="21"/>
  <c r="H51" i="21"/>
  <c r="I51" i="21"/>
  <c r="G52" i="21"/>
  <c r="H52" i="21"/>
  <c r="I52" i="21"/>
  <c r="G53" i="21"/>
  <c r="H53" i="21"/>
  <c r="I53" i="21"/>
  <c r="G54" i="21"/>
  <c r="H54" i="21"/>
  <c r="I54" i="21"/>
  <c r="G55" i="21"/>
  <c r="H55" i="21"/>
  <c r="I55" i="21"/>
  <c r="G56" i="21"/>
  <c r="H56" i="21"/>
  <c r="I56" i="21"/>
  <c r="G57" i="21"/>
  <c r="H57" i="21"/>
  <c r="I57" i="21"/>
  <c r="G58" i="21"/>
  <c r="H58" i="21"/>
  <c r="I58" i="21"/>
  <c r="G59" i="21"/>
  <c r="H59" i="21"/>
  <c r="I59" i="21"/>
  <c r="G60" i="21"/>
  <c r="H60" i="21"/>
  <c r="I60" i="21"/>
  <c r="G61" i="21"/>
  <c r="H61" i="21"/>
  <c r="I61" i="21"/>
  <c r="G62" i="21"/>
  <c r="H62" i="21"/>
  <c r="I62" i="21"/>
  <c r="G63" i="21"/>
  <c r="H63" i="21"/>
  <c r="I63" i="21"/>
  <c r="G64" i="21"/>
  <c r="H64" i="21"/>
  <c r="I64" i="21"/>
  <c r="G65" i="21"/>
  <c r="H65" i="21"/>
  <c r="I65" i="21"/>
  <c r="G66" i="21"/>
  <c r="H66" i="21"/>
  <c r="I66" i="21"/>
  <c r="G67" i="21"/>
  <c r="H67" i="21"/>
  <c r="I67" i="21"/>
  <c r="G68" i="21"/>
  <c r="H68" i="21"/>
  <c r="I68" i="21"/>
  <c r="G69" i="21"/>
  <c r="H69" i="21"/>
  <c r="I69" i="21"/>
  <c r="G70" i="21"/>
  <c r="H70" i="21"/>
  <c r="I70" i="21"/>
  <c r="G71" i="21"/>
  <c r="H71" i="21"/>
  <c r="I71" i="21"/>
  <c r="G72" i="21"/>
  <c r="H72" i="21"/>
  <c r="I72" i="21"/>
  <c r="G73" i="21"/>
  <c r="H73" i="21"/>
  <c r="I73" i="21"/>
  <c r="G74" i="21"/>
  <c r="H74" i="21"/>
  <c r="I74" i="21"/>
  <c r="G75" i="21"/>
  <c r="H75" i="21"/>
  <c r="I75" i="21"/>
  <c r="G76" i="21"/>
  <c r="H76" i="21"/>
  <c r="I76" i="21"/>
  <c r="G77" i="21"/>
  <c r="H77" i="21"/>
  <c r="I77" i="21"/>
  <c r="G78" i="21"/>
  <c r="H78" i="21"/>
  <c r="I78" i="21"/>
  <c r="G79" i="21"/>
  <c r="H79" i="21"/>
  <c r="I79" i="21"/>
  <c r="G80" i="21"/>
  <c r="H80" i="21"/>
  <c r="I80" i="21"/>
  <c r="G81" i="21"/>
  <c r="H81" i="21"/>
  <c r="I81" i="21"/>
  <c r="G82" i="21"/>
  <c r="H82" i="21"/>
  <c r="I82" i="21"/>
  <c r="G83" i="21"/>
  <c r="H83" i="21"/>
  <c r="I83" i="21"/>
  <c r="G84" i="21"/>
  <c r="H84" i="21"/>
  <c r="I84" i="21"/>
  <c r="G85" i="21"/>
  <c r="H85" i="21"/>
  <c r="I85" i="21"/>
  <c r="G86" i="21"/>
  <c r="H86" i="21"/>
  <c r="I86" i="21"/>
  <c r="G87" i="21"/>
  <c r="H87" i="21"/>
  <c r="I87" i="21"/>
  <c r="G88" i="21"/>
  <c r="H88" i="21"/>
  <c r="I88" i="21"/>
  <c r="G89" i="21"/>
  <c r="H89" i="21"/>
  <c r="I89" i="21"/>
  <c r="G90" i="21"/>
  <c r="H90" i="21"/>
  <c r="I90" i="21"/>
  <c r="G91" i="21"/>
  <c r="H91" i="21"/>
  <c r="I91" i="21"/>
  <c r="G92" i="21"/>
  <c r="H92" i="21"/>
  <c r="I92" i="21"/>
  <c r="G93" i="21"/>
  <c r="H93" i="21"/>
  <c r="I93" i="21"/>
  <c r="G94" i="21"/>
  <c r="H94" i="21"/>
  <c r="I94" i="21"/>
  <c r="G95" i="21"/>
  <c r="H95" i="21"/>
  <c r="I95" i="21"/>
  <c r="G96" i="21"/>
  <c r="H96" i="21"/>
  <c r="I96" i="21"/>
  <c r="G97" i="21"/>
  <c r="H97" i="21"/>
  <c r="I97" i="21"/>
  <c r="G98" i="21"/>
  <c r="H98" i="21"/>
  <c r="I98" i="21"/>
  <c r="G99" i="21"/>
  <c r="H99" i="21"/>
  <c r="I99" i="21"/>
  <c r="G100" i="21"/>
  <c r="H100" i="21"/>
  <c r="I100" i="21"/>
  <c r="G101" i="21"/>
  <c r="H101" i="21"/>
  <c r="I101" i="21"/>
  <c r="G102" i="21"/>
  <c r="H102" i="21"/>
  <c r="I102" i="21"/>
  <c r="G103" i="21"/>
  <c r="H103" i="21"/>
  <c r="I103" i="21"/>
  <c r="G104" i="21"/>
  <c r="H104" i="21"/>
  <c r="I104" i="21"/>
  <c r="G105" i="21"/>
  <c r="H105" i="21"/>
  <c r="I105" i="21"/>
  <c r="G106" i="21"/>
  <c r="H106" i="21"/>
  <c r="I106" i="21"/>
  <c r="G107" i="21"/>
  <c r="H107" i="21"/>
  <c r="I107" i="21"/>
  <c r="G108" i="21"/>
  <c r="H108" i="21"/>
  <c r="I108" i="21"/>
  <c r="G109" i="21"/>
  <c r="H109" i="21"/>
  <c r="I109" i="21"/>
  <c r="G110" i="21"/>
  <c r="H110" i="21"/>
  <c r="I110" i="21"/>
  <c r="G111" i="21"/>
  <c r="H111" i="21"/>
  <c r="I111" i="21"/>
  <c r="G112" i="21"/>
  <c r="H112" i="21"/>
  <c r="I112" i="21"/>
  <c r="G113" i="21"/>
  <c r="H113" i="21"/>
  <c r="I113" i="21"/>
  <c r="G114" i="21"/>
  <c r="H114" i="21"/>
  <c r="I114" i="21"/>
  <c r="G115" i="21"/>
  <c r="H115" i="21"/>
  <c r="I115" i="21"/>
  <c r="G116" i="21"/>
  <c r="H116" i="21"/>
  <c r="I116" i="21"/>
  <c r="G117" i="21"/>
  <c r="H117" i="21"/>
  <c r="I117" i="21"/>
  <c r="G118" i="21"/>
  <c r="H118" i="21"/>
  <c r="I118" i="21"/>
  <c r="G119" i="21"/>
  <c r="H119" i="21"/>
  <c r="I119" i="21"/>
  <c r="G120" i="21"/>
  <c r="H120" i="21"/>
  <c r="I120" i="21"/>
  <c r="G121" i="21"/>
  <c r="H121" i="21"/>
  <c r="I121" i="21"/>
  <c r="G122" i="21"/>
  <c r="H122" i="21"/>
  <c r="I122" i="21"/>
  <c r="G123" i="21"/>
  <c r="H123" i="21"/>
  <c r="I123" i="21"/>
  <c r="G124" i="21"/>
  <c r="H124" i="21"/>
  <c r="I124" i="21"/>
  <c r="G125" i="21"/>
  <c r="H125" i="21"/>
  <c r="I125" i="21"/>
  <c r="G126" i="21"/>
  <c r="H126" i="21"/>
  <c r="I126" i="21"/>
  <c r="G127" i="21"/>
  <c r="H127" i="21"/>
  <c r="I127" i="21"/>
  <c r="G128" i="21"/>
  <c r="H128" i="21"/>
  <c r="I128" i="21"/>
  <c r="G129" i="21"/>
  <c r="H129" i="21"/>
  <c r="I129" i="21"/>
  <c r="G130" i="21"/>
  <c r="H130" i="21"/>
  <c r="I130" i="21"/>
  <c r="G131" i="21"/>
  <c r="H131" i="21"/>
  <c r="I131" i="21"/>
  <c r="G132" i="21"/>
  <c r="H132" i="21"/>
  <c r="I132" i="21"/>
  <c r="G133" i="21"/>
  <c r="H133" i="21"/>
  <c r="I133" i="21"/>
  <c r="G134" i="21"/>
  <c r="H134" i="21"/>
  <c r="I134" i="21"/>
  <c r="G135" i="21"/>
  <c r="H135" i="21"/>
  <c r="I135" i="21"/>
  <c r="G136" i="21"/>
  <c r="H136" i="21"/>
  <c r="I136" i="21"/>
  <c r="G137" i="21"/>
  <c r="H137" i="21"/>
  <c r="I137" i="21"/>
  <c r="G138" i="21"/>
  <c r="H138" i="21"/>
  <c r="I138" i="21"/>
  <c r="G139" i="21"/>
  <c r="H139" i="21"/>
  <c r="I139" i="21"/>
  <c r="G140" i="21"/>
  <c r="H140" i="21"/>
  <c r="I140" i="21"/>
  <c r="G141" i="21"/>
  <c r="H141" i="21"/>
  <c r="I141" i="21"/>
  <c r="G142" i="21"/>
  <c r="H142" i="21"/>
  <c r="I142" i="21"/>
  <c r="G143" i="21"/>
  <c r="H143" i="21"/>
  <c r="I143" i="21"/>
  <c r="G144" i="21"/>
  <c r="H144" i="21"/>
  <c r="I144" i="21"/>
  <c r="G145" i="21"/>
  <c r="H145" i="21"/>
  <c r="I145" i="21"/>
  <c r="G146" i="21"/>
  <c r="H146" i="21"/>
  <c r="I146" i="21"/>
  <c r="G147" i="21"/>
  <c r="H147" i="21"/>
  <c r="I147" i="21"/>
  <c r="G148" i="21"/>
  <c r="H148" i="21"/>
  <c r="I148" i="21"/>
  <c r="G149" i="21"/>
  <c r="H149" i="21"/>
  <c r="I149" i="21"/>
  <c r="G150" i="21"/>
  <c r="H150" i="21"/>
  <c r="I150" i="21"/>
  <c r="G151" i="21"/>
  <c r="H151" i="21"/>
  <c r="I151" i="21"/>
  <c r="G152" i="21"/>
  <c r="H152" i="21"/>
  <c r="I152" i="21"/>
  <c r="G153" i="21"/>
  <c r="H153" i="21"/>
  <c r="I153" i="21"/>
  <c r="G154" i="21"/>
  <c r="H154" i="21"/>
  <c r="I154" i="21"/>
  <c r="G155" i="21"/>
  <c r="H155" i="21"/>
  <c r="I155" i="21"/>
  <c r="G156" i="21"/>
  <c r="H156" i="21"/>
  <c r="I156" i="21"/>
  <c r="G157" i="21"/>
  <c r="H157" i="21"/>
  <c r="I157" i="21"/>
  <c r="G158" i="21"/>
  <c r="H158" i="21"/>
  <c r="I158" i="21"/>
  <c r="G159" i="21"/>
  <c r="H159" i="21"/>
  <c r="I159" i="21"/>
  <c r="G160" i="21"/>
  <c r="H160" i="21"/>
  <c r="I160" i="21"/>
  <c r="G161" i="21"/>
  <c r="H161" i="21"/>
  <c r="I161" i="21"/>
  <c r="G162" i="21"/>
  <c r="H162" i="21"/>
  <c r="I162" i="21"/>
  <c r="G163" i="21"/>
  <c r="H163" i="21"/>
  <c r="I163" i="21"/>
  <c r="G164" i="21"/>
  <c r="H164" i="21"/>
  <c r="I164" i="21"/>
  <c r="G165" i="21"/>
  <c r="H165" i="21"/>
  <c r="I165" i="21"/>
  <c r="G166" i="21"/>
  <c r="H166" i="21"/>
  <c r="I166" i="21"/>
  <c r="G167" i="21"/>
  <c r="H167" i="21"/>
  <c r="I167" i="21"/>
  <c r="G168" i="21"/>
  <c r="H168" i="21"/>
  <c r="I168" i="21"/>
  <c r="G169" i="21"/>
  <c r="H169" i="21"/>
  <c r="I169" i="21"/>
  <c r="G170" i="21"/>
  <c r="H170" i="21"/>
  <c r="I170" i="21"/>
  <c r="G171" i="21"/>
  <c r="H171" i="21"/>
  <c r="I171" i="21"/>
  <c r="G172" i="21"/>
  <c r="H172" i="21"/>
  <c r="I172" i="21"/>
  <c r="G173" i="21"/>
  <c r="H173" i="21"/>
  <c r="I173" i="21"/>
  <c r="G174" i="21"/>
  <c r="H174" i="21"/>
  <c r="I174" i="21"/>
  <c r="G175" i="21"/>
  <c r="H175" i="21"/>
  <c r="I175" i="21"/>
  <c r="G176" i="21"/>
  <c r="H176" i="21"/>
  <c r="I176" i="21"/>
  <c r="G177" i="21"/>
  <c r="H177" i="21"/>
  <c r="I177" i="21"/>
  <c r="G178" i="21"/>
  <c r="H178" i="21"/>
  <c r="I178" i="21"/>
  <c r="G179" i="21"/>
  <c r="H179" i="21"/>
  <c r="I179" i="21"/>
  <c r="G180" i="21"/>
  <c r="H180" i="21"/>
  <c r="I180" i="21"/>
  <c r="G181" i="21"/>
  <c r="H181" i="21"/>
  <c r="I181" i="21"/>
  <c r="G182" i="21"/>
  <c r="H182" i="21"/>
  <c r="I182" i="21"/>
  <c r="G183" i="21"/>
  <c r="H183" i="21"/>
  <c r="I183" i="21"/>
  <c r="G184" i="21"/>
  <c r="H184" i="21"/>
  <c r="I184" i="21"/>
  <c r="G185" i="21"/>
  <c r="H185" i="21"/>
  <c r="I185" i="21"/>
  <c r="G186" i="21"/>
  <c r="H186" i="21"/>
  <c r="I186" i="21"/>
  <c r="G187" i="21"/>
  <c r="H187" i="21"/>
  <c r="I187" i="21"/>
  <c r="G188" i="21"/>
  <c r="H188" i="21"/>
  <c r="I188" i="21"/>
  <c r="G189" i="21"/>
  <c r="H189" i="21"/>
  <c r="I189" i="21"/>
  <c r="G190" i="21"/>
  <c r="H190" i="21"/>
  <c r="I190" i="21"/>
  <c r="G191" i="21"/>
  <c r="H191" i="21"/>
  <c r="I191" i="21"/>
  <c r="G192" i="21"/>
  <c r="H192" i="21"/>
  <c r="I192" i="21"/>
  <c r="G193" i="21"/>
  <c r="H193" i="21"/>
  <c r="I193" i="21"/>
  <c r="G194" i="21"/>
  <c r="H194" i="21"/>
  <c r="I194" i="21"/>
  <c r="G195" i="21"/>
  <c r="H195" i="21"/>
  <c r="I195" i="21"/>
  <c r="G196" i="21"/>
  <c r="H196" i="21"/>
  <c r="I196" i="21"/>
  <c r="G197" i="21"/>
  <c r="H197" i="21"/>
  <c r="I197" i="21"/>
  <c r="G198" i="21"/>
  <c r="H198" i="21"/>
  <c r="I198" i="21"/>
  <c r="G199" i="21"/>
  <c r="H199" i="21"/>
  <c r="I199" i="21"/>
  <c r="G200" i="21"/>
  <c r="H200" i="21"/>
  <c r="I200" i="21"/>
  <c r="G201" i="21"/>
  <c r="H201" i="21"/>
  <c r="I201" i="21"/>
  <c r="G202" i="21"/>
  <c r="H202" i="21"/>
  <c r="I202" i="21"/>
  <c r="G203" i="21"/>
  <c r="H203" i="21"/>
  <c r="I203" i="21"/>
  <c r="G204" i="21"/>
  <c r="H204" i="21"/>
  <c r="I204" i="21"/>
  <c r="G205" i="21"/>
  <c r="H205" i="21"/>
  <c r="I205" i="21"/>
  <c r="G206" i="21"/>
  <c r="H206" i="21"/>
  <c r="I206" i="21"/>
  <c r="G207" i="21"/>
  <c r="H207" i="21"/>
  <c r="I207" i="21"/>
  <c r="G208" i="21"/>
  <c r="H208" i="21"/>
  <c r="I208" i="21"/>
  <c r="G209" i="21"/>
  <c r="H209" i="21"/>
  <c r="I209" i="21"/>
  <c r="G210" i="21"/>
  <c r="H210" i="21"/>
  <c r="I210" i="21"/>
  <c r="G211" i="21"/>
  <c r="H211" i="21"/>
  <c r="I211" i="21"/>
  <c r="G212" i="21"/>
  <c r="H212" i="21"/>
  <c r="I212" i="21"/>
  <c r="G213" i="21"/>
  <c r="H213" i="21"/>
  <c r="I213" i="21"/>
  <c r="G214" i="21"/>
  <c r="H214" i="21"/>
  <c r="I214" i="21"/>
  <c r="G215" i="21"/>
  <c r="H215" i="21"/>
  <c r="I215" i="21"/>
  <c r="G216" i="21"/>
  <c r="H216" i="21"/>
  <c r="I216" i="21"/>
  <c r="G217" i="21"/>
  <c r="H217" i="21"/>
  <c r="I217" i="21"/>
  <c r="G218" i="21"/>
  <c r="H218" i="21"/>
  <c r="I218" i="21"/>
  <c r="G219" i="21"/>
  <c r="H219" i="21"/>
  <c r="I219" i="21"/>
  <c r="G220" i="21"/>
  <c r="H220" i="21"/>
  <c r="I220" i="21"/>
  <c r="G221" i="21"/>
  <c r="H221" i="21"/>
  <c r="I221" i="21"/>
  <c r="G222" i="21"/>
  <c r="H222" i="21"/>
  <c r="I222" i="21"/>
  <c r="G223" i="21"/>
  <c r="H223" i="21"/>
  <c r="I223" i="21"/>
  <c r="G224" i="21"/>
  <c r="H224" i="21"/>
  <c r="I224" i="21"/>
  <c r="G225" i="21"/>
  <c r="H225" i="21"/>
  <c r="I225" i="21"/>
  <c r="G226" i="21"/>
  <c r="H226" i="21"/>
  <c r="I226" i="21"/>
  <c r="G227" i="21"/>
  <c r="H227" i="21"/>
  <c r="I227" i="21"/>
  <c r="G228" i="21"/>
  <c r="H228" i="21"/>
  <c r="I228" i="21"/>
  <c r="G229" i="21"/>
  <c r="H229" i="21"/>
  <c r="I229" i="21"/>
  <c r="G230" i="21"/>
  <c r="H230" i="21"/>
  <c r="I230" i="21"/>
  <c r="G231" i="21"/>
  <c r="H231" i="21"/>
  <c r="I231" i="21"/>
  <c r="G232" i="21"/>
  <c r="H232" i="21"/>
  <c r="I232" i="21"/>
  <c r="G233" i="21"/>
  <c r="H233" i="21"/>
  <c r="I233" i="21"/>
  <c r="G234" i="21"/>
  <c r="H234" i="21"/>
  <c r="I234" i="21"/>
  <c r="G235" i="21"/>
  <c r="H235" i="21"/>
  <c r="I235" i="21"/>
  <c r="G236" i="21"/>
  <c r="H236" i="21"/>
  <c r="I236" i="21"/>
  <c r="G237" i="21"/>
  <c r="H237" i="21"/>
  <c r="I237" i="21"/>
  <c r="G238" i="21"/>
  <c r="H238" i="21"/>
  <c r="I238" i="21"/>
  <c r="G239" i="21"/>
  <c r="H239" i="21"/>
  <c r="I239" i="21"/>
  <c r="G240" i="21"/>
  <c r="H240" i="21"/>
  <c r="I240" i="21"/>
  <c r="G241" i="21"/>
  <c r="H241" i="21"/>
  <c r="I241" i="21"/>
  <c r="G242" i="21"/>
  <c r="H242" i="21"/>
  <c r="I242" i="21"/>
  <c r="G243" i="21"/>
  <c r="H243" i="21"/>
  <c r="I243" i="21"/>
  <c r="G244" i="21"/>
  <c r="H244" i="21"/>
  <c r="I244" i="21"/>
  <c r="G245" i="21"/>
  <c r="H245" i="21"/>
  <c r="I245" i="21"/>
  <c r="G246" i="21"/>
  <c r="H246" i="21"/>
  <c r="I246" i="21"/>
  <c r="G247" i="21"/>
  <c r="H247" i="21"/>
  <c r="I247" i="21"/>
  <c r="G248" i="21"/>
  <c r="H248" i="21"/>
  <c r="I248" i="21"/>
  <c r="G249" i="21"/>
  <c r="H249" i="21"/>
  <c r="I249" i="21"/>
  <c r="G250" i="21"/>
  <c r="H250" i="21"/>
  <c r="I250" i="21"/>
  <c r="G251" i="21"/>
  <c r="H251" i="21"/>
  <c r="I251" i="21"/>
  <c r="G252" i="21"/>
  <c r="H252" i="21"/>
  <c r="I252" i="21"/>
  <c r="G253" i="21"/>
  <c r="H253" i="21"/>
  <c r="I253" i="21"/>
  <c r="G254" i="21"/>
  <c r="H254" i="21"/>
  <c r="I254" i="21"/>
  <c r="G255" i="21"/>
  <c r="H255" i="21"/>
  <c r="I255" i="21"/>
  <c r="G256" i="21"/>
  <c r="H256" i="21"/>
  <c r="I256" i="21"/>
  <c r="G257" i="21"/>
  <c r="H257" i="21"/>
  <c r="I257" i="21"/>
  <c r="G258" i="21"/>
  <c r="H258" i="21"/>
  <c r="I258" i="21"/>
  <c r="G259" i="21"/>
  <c r="H259" i="21"/>
  <c r="I259" i="21"/>
  <c r="G260" i="21"/>
  <c r="H260" i="21"/>
  <c r="I260" i="21"/>
  <c r="G261" i="21"/>
  <c r="H261" i="21"/>
  <c r="I261" i="21"/>
  <c r="G262" i="21"/>
  <c r="H262" i="21"/>
  <c r="I262" i="21"/>
  <c r="G263" i="21"/>
  <c r="H263" i="21"/>
  <c r="I263" i="21"/>
  <c r="G264" i="21"/>
  <c r="H264" i="21"/>
  <c r="I264" i="21"/>
  <c r="G265" i="21"/>
  <c r="H265" i="21"/>
  <c r="I265" i="21"/>
  <c r="G266" i="21"/>
  <c r="H266" i="21"/>
  <c r="I266" i="21"/>
  <c r="G267" i="21"/>
  <c r="H267" i="21"/>
  <c r="I267" i="21"/>
  <c r="G268" i="21"/>
  <c r="H268" i="21"/>
  <c r="I268" i="21"/>
  <c r="G269" i="21"/>
  <c r="H269" i="21"/>
  <c r="I269" i="21"/>
  <c r="G270" i="21"/>
  <c r="H270" i="21"/>
  <c r="I270" i="21"/>
  <c r="G271" i="21"/>
  <c r="H271" i="21"/>
  <c r="I271" i="21"/>
  <c r="G272" i="21"/>
  <c r="H272" i="21"/>
  <c r="I272" i="21"/>
  <c r="G273" i="21"/>
  <c r="H273" i="21"/>
  <c r="I273" i="21"/>
  <c r="G274" i="21"/>
  <c r="H274" i="21"/>
  <c r="I274" i="21"/>
  <c r="G275" i="21"/>
  <c r="H275" i="21"/>
  <c r="I275" i="21"/>
  <c r="G276" i="21"/>
  <c r="H276" i="21"/>
  <c r="I276" i="21"/>
  <c r="G277" i="21"/>
  <c r="H277" i="21"/>
  <c r="I277" i="21"/>
  <c r="G278" i="21"/>
  <c r="H278" i="21"/>
  <c r="I278" i="21"/>
  <c r="G279" i="21"/>
  <c r="H279" i="21"/>
  <c r="I279" i="21"/>
  <c r="G280" i="21"/>
  <c r="H280" i="21"/>
  <c r="I280" i="21"/>
  <c r="G281" i="21"/>
  <c r="H281" i="21"/>
  <c r="I281" i="21"/>
  <c r="G282" i="21"/>
  <c r="H282" i="21"/>
  <c r="I282" i="21"/>
  <c r="G283" i="21"/>
  <c r="H283" i="21"/>
  <c r="I283" i="21"/>
  <c r="G284" i="21"/>
  <c r="H284" i="21"/>
  <c r="I284" i="21"/>
  <c r="G285" i="21"/>
  <c r="H285" i="21"/>
  <c r="I285" i="21"/>
  <c r="G286" i="21"/>
  <c r="H286" i="21"/>
  <c r="I286" i="21"/>
  <c r="G287" i="21"/>
  <c r="H287" i="21"/>
  <c r="I287" i="21"/>
  <c r="G288" i="21"/>
  <c r="H288" i="21"/>
  <c r="I288" i="21"/>
  <c r="G289" i="21"/>
  <c r="H289" i="21"/>
  <c r="I289" i="21"/>
  <c r="G290" i="21"/>
  <c r="H290" i="21"/>
  <c r="I290" i="21"/>
  <c r="G291" i="21"/>
  <c r="H291" i="21"/>
  <c r="I291" i="21"/>
  <c r="G292" i="21"/>
  <c r="H292" i="21"/>
  <c r="I292" i="21"/>
  <c r="G293" i="21"/>
  <c r="H293" i="21"/>
  <c r="I293" i="21"/>
  <c r="G294" i="21"/>
  <c r="H294" i="21"/>
  <c r="I294" i="21"/>
  <c r="G295" i="21"/>
  <c r="H295" i="21"/>
  <c r="I295" i="21"/>
  <c r="G296" i="21"/>
  <c r="H296" i="21"/>
  <c r="I296" i="21"/>
  <c r="G297" i="21"/>
  <c r="H297" i="21"/>
  <c r="I297" i="21"/>
  <c r="G298" i="21"/>
  <c r="H298" i="21"/>
  <c r="I298" i="21"/>
  <c r="G299" i="21"/>
  <c r="H299" i="21"/>
  <c r="I299" i="21"/>
  <c r="G300" i="21"/>
  <c r="H300" i="21"/>
  <c r="I300" i="21"/>
  <c r="G301" i="21"/>
  <c r="H301" i="21"/>
  <c r="I301" i="21"/>
  <c r="G302" i="21"/>
  <c r="H302" i="21"/>
  <c r="I302" i="21"/>
  <c r="G303" i="21"/>
  <c r="H303" i="21"/>
  <c r="I303" i="21"/>
  <c r="G304" i="21"/>
  <c r="H304" i="21"/>
  <c r="I304" i="21"/>
  <c r="G305" i="21"/>
  <c r="H305" i="21"/>
  <c r="I305" i="21"/>
  <c r="G306" i="21"/>
  <c r="H306" i="21"/>
  <c r="I306" i="21"/>
  <c r="G307" i="21"/>
  <c r="H307" i="21"/>
  <c r="I307" i="21"/>
  <c r="G308" i="21"/>
  <c r="H308" i="21"/>
  <c r="I308" i="21"/>
  <c r="G309" i="21"/>
  <c r="H309" i="21"/>
  <c r="I309" i="21"/>
  <c r="G310" i="21"/>
  <c r="H310" i="21"/>
  <c r="I310" i="21"/>
  <c r="G311" i="21"/>
  <c r="H311" i="21"/>
  <c r="I311" i="21"/>
  <c r="G312" i="21"/>
  <c r="H312" i="21"/>
  <c r="I312" i="21"/>
  <c r="G313" i="21"/>
  <c r="H313" i="21"/>
  <c r="I313" i="21"/>
  <c r="G314" i="21"/>
  <c r="H314" i="21"/>
  <c r="I314" i="21"/>
  <c r="G315" i="21"/>
  <c r="H315" i="21"/>
  <c r="I315" i="21"/>
  <c r="G316" i="21"/>
  <c r="H316" i="21"/>
  <c r="I316" i="21"/>
  <c r="G317" i="21"/>
  <c r="H317" i="21"/>
  <c r="I317" i="21"/>
  <c r="G318" i="21"/>
  <c r="H318" i="21"/>
  <c r="I318" i="21"/>
  <c r="G319" i="21"/>
  <c r="H319" i="21"/>
  <c r="I319" i="21"/>
  <c r="G320" i="21"/>
  <c r="H320" i="21"/>
  <c r="I320" i="21"/>
  <c r="G321" i="21"/>
  <c r="H321" i="21"/>
  <c r="I321" i="21"/>
  <c r="G322" i="21"/>
  <c r="H322" i="21"/>
  <c r="I322" i="21"/>
  <c r="G323" i="21"/>
  <c r="H323" i="21"/>
  <c r="I323" i="21"/>
  <c r="G324" i="21"/>
  <c r="H324" i="21"/>
  <c r="I324" i="21"/>
  <c r="G325" i="21"/>
  <c r="H325" i="21"/>
  <c r="I325" i="21"/>
  <c r="G326" i="21"/>
  <c r="H326" i="21"/>
  <c r="I326" i="21"/>
  <c r="G327" i="21"/>
  <c r="H327" i="21"/>
  <c r="I327" i="21"/>
  <c r="G328" i="21"/>
  <c r="H328" i="21"/>
  <c r="I328" i="21"/>
  <c r="G329" i="21"/>
  <c r="H329" i="21"/>
  <c r="I329" i="21"/>
  <c r="G330" i="21"/>
  <c r="H330" i="21"/>
  <c r="I330" i="21"/>
  <c r="G331" i="21"/>
  <c r="H331" i="21"/>
  <c r="I331" i="21"/>
  <c r="G332" i="21"/>
  <c r="H332" i="21"/>
  <c r="I332" i="21"/>
  <c r="G333" i="21"/>
  <c r="H333" i="21"/>
  <c r="I333" i="21"/>
  <c r="G334" i="21"/>
  <c r="H334" i="21"/>
  <c r="I334" i="21"/>
  <c r="G335" i="21"/>
  <c r="H335" i="21"/>
  <c r="I335" i="21"/>
  <c r="G336" i="21"/>
  <c r="H336" i="21"/>
  <c r="I336" i="21"/>
  <c r="G337" i="21"/>
  <c r="H337" i="21"/>
  <c r="I337" i="21"/>
  <c r="G338" i="21"/>
  <c r="H338" i="21"/>
  <c r="I338" i="21"/>
  <c r="G339" i="21"/>
  <c r="H339" i="21"/>
  <c r="I339" i="21"/>
  <c r="G340" i="21"/>
  <c r="H340" i="21"/>
  <c r="I340" i="21"/>
  <c r="G341" i="21"/>
  <c r="H341" i="21"/>
  <c r="I341" i="21"/>
  <c r="G342" i="21"/>
  <c r="H342" i="21"/>
  <c r="I342" i="21"/>
  <c r="G343" i="21"/>
  <c r="H343" i="21"/>
  <c r="I343" i="21"/>
  <c r="G344" i="21"/>
  <c r="H344" i="21"/>
  <c r="I344" i="21"/>
  <c r="G345" i="21"/>
  <c r="H345" i="21"/>
  <c r="I345" i="21"/>
  <c r="G346" i="21"/>
  <c r="H346" i="21"/>
  <c r="I346" i="21"/>
  <c r="G347" i="21"/>
  <c r="H347" i="21"/>
  <c r="I347" i="21"/>
  <c r="G348" i="21"/>
  <c r="H348" i="21"/>
  <c r="I348" i="21"/>
  <c r="G349" i="21"/>
  <c r="H349" i="21"/>
  <c r="I349" i="21"/>
  <c r="G350" i="21"/>
  <c r="H350" i="21"/>
  <c r="I350" i="21"/>
  <c r="G351" i="21"/>
  <c r="H351" i="21"/>
  <c r="I351" i="21"/>
  <c r="G352" i="21"/>
  <c r="H352" i="21"/>
  <c r="I352" i="21"/>
  <c r="G353" i="21"/>
  <c r="H353" i="21"/>
  <c r="I353" i="21"/>
  <c r="G354" i="21"/>
  <c r="H354" i="21"/>
  <c r="I354" i="21"/>
  <c r="G355" i="21"/>
  <c r="H355" i="21"/>
  <c r="I355" i="21"/>
  <c r="G356" i="21"/>
  <c r="H356" i="21"/>
  <c r="I356" i="21"/>
  <c r="G357" i="21"/>
  <c r="H357" i="21"/>
  <c r="I357" i="21"/>
  <c r="G358" i="21"/>
  <c r="H358" i="21"/>
  <c r="I358" i="21"/>
  <c r="G359" i="21"/>
  <c r="H359" i="21"/>
  <c r="I359" i="21"/>
  <c r="G360" i="21"/>
  <c r="H360" i="21"/>
  <c r="I360" i="21"/>
  <c r="G361" i="21"/>
  <c r="H361" i="21"/>
  <c r="I361" i="21"/>
  <c r="G362" i="21"/>
  <c r="H362" i="21"/>
  <c r="I362" i="21"/>
  <c r="G363" i="21"/>
  <c r="H363" i="21"/>
  <c r="I363" i="21"/>
  <c r="G364" i="21"/>
  <c r="H364" i="21"/>
  <c r="I364" i="21"/>
  <c r="G365" i="21"/>
  <c r="H365" i="21"/>
  <c r="I365" i="21"/>
  <c r="G366" i="21"/>
  <c r="H366" i="21"/>
  <c r="I366" i="21"/>
  <c r="G367" i="21"/>
  <c r="H367" i="21"/>
  <c r="I367" i="21"/>
  <c r="G368" i="21"/>
  <c r="H368" i="21"/>
  <c r="I368" i="21"/>
  <c r="G369" i="21"/>
  <c r="H369" i="21"/>
  <c r="I369" i="21"/>
  <c r="G370" i="21"/>
  <c r="H370" i="21"/>
  <c r="I370" i="21"/>
  <c r="G371" i="21"/>
  <c r="H371" i="21"/>
  <c r="I371" i="21"/>
  <c r="G372" i="21"/>
  <c r="H372" i="21"/>
  <c r="I372" i="21"/>
  <c r="G373" i="21"/>
  <c r="H373" i="21"/>
  <c r="I373" i="21"/>
  <c r="G374" i="21"/>
  <c r="H374" i="21"/>
  <c r="I374" i="21"/>
  <c r="G375" i="21"/>
  <c r="H375" i="21"/>
  <c r="I375" i="21"/>
  <c r="G376" i="21"/>
  <c r="H376" i="21"/>
  <c r="I376" i="21"/>
  <c r="G377" i="21"/>
  <c r="H377" i="21"/>
  <c r="I377" i="21"/>
  <c r="G378" i="21"/>
  <c r="H378" i="21"/>
  <c r="I378" i="21"/>
  <c r="G379" i="21"/>
  <c r="H379" i="21"/>
  <c r="I379" i="21"/>
  <c r="G380" i="21"/>
  <c r="H380" i="21"/>
  <c r="I380" i="21"/>
  <c r="G381" i="21"/>
  <c r="H381" i="21"/>
  <c r="I381" i="21"/>
  <c r="G382" i="21"/>
  <c r="H382" i="21"/>
  <c r="I382" i="21"/>
  <c r="G383" i="21"/>
  <c r="H383" i="21"/>
  <c r="I383" i="21"/>
  <c r="G384" i="21"/>
  <c r="H384" i="21"/>
  <c r="I384" i="21"/>
  <c r="G385" i="21"/>
  <c r="H385" i="21"/>
  <c r="I385" i="21"/>
  <c r="G386" i="21"/>
  <c r="H386" i="21"/>
  <c r="I386" i="21"/>
  <c r="G387" i="21"/>
  <c r="H387" i="21"/>
  <c r="I387" i="21"/>
  <c r="G388" i="21"/>
  <c r="H388" i="21"/>
  <c r="I388" i="21"/>
  <c r="G389" i="21"/>
  <c r="H389" i="21"/>
  <c r="I389" i="21"/>
  <c r="G390" i="21"/>
  <c r="H390" i="21"/>
  <c r="I390" i="21"/>
  <c r="G391" i="21"/>
  <c r="H391" i="21"/>
  <c r="I391" i="21"/>
  <c r="G392" i="21"/>
  <c r="H392" i="21"/>
  <c r="I392" i="21"/>
  <c r="G393" i="21"/>
  <c r="H393" i="21"/>
  <c r="I393" i="21"/>
  <c r="G394" i="21"/>
  <c r="H394" i="21"/>
  <c r="I394" i="21"/>
  <c r="G395" i="21"/>
  <c r="H395" i="21"/>
  <c r="I395" i="21"/>
  <c r="G396" i="21"/>
  <c r="H396" i="21"/>
  <c r="I396" i="21"/>
  <c r="G397" i="21"/>
  <c r="H397" i="21"/>
  <c r="I397" i="21"/>
  <c r="G398" i="21"/>
  <c r="H398" i="21"/>
  <c r="I398" i="21"/>
  <c r="G399" i="21"/>
  <c r="H399" i="21"/>
  <c r="I399" i="21"/>
  <c r="G400" i="21"/>
  <c r="H400" i="21"/>
  <c r="I400" i="21"/>
  <c r="G401" i="21"/>
  <c r="H401" i="21"/>
  <c r="I401" i="21"/>
  <c r="G402" i="21"/>
  <c r="H402" i="21"/>
  <c r="I402" i="21"/>
  <c r="G403" i="21"/>
  <c r="H403" i="21"/>
  <c r="I403" i="21"/>
  <c r="G404" i="21"/>
  <c r="H404" i="21"/>
  <c r="I404" i="21"/>
  <c r="G405" i="21"/>
  <c r="H405" i="21"/>
  <c r="I405" i="21"/>
  <c r="G406" i="21"/>
  <c r="H406" i="21"/>
  <c r="I406" i="21"/>
  <c r="G407" i="21"/>
  <c r="H407" i="21"/>
  <c r="I407" i="21"/>
  <c r="G408" i="21"/>
  <c r="H408" i="21"/>
  <c r="I408" i="21"/>
  <c r="G409" i="21"/>
  <c r="H409" i="21"/>
  <c r="I409" i="21"/>
  <c r="G410" i="21"/>
  <c r="H410" i="21"/>
  <c r="I410" i="21"/>
  <c r="G411" i="21"/>
  <c r="H411" i="21"/>
  <c r="I411" i="21"/>
  <c r="G412" i="21"/>
  <c r="H412" i="21"/>
  <c r="I412" i="21"/>
  <c r="G413" i="21"/>
  <c r="H413" i="21"/>
  <c r="I413" i="21"/>
  <c r="G414" i="21"/>
  <c r="H414" i="21"/>
  <c r="I414" i="21"/>
  <c r="G415" i="21"/>
  <c r="H415" i="21"/>
  <c r="I415" i="21"/>
  <c r="G416" i="21"/>
  <c r="H416" i="21"/>
  <c r="I416" i="21"/>
  <c r="G417" i="21"/>
  <c r="H417" i="21"/>
  <c r="I417" i="21"/>
  <c r="G418" i="21"/>
  <c r="H418" i="21"/>
  <c r="I418" i="21"/>
  <c r="G419" i="21"/>
  <c r="H419" i="21"/>
  <c r="I419" i="21"/>
  <c r="G420" i="21"/>
  <c r="H420" i="21"/>
  <c r="I420" i="21"/>
  <c r="G421" i="21"/>
  <c r="H421" i="21"/>
  <c r="I421" i="21"/>
  <c r="G422" i="21"/>
  <c r="H422" i="21"/>
  <c r="I422" i="21"/>
  <c r="G423" i="21"/>
  <c r="H423" i="21"/>
  <c r="I423" i="21"/>
  <c r="G424" i="21"/>
  <c r="H424" i="21"/>
  <c r="I424" i="21"/>
  <c r="G1423" i="21"/>
  <c r="H1423" i="21"/>
  <c r="I1423" i="21"/>
  <c r="G1424" i="21"/>
  <c r="H1424" i="21"/>
  <c r="I1424" i="21"/>
  <c r="G1425" i="21"/>
  <c r="H1425" i="21"/>
  <c r="I1425" i="21"/>
  <c r="G1426" i="21"/>
  <c r="H1426" i="21"/>
  <c r="I1426" i="21"/>
  <c r="G1427" i="21"/>
  <c r="H1427" i="21"/>
  <c r="I1427" i="21"/>
  <c r="G1428" i="21"/>
  <c r="H1428" i="21"/>
  <c r="I1428" i="21"/>
  <c r="G1429" i="21"/>
  <c r="H1429" i="21"/>
  <c r="I1429" i="21"/>
  <c r="G1430" i="21"/>
  <c r="H1430" i="21"/>
  <c r="I1430" i="21"/>
  <c r="G1431" i="21"/>
  <c r="H1431" i="21"/>
  <c r="I1431" i="21"/>
  <c r="G1432" i="21"/>
  <c r="H1432" i="21"/>
  <c r="I1432" i="21"/>
  <c r="G1433" i="21"/>
  <c r="H1433" i="21"/>
  <c r="I1433" i="21"/>
  <c r="G1434" i="21"/>
  <c r="H1434" i="21"/>
  <c r="I1434" i="21"/>
  <c r="G1435" i="21"/>
  <c r="H1435" i="21"/>
  <c r="I1435" i="21"/>
  <c r="G1436" i="21"/>
  <c r="H1436" i="21"/>
  <c r="I1436" i="21"/>
  <c r="G1437" i="21"/>
  <c r="H1437" i="21"/>
  <c r="I1437" i="21"/>
  <c r="G1438" i="21"/>
  <c r="H1438" i="21"/>
  <c r="I1438" i="21"/>
  <c r="G1439" i="21"/>
  <c r="H1439" i="21"/>
  <c r="I1439" i="21"/>
  <c r="G1440" i="21"/>
  <c r="H1440" i="21"/>
  <c r="I1440" i="21"/>
  <c r="G1441" i="21"/>
  <c r="H1441" i="21"/>
  <c r="I1441" i="21"/>
  <c r="G1442" i="21"/>
  <c r="H1442" i="21"/>
  <c r="I1442" i="21"/>
  <c r="G1443" i="21"/>
  <c r="H1443" i="21"/>
  <c r="I1443" i="21"/>
  <c r="G1444" i="21"/>
  <c r="H1444" i="21"/>
  <c r="I1444" i="21"/>
  <c r="G1445" i="21"/>
  <c r="H1445" i="21"/>
  <c r="I1445" i="21"/>
  <c r="G1446" i="21"/>
  <c r="H1446" i="21"/>
  <c r="I1446" i="21"/>
  <c r="G1447" i="21"/>
  <c r="H1447" i="21"/>
  <c r="I1447" i="21"/>
  <c r="G1448" i="21"/>
  <c r="H1448" i="21"/>
  <c r="I1448" i="21"/>
  <c r="G1449" i="21"/>
  <c r="H1449" i="21"/>
  <c r="I1449" i="21"/>
  <c r="G1450" i="21"/>
  <c r="H1450" i="21"/>
  <c r="I1450" i="21"/>
  <c r="G1451" i="21"/>
  <c r="H1451" i="21"/>
  <c r="I1451" i="21"/>
  <c r="G1452" i="21"/>
  <c r="H1452" i="21"/>
  <c r="I1452" i="21"/>
  <c r="G1453" i="21"/>
  <c r="H1453" i="21"/>
  <c r="I1453" i="21"/>
  <c r="G1454" i="21"/>
  <c r="H1454" i="21"/>
  <c r="I1454" i="21"/>
  <c r="G1455" i="21"/>
  <c r="H1455" i="21"/>
  <c r="I1455" i="21"/>
  <c r="G1456" i="21"/>
  <c r="H1456" i="21"/>
  <c r="I1456" i="21"/>
  <c r="G1457" i="21"/>
  <c r="H1457" i="21"/>
  <c r="I1457" i="21"/>
  <c r="G1458" i="21"/>
  <c r="H1458" i="21"/>
  <c r="I1458" i="21"/>
  <c r="G1459" i="21"/>
  <c r="H1459" i="21"/>
  <c r="I1459" i="21"/>
  <c r="G1460" i="21"/>
  <c r="H1460" i="21"/>
  <c r="I1460" i="21"/>
  <c r="G1461" i="21"/>
  <c r="H1461" i="21"/>
  <c r="I1461" i="21"/>
  <c r="G1462" i="21"/>
  <c r="H1462" i="21"/>
  <c r="I1462" i="21"/>
  <c r="G1463" i="21"/>
  <c r="H1463" i="21"/>
  <c r="I1463" i="21"/>
  <c r="G1464" i="21"/>
  <c r="H1464" i="21"/>
  <c r="I1464" i="21"/>
  <c r="G1465" i="21"/>
  <c r="H1465" i="21"/>
  <c r="I1465" i="21"/>
  <c r="G1466" i="21"/>
  <c r="H1466" i="21"/>
  <c r="I1466" i="21"/>
  <c r="G1467" i="21"/>
  <c r="H1467" i="21"/>
  <c r="I1467" i="21"/>
  <c r="G1468" i="21"/>
  <c r="H1468" i="21"/>
  <c r="I1468" i="21"/>
  <c r="G1469" i="21"/>
  <c r="H1469" i="21"/>
  <c r="I1469" i="21"/>
  <c r="G1470" i="21"/>
  <c r="H1470" i="21"/>
  <c r="I1470" i="21"/>
  <c r="G1471" i="21"/>
  <c r="H1471" i="21"/>
  <c r="I1471" i="21"/>
  <c r="G1472" i="21"/>
  <c r="H1472" i="21"/>
  <c r="I1472" i="21"/>
  <c r="G1473" i="21"/>
  <c r="H1473" i="21"/>
  <c r="I1473" i="21"/>
  <c r="G1474" i="21"/>
  <c r="H1474" i="21"/>
  <c r="I1474" i="21"/>
  <c r="G1475" i="21"/>
  <c r="H1475" i="21"/>
  <c r="I1475" i="21"/>
  <c r="G1476" i="21"/>
  <c r="H1476" i="21"/>
  <c r="I1476" i="21"/>
  <c r="G1477" i="21"/>
  <c r="H1477" i="21"/>
  <c r="I1477" i="21"/>
  <c r="G1478" i="21"/>
  <c r="H1478" i="21"/>
  <c r="I1478" i="21"/>
  <c r="G1479" i="21"/>
  <c r="H1479" i="21"/>
  <c r="I1479" i="21"/>
  <c r="G1480" i="21"/>
  <c r="H1480" i="21"/>
  <c r="I1480" i="21"/>
  <c r="G1481" i="21"/>
  <c r="H1481" i="21"/>
  <c r="I1481" i="21"/>
  <c r="G1482" i="21"/>
  <c r="H1482" i="21"/>
  <c r="I1482" i="21"/>
  <c r="G1483" i="21"/>
  <c r="H1483" i="21"/>
  <c r="I1483" i="21"/>
  <c r="G1484" i="21"/>
  <c r="H1484" i="21"/>
  <c r="I1484" i="21"/>
  <c r="G1485" i="21"/>
  <c r="H1485" i="21"/>
  <c r="I1485" i="21"/>
  <c r="G1486" i="21"/>
  <c r="H1486" i="21"/>
  <c r="I1486" i="21"/>
  <c r="G1487" i="21"/>
  <c r="H1487" i="21"/>
  <c r="I1487" i="21"/>
  <c r="G1488" i="21"/>
  <c r="H1488" i="21"/>
  <c r="I1488" i="21"/>
  <c r="G1489" i="21"/>
  <c r="H1489" i="21"/>
  <c r="I1489" i="21"/>
  <c r="G1490" i="21"/>
  <c r="H1490" i="21"/>
  <c r="I1490" i="21"/>
  <c r="G1491" i="21"/>
  <c r="H1491" i="21"/>
  <c r="I1491" i="21"/>
  <c r="G1492" i="21"/>
  <c r="H1492" i="21"/>
  <c r="I1492" i="21"/>
  <c r="G1493" i="21"/>
  <c r="H1493" i="21"/>
  <c r="I1493" i="21"/>
  <c r="G1494" i="21"/>
  <c r="H1494" i="21"/>
  <c r="I1494" i="21"/>
  <c r="G1495" i="21"/>
  <c r="H1495" i="21"/>
  <c r="I1495" i="21"/>
  <c r="G1496" i="21"/>
  <c r="H1496" i="21"/>
  <c r="I1496" i="21"/>
  <c r="G1497" i="21"/>
  <c r="H1497" i="21"/>
  <c r="I1497" i="21"/>
  <c r="G1498" i="21"/>
  <c r="H1498" i="21"/>
  <c r="I1498" i="21"/>
  <c r="G1499" i="21"/>
  <c r="H1499" i="21"/>
  <c r="I1499" i="21"/>
  <c r="G1500" i="21"/>
  <c r="H1500" i="21"/>
  <c r="I1500" i="21"/>
  <c r="G1501" i="21"/>
  <c r="H1501" i="21"/>
  <c r="I1501" i="21"/>
  <c r="G1502" i="21"/>
  <c r="H1502" i="21"/>
  <c r="I1502" i="21"/>
  <c r="G1503" i="21"/>
  <c r="H1503" i="21"/>
  <c r="I1503" i="21"/>
  <c r="G1504" i="21"/>
  <c r="H1504" i="21"/>
  <c r="I1504" i="21"/>
  <c r="G1505" i="21"/>
  <c r="H1505" i="21"/>
  <c r="I1505" i="21"/>
  <c r="G1506" i="21"/>
  <c r="H1506" i="21"/>
  <c r="I1506" i="21"/>
  <c r="G1507" i="21"/>
  <c r="H1507" i="21"/>
  <c r="I1507" i="21"/>
  <c r="G1508" i="21"/>
  <c r="H1508" i="21"/>
  <c r="I1508" i="21"/>
  <c r="G1509" i="21"/>
  <c r="H1509" i="21"/>
  <c r="I1509" i="21"/>
  <c r="G1510" i="21"/>
  <c r="H1510" i="21"/>
  <c r="I1510" i="21"/>
  <c r="G1511" i="21"/>
  <c r="H1511" i="21"/>
  <c r="I1511" i="21"/>
  <c r="G1512" i="21"/>
  <c r="H1512" i="21"/>
  <c r="I1512" i="21"/>
  <c r="G1513" i="21"/>
  <c r="H1513" i="21"/>
  <c r="I1513" i="21"/>
  <c r="G1514" i="21"/>
  <c r="H1514" i="21"/>
  <c r="I1514" i="21"/>
  <c r="G1515" i="21"/>
  <c r="H1515" i="21"/>
  <c r="I1515" i="21"/>
  <c r="G1516" i="21"/>
  <c r="H1516" i="21"/>
  <c r="I1516" i="21"/>
  <c r="G1517" i="21"/>
  <c r="H1517" i="21"/>
  <c r="I1517" i="21"/>
  <c r="G1518" i="21"/>
  <c r="H1518" i="21"/>
  <c r="I1518" i="21"/>
  <c r="G1519" i="21"/>
  <c r="H1519" i="21"/>
  <c r="I1519" i="21"/>
  <c r="G1520" i="21"/>
  <c r="H1520" i="21"/>
  <c r="I1520" i="21"/>
  <c r="G1521" i="21"/>
  <c r="H1521" i="21"/>
  <c r="I1521" i="21"/>
  <c r="G1522" i="21"/>
  <c r="H1522" i="21"/>
  <c r="I1522" i="21"/>
  <c r="G1523" i="21"/>
  <c r="H1523" i="21"/>
  <c r="I1523" i="21"/>
  <c r="G1524" i="21"/>
  <c r="H1524" i="21"/>
  <c r="I1524" i="21"/>
  <c r="G1525" i="21"/>
  <c r="H1525" i="21"/>
  <c r="I1525" i="21"/>
  <c r="G1526" i="21"/>
  <c r="H1526" i="21"/>
  <c r="I1526" i="21"/>
  <c r="G1527" i="21"/>
  <c r="H1527" i="21"/>
  <c r="I1527" i="21"/>
  <c r="G1528" i="21"/>
  <c r="H1528" i="21"/>
  <c r="I1528" i="21"/>
  <c r="G1529" i="21"/>
  <c r="H1529" i="21"/>
  <c r="I1529" i="21"/>
  <c r="G1530" i="21"/>
  <c r="H1530" i="21"/>
  <c r="I1530" i="21"/>
  <c r="G1531" i="21"/>
  <c r="H1531" i="21"/>
  <c r="I1531" i="21"/>
  <c r="G1532" i="21"/>
  <c r="H1532" i="21"/>
  <c r="I1532" i="21"/>
  <c r="G1533" i="21"/>
  <c r="H1533" i="21"/>
  <c r="I1533" i="21"/>
  <c r="G1534" i="21"/>
  <c r="H1534" i="21"/>
  <c r="I1534" i="21"/>
  <c r="G1535" i="21"/>
  <c r="H1535" i="21"/>
  <c r="I1535" i="21"/>
  <c r="G1536" i="21"/>
  <c r="H1536" i="21"/>
  <c r="I1536" i="21"/>
  <c r="G1537" i="21"/>
  <c r="H1537" i="21"/>
  <c r="I1537" i="21"/>
  <c r="G1538" i="21"/>
  <c r="H1538" i="21"/>
  <c r="I1538" i="21"/>
  <c r="G1539" i="21"/>
  <c r="H1539" i="21"/>
  <c r="I1539" i="21"/>
  <c r="G1540" i="21"/>
  <c r="H1540" i="21"/>
  <c r="I1540" i="21"/>
  <c r="G1541" i="21"/>
  <c r="H1541" i="21"/>
  <c r="I1541" i="21"/>
  <c r="G1542" i="21"/>
  <c r="H1542" i="21"/>
  <c r="I1542" i="21"/>
  <c r="G1543" i="21"/>
  <c r="H1543" i="21"/>
  <c r="I1543" i="21"/>
  <c r="G1544" i="21"/>
  <c r="H1544" i="21"/>
  <c r="I1544" i="21"/>
  <c r="G1545" i="21"/>
  <c r="H1545" i="21"/>
  <c r="I1545" i="21"/>
  <c r="G1546" i="21"/>
  <c r="H1546" i="21"/>
  <c r="I1546" i="21"/>
  <c r="G1547" i="21"/>
  <c r="H1547" i="21"/>
  <c r="I1547" i="21"/>
  <c r="G1548" i="21"/>
  <c r="H1548" i="21"/>
  <c r="I1548" i="21"/>
  <c r="G1549" i="21"/>
  <c r="H1549" i="21"/>
  <c r="I1549" i="21"/>
  <c r="G1550" i="21"/>
  <c r="H1550" i="21"/>
  <c r="I1550" i="21"/>
  <c r="G1551" i="21"/>
  <c r="H1551" i="21"/>
  <c r="I1551" i="21"/>
  <c r="G1552" i="21"/>
  <c r="H1552" i="21"/>
  <c r="I1552" i="21"/>
  <c r="G1553" i="21"/>
  <c r="H1553" i="21"/>
  <c r="I1553" i="21"/>
  <c r="G1554" i="21"/>
  <c r="H1554" i="21"/>
  <c r="I1554" i="21"/>
  <c r="G1555" i="21"/>
  <c r="H1555" i="21"/>
  <c r="I1555" i="21"/>
  <c r="G1556" i="21"/>
  <c r="H1556" i="21"/>
  <c r="I1556" i="21"/>
  <c r="G1557" i="21"/>
  <c r="H1557" i="21"/>
  <c r="I1557" i="21"/>
  <c r="G1558" i="21"/>
  <c r="H1558" i="21"/>
  <c r="I1558" i="21"/>
  <c r="G1559" i="21"/>
  <c r="H1559" i="21"/>
  <c r="I1559" i="21"/>
  <c r="G1560" i="21"/>
  <c r="H1560" i="21"/>
  <c r="I1560" i="21"/>
  <c r="G1561" i="21"/>
  <c r="H1561" i="21"/>
  <c r="I1561" i="21"/>
  <c r="G1562" i="21"/>
  <c r="H1562" i="21"/>
  <c r="I1562" i="21"/>
  <c r="G1563" i="21"/>
  <c r="H1563" i="21"/>
  <c r="I1563" i="21"/>
  <c r="G1564" i="21"/>
  <c r="H1564" i="21"/>
  <c r="I1564" i="21"/>
  <c r="G1565" i="21"/>
  <c r="H1565" i="21"/>
  <c r="I1565" i="21"/>
  <c r="G1566" i="21"/>
  <c r="H1566" i="21"/>
  <c r="I1566" i="21"/>
  <c r="G1567" i="21"/>
  <c r="H1567" i="21"/>
  <c r="I1567" i="21"/>
  <c r="G1568" i="21"/>
  <c r="H1568" i="21"/>
  <c r="I1568" i="21"/>
  <c r="G1569" i="21"/>
  <c r="H1569" i="21"/>
  <c r="I1569" i="21"/>
  <c r="G1570" i="21"/>
  <c r="H1570" i="21"/>
  <c r="I1570" i="21"/>
  <c r="G1571" i="21"/>
  <c r="H1571" i="21"/>
  <c r="I1571" i="21"/>
  <c r="G1572" i="21"/>
  <c r="H1572" i="21"/>
  <c r="I1572" i="21"/>
  <c r="G1573" i="21"/>
  <c r="H1573" i="21"/>
  <c r="I1573" i="21"/>
  <c r="G1574" i="21"/>
  <c r="H1574" i="21"/>
  <c r="I1574" i="21"/>
  <c r="G1575" i="21"/>
  <c r="H1575" i="21"/>
  <c r="I1575" i="21"/>
  <c r="G1576" i="21"/>
  <c r="H1576" i="21"/>
  <c r="I1576" i="21"/>
  <c r="G1577" i="21"/>
  <c r="H1577" i="21"/>
  <c r="I1577" i="21"/>
  <c r="G1578" i="21"/>
  <c r="H1578" i="21"/>
  <c r="I1578" i="21"/>
  <c r="G1579" i="21"/>
  <c r="H1579" i="21"/>
  <c r="I1579" i="21"/>
  <c r="G1580" i="21"/>
  <c r="H1580" i="21"/>
  <c r="I1580" i="21"/>
  <c r="G1581" i="21"/>
  <c r="H1581" i="21"/>
  <c r="I1581" i="21"/>
  <c r="G1582" i="21"/>
  <c r="H1582" i="21"/>
  <c r="I1582" i="21"/>
  <c r="G1583" i="21"/>
  <c r="H1583" i="21"/>
  <c r="I1583" i="21"/>
  <c r="G1584" i="21"/>
  <c r="H1584" i="21"/>
  <c r="I1584" i="21"/>
  <c r="G1585" i="21"/>
  <c r="H1585" i="21"/>
  <c r="I1585" i="21"/>
  <c r="G1586" i="21"/>
  <c r="H1586" i="21"/>
  <c r="I1586" i="21"/>
  <c r="G1587" i="21"/>
  <c r="H1587" i="21"/>
  <c r="I1587" i="21"/>
  <c r="G1588" i="21"/>
  <c r="H1588" i="21"/>
  <c r="I1588" i="21"/>
  <c r="G1589" i="21"/>
  <c r="H1589" i="21"/>
  <c r="I1589" i="21"/>
  <c r="G1590" i="21"/>
  <c r="H1590" i="21"/>
  <c r="I1590" i="21"/>
  <c r="G1591" i="21"/>
  <c r="H1591" i="21"/>
  <c r="I1591" i="21"/>
  <c r="G1592" i="21"/>
  <c r="H1592" i="21"/>
  <c r="I1592" i="21"/>
  <c r="G1593" i="21"/>
  <c r="H1593" i="21"/>
  <c r="I1593" i="21"/>
  <c r="G1594" i="21"/>
  <c r="H1594" i="21"/>
  <c r="I1594" i="21"/>
  <c r="G1595" i="21"/>
  <c r="H1595" i="21"/>
  <c r="I1595" i="21"/>
  <c r="G1596" i="21"/>
  <c r="H1596" i="21"/>
  <c r="I1596" i="21"/>
  <c r="G1597" i="21"/>
  <c r="H1597" i="21"/>
  <c r="I1597" i="21"/>
  <c r="G1598" i="21"/>
  <c r="H1598" i="21"/>
  <c r="I1598" i="21"/>
  <c r="G1599" i="21"/>
  <c r="H1599" i="21"/>
  <c r="I1599" i="21"/>
  <c r="G1600" i="21"/>
  <c r="H1600" i="21"/>
  <c r="I1600" i="21"/>
  <c r="G1601" i="21"/>
  <c r="H1601" i="21"/>
  <c r="I1601" i="21"/>
  <c r="G1602" i="21"/>
  <c r="H1602" i="21"/>
  <c r="I1602" i="21"/>
  <c r="G1603" i="21"/>
  <c r="H1603" i="21"/>
  <c r="I1603" i="21"/>
  <c r="G1604" i="21"/>
  <c r="H1604" i="21"/>
  <c r="I1604" i="21"/>
  <c r="G1605" i="21"/>
  <c r="H1605" i="21"/>
  <c r="I1605" i="21"/>
  <c r="G1606" i="21"/>
  <c r="H1606" i="21"/>
  <c r="I1606" i="21"/>
  <c r="G1607" i="21"/>
  <c r="H1607" i="21"/>
  <c r="I1607" i="21"/>
  <c r="G1608" i="21"/>
  <c r="H1608" i="21"/>
  <c r="I1608" i="21"/>
  <c r="G1609" i="21"/>
  <c r="H1609" i="21"/>
  <c r="I1609" i="21"/>
  <c r="G1610" i="21"/>
  <c r="H1610" i="21"/>
  <c r="I1610" i="21"/>
  <c r="G1611" i="21"/>
  <c r="H1611" i="21"/>
  <c r="I1611" i="21"/>
  <c r="G1612" i="21"/>
  <c r="H1612" i="21"/>
  <c r="I1612" i="21"/>
  <c r="G1613" i="21"/>
  <c r="H1613" i="21"/>
  <c r="I1613" i="21"/>
  <c r="G1614" i="21"/>
  <c r="H1614" i="21"/>
  <c r="I1614" i="21"/>
  <c r="G1615" i="21"/>
  <c r="H1615" i="21"/>
  <c r="I1615" i="21"/>
  <c r="G1616" i="21"/>
  <c r="H1616" i="21"/>
  <c r="I1616" i="21"/>
  <c r="G1617" i="21"/>
  <c r="H1617" i="21"/>
  <c r="I1617" i="21"/>
  <c r="G1618" i="21"/>
  <c r="H1618" i="21"/>
  <c r="I1618" i="21"/>
  <c r="G1619" i="21"/>
  <c r="H1619" i="21"/>
  <c r="I1619" i="21"/>
  <c r="G1620" i="21"/>
  <c r="H1620" i="21"/>
  <c r="I1620" i="21"/>
  <c r="G1621" i="21"/>
  <c r="H1621" i="21"/>
  <c r="I1621" i="21"/>
  <c r="G1622" i="21"/>
  <c r="H1622" i="21"/>
  <c r="I1622" i="21"/>
  <c r="G1623" i="21"/>
  <c r="H1623" i="21"/>
  <c r="I1623" i="21"/>
  <c r="G1624" i="21"/>
  <c r="H1624" i="21"/>
  <c r="I1624" i="21"/>
  <c r="G1625" i="21"/>
  <c r="H1625" i="21"/>
  <c r="I1625" i="21"/>
  <c r="G1626" i="21"/>
  <c r="H1626" i="21"/>
  <c r="I1626" i="21"/>
  <c r="G1627" i="21"/>
  <c r="H1627" i="21"/>
  <c r="I1627" i="21"/>
  <c r="G1628" i="21"/>
  <c r="H1628" i="21"/>
  <c r="I1628" i="21"/>
  <c r="G1629" i="21"/>
  <c r="H1629" i="21"/>
  <c r="I1629" i="21"/>
  <c r="G1630" i="21"/>
  <c r="H1630" i="21"/>
  <c r="I1630" i="21"/>
  <c r="G1631" i="21"/>
  <c r="H1631" i="21"/>
  <c r="I1631" i="21"/>
  <c r="G1632" i="21"/>
  <c r="H1632" i="21"/>
  <c r="I1632" i="21"/>
  <c r="G1633" i="21"/>
  <c r="H1633" i="21"/>
  <c r="I1633" i="21"/>
  <c r="G1634" i="21"/>
  <c r="H1634" i="21"/>
  <c r="I1634" i="21"/>
  <c r="G1635" i="21"/>
  <c r="H1635" i="21"/>
  <c r="I1635" i="21"/>
  <c r="G1636" i="21"/>
  <c r="H1636" i="21"/>
  <c r="I1636" i="21"/>
  <c r="G1637" i="21"/>
  <c r="H1637" i="21"/>
  <c r="I1637" i="21"/>
  <c r="G1638" i="21"/>
  <c r="H1638" i="21"/>
  <c r="I1638" i="21"/>
  <c r="G1639" i="21"/>
  <c r="H1639" i="21"/>
  <c r="I1639" i="21"/>
  <c r="G1640" i="21"/>
  <c r="H1640" i="21"/>
  <c r="I1640" i="21"/>
  <c r="G1641" i="21"/>
  <c r="H1641" i="21"/>
  <c r="I1641" i="21"/>
  <c r="G1642" i="21"/>
  <c r="H1642" i="21"/>
  <c r="I1642" i="21"/>
  <c r="G1643" i="21"/>
  <c r="H1643" i="21"/>
  <c r="I1643" i="21"/>
  <c r="G1644" i="21"/>
  <c r="H1644" i="21"/>
  <c r="I1644" i="21"/>
  <c r="G1645" i="21"/>
  <c r="H1645" i="21"/>
  <c r="I1645" i="21"/>
  <c r="G1646" i="21"/>
  <c r="H1646" i="21"/>
  <c r="I1646" i="21"/>
  <c r="G1647" i="21"/>
  <c r="H1647" i="21"/>
  <c r="I1647" i="21"/>
  <c r="G1648" i="21"/>
  <c r="H1648" i="21"/>
  <c r="I1648" i="21"/>
  <c r="G1649" i="21"/>
  <c r="H1649" i="21"/>
  <c r="I1649" i="21"/>
  <c r="G1650" i="21"/>
  <c r="H1650" i="21"/>
  <c r="I1650" i="21"/>
  <c r="G1651" i="21"/>
  <c r="H1651" i="21"/>
  <c r="I1651" i="21"/>
  <c r="G1652" i="21"/>
  <c r="H1652" i="21"/>
  <c r="I1652" i="21"/>
  <c r="G1653" i="21"/>
  <c r="H1653" i="21"/>
  <c r="I1653" i="21"/>
  <c r="G1654" i="21"/>
  <c r="H1654" i="21"/>
  <c r="I1654" i="21"/>
  <c r="G1655" i="21"/>
  <c r="H1655" i="21"/>
  <c r="I1655" i="21"/>
  <c r="G1656" i="21"/>
  <c r="H1656" i="21"/>
  <c r="I1656" i="21"/>
  <c r="G1657" i="21"/>
  <c r="H1657" i="21"/>
  <c r="I1657" i="21"/>
  <c r="G1658" i="21"/>
  <c r="H1658" i="21"/>
  <c r="I1658" i="21"/>
  <c r="G1659" i="21"/>
  <c r="H1659" i="21"/>
  <c r="I1659" i="21"/>
  <c r="G1660" i="21"/>
  <c r="H1660" i="21"/>
  <c r="I1660" i="21"/>
  <c r="G1661" i="21"/>
  <c r="H1661" i="21"/>
  <c r="I1661" i="21"/>
  <c r="G1662" i="21"/>
  <c r="H1662" i="21"/>
  <c r="I1662" i="21"/>
  <c r="G1663" i="21"/>
  <c r="H1663" i="21"/>
  <c r="I1663" i="21"/>
  <c r="G1664" i="21"/>
  <c r="H1664" i="21"/>
  <c r="I1664" i="21"/>
  <c r="G1665" i="21"/>
  <c r="H1665" i="21"/>
  <c r="I1665" i="21"/>
  <c r="G1666" i="21"/>
  <c r="H1666" i="21"/>
  <c r="I1666" i="21"/>
  <c r="G1667" i="21"/>
  <c r="H1667" i="21"/>
  <c r="I1667" i="21"/>
  <c r="G1668" i="21"/>
  <c r="H1668" i="21"/>
  <c r="I1668" i="21"/>
  <c r="G1669" i="21"/>
  <c r="H1669" i="21"/>
  <c r="I1669" i="21"/>
  <c r="G1670" i="21"/>
  <c r="H1670" i="21"/>
  <c r="I1670" i="21"/>
  <c r="G1671" i="21"/>
  <c r="H1671" i="21"/>
  <c r="I1671" i="21"/>
  <c r="G1672" i="21"/>
  <c r="H1672" i="21"/>
  <c r="I1672" i="21"/>
  <c r="G1673" i="21"/>
  <c r="H1673" i="21"/>
  <c r="I1673" i="21"/>
  <c r="G1674" i="21"/>
  <c r="H1674" i="21"/>
  <c r="I1674" i="21"/>
  <c r="G1675" i="21"/>
  <c r="H1675" i="21"/>
  <c r="I1675" i="21"/>
  <c r="G1676" i="21"/>
  <c r="H1676" i="21"/>
  <c r="I1676" i="21"/>
  <c r="G1677" i="21"/>
  <c r="H1677" i="21"/>
  <c r="I1677" i="21"/>
  <c r="G1678" i="21"/>
  <c r="H1678" i="21"/>
  <c r="I1678" i="21"/>
  <c r="G1679" i="21"/>
  <c r="H1679" i="21"/>
  <c r="I1679" i="21"/>
  <c r="G1680" i="21"/>
  <c r="H1680" i="21"/>
  <c r="I1680" i="21"/>
  <c r="G1681" i="21"/>
  <c r="H1681" i="21"/>
  <c r="I1681" i="21"/>
  <c r="G1682" i="21"/>
  <c r="H1682" i="21"/>
  <c r="I1682" i="21"/>
  <c r="G1683" i="21"/>
  <c r="H1683" i="21"/>
  <c r="I1683" i="21"/>
  <c r="G1684" i="21"/>
  <c r="H1684" i="21"/>
  <c r="I1684" i="21"/>
  <c r="G1685" i="21"/>
  <c r="H1685" i="21"/>
  <c r="I1685" i="21"/>
  <c r="G1686" i="21"/>
  <c r="H1686" i="21"/>
  <c r="I1686" i="21"/>
  <c r="G1687" i="21"/>
  <c r="H1687" i="21"/>
  <c r="I1687" i="21"/>
  <c r="G1688" i="21"/>
  <c r="H1688" i="21"/>
  <c r="I1688" i="21"/>
  <c r="G1689" i="21"/>
  <c r="H1689" i="21"/>
  <c r="I1689" i="21"/>
  <c r="G1690" i="21"/>
  <c r="H1690" i="21"/>
  <c r="I1690" i="21"/>
  <c r="G1691" i="21"/>
  <c r="H1691" i="21"/>
  <c r="I1691" i="21"/>
  <c r="G1692" i="21"/>
  <c r="H1692" i="21"/>
  <c r="I1692" i="21"/>
  <c r="G1693" i="21"/>
  <c r="H1693" i="21"/>
  <c r="I1693" i="21"/>
  <c r="G1694" i="21"/>
  <c r="H1694" i="21"/>
  <c r="I1694" i="21"/>
  <c r="G1695" i="21"/>
  <c r="H1695" i="21"/>
  <c r="I1695" i="21"/>
  <c r="D13" i="19"/>
  <c r="C13" i="19"/>
  <c r="L228" i="19"/>
  <c r="L229" i="19"/>
  <c r="L230" i="19"/>
  <c r="L231" i="19"/>
  <c r="L227" i="19"/>
  <c r="L13" i="19"/>
  <c r="D249" i="19"/>
  <c r="E249" i="19"/>
  <c r="G249" i="19"/>
  <c r="D250" i="19"/>
  <c r="E250" i="19"/>
  <c r="G250" i="19"/>
  <c r="D251" i="19"/>
  <c r="E251" i="19"/>
  <c r="G251" i="19"/>
  <c r="D252" i="19"/>
  <c r="E252" i="19"/>
  <c r="G252" i="19"/>
  <c r="D253" i="19"/>
  <c r="E253" i="19"/>
  <c r="G253" i="19"/>
  <c r="D254" i="19"/>
  <c r="E254" i="19"/>
  <c r="G254" i="19"/>
  <c r="E248" i="19"/>
  <c r="G248" i="19"/>
  <c r="D248" i="19"/>
  <c r="B34" i="5"/>
  <c r="K5" i="19"/>
  <c r="L5" i="19"/>
  <c r="M5" i="19"/>
  <c r="K6" i="19"/>
  <c r="L6" i="19"/>
  <c r="M6" i="19"/>
  <c r="K8" i="19"/>
  <c r="L8" i="19"/>
  <c r="M8" i="19"/>
  <c r="J6" i="19"/>
  <c r="J8" i="19"/>
  <c r="J5" i="19"/>
  <c r="AC14" i="19"/>
  <c r="AC15" i="19"/>
  <c r="AD15" i="19" s="1"/>
  <c r="AC16" i="19"/>
  <c r="AC17" i="19"/>
  <c r="AC18" i="19"/>
  <c r="AC19" i="19"/>
  <c r="AC20" i="19"/>
  <c r="AC21" i="19"/>
  <c r="AD21" i="19" s="1"/>
  <c r="AC22" i="19"/>
  <c r="AC23" i="19"/>
  <c r="AC24" i="19"/>
  <c r="AC25" i="19"/>
  <c r="AC26" i="19"/>
  <c r="AC27" i="19"/>
  <c r="AC28" i="19"/>
  <c r="AC29" i="19"/>
  <c r="AC30" i="19"/>
  <c r="AC31" i="19"/>
  <c r="AC32" i="19"/>
  <c r="AC33" i="19"/>
  <c r="AD33" i="19" s="1"/>
  <c r="AC34" i="19"/>
  <c r="AC35" i="19"/>
  <c r="AC36" i="19"/>
  <c r="AC37" i="19"/>
  <c r="AC38" i="19"/>
  <c r="AC39" i="19"/>
  <c r="AC40" i="19"/>
  <c r="AC41" i="19"/>
  <c r="AC42" i="19"/>
  <c r="AC43" i="19"/>
  <c r="AC44" i="19"/>
  <c r="AD44" i="19" s="1"/>
  <c r="AC212" i="19"/>
  <c r="AC213" i="19"/>
  <c r="AC214" i="19"/>
  <c r="AC215" i="19"/>
  <c r="AD215" i="19" s="1"/>
  <c r="AC216" i="19"/>
  <c r="AC217" i="19"/>
  <c r="AC218" i="19"/>
  <c r="AC219" i="19"/>
  <c r="AC220" i="19"/>
  <c r="AC221" i="19"/>
  <c r="AC222" i="19"/>
  <c r="AD222" i="19" s="1"/>
  <c r="AC223" i="19"/>
  <c r="AC224" i="19"/>
  <c r="AC225" i="19"/>
  <c r="AC226" i="19"/>
  <c r="AD226" i="19" s="1"/>
  <c r="AC227" i="19"/>
  <c r="K227" i="19" s="1"/>
  <c r="AC228" i="19"/>
  <c r="K228" i="19" s="1"/>
  <c r="AC229" i="19"/>
  <c r="K229" i="19" s="1"/>
  <c r="AC230" i="19"/>
  <c r="K230" i="19" s="1"/>
  <c r="AC231" i="19"/>
  <c r="K231" i="19" s="1"/>
  <c r="AC13" i="19"/>
  <c r="AD214" i="19" l="1"/>
  <c r="AD41" i="19"/>
  <c r="AD32" i="19"/>
  <c r="AD29" i="19"/>
  <c r="AD223" i="19"/>
  <c r="AD20" i="19"/>
  <c r="AD231" i="19"/>
  <c r="AD229" i="19"/>
  <c r="AD230" i="19"/>
  <c r="AD40" i="19"/>
  <c r="AD28" i="19"/>
  <c r="AD37" i="19"/>
  <c r="AD36" i="19"/>
  <c r="AD219" i="19"/>
  <c r="AD25" i="19"/>
  <c r="AD35" i="19"/>
  <c r="AD218" i="19"/>
  <c r="AD24" i="19"/>
  <c r="AD217" i="19"/>
  <c r="AD23" i="19"/>
  <c r="AD16" i="19"/>
  <c r="AD225" i="19"/>
  <c r="AD213" i="19"/>
  <c r="AD43" i="19"/>
  <c r="AD31" i="19"/>
  <c r="AD19" i="19"/>
  <c r="AD227" i="19"/>
  <c r="AD224" i="19"/>
  <c r="AD212" i="19"/>
  <c r="AD42" i="19"/>
  <c r="AD30" i="19"/>
  <c r="AD17" i="19"/>
  <c r="K13" i="19"/>
  <c r="AD13" i="19" s="1"/>
  <c r="AD221" i="19"/>
  <c r="AD39" i="19"/>
  <c r="AD27" i="19"/>
  <c r="AD14" i="19"/>
  <c r="AD220" i="19"/>
  <c r="AD38" i="19"/>
  <c r="AD26" i="19"/>
  <c r="AD228" i="19"/>
  <c r="AD216" i="19"/>
  <c r="AD34" i="19"/>
  <c r="AD22" i="19"/>
  <c r="AD18" i="19"/>
  <c r="C9" i="27"/>
  <c r="D9" i="27"/>
  <c r="C41" i="27"/>
  <c r="D41" i="27"/>
  <c r="C42" i="27"/>
  <c r="D42" i="27"/>
  <c r="C43" i="27"/>
  <c r="D43" i="27"/>
  <c r="C44" i="27"/>
  <c r="D44" i="27"/>
  <c r="C45" i="27"/>
  <c r="D45" i="27"/>
  <c r="C46" i="27"/>
  <c r="D46" i="27"/>
  <c r="C47" i="27"/>
  <c r="D47" i="27"/>
  <c r="C48" i="27"/>
  <c r="D48" i="27"/>
  <c r="C49" i="27"/>
  <c r="D49" i="27"/>
  <c r="C50" i="27"/>
  <c r="D50" i="27"/>
  <c r="C51" i="27"/>
  <c r="D51" i="27"/>
  <c r="C52" i="27"/>
  <c r="D52" i="27"/>
  <c r="C53" i="27"/>
  <c r="D53" i="27"/>
  <c r="C54" i="27"/>
  <c r="D54" i="27"/>
  <c r="C55" i="27"/>
  <c r="D55" i="27"/>
  <c r="C56" i="27"/>
  <c r="D56" i="27"/>
  <c r="C57" i="27"/>
  <c r="D57" i="27"/>
  <c r="C58" i="27"/>
  <c r="D58" i="27"/>
  <c r="C59" i="27"/>
  <c r="D59" i="27"/>
  <c r="C60" i="27"/>
  <c r="D60" i="27"/>
  <c r="C61" i="27"/>
  <c r="D61" i="27"/>
  <c r="C62" i="27"/>
  <c r="D62" i="27"/>
  <c r="C63" i="27"/>
  <c r="D63" i="27"/>
  <c r="C64" i="27"/>
  <c r="D64" i="27"/>
  <c r="C65" i="27"/>
  <c r="D65" i="27"/>
  <c r="C66" i="27"/>
  <c r="D66" i="27"/>
  <c r="C67" i="27"/>
  <c r="D67" i="27"/>
  <c r="C68" i="27"/>
  <c r="D68" i="27"/>
  <c r="C69" i="27"/>
  <c r="D69" i="27"/>
  <c r="C70" i="27"/>
  <c r="D70" i="27"/>
  <c r="C71" i="27"/>
  <c r="D71" i="27"/>
  <c r="C72" i="27"/>
  <c r="D72" i="27"/>
  <c r="C74" i="27"/>
  <c r="D74" i="27"/>
  <c r="C75" i="27"/>
  <c r="D75" i="27"/>
  <c r="D8" i="27"/>
  <c r="C8" i="27"/>
  <c r="F9" i="19" l="1"/>
  <c r="L7" i="19"/>
  <c r="J7" i="19"/>
  <c r="D9" i="19"/>
  <c r="E9" i="19"/>
  <c r="K7" i="19"/>
  <c r="G9" i="19"/>
  <c r="M7" i="19"/>
  <c r="B1" i="27"/>
  <c r="E85" i="27"/>
  <c r="Q74" i="6" l="1"/>
  <c r="Q75" i="6"/>
  <c r="Q73" i="6"/>
  <c r="Q50" i="6"/>
  <c r="Q51" i="6"/>
  <c r="Q49" i="6"/>
  <c r="Q34" i="6"/>
  <c r="Q35" i="6"/>
  <c r="Q33" i="6"/>
  <c r="Q66" i="6" l="1"/>
  <c r="Q67" i="6"/>
  <c r="Q65" i="6"/>
  <c r="Q58" i="6"/>
  <c r="Q59" i="6"/>
  <c r="Q57" i="6"/>
  <c r="Q42" i="6"/>
  <c r="Q43" i="6"/>
  <c r="Q41" i="6"/>
  <c r="B1" i="22"/>
  <c r="B1" i="21"/>
  <c r="B1" i="14"/>
  <c r="B1" i="19"/>
  <c r="B1" i="24"/>
  <c r="B1" i="6"/>
  <c r="B1" i="1"/>
  <c r="B1" i="17"/>
  <c r="AB14" i="19" l="1"/>
  <c r="AB15" i="19"/>
  <c r="AB16" i="19"/>
  <c r="AB17" i="19"/>
  <c r="AB18" i="19"/>
  <c r="AB19" i="19"/>
  <c r="AB20" i="19"/>
  <c r="AB21" i="19"/>
  <c r="AB22" i="19"/>
  <c r="AB23" i="19"/>
  <c r="AB24" i="19"/>
  <c r="AB25" i="19"/>
  <c r="AB26" i="19"/>
  <c r="AB27" i="19"/>
  <c r="AB28" i="19"/>
  <c r="AB29" i="19"/>
  <c r="AB30" i="19"/>
  <c r="AB31" i="19"/>
  <c r="AB32" i="19"/>
  <c r="AB33" i="19"/>
  <c r="AB34" i="19"/>
  <c r="AB35" i="19"/>
  <c r="AB36" i="19"/>
  <c r="AB37" i="19"/>
  <c r="AB38" i="19"/>
  <c r="AB39" i="19"/>
  <c r="AB40" i="19"/>
  <c r="AB41" i="19"/>
  <c r="AB42" i="19"/>
  <c r="AB43" i="19"/>
  <c r="AB44" i="19"/>
  <c r="AB212" i="19"/>
  <c r="AB213" i="19"/>
  <c r="AB214" i="19"/>
  <c r="AB215" i="19"/>
  <c r="AB216" i="19"/>
  <c r="AB217" i="19"/>
  <c r="AB218" i="19"/>
  <c r="AB219" i="19"/>
  <c r="AB220" i="19"/>
  <c r="AB221" i="19"/>
  <c r="AB222" i="19"/>
  <c r="AB223" i="19"/>
  <c r="AB224" i="19"/>
  <c r="AB225" i="19"/>
  <c r="AB226" i="19"/>
  <c r="AB227" i="19"/>
  <c r="AB228" i="19"/>
  <c r="AB229" i="19"/>
  <c r="AB230" i="19"/>
  <c r="AB231" i="19"/>
  <c r="AB13" i="19"/>
  <c r="AA226" i="19"/>
  <c r="AA227" i="19"/>
  <c r="AA228" i="19"/>
  <c r="AA229" i="19"/>
  <c r="AA230" i="19"/>
  <c r="AA231" i="19"/>
  <c r="A4" i="25"/>
  <c r="B4" i="25"/>
  <c r="C4" i="25"/>
  <c r="A5" i="25"/>
  <c r="B5" i="25"/>
  <c r="C5" i="25"/>
  <c r="A6" i="25"/>
  <c r="B6" i="25"/>
  <c r="C6" i="25"/>
  <c r="A7" i="25"/>
  <c r="B7" i="25"/>
  <c r="C7" i="25"/>
  <c r="A8" i="25"/>
  <c r="B8" i="25"/>
  <c r="C8" i="25"/>
  <c r="A9" i="25"/>
  <c r="B9" i="25"/>
  <c r="C9" i="25"/>
  <c r="A10" i="25"/>
  <c r="B10" i="25"/>
  <c r="C10" i="25"/>
  <c r="A11" i="25"/>
  <c r="B11" i="25"/>
  <c r="C11" i="25"/>
  <c r="A12" i="25"/>
  <c r="B12" i="25"/>
  <c r="C12" i="25"/>
  <c r="A13" i="25"/>
  <c r="B13" i="25"/>
  <c r="C13" i="25"/>
  <c r="A14" i="25"/>
  <c r="B14" i="25"/>
  <c r="C14" i="25"/>
  <c r="A15" i="25"/>
  <c r="B15" i="25"/>
  <c r="C15" i="25"/>
  <c r="A16" i="25"/>
  <c r="B16" i="25"/>
  <c r="C16" i="25"/>
  <c r="A17" i="25"/>
  <c r="B17" i="25"/>
  <c r="C17" i="25"/>
  <c r="A18" i="25"/>
  <c r="B18" i="25"/>
  <c r="C18" i="25"/>
  <c r="A19" i="25"/>
  <c r="B19" i="25"/>
  <c r="C19" i="25"/>
  <c r="A20" i="25"/>
  <c r="B20" i="25"/>
  <c r="C20" i="25"/>
  <c r="A21" i="25"/>
  <c r="B21" i="25"/>
  <c r="C21" i="25"/>
  <c r="A22" i="25"/>
  <c r="B22" i="25"/>
  <c r="C22" i="25"/>
  <c r="A23" i="25"/>
  <c r="B23" i="25"/>
  <c r="C23" i="25"/>
  <c r="A24" i="25"/>
  <c r="B24" i="25"/>
  <c r="C24" i="25"/>
  <c r="A25" i="25"/>
  <c r="B25" i="25"/>
  <c r="C25" i="25"/>
  <c r="A26" i="25"/>
  <c r="B26" i="25"/>
  <c r="C26" i="25"/>
  <c r="A27" i="25"/>
  <c r="B27" i="25"/>
  <c r="C27" i="25"/>
  <c r="A28" i="25"/>
  <c r="B28" i="25"/>
  <c r="C28" i="25"/>
  <c r="A29" i="25"/>
  <c r="B29" i="25"/>
  <c r="C29" i="25"/>
  <c r="A30" i="25"/>
  <c r="B30" i="25"/>
  <c r="C30" i="25"/>
  <c r="A31" i="25"/>
  <c r="B31" i="25"/>
  <c r="C31" i="25"/>
  <c r="A32" i="25"/>
  <c r="B32" i="25"/>
  <c r="C32" i="25"/>
  <c r="A33" i="25"/>
  <c r="B33" i="25"/>
  <c r="C33" i="25"/>
  <c r="A34" i="25"/>
  <c r="B34" i="25"/>
  <c r="C34" i="25"/>
  <c r="A35" i="25"/>
  <c r="B35" i="25"/>
  <c r="C35" i="25"/>
  <c r="A36" i="25"/>
  <c r="B36" i="25"/>
  <c r="C36" i="25"/>
  <c r="A37" i="25"/>
  <c r="B37" i="25"/>
  <c r="C37" i="25"/>
  <c r="A38" i="25"/>
  <c r="B38" i="25"/>
  <c r="C38" i="25"/>
  <c r="A39" i="25"/>
  <c r="B39" i="25"/>
  <c r="C39" i="25"/>
  <c r="A40" i="25"/>
  <c r="B40" i="25"/>
  <c r="C40" i="25"/>
  <c r="A41" i="25"/>
  <c r="B41" i="25"/>
  <c r="C41" i="25"/>
  <c r="A42" i="25"/>
  <c r="B42" i="25"/>
  <c r="C42" i="25"/>
  <c r="A43" i="25"/>
  <c r="B43" i="25"/>
  <c r="C43" i="25"/>
  <c r="A44" i="25"/>
  <c r="B44" i="25"/>
  <c r="C44" i="25"/>
  <c r="A45" i="25"/>
  <c r="B45" i="25"/>
  <c r="C45" i="25"/>
  <c r="A46" i="25"/>
  <c r="B46" i="25"/>
  <c r="C46" i="25"/>
  <c r="A47" i="25"/>
  <c r="B47" i="25"/>
  <c r="C47" i="25"/>
  <c r="A48" i="25"/>
  <c r="B48" i="25"/>
  <c r="C48" i="25"/>
  <c r="A49" i="25"/>
  <c r="B49" i="25"/>
  <c r="C49" i="25"/>
  <c r="A50" i="25"/>
  <c r="B50" i="25"/>
  <c r="C50" i="25"/>
  <c r="A51" i="25"/>
  <c r="B51" i="25"/>
  <c r="C51" i="25"/>
  <c r="A52" i="25"/>
  <c r="B52" i="25"/>
  <c r="C52" i="25"/>
  <c r="A53" i="25"/>
  <c r="B53" i="25"/>
  <c r="C53" i="25"/>
  <c r="A54" i="25"/>
  <c r="B54" i="25"/>
  <c r="C54" i="25"/>
  <c r="A55" i="25"/>
  <c r="B55" i="25"/>
  <c r="C55" i="25"/>
  <c r="A56" i="25"/>
  <c r="B56" i="25"/>
  <c r="C56" i="25"/>
  <c r="A57" i="25"/>
  <c r="B57" i="25"/>
  <c r="C57" i="25"/>
  <c r="A58" i="25"/>
  <c r="B58" i="25"/>
  <c r="C58" i="25"/>
  <c r="A59" i="25"/>
  <c r="B59" i="25"/>
  <c r="C59" i="25"/>
  <c r="A60" i="25"/>
  <c r="B60" i="25"/>
  <c r="C60" i="25"/>
  <c r="A61" i="25"/>
  <c r="B61" i="25"/>
  <c r="C61" i="25"/>
  <c r="A62" i="25"/>
  <c r="B62" i="25"/>
  <c r="C62" i="25"/>
  <c r="A63" i="25"/>
  <c r="B63" i="25"/>
  <c r="C63" i="25"/>
  <c r="A64" i="25"/>
  <c r="B64" i="25"/>
  <c r="C64" i="25"/>
  <c r="A65" i="25"/>
  <c r="B65" i="25"/>
  <c r="C65" i="25"/>
  <c r="A66" i="25"/>
  <c r="B66" i="25"/>
  <c r="C66" i="25"/>
  <c r="A67" i="25"/>
  <c r="B67" i="25"/>
  <c r="C67" i="25"/>
  <c r="A68" i="25"/>
  <c r="B68" i="25"/>
  <c r="C68" i="25"/>
  <c r="A69" i="25"/>
  <c r="B69" i="25"/>
  <c r="C69" i="25"/>
  <c r="A70" i="25"/>
  <c r="B70" i="25"/>
  <c r="C70" i="25"/>
  <c r="A71" i="25"/>
  <c r="B71" i="25"/>
  <c r="C71" i="25"/>
  <c r="A72" i="25"/>
  <c r="B72" i="25"/>
  <c r="C72" i="25"/>
  <c r="A73" i="25"/>
  <c r="B73" i="25"/>
  <c r="C73" i="25"/>
  <c r="A74" i="25"/>
  <c r="B74" i="25"/>
  <c r="C74" i="25"/>
  <c r="A75" i="25"/>
  <c r="B75" i="25"/>
  <c r="C75" i="25"/>
  <c r="A76" i="25"/>
  <c r="B76" i="25"/>
  <c r="C76" i="25"/>
  <c r="A77" i="25"/>
  <c r="B77" i="25"/>
  <c r="C77" i="25"/>
  <c r="A78" i="25"/>
  <c r="B78" i="25"/>
  <c r="C78" i="25"/>
  <c r="A79" i="25"/>
  <c r="B79" i="25"/>
  <c r="C79" i="25"/>
  <c r="A80" i="25"/>
  <c r="B80" i="25"/>
  <c r="C80" i="25"/>
  <c r="A81" i="25"/>
  <c r="B81" i="25"/>
  <c r="C81" i="25"/>
  <c r="A82" i="25"/>
  <c r="B82" i="25"/>
  <c r="C82" i="25"/>
  <c r="A83" i="25"/>
  <c r="B83" i="25"/>
  <c r="C83" i="25"/>
  <c r="A84" i="25"/>
  <c r="B84" i="25"/>
  <c r="C84" i="25"/>
  <c r="A85" i="25"/>
  <c r="B85" i="25"/>
  <c r="C85" i="25"/>
  <c r="A86" i="25"/>
  <c r="B86" i="25"/>
  <c r="C86" i="25"/>
  <c r="A87" i="25"/>
  <c r="B87" i="25"/>
  <c r="C87" i="25"/>
  <c r="A88" i="25"/>
  <c r="B88" i="25"/>
  <c r="C88" i="25"/>
  <c r="A89" i="25"/>
  <c r="B89" i="25"/>
  <c r="C89" i="25"/>
  <c r="A90" i="25"/>
  <c r="B90" i="25"/>
  <c r="C90" i="25"/>
  <c r="A91" i="25"/>
  <c r="B91" i="25"/>
  <c r="C91" i="25"/>
  <c r="A92" i="25"/>
  <c r="B92" i="25"/>
  <c r="C92" i="25"/>
  <c r="A93" i="25"/>
  <c r="B93" i="25"/>
  <c r="C93" i="25"/>
  <c r="A94" i="25"/>
  <c r="B94" i="25"/>
  <c r="C94" i="25"/>
  <c r="A95" i="25"/>
  <c r="B95" i="25"/>
  <c r="C95" i="25"/>
  <c r="A96" i="25"/>
  <c r="B96" i="25"/>
  <c r="C96" i="25"/>
  <c r="A97" i="25"/>
  <c r="B97" i="25"/>
  <c r="C97" i="25"/>
  <c r="A98" i="25"/>
  <c r="B98" i="25"/>
  <c r="C98" i="25"/>
  <c r="A99" i="25"/>
  <c r="B99" i="25"/>
  <c r="C99" i="25"/>
  <c r="A100" i="25"/>
  <c r="B100" i="25"/>
  <c r="C100" i="25"/>
  <c r="A101" i="25"/>
  <c r="B101" i="25"/>
  <c r="C101" i="25"/>
  <c r="A102" i="25"/>
  <c r="B102" i="25"/>
  <c r="C102" i="25"/>
  <c r="A103" i="25"/>
  <c r="B103" i="25"/>
  <c r="C103" i="25"/>
  <c r="A104" i="25"/>
  <c r="B104" i="25"/>
  <c r="C104" i="25"/>
  <c r="A105" i="25"/>
  <c r="B105" i="25"/>
  <c r="C105" i="25"/>
  <c r="A106" i="25"/>
  <c r="B106" i="25"/>
  <c r="C106" i="25"/>
  <c r="A107" i="25"/>
  <c r="B107" i="25"/>
  <c r="C107" i="25"/>
  <c r="A108" i="25"/>
  <c r="B108" i="25"/>
  <c r="C108" i="25"/>
  <c r="A109" i="25"/>
  <c r="B109" i="25"/>
  <c r="C109" i="25"/>
  <c r="A110" i="25"/>
  <c r="B110" i="25"/>
  <c r="C110" i="25"/>
  <c r="A111" i="25"/>
  <c r="B111" i="25"/>
  <c r="C111" i="25"/>
  <c r="A112" i="25"/>
  <c r="B112" i="25"/>
  <c r="C112" i="25"/>
  <c r="A113" i="25"/>
  <c r="B113" i="25"/>
  <c r="C113" i="25"/>
  <c r="A114" i="25"/>
  <c r="B114" i="25"/>
  <c r="C114" i="25"/>
  <c r="A115" i="25"/>
  <c r="B115" i="25"/>
  <c r="C115" i="25"/>
  <c r="A116" i="25"/>
  <c r="B116" i="25"/>
  <c r="C116" i="25"/>
  <c r="A117" i="25"/>
  <c r="B117" i="25"/>
  <c r="C117" i="25"/>
  <c r="A118" i="25"/>
  <c r="B118" i="25"/>
  <c r="C118" i="25"/>
  <c r="A119" i="25"/>
  <c r="B119" i="25"/>
  <c r="C119" i="25"/>
  <c r="A120" i="25"/>
  <c r="B120" i="25"/>
  <c r="C120" i="25"/>
  <c r="A121" i="25"/>
  <c r="B121" i="25"/>
  <c r="C121" i="25"/>
  <c r="A122" i="25"/>
  <c r="B122" i="25"/>
  <c r="C122" i="25"/>
  <c r="A123" i="25"/>
  <c r="B123" i="25"/>
  <c r="C123" i="25"/>
  <c r="A124" i="25"/>
  <c r="B124" i="25"/>
  <c r="C124" i="25"/>
  <c r="A125" i="25"/>
  <c r="B125" i="25"/>
  <c r="C125" i="25"/>
  <c r="A126" i="25"/>
  <c r="B126" i="25"/>
  <c r="C126" i="25"/>
  <c r="A127" i="25"/>
  <c r="B127" i="25"/>
  <c r="C127" i="25"/>
  <c r="A128" i="25"/>
  <c r="B128" i="25"/>
  <c r="C128" i="25"/>
  <c r="A129" i="25"/>
  <c r="B129" i="25"/>
  <c r="C129" i="25"/>
  <c r="A130" i="25"/>
  <c r="B130" i="25"/>
  <c r="C130" i="25"/>
  <c r="A131" i="25"/>
  <c r="B131" i="25"/>
  <c r="C131" i="25"/>
  <c r="A132" i="25"/>
  <c r="B132" i="25"/>
  <c r="C132" i="25"/>
  <c r="A133" i="25"/>
  <c r="B133" i="25"/>
  <c r="C133" i="25"/>
  <c r="A134" i="25"/>
  <c r="B134" i="25"/>
  <c r="C134" i="25"/>
  <c r="A135" i="25"/>
  <c r="B135" i="25"/>
  <c r="C135" i="25"/>
  <c r="B3" i="25"/>
  <c r="A3" i="25"/>
  <c r="C3" i="25"/>
  <c r="AA14" i="19"/>
  <c r="AA15" i="19"/>
  <c r="AA16" i="19"/>
  <c r="F33" i="18" s="1"/>
  <c r="AA17" i="19"/>
  <c r="AA18" i="19"/>
  <c r="F36" i="18" s="1"/>
  <c r="AA19" i="19"/>
  <c r="AA20" i="19"/>
  <c r="AA21" i="19"/>
  <c r="AA22" i="19"/>
  <c r="AA23" i="19"/>
  <c r="AA24" i="19"/>
  <c r="AA25" i="19"/>
  <c r="AA26" i="19"/>
  <c r="AA27" i="19"/>
  <c r="AA28" i="19"/>
  <c r="AA29" i="19"/>
  <c r="AA30" i="19"/>
  <c r="AA31" i="19"/>
  <c r="AA32" i="19"/>
  <c r="AA33" i="19"/>
  <c r="AA34" i="19"/>
  <c r="AA35" i="19"/>
  <c r="AA36" i="19"/>
  <c r="AA37" i="19"/>
  <c r="AA38" i="19"/>
  <c r="AA39" i="19"/>
  <c r="AA40" i="19"/>
  <c r="AA41" i="19"/>
  <c r="AA42" i="19"/>
  <c r="AA43" i="19"/>
  <c r="AA44" i="19"/>
  <c r="AA212" i="19"/>
  <c r="AA213" i="19"/>
  <c r="AA214" i="19"/>
  <c r="AA215" i="19"/>
  <c r="AA216" i="19"/>
  <c r="AA217" i="19"/>
  <c r="AA218" i="19"/>
  <c r="AA219" i="19"/>
  <c r="AA220" i="19"/>
  <c r="AA221" i="19"/>
  <c r="AA222" i="19"/>
  <c r="AA223" i="19"/>
  <c r="AA224" i="19"/>
  <c r="AA225" i="19"/>
  <c r="F13" i="19"/>
  <c r="E13" i="19"/>
  <c r="AA13" i="19" s="1"/>
  <c r="D83" i="6"/>
  <c r="C83" i="6"/>
  <c r="D82" i="6"/>
  <c r="C82" i="6"/>
  <c r="D81" i="6"/>
  <c r="C81" i="6"/>
  <c r="E10" i="6"/>
  <c r="E9" i="6"/>
  <c r="I11" i="6"/>
  <c r="I10" i="6"/>
  <c r="I9" i="6"/>
  <c r="E11" i="6"/>
  <c r="F251" i="19" l="1"/>
  <c r="E36" i="18" s="1"/>
  <c r="F254" i="19"/>
  <c r="E39" i="18" s="1"/>
  <c r="F250" i="19"/>
  <c r="E35" i="18" s="1"/>
  <c r="F248" i="19"/>
  <c r="E33" i="18" s="1"/>
  <c r="F253" i="19"/>
  <c r="E38" i="18" s="1"/>
  <c r="F249" i="19"/>
  <c r="E34" i="18" s="1"/>
  <c r="F252" i="19"/>
  <c r="E37" i="18" s="1"/>
  <c r="D259" i="19"/>
  <c r="E259" i="19"/>
  <c r="F259" i="19"/>
  <c r="G259" i="19"/>
  <c r="E258" i="19"/>
  <c r="F258" i="19"/>
  <c r="G258" i="19"/>
  <c r="D258" i="19"/>
  <c r="C38" i="18"/>
  <c r="F37" i="18"/>
  <c r="C37" i="18"/>
  <c r="F39" i="18"/>
  <c r="F35" i="18"/>
  <c r="C36" i="18"/>
  <c r="C35" i="18"/>
  <c r="C39" i="18"/>
  <c r="F34" i="18"/>
  <c r="F38" i="18"/>
  <c r="C34" i="18"/>
  <c r="D36" i="18"/>
  <c r="D38" i="18"/>
  <c r="D37" i="18"/>
  <c r="D35" i="18"/>
  <c r="D34" i="18"/>
  <c r="D39" i="18"/>
  <c r="L10" i="19"/>
  <c r="K10" i="19"/>
  <c r="J10" i="19"/>
  <c r="M10" i="19"/>
  <c r="D22" i="18"/>
  <c r="C22" i="18"/>
  <c r="D23" i="18"/>
  <c r="C23" i="18"/>
  <c r="D24" i="18"/>
  <c r="C24" i="18"/>
  <c r="D25" i="18"/>
  <c r="C25" i="18"/>
  <c r="E17" i="24"/>
  <c r="E6" i="19" s="1"/>
  <c r="F17" i="24"/>
  <c r="F6" i="19" s="1"/>
  <c r="G17" i="24"/>
  <c r="G6" i="19" s="1"/>
  <c r="D17" i="24"/>
  <c r="D6" i="19" s="1"/>
  <c r="E23" i="18"/>
  <c r="F23" i="18"/>
  <c r="E24" i="18"/>
  <c r="F24" i="18"/>
  <c r="E25" i="18"/>
  <c r="F25" i="18"/>
  <c r="E22" i="18"/>
  <c r="F22" i="18"/>
  <c r="D27" i="18"/>
  <c r="E27" i="18"/>
  <c r="F27" i="18"/>
  <c r="G255" i="19" l="1"/>
  <c r="F40" i="18" s="1"/>
  <c r="D255" i="19"/>
  <c r="C40" i="18" s="1"/>
  <c r="F255" i="19"/>
  <c r="E40" i="18" s="1"/>
  <c r="D33" i="18"/>
  <c r="E255" i="19"/>
  <c r="D40" i="18" s="1"/>
  <c r="C33" i="18"/>
  <c r="D44" i="18"/>
  <c r="E44" i="18"/>
  <c r="F44" i="18"/>
  <c r="C44" i="18"/>
  <c r="D43" i="18"/>
  <c r="E43" i="18"/>
  <c r="F43" i="18"/>
  <c r="C43" i="18"/>
  <c r="G7" i="19" l="1"/>
  <c r="F18" i="18" s="1"/>
  <c r="F7" i="19"/>
  <c r="E18" i="18" s="1"/>
  <c r="E7" i="19"/>
  <c r="D18" i="18" s="1"/>
  <c r="D7" i="19"/>
  <c r="C18" i="18" s="1"/>
  <c r="G5" i="19"/>
  <c r="F15" i="18" s="1"/>
  <c r="F5" i="19"/>
  <c r="E15" i="18" s="1"/>
  <c r="E5" i="19"/>
  <c r="D15" i="18" s="1"/>
  <c r="D5" i="19"/>
  <c r="C15" i="18" s="1"/>
  <c r="E82" i="6"/>
  <c r="E83" i="6"/>
  <c r="E81" i="6"/>
  <c r="D84" i="6"/>
  <c r="C84" i="6"/>
  <c r="G81" i="6"/>
  <c r="D8" i="14"/>
  <c r="E8" i="14"/>
  <c r="F8" i="14"/>
  <c r="C8" i="14"/>
  <c r="N75" i="6"/>
  <c r="N74" i="6"/>
  <c r="N73" i="6"/>
  <c r="N67" i="6"/>
  <c r="N66" i="6"/>
  <c r="N65" i="6"/>
  <c r="N58" i="6"/>
  <c r="N59" i="6"/>
  <c r="N57" i="6"/>
  <c r="N50" i="6"/>
  <c r="N51" i="6"/>
  <c r="N49" i="6"/>
  <c r="N42" i="6"/>
  <c r="N43" i="6"/>
  <c r="N41" i="6"/>
  <c r="N34" i="6"/>
  <c r="N35" i="6"/>
  <c r="N33" i="6"/>
  <c r="N26" i="6"/>
  <c r="N27" i="6"/>
  <c r="N25" i="6"/>
  <c r="N18" i="6"/>
  <c r="N19" i="6"/>
  <c r="N17" i="6"/>
  <c r="N10" i="6"/>
  <c r="N11" i="6"/>
  <c r="N9" i="6"/>
  <c r="B177" i="22"/>
  <c r="B150" i="22"/>
  <c r="B123" i="22"/>
  <c r="B96" i="22"/>
  <c r="B69" i="22"/>
  <c r="B42" i="22"/>
  <c r="B15" i="22"/>
  <c r="I1696" i="21"/>
  <c r="I1697" i="21"/>
  <c r="I1698" i="21"/>
  <c r="I1699" i="21"/>
  <c r="I1700" i="21"/>
  <c r="I1701" i="21"/>
  <c r="I1702" i="21"/>
  <c r="I1703" i="21"/>
  <c r="I1704" i="21"/>
  <c r="I1705" i="21"/>
  <c r="I1706" i="21"/>
  <c r="I1707" i="21"/>
  <c r="I1708" i="21"/>
  <c r="I1709" i="21"/>
  <c r="I1710" i="21"/>
  <c r="I1711" i="21"/>
  <c r="I1712" i="21"/>
  <c r="I1713" i="21"/>
  <c r="I1714" i="21"/>
  <c r="I1715" i="21"/>
  <c r="I1716" i="21"/>
  <c r="I1717" i="21"/>
  <c r="I1718" i="21"/>
  <c r="I1719" i="21"/>
  <c r="I1720" i="21"/>
  <c r="I1721" i="21"/>
  <c r="I1722" i="21"/>
  <c r="I1723" i="21"/>
  <c r="I1724" i="21"/>
  <c r="I1725" i="21"/>
  <c r="I1726" i="21"/>
  <c r="I1727" i="21"/>
  <c r="I1728" i="21"/>
  <c r="I1729" i="21"/>
  <c r="I1730" i="21"/>
  <c r="I1731" i="21"/>
  <c r="I1732" i="21"/>
  <c r="I1733" i="21"/>
  <c r="I1734" i="21"/>
  <c r="I1735" i="21"/>
  <c r="I1736" i="21"/>
  <c r="I1737" i="21"/>
  <c r="I1738" i="21"/>
  <c r="I1739" i="21"/>
  <c r="I1740" i="21"/>
  <c r="I1741" i="21"/>
  <c r="I1742" i="21"/>
  <c r="I1743" i="21"/>
  <c r="I1744" i="21"/>
  <c r="I1745" i="21"/>
  <c r="I1746" i="21"/>
  <c r="I1747" i="21"/>
  <c r="I1748" i="21"/>
  <c r="I1749" i="21"/>
  <c r="I1750" i="21"/>
  <c r="I1751" i="21"/>
  <c r="I1752" i="21"/>
  <c r="I1753" i="21"/>
  <c r="I1754" i="21"/>
  <c r="I1755" i="21"/>
  <c r="I1756" i="21"/>
  <c r="I1757" i="21"/>
  <c r="I1758" i="21"/>
  <c r="I1759" i="21"/>
  <c r="I1760" i="21"/>
  <c r="I1761" i="21"/>
  <c r="I1762" i="21"/>
  <c r="I1763" i="21"/>
  <c r="I1764" i="21"/>
  <c r="I1765" i="21"/>
  <c r="I1766" i="21"/>
  <c r="I1767" i="21"/>
  <c r="I1768" i="21"/>
  <c r="I1769" i="21"/>
  <c r="I1770" i="21"/>
  <c r="I1771" i="21"/>
  <c r="I1772" i="21"/>
  <c r="I1773" i="21"/>
  <c r="I1774" i="21"/>
  <c r="I1775" i="21"/>
  <c r="I1776" i="21"/>
  <c r="I1777" i="21"/>
  <c r="I1778" i="21"/>
  <c r="I1779" i="21"/>
  <c r="I1780" i="21"/>
  <c r="I1781" i="21"/>
  <c r="I1782" i="21"/>
  <c r="I1783" i="21"/>
  <c r="I1784" i="21"/>
  <c r="I1785" i="21"/>
  <c r="I1786" i="21"/>
  <c r="I1787" i="21"/>
  <c r="I1788" i="21"/>
  <c r="I1789" i="21"/>
  <c r="I1790" i="21"/>
  <c r="I1791" i="21"/>
  <c r="I1792" i="21"/>
  <c r="I1793" i="21"/>
  <c r="I1794" i="21"/>
  <c r="I1795" i="21"/>
  <c r="I1796" i="21"/>
  <c r="I1797" i="21"/>
  <c r="I1798" i="21"/>
  <c r="I1799" i="21"/>
  <c r="I1800" i="21"/>
  <c r="I1801" i="21"/>
  <c r="I1802" i="21"/>
  <c r="I1803" i="21"/>
  <c r="I1804" i="21"/>
  <c r="I1805" i="21"/>
  <c r="I1806" i="21"/>
  <c r="I1807" i="21"/>
  <c r="I1808" i="21"/>
  <c r="I1809" i="21"/>
  <c r="I1810" i="21"/>
  <c r="I1811" i="21"/>
  <c r="I1812" i="21"/>
  <c r="I1813" i="21"/>
  <c r="I1814" i="21"/>
  <c r="I1815" i="21"/>
  <c r="I1816" i="21"/>
  <c r="I1817" i="21"/>
  <c r="I1818" i="21"/>
  <c r="I1819" i="21"/>
  <c r="I1820" i="21"/>
  <c r="I1821" i="21"/>
  <c r="I1822" i="21"/>
  <c r="I1823" i="21"/>
  <c r="I1824" i="21"/>
  <c r="I1825" i="21"/>
  <c r="I1826" i="21"/>
  <c r="I1827" i="21"/>
  <c r="I1828" i="21"/>
  <c r="I1829" i="21"/>
  <c r="I1830" i="21"/>
  <c r="I1831" i="21"/>
  <c r="I1832" i="21"/>
  <c r="I1833" i="21"/>
  <c r="I1834" i="21"/>
  <c r="I1835" i="21"/>
  <c r="I1836" i="21"/>
  <c r="I1837" i="21"/>
  <c r="I1838" i="21"/>
  <c r="I1839" i="21"/>
  <c r="I1840" i="21"/>
  <c r="I1841" i="21"/>
  <c r="I1842" i="21"/>
  <c r="I1843" i="21"/>
  <c r="I1844" i="21"/>
  <c r="I1845" i="21"/>
  <c r="I1846" i="21"/>
  <c r="I1847" i="21"/>
  <c r="I1848" i="21"/>
  <c r="I1849" i="21"/>
  <c r="I1850" i="21"/>
  <c r="I1851" i="21"/>
  <c r="I1852" i="21"/>
  <c r="I1853" i="21"/>
  <c r="I1854" i="21"/>
  <c r="I1855" i="21"/>
  <c r="I1856" i="21"/>
  <c r="I1857" i="21"/>
  <c r="I1858" i="21"/>
  <c r="I1859" i="21"/>
  <c r="I1860" i="21"/>
  <c r="I1861" i="21"/>
  <c r="I1862" i="21"/>
  <c r="I1863" i="21"/>
  <c r="I1864" i="21"/>
  <c r="I1865" i="21"/>
  <c r="I1866" i="21"/>
  <c r="I1867" i="21"/>
  <c r="I1868" i="21"/>
  <c r="I1869" i="21"/>
  <c r="I1870" i="21"/>
  <c r="I1871" i="21"/>
  <c r="I1872" i="21"/>
  <c r="I1873" i="21"/>
  <c r="I1874" i="21"/>
  <c r="I1875" i="21"/>
  <c r="I1876" i="21"/>
  <c r="I1877" i="21"/>
  <c r="I1878" i="21"/>
  <c r="I1879" i="21"/>
  <c r="I1880" i="21"/>
  <c r="I1881" i="21"/>
  <c r="I1882" i="21"/>
  <c r="I1883" i="21"/>
  <c r="I1884" i="21"/>
  <c r="I1885" i="21"/>
  <c r="I1886" i="21"/>
  <c r="I1887" i="21"/>
  <c r="I1888" i="21"/>
  <c r="I1889" i="21"/>
  <c r="I1890" i="21"/>
  <c r="I1891" i="21"/>
  <c r="I1892" i="21"/>
  <c r="I1893" i="21"/>
  <c r="I1894" i="21"/>
  <c r="I1895" i="21"/>
  <c r="I1896" i="21"/>
  <c r="I1897" i="21"/>
  <c r="I1898" i="21"/>
  <c r="I1899" i="21"/>
  <c r="I1900" i="21"/>
  <c r="I1901" i="21"/>
  <c r="I1902" i="21"/>
  <c r="I1903" i="21"/>
  <c r="I1904" i="21"/>
  <c r="I1905" i="21"/>
  <c r="I1906" i="21"/>
  <c r="I1907" i="21"/>
  <c r="I1908" i="21"/>
  <c r="I1909" i="21"/>
  <c r="I1910" i="21"/>
  <c r="I1911" i="21"/>
  <c r="I1912" i="21"/>
  <c r="I1913" i="21"/>
  <c r="I1914" i="21"/>
  <c r="I1915" i="21"/>
  <c r="I1916" i="21"/>
  <c r="I1917" i="21"/>
  <c r="I1918" i="21"/>
  <c r="I1919" i="21"/>
  <c r="I1920" i="21"/>
  <c r="I1921" i="21"/>
  <c r="I1922" i="21"/>
  <c r="I1923" i="21"/>
  <c r="I1924" i="21"/>
  <c r="I1925" i="21"/>
  <c r="I1926" i="21"/>
  <c r="I1927" i="21"/>
  <c r="I1928" i="21"/>
  <c r="I1929" i="21"/>
  <c r="I1930" i="21"/>
  <c r="I1931" i="21"/>
  <c r="I1932" i="21"/>
  <c r="I1933" i="21"/>
  <c r="I1934" i="21"/>
  <c r="I1935" i="21"/>
  <c r="I1936" i="21"/>
  <c r="I1937" i="21"/>
  <c r="I1938" i="21"/>
  <c r="I1939" i="21"/>
  <c r="I1940" i="21"/>
  <c r="I1941" i="21"/>
  <c r="I1942" i="21"/>
  <c r="I1943" i="21"/>
  <c r="I1944" i="21"/>
  <c r="I1945" i="21"/>
  <c r="I1946" i="21"/>
  <c r="I1947" i="21"/>
  <c r="I1948" i="21"/>
  <c r="I1949" i="21"/>
  <c r="I1950" i="21"/>
  <c r="I1951" i="21"/>
  <c r="I1952" i="21"/>
  <c r="I1953" i="21"/>
  <c r="I1954" i="21"/>
  <c r="I1955" i="21"/>
  <c r="I1956" i="21"/>
  <c r="I1957" i="21"/>
  <c r="I1958" i="21"/>
  <c r="I1959" i="21"/>
  <c r="I1960" i="21"/>
  <c r="I1961" i="21"/>
  <c r="I1962" i="21"/>
  <c r="I1963" i="21"/>
  <c r="I1964" i="21"/>
  <c r="I1965" i="21"/>
  <c r="I1966" i="21"/>
  <c r="I1967" i="21"/>
  <c r="I1968" i="21"/>
  <c r="I1969" i="21"/>
  <c r="I1970" i="21"/>
  <c r="I1971" i="21"/>
  <c r="I1972" i="21"/>
  <c r="I1973" i="21"/>
  <c r="I1974" i="21"/>
  <c r="I1975" i="21"/>
  <c r="I1976" i="21"/>
  <c r="I1977" i="21"/>
  <c r="I1978" i="21"/>
  <c r="I1979" i="21"/>
  <c r="I1980" i="21"/>
  <c r="I1981" i="21"/>
  <c r="I1982" i="21"/>
  <c r="I1983" i="21"/>
  <c r="I1984" i="21"/>
  <c r="I1985" i="21"/>
  <c r="I1986" i="21"/>
  <c r="I1987" i="21"/>
  <c r="I1988" i="21"/>
  <c r="I1989" i="21"/>
  <c r="I1990" i="21"/>
  <c r="I1991" i="21"/>
  <c r="I1992" i="21"/>
  <c r="I1993" i="21"/>
  <c r="I1994" i="21"/>
  <c r="I1995" i="21"/>
  <c r="I1996" i="21"/>
  <c r="I1997" i="21"/>
  <c r="I1998" i="21"/>
  <c r="I1999" i="21"/>
  <c r="I2000" i="21"/>
  <c r="I2001" i="21"/>
  <c r="I2002" i="21"/>
  <c r="I2003" i="21"/>
  <c r="I2004" i="21"/>
  <c r="I2005" i="21"/>
  <c r="I2006" i="21"/>
  <c r="I2007" i="21"/>
  <c r="I2008" i="21"/>
  <c r="I2009" i="21"/>
  <c r="I2010" i="21"/>
  <c r="I2011" i="21"/>
  <c r="I2012" i="21"/>
  <c r="I2013" i="21"/>
  <c r="I2014" i="21"/>
  <c r="I2015" i="21"/>
  <c r="I2016" i="21"/>
  <c r="I2017" i="21"/>
  <c r="I2018" i="21"/>
  <c r="I2019" i="21"/>
  <c r="I2020" i="21"/>
  <c r="I2021" i="21"/>
  <c r="I2022" i="21"/>
  <c r="I2023" i="21"/>
  <c r="I2024" i="21"/>
  <c r="I2025" i="21"/>
  <c r="I2026" i="21"/>
  <c r="I2027" i="21"/>
  <c r="I2028" i="21"/>
  <c r="I2029" i="21"/>
  <c r="I2030" i="21"/>
  <c r="I2031" i="21"/>
  <c r="I2032" i="21"/>
  <c r="I2033" i="21"/>
  <c r="I2034" i="21"/>
  <c r="I2035" i="21"/>
  <c r="I2036" i="21"/>
  <c r="I2037" i="21"/>
  <c r="I2038" i="21"/>
  <c r="I2039" i="21"/>
  <c r="I2040" i="21"/>
  <c r="I2041" i="21"/>
  <c r="I2042" i="21"/>
  <c r="I2043" i="21"/>
  <c r="I2044" i="21"/>
  <c r="I2045" i="21"/>
  <c r="I2046" i="21"/>
  <c r="I2047" i="21"/>
  <c r="I2048" i="21"/>
  <c r="I2049" i="21"/>
  <c r="I2050" i="21"/>
  <c r="I2051" i="21"/>
  <c r="I2052" i="21"/>
  <c r="I2053" i="21"/>
  <c r="I2054" i="21"/>
  <c r="I2055" i="21"/>
  <c r="I7" i="21"/>
  <c r="H1696" i="21"/>
  <c r="H1697" i="21"/>
  <c r="H1698" i="21"/>
  <c r="H1699" i="21"/>
  <c r="H1700" i="21"/>
  <c r="H1701" i="21"/>
  <c r="H1702" i="21"/>
  <c r="H1703" i="21"/>
  <c r="H1704" i="21"/>
  <c r="H1705" i="21"/>
  <c r="H1706" i="21"/>
  <c r="H1707" i="21"/>
  <c r="H1708" i="21"/>
  <c r="H1709" i="21"/>
  <c r="H1710" i="21"/>
  <c r="H1711" i="21"/>
  <c r="H1712" i="21"/>
  <c r="H1713" i="21"/>
  <c r="H1714" i="21"/>
  <c r="H1715" i="21"/>
  <c r="H1716" i="21"/>
  <c r="H1717" i="21"/>
  <c r="H1718" i="21"/>
  <c r="H1719" i="21"/>
  <c r="H1720" i="21"/>
  <c r="H1721" i="21"/>
  <c r="H1722" i="21"/>
  <c r="H1723" i="21"/>
  <c r="H1724" i="21"/>
  <c r="H1725" i="21"/>
  <c r="H1726" i="21"/>
  <c r="H1727" i="21"/>
  <c r="H1728" i="21"/>
  <c r="H1729" i="21"/>
  <c r="H1730" i="21"/>
  <c r="H1731" i="21"/>
  <c r="H1732" i="21"/>
  <c r="H1733" i="21"/>
  <c r="H1734" i="21"/>
  <c r="H1735" i="21"/>
  <c r="H1736" i="21"/>
  <c r="H1737" i="21"/>
  <c r="H1738" i="21"/>
  <c r="H1739" i="21"/>
  <c r="H1740" i="21"/>
  <c r="H1741" i="21"/>
  <c r="H1742" i="21"/>
  <c r="H1743" i="21"/>
  <c r="H1744" i="21"/>
  <c r="H1745" i="21"/>
  <c r="H1746" i="21"/>
  <c r="H1747" i="21"/>
  <c r="H1748" i="21"/>
  <c r="H1749" i="21"/>
  <c r="H1750" i="21"/>
  <c r="H1751" i="21"/>
  <c r="H1752" i="21"/>
  <c r="H1753" i="21"/>
  <c r="H1754" i="21"/>
  <c r="H1755" i="21"/>
  <c r="H1756" i="21"/>
  <c r="H1757" i="21"/>
  <c r="H1758" i="21"/>
  <c r="H1759" i="21"/>
  <c r="H1760" i="21"/>
  <c r="H1761" i="21"/>
  <c r="H1762" i="21"/>
  <c r="H1763" i="21"/>
  <c r="H1764" i="21"/>
  <c r="H1765" i="21"/>
  <c r="H1766" i="21"/>
  <c r="H1767" i="21"/>
  <c r="H1768" i="21"/>
  <c r="H1769" i="21"/>
  <c r="H1770" i="21"/>
  <c r="H1771" i="21"/>
  <c r="H1772" i="21"/>
  <c r="H1773" i="21"/>
  <c r="H1774" i="21"/>
  <c r="H1775" i="21"/>
  <c r="H1776" i="21"/>
  <c r="H1777" i="21"/>
  <c r="H1778" i="21"/>
  <c r="H1779" i="21"/>
  <c r="H1780" i="21"/>
  <c r="H1781" i="21"/>
  <c r="H1782" i="21"/>
  <c r="H1783" i="21"/>
  <c r="H1784" i="21"/>
  <c r="H1785" i="21"/>
  <c r="H1786" i="21"/>
  <c r="H1787" i="21"/>
  <c r="H1788" i="21"/>
  <c r="H1789" i="21"/>
  <c r="H1790" i="21"/>
  <c r="H1791" i="21"/>
  <c r="H1792" i="21"/>
  <c r="H1793" i="21"/>
  <c r="H1794" i="21"/>
  <c r="H1795" i="21"/>
  <c r="H1796" i="21"/>
  <c r="H1797" i="21"/>
  <c r="H1798" i="21"/>
  <c r="H1799" i="21"/>
  <c r="H1800" i="21"/>
  <c r="H1801" i="21"/>
  <c r="H1802" i="21"/>
  <c r="H1803" i="21"/>
  <c r="H1804" i="21"/>
  <c r="H1805" i="21"/>
  <c r="H1806" i="21"/>
  <c r="H1807" i="21"/>
  <c r="H1808" i="21"/>
  <c r="H1809" i="21"/>
  <c r="H1810" i="21"/>
  <c r="H1811" i="21"/>
  <c r="H1812" i="21"/>
  <c r="H1813" i="21"/>
  <c r="H1814" i="21"/>
  <c r="H1815" i="21"/>
  <c r="H1816" i="21"/>
  <c r="H1817" i="21"/>
  <c r="H1818" i="21"/>
  <c r="H1819" i="21"/>
  <c r="H1820" i="21"/>
  <c r="H1821" i="21"/>
  <c r="H1822" i="21"/>
  <c r="H1823" i="21"/>
  <c r="H1824" i="21"/>
  <c r="H1825" i="21"/>
  <c r="H1826" i="21"/>
  <c r="H1827" i="21"/>
  <c r="H1828" i="21"/>
  <c r="H1829" i="21"/>
  <c r="H1830" i="21"/>
  <c r="H1831" i="21"/>
  <c r="H1832" i="21"/>
  <c r="H1833" i="21"/>
  <c r="H1834" i="21"/>
  <c r="H1835" i="21"/>
  <c r="H1836" i="21"/>
  <c r="H1837" i="21"/>
  <c r="H1838" i="21"/>
  <c r="H1839" i="21"/>
  <c r="H1840" i="21"/>
  <c r="H1841" i="21"/>
  <c r="H1842" i="21"/>
  <c r="H1843" i="21"/>
  <c r="H1844" i="21"/>
  <c r="H1845" i="21"/>
  <c r="H1846" i="21"/>
  <c r="H1847" i="21"/>
  <c r="H1848" i="21"/>
  <c r="H1849" i="21"/>
  <c r="H1850" i="21"/>
  <c r="H1851" i="21"/>
  <c r="H1852" i="21"/>
  <c r="H1853" i="21"/>
  <c r="H1854" i="21"/>
  <c r="H1855" i="21"/>
  <c r="H1856" i="21"/>
  <c r="H1857" i="21"/>
  <c r="H1858" i="21"/>
  <c r="H1859" i="21"/>
  <c r="H1860" i="21"/>
  <c r="H1861" i="21"/>
  <c r="H1862" i="21"/>
  <c r="H1863" i="21"/>
  <c r="H1864" i="21"/>
  <c r="H1865" i="21"/>
  <c r="H1866" i="21"/>
  <c r="H1867" i="21"/>
  <c r="H1868" i="21"/>
  <c r="H1869" i="21"/>
  <c r="H1870" i="21"/>
  <c r="H1871" i="21"/>
  <c r="H1872" i="21"/>
  <c r="H1873" i="21"/>
  <c r="H1874" i="21"/>
  <c r="H1875" i="21"/>
  <c r="H1876" i="21"/>
  <c r="H1877" i="21"/>
  <c r="H1878" i="21"/>
  <c r="H1879" i="21"/>
  <c r="H1880" i="21"/>
  <c r="H1881" i="21"/>
  <c r="H1882" i="21"/>
  <c r="H1883" i="21"/>
  <c r="H1884" i="21"/>
  <c r="H1885" i="21"/>
  <c r="H1886" i="21"/>
  <c r="H1887" i="21"/>
  <c r="H1888" i="21"/>
  <c r="H1889" i="21"/>
  <c r="H1890" i="21"/>
  <c r="H1891" i="21"/>
  <c r="H1892" i="21"/>
  <c r="H1893" i="21"/>
  <c r="H1894" i="21"/>
  <c r="H1895" i="21"/>
  <c r="H1896" i="21"/>
  <c r="H1897" i="21"/>
  <c r="H1898" i="21"/>
  <c r="H1899" i="21"/>
  <c r="H1900" i="21"/>
  <c r="H1901" i="21"/>
  <c r="H1902" i="21"/>
  <c r="H1903" i="21"/>
  <c r="H1904" i="21"/>
  <c r="H1905" i="21"/>
  <c r="H1906" i="21"/>
  <c r="H1907" i="21"/>
  <c r="H1908" i="21"/>
  <c r="H1909" i="21"/>
  <c r="H1910" i="21"/>
  <c r="H1911" i="21"/>
  <c r="H1912" i="21"/>
  <c r="H1913" i="21"/>
  <c r="H1914" i="21"/>
  <c r="H1915" i="21"/>
  <c r="H1916" i="21"/>
  <c r="H1917" i="21"/>
  <c r="H1918" i="21"/>
  <c r="H1919" i="21"/>
  <c r="H1920" i="21"/>
  <c r="H1921" i="21"/>
  <c r="H1922" i="21"/>
  <c r="H1923" i="21"/>
  <c r="H1924" i="21"/>
  <c r="H1925" i="21"/>
  <c r="H1926" i="21"/>
  <c r="H1927" i="21"/>
  <c r="H1928" i="21"/>
  <c r="H1929" i="21"/>
  <c r="H1930" i="21"/>
  <c r="H1931" i="21"/>
  <c r="H1932" i="21"/>
  <c r="H1933" i="21"/>
  <c r="H1934" i="21"/>
  <c r="H1935" i="21"/>
  <c r="H1936" i="21"/>
  <c r="H1937" i="21"/>
  <c r="H1938" i="21"/>
  <c r="H1939" i="21"/>
  <c r="H1940" i="21"/>
  <c r="H1941" i="21"/>
  <c r="H1942" i="21"/>
  <c r="H1943" i="21"/>
  <c r="H1944" i="21"/>
  <c r="H1945" i="21"/>
  <c r="H1946" i="21"/>
  <c r="H1947" i="21"/>
  <c r="H1948" i="21"/>
  <c r="H1949" i="21"/>
  <c r="H1950" i="21"/>
  <c r="H1951" i="21"/>
  <c r="H1952" i="21"/>
  <c r="H1953" i="21"/>
  <c r="H1954" i="21"/>
  <c r="H1955" i="21"/>
  <c r="H1956" i="21"/>
  <c r="H1957" i="21"/>
  <c r="H1958" i="21"/>
  <c r="H1959" i="21"/>
  <c r="H1960" i="21"/>
  <c r="H1961" i="21"/>
  <c r="H1962" i="21"/>
  <c r="H1963" i="21"/>
  <c r="H1964" i="21"/>
  <c r="H1965" i="21"/>
  <c r="H1966" i="21"/>
  <c r="H1967" i="21"/>
  <c r="H1968" i="21"/>
  <c r="H1969" i="21"/>
  <c r="H1970" i="21"/>
  <c r="H1971" i="21"/>
  <c r="H1972" i="21"/>
  <c r="H1973" i="21"/>
  <c r="H1974" i="21"/>
  <c r="H1975" i="21"/>
  <c r="H1976" i="21"/>
  <c r="H1977" i="21"/>
  <c r="H1978" i="21"/>
  <c r="H1979" i="21"/>
  <c r="H1980" i="21"/>
  <c r="H1981" i="21"/>
  <c r="H1982" i="21"/>
  <c r="H1983" i="21"/>
  <c r="H1984" i="21"/>
  <c r="H1985" i="21"/>
  <c r="H1986" i="21"/>
  <c r="H1987" i="21"/>
  <c r="H1988" i="21"/>
  <c r="H1989" i="21"/>
  <c r="H1990" i="21"/>
  <c r="H1991" i="21"/>
  <c r="H1992" i="21"/>
  <c r="H1993" i="21"/>
  <c r="H1994" i="21"/>
  <c r="H1995" i="21"/>
  <c r="H1996" i="21"/>
  <c r="H1997" i="21"/>
  <c r="H1998" i="21"/>
  <c r="H1999" i="21"/>
  <c r="H2000" i="21"/>
  <c r="H2001" i="21"/>
  <c r="H2002" i="21"/>
  <c r="H2003" i="21"/>
  <c r="H2004" i="21"/>
  <c r="H2005" i="21"/>
  <c r="H2006" i="21"/>
  <c r="H2007" i="21"/>
  <c r="H2008" i="21"/>
  <c r="H2009" i="21"/>
  <c r="H2010" i="21"/>
  <c r="H2011" i="21"/>
  <c r="H2012" i="21"/>
  <c r="H2013" i="21"/>
  <c r="H2014" i="21"/>
  <c r="H2015" i="21"/>
  <c r="H2016" i="21"/>
  <c r="H2017" i="21"/>
  <c r="H2018" i="21"/>
  <c r="H2019" i="21"/>
  <c r="H2020" i="21"/>
  <c r="H2021" i="21"/>
  <c r="H2022" i="21"/>
  <c r="H2023" i="21"/>
  <c r="H2024" i="21"/>
  <c r="H2025" i="21"/>
  <c r="H2026" i="21"/>
  <c r="H2027" i="21"/>
  <c r="H2028" i="21"/>
  <c r="H2029" i="21"/>
  <c r="H2030" i="21"/>
  <c r="H2031" i="21"/>
  <c r="H2032" i="21"/>
  <c r="H2033" i="21"/>
  <c r="H2034" i="21"/>
  <c r="H2035" i="21"/>
  <c r="H2036" i="21"/>
  <c r="H2037" i="21"/>
  <c r="H2038" i="21"/>
  <c r="H2039" i="21"/>
  <c r="H2040" i="21"/>
  <c r="H2041" i="21"/>
  <c r="H2042" i="21"/>
  <c r="H2043" i="21"/>
  <c r="H2044" i="21"/>
  <c r="H2045" i="21"/>
  <c r="H2046" i="21"/>
  <c r="H2047" i="21"/>
  <c r="H2048" i="21"/>
  <c r="H2049" i="21"/>
  <c r="H2050" i="21"/>
  <c r="H2051" i="21"/>
  <c r="H2052" i="21"/>
  <c r="H2053" i="21"/>
  <c r="H2054" i="21"/>
  <c r="H2055" i="21"/>
  <c r="H7" i="21"/>
  <c r="G1696" i="21"/>
  <c r="G1697" i="21"/>
  <c r="G1698" i="21"/>
  <c r="G1699" i="21"/>
  <c r="G1700" i="21"/>
  <c r="G1701" i="21"/>
  <c r="G1702" i="21"/>
  <c r="G1703" i="21"/>
  <c r="G1704" i="21"/>
  <c r="G1705" i="21"/>
  <c r="G1706" i="21"/>
  <c r="G1707" i="21"/>
  <c r="G1708" i="21"/>
  <c r="G1709" i="21"/>
  <c r="G1710" i="21"/>
  <c r="G1711" i="21"/>
  <c r="G1712" i="21"/>
  <c r="G1713" i="21"/>
  <c r="G1714" i="21"/>
  <c r="G1715" i="21"/>
  <c r="G1716" i="21"/>
  <c r="G1717" i="21"/>
  <c r="G1718" i="21"/>
  <c r="G1719" i="21"/>
  <c r="G1720" i="21"/>
  <c r="G1721" i="21"/>
  <c r="G1722" i="21"/>
  <c r="G1723" i="21"/>
  <c r="G1724" i="21"/>
  <c r="G1725" i="21"/>
  <c r="G1726" i="21"/>
  <c r="G1727" i="21"/>
  <c r="G1728" i="21"/>
  <c r="G1729" i="21"/>
  <c r="G1730" i="21"/>
  <c r="G1731" i="21"/>
  <c r="G1732" i="21"/>
  <c r="G1733" i="21"/>
  <c r="G1734" i="21"/>
  <c r="G1735" i="21"/>
  <c r="G1736" i="21"/>
  <c r="G1737" i="21"/>
  <c r="G1738" i="21"/>
  <c r="G1739" i="21"/>
  <c r="G1740" i="21"/>
  <c r="G1741" i="21"/>
  <c r="G1742" i="21"/>
  <c r="G1743" i="21"/>
  <c r="G1744" i="21"/>
  <c r="G1745" i="21"/>
  <c r="G1746" i="21"/>
  <c r="G1747" i="21"/>
  <c r="G1748" i="21"/>
  <c r="G1749" i="21"/>
  <c r="G1750" i="21"/>
  <c r="G1751" i="21"/>
  <c r="G1752" i="21"/>
  <c r="G1753" i="21"/>
  <c r="G1754" i="21"/>
  <c r="G1755" i="21"/>
  <c r="G1756" i="21"/>
  <c r="G1757" i="21"/>
  <c r="G1758" i="21"/>
  <c r="G1759" i="21"/>
  <c r="G1760" i="21"/>
  <c r="G1761" i="21"/>
  <c r="G1762" i="21"/>
  <c r="G1763" i="21"/>
  <c r="G1764" i="21"/>
  <c r="G1765" i="21"/>
  <c r="G1766" i="21"/>
  <c r="G1767" i="21"/>
  <c r="G1768" i="21"/>
  <c r="G1769" i="21"/>
  <c r="G1770" i="21"/>
  <c r="G1771" i="21"/>
  <c r="G1772" i="21"/>
  <c r="G1773" i="21"/>
  <c r="G1774" i="21"/>
  <c r="G1775" i="21"/>
  <c r="G1776" i="21"/>
  <c r="G1777" i="21"/>
  <c r="G1778" i="21"/>
  <c r="G1779" i="21"/>
  <c r="G1780" i="21"/>
  <c r="G1781" i="21"/>
  <c r="G1782" i="21"/>
  <c r="G1783" i="21"/>
  <c r="G1784" i="21"/>
  <c r="G1785" i="21"/>
  <c r="G1786" i="21"/>
  <c r="G1787" i="21"/>
  <c r="G1788" i="21"/>
  <c r="G1789" i="21"/>
  <c r="G1790" i="21"/>
  <c r="G1791" i="21"/>
  <c r="G1792" i="21"/>
  <c r="G1793" i="21"/>
  <c r="G1794" i="21"/>
  <c r="G1795" i="21"/>
  <c r="G1796" i="21"/>
  <c r="G1797" i="21"/>
  <c r="G1798" i="21"/>
  <c r="G1799" i="21"/>
  <c r="G1800" i="21"/>
  <c r="G1801" i="21"/>
  <c r="G1802" i="21"/>
  <c r="G1803" i="21"/>
  <c r="G1804" i="21"/>
  <c r="G1805" i="21"/>
  <c r="G1806" i="21"/>
  <c r="G1807" i="21"/>
  <c r="G1808" i="21"/>
  <c r="G1809" i="21"/>
  <c r="G1810" i="21"/>
  <c r="G1811" i="21"/>
  <c r="G1812" i="21"/>
  <c r="G1813" i="21"/>
  <c r="G1814" i="21"/>
  <c r="G1815" i="21"/>
  <c r="G1816" i="21"/>
  <c r="G1817" i="21"/>
  <c r="G1818" i="21"/>
  <c r="G1819" i="21"/>
  <c r="G1820" i="21"/>
  <c r="G1821" i="21"/>
  <c r="G1822" i="21"/>
  <c r="G1823" i="21"/>
  <c r="G1824" i="21"/>
  <c r="G1825" i="21"/>
  <c r="G1826" i="21"/>
  <c r="G1827" i="21"/>
  <c r="G1828" i="21"/>
  <c r="G1829" i="21"/>
  <c r="G1830" i="21"/>
  <c r="G1831" i="21"/>
  <c r="G1832" i="21"/>
  <c r="G1833" i="21"/>
  <c r="G1834" i="21"/>
  <c r="G1835" i="21"/>
  <c r="G1836" i="21"/>
  <c r="G1837" i="21"/>
  <c r="G1838" i="21"/>
  <c r="G1839" i="21"/>
  <c r="G1840" i="21"/>
  <c r="G1841" i="21"/>
  <c r="G1842" i="21"/>
  <c r="G1843" i="21"/>
  <c r="G1844" i="21"/>
  <c r="G1845" i="21"/>
  <c r="G1846" i="21"/>
  <c r="G1847" i="21"/>
  <c r="G1848" i="21"/>
  <c r="G1849" i="21"/>
  <c r="G1850" i="21"/>
  <c r="G1851" i="21"/>
  <c r="G1852" i="21"/>
  <c r="G1853" i="21"/>
  <c r="G1854" i="21"/>
  <c r="G1855" i="21"/>
  <c r="G1856" i="21"/>
  <c r="G1857" i="21"/>
  <c r="G1858" i="21"/>
  <c r="G1859" i="21"/>
  <c r="G1860" i="21"/>
  <c r="G1861" i="21"/>
  <c r="G1862" i="21"/>
  <c r="G1863" i="21"/>
  <c r="G1864" i="21"/>
  <c r="G1865" i="21"/>
  <c r="G1866" i="21"/>
  <c r="G1867" i="21"/>
  <c r="G1868" i="21"/>
  <c r="G1869" i="21"/>
  <c r="G1870" i="21"/>
  <c r="G1871" i="21"/>
  <c r="G1872" i="21"/>
  <c r="G1873" i="21"/>
  <c r="G1874" i="21"/>
  <c r="G1875" i="21"/>
  <c r="G1876" i="21"/>
  <c r="G1877" i="21"/>
  <c r="G1878" i="21"/>
  <c r="G1879" i="21"/>
  <c r="G1880" i="21"/>
  <c r="G1881" i="21"/>
  <c r="G1882" i="21"/>
  <c r="G1883" i="21"/>
  <c r="G1884" i="21"/>
  <c r="G1885" i="21"/>
  <c r="G1886" i="21"/>
  <c r="G1887" i="21"/>
  <c r="G1888" i="21"/>
  <c r="G1889" i="21"/>
  <c r="G1890" i="21"/>
  <c r="G1891" i="21"/>
  <c r="G1892" i="21"/>
  <c r="G1893" i="21"/>
  <c r="G1894" i="21"/>
  <c r="G1895" i="21"/>
  <c r="G1896" i="21"/>
  <c r="G1897" i="21"/>
  <c r="G1898" i="21"/>
  <c r="G1899" i="21"/>
  <c r="G1900" i="21"/>
  <c r="G1901" i="21"/>
  <c r="G1902" i="21"/>
  <c r="G1903" i="21"/>
  <c r="G1904" i="21"/>
  <c r="G1905" i="21"/>
  <c r="G1906" i="21"/>
  <c r="G1907" i="21"/>
  <c r="G1908" i="21"/>
  <c r="G1909" i="21"/>
  <c r="G1910" i="21"/>
  <c r="G1911" i="21"/>
  <c r="G1912" i="21"/>
  <c r="G1913" i="21"/>
  <c r="G1914" i="21"/>
  <c r="G1915" i="21"/>
  <c r="G1916" i="21"/>
  <c r="G1917" i="21"/>
  <c r="G1918" i="21"/>
  <c r="G1919" i="21"/>
  <c r="G1920" i="21"/>
  <c r="G1921" i="21"/>
  <c r="G1922" i="21"/>
  <c r="G1923" i="21"/>
  <c r="G1924" i="21"/>
  <c r="G1925" i="21"/>
  <c r="G1926" i="21"/>
  <c r="G1927" i="21"/>
  <c r="G1928" i="21"/>
  <c r="G1929" i="21"/>
  <c r="G1930" i="21"/>
  <c r="G1931" i="21"/>
  <c r="G1932" i="21"/>
  <c r="G1933" i="21"/>
  <c r="G1934" i="21"/>
  <c r="G1935" i="21"/>
  <c r="G1936" i="21"/>
  <c r="G1937" i="21"/>
  <c r="G1938" i="21"/>
  <c r="G1939" i="21"/>
  <c r="G1940" i="21"/>
  <c r="G1941" i="21"/>
  <c r="G1942" i="21"/>
  <c r="G1943" i="21"/>
  <c r="G1944" i="21"/>
  <c r="G1945" i="21"/>
  <c r="G1946" i="21"/>
  <c r="G1947" i="21"/>
  <c r="G1948" i="21"/>
  <c r="G1949" i="21"/>
  <c r="G1950" i="21"/>
  <c r="G1951" i="21"/>
  <c r="G1952" i="21"/>
  <c r="G1953" i="21"/>
  <c r="G1954" i="21"/>
  <c r="G1955" i="21"/>
  <c r="G1956" i="21"/>
  <c r="G1957" i="21"/>
  <c r="G1958" i="21"/>
  <c r="G1959" i="21"/>
  <c r="G1960" i="21"/>
  <c r="G1961" i="21"/>
  <c r="G1962" i="21"/>
  <c r="G1963" i="21"/>
  <c r="G1964" i="21"/>
  <c r="G1965" i="21"/>
  <c r="G1966" i="21"/>
  <c r="G1967" i="21"/>
  <c r="G1968" i="21"/>
  <c r="G1969" i="21"/>
  <c r="G1970" i="21"/>
  <c r="G1971" i="21"/>
  <c r="G1972" i="21"/>
  <c r="G1973" i="21"/>
  <c r="G1974" i="21"/>
  <c r="G1975" i="21"/>
  <c r="G1976" i="21"/>
  <c r="G1977" i="21"/>
  <c r="G1978" i="21"/>
  <c r="G1979" i="21"/>
  <c r="G1980" i="21"/>
  <c r="G1981" i="21"/>
  <c r="G1982" i="21"/>
  <c r="G1983" i="21"/>
  <c r="G1984" i="21"/>
  <c r="G1985" i="21"/>
  <c r="G1986" i="21"/>
  <c r="G1987" i="21"/>
  <c r="G1988" i="21"/>
  <c r="G1989" i="21"/>
  <c r="G1990" i="21"/>
  <c r="G1991" i="21"/>
  <c r="G1992" i="21"/>
  <c r="G1993" i="21"/>
  <c r="G1994" i="21"/>
  <c r="G1995" i="21"/>
  <c r="G1996" i="21"/>
  <c r="G1997" i="21"/>
  <c r="G1998" i="21"/>
  <c r="G1999" i="21"/>
  <c r="G2000" i="21"/>
  <c r="G2001" i="21"/>
  <c r="G2002" i="21"/>
  <c r="G2003" i="21"/>
  <c r="G2004" i="21"/>
  <c r="G2005" i="21"/>
  <c r="G2006" i="21"/>
  <c r="G2007" i="21"/>
  <c r="G2008" i="21"/>
  <c r="G2009" i="21"/>
  <c r="G2010" i="21"/>
  <c r="G2011" i="21"/>
  <c r="G2012" i="21"/>
  <c r="G2013" i="21"/>
  <c r="G2014" i="21"/>
  <c r="G2015" i="21"/>
  <c r="G2016" i="21"/>
  <c r="G2017" i="21"/>
  <c r="G2018" i="21"/>
  <c r="G2019" i="21"/>
  <c r="G2020" i="21"/>
  <c r="G2021" i="21"/>
  <c r="G2022" i="21"/>
  <c r="G2023" i="21"/>
  <c r="G2024" i="21"/>
  <c r="G2025" i="21"/>
  <c r="G2026" i="21"/>
  <c r="G2027" i="21"/>
  <c r="G2028" i="21"/>
  <c r="G2029" i="21"/>
  <c r="G2030" i="21"/>
  <c r="G2031" i="21"/>
  <c r="G2032" i="21"/>
  <c r="G2033" i="21"/>
  <c r="G2034" i="21"/>
  <c r="G2035" i="21"/>
  <c r="G2036" i="21"/>
  <c r="G2037" i="21"/>
  <c r="G2038" i="21"/>
  <c r="G2039" i="21"/>
  <c r="G2040" i="21"/>
  <c r="G2041" i="21"/>
  <c r="G2042" i="21"/>
  <c r="G2043" i="21"/>
  <c r="G2044" i="21"/>
  <c r="G2045" i="21"/>
  <c r="G2046" i="21"/>
  <c r="G2047" i="21"/>
  <c r="G2048" i="21"/>
  <c r="G2049" i="21"/>
  <c r="G2050" i="21"/>
  <c r="G2051" i="21"/>
  <c r="G2052" i="21"/>
  <c r="G2053" i="21"/>
  <c r="G2054" i="21"/>
  <c r="G2055" i="21"/>
  <c r="G7" i="21"/>
  <c r="K7" i="21"/>
  <c r="C28" i="18"/>
  <c r="C27" i="18"/>
  <c r="H83" i="6"/>
  <c r="H82" i="6"/>
  <c r="H81" i="6"/>
  <c r="G83" i="6"/>
  <c r="G82" i="6"/>
  <c r="F30" i="18"/>
  <c r="E30" i="18"/>
  <c r="D30" i="18"/>
  <c r="C30" i="18"/>
  <c r="D28" i="18"/>
  <c r="E28" i="18"/>
  <c r="F28" i="18"/>
  <c r="I75" i="6"/>
  <c r="I74" i="6"/>
  <c r="I73" i="6"/>
  <c r="E75" i="6"/>
  <c r="E74" i="6"/>
  <c r="E73" i="6"/>
  <c r="I67" i="6"/>
  <c r="I66" i="6"/>
  <c r="I65" i="6"/>
  <c r="E67" i="6"/>
  <c r="E66" i="6"/>
  <c r="E65" i="6"/>
  <c r="I59" i="6"/>
  <c r="I58" i="6"/>
  <c r="I57" i="6"/>
  <c r="E59" i="6"/>
  <c r="E58" i="6"/>
  <c r="E57" i="6"/>
  <c r="I51" i="6"/>
  <c r="I50" i="6"/>
  <c r="I49" i="6"/>
  <c r="E51" i="6"/>
  <c r="E50" i="6"/>
  <c r="E49" i="6"/>
  <c r="I43" i="6"/>
  <c r="I42" i="6"/>
  <c r="I41" i="6"/>
  <c r="E43" i="6"/>
  <c r="E42" i="6"/>
  <c r="E41" i="6"/>
  <c r="I35" i="6"/>
  <c r="I34" i="6"/>
  <c r="I33" i="6"/>
  <c r="E35" i="6"/>
  <c r="E34" i="6"/>
  <c r="E33" i="6"/>
  <c r="I27" i="6"/>
  <c r="I26" i="6"/>
  <c r="I25" i="6"/>
  <c r="E27" i="6"/>
  <c r="E26" i="6"/>
  <c r="E25" i="6"/>
  <c r="I19" i="6"/>
  <c r="I18" i="6"/>
  <c r="I17" i="6"/>
  <c r="E19" i="6"/>
  <c r="E18" i="6"/>
  <c r="E17" i="6"/>
  <c r="L42" i="6"/>
  <c r="L41" i="6"/>
  <c r="L35" i="6"/>
  <c r="L34" i="6"/>
  <c r="L33" i="6"/>
  <c r="L27" i="6"/>
  <c r="L26" i="6"/>
  <c r="L25" i="6"/>
  <c r="L19" i="6"/>
  <c r="L18" i="6"/>
  <c r="L17" i="6"/>
  <c r="L11" i="6"/>
  <c r="L10" i="6"/>
  <c r="L9" i="6"/>
  <c r="C5" i="18"/>
  <c r="C6" i="18"/>
  <c r="C7" i="18"/>
  <c r="C4" i="18"/>
  <c r="C17" i="18"/>
  <c r="L75" i="6"/>
  <c r="K75" i="6"/>
  <c r="L74" i="6"/>
  <c r="K74" i="6"/>
  <c r="L73" i="6"/>
  <c r="K73" i="6"/>
  <c r="H76" i="6"/>
  <c r="G76" i="6"/>
  <c r="D76" i="6"/>
  <c r="C76" i="6"/>
  <c r="H68" i="6"/>
  <c r="G68" i="6"/>
  <c r="D68" i="6"/>
  <c r="E68" i="6" s="1"/>
  <c r="C68" i="6"/>
  <c r="L67" i="6"/>
  <c r="K67" i="6"/>
  <c r="L66" i="6"/>
  <c r="K66" i="6"/>
  <c r="L65" i="6"/>
  <c r="K65" i="6"/>
  <c r="H60" i="6"/>
  <c r="G60" i="6"/>
  <c r="D60" i="6"/>
  <c r="C60" i="6"/>
  <c r="L59" i="6"/>
  <c r="K59" i="6"/>
  <c r="L58" i="6"/>
  <c r="K58" i="6"/>
  <c r="L57" i="6"/>
  <c r="K57" i="6"/>
  <c r="H52" i="6"/>
  <c r="G52" i="6"/>
  <c r="D52" i="6"/>
  <c r="C52" i="6"/>
  <c r="L51" i="6"/>
  <c r="K51" i="6"/>
  <c r="L50" i="6"/>
  <c r="K50" i="6"/>
  <c r="L49" i="6"/>
  <c r="K49" i="6"/>
  <c r="H44" i="6"/>
  <c r="G44" i="6"/>
  <c r="D44" i="6"/>
  <c r="C44" i="6"/>
  <c r="L43" i="6"/>
  <c r="K43" i="6"/>
  <c r="K42" i="6"/>
  <c r="K41" i="6"/>
  <c r="H36" i="6"/>
  <c r="I36" i="6" s="1"/>
  <c r="G36" i="6"/>
  <c r="D36" i="6"/>
  <c r="C36" i="6"/>
  <c r="K35" i="6"/>
  <c r="K34" i="6"/>
  <c r="K33" i="6"/>
  <c r="H28" i="6"/>
  <c r="G28" i="6"/>
  <c r="D28" i="6"/>
  <c r="C28" i="6"/>
  <c r="K27" i="6"/>
  <c r="K26" i="6"/>
  <c r="K25" i="6"/>
  <c r="H20" i="6"/>
  <c r="G20" i="6"/>
  <c r="D20" i="6"/>
  <c r="C20" i="6"/>
  <c r="K19" i="6"/>
  <c r="K18" i="6"/>
  <c r="K17" i="6"/>
  <c r="H12" i="6"/>
  <c r="G12" i="6"/>
  <c r="D12" i="6"/>
  <c r="C12" i="6"/>
  <c r="K11" i="6"/>
  <c r="K10" i="6"/>
  <c r="K9" i="6"/>
  <c r="O9" i="6" s="1"/>
  <c r="L7" i="21" l="1"/>
  <c r="M7" i="21"/>
  <c r="N7" i="21"/>
  <c r="F1" i="27"/>
  <c r="J1" i="19"/>
  <c r="E12" i="6"/>
  <c r="I20" i="6"/>
  <c r="E36" i="6"/>
  <c r="E60" i="6"/>
  <c r="I68" i="6"/>
  <c r="E20" i="6"/>
  <c r="H1" i="14"/>
  <c r="E1" i="22"/>
  <c r="H1" i="21"/>
  <c r="E52" i="6"/>
  <c r="M11" i="6"/>
  <c r="I60" i="6"/>
  <c r="I28" i="6"/>
  <c r="I52" i="6"/>
  <c r="I76" i="6"/>
  <c r="E84" i="6"/>
  <c r="E44" i="6"/>
  <c r="I44" i="6"/>
  <c r="E28" i="6"/>
  <c r="E76" i="6"/>
  <c r="M10" i="6"/>
  <c r="I12" i="6"/>
  <c r="M9" i="6"/>
  <c r="M58" i="6"/>
  <c r="L12" i="6"/>
  <c r="O75" i="6"/>
  <c r="O42" i="6"/>
  <c r="O74" i="6"/>
  <c r="O34" i="6"/>
  <c r="O67" i="6"/>
  <c r="M66" i="6"/>
  <c r="K12" i="6"/>
  <c r="H1" i="24"/>
  <c r="O25" i="6"/>
  <c r="O26" i="6"/>
  <c r="O65" i="6"/>
  <c r="M34" i="6"/>
  <c r="L44" i="6"/>
  <c r="M67" i="6"/>
  <c r="L68" i="6"/>
  <c r="M35" i="6"/>
  <c r="O35" i="6"/>
  <c r="M33" i="6"/>
  <c r="M49" i="6"/>
  <c r="M42" i="6"/>
  <c r="K60" i="6"/>
  <c r="O11" i="6"/>
  <c r="K28" i="6"/>
  <c r="O58" i="6"/>
  <c r="M17" i="6"/>
  <c r="O27" i="6"/>
  <c r="O59" i="6"/>
  <c r="M50" i="6"/>
  <c r="M59" i="6"/>
  <c r="L83" i="6"/>
  <c r="I83" i="6"/>
  <c r="I81" i="6"/>
  <c r="L36" i="6"/>
  <c r="M41" i="6"/>
  <c r="K52" i="6"/>
  <c r="M18" i="6"/>
  <c r="O43" i="6"/>
  <c r="G84" i="6"/>
  <c r="K20" i="6"/>
  <c r="M74" i="6"/>
  <c r="O18" i="6"/>
  <c r="I82" i="6"/>
  <c r="O49" i="6"/>
  <c r="M57" i="6"/>
  <c r="H84" i="6"/>
  <c r="O33" i="6"/>
  <c r="L60" i="6"/>
  <c r="M60" i="6" s="1"/>
  <c r="M27" i="6"/>
  <c r="O50" i="6"/>
  <c r="O57" i="6"/>
  <c r="L76" i="6"/>
  <c r="O17" i="6"/>
  <c r="K44" i="6"/>
  <c r="M51" i="6"/>
  <c r="M65" i="6"/>
  <c r="M19" i="6"/>
  <c r="M73" i="6"/>
  <c r="O19" i="6"/>
  <c r="O51" i="6"/>
  <c r="O66" i="6"/>
  <c r="M75" i="6"/>
  <c r="O41" i="6"/>
  <c r="O73" i="6"/>
  <c r="L82" i="6"/>
  <c r="L20" i="6"/>
  <c r="O10" i="6"/>
  <c r="E9" i="14"/>
  <c r="L81" i="6"/>
  <c r="K83" i="6"/>
  <c r="K36" i="6"/>
  <c r="M25" i="6"/>
  <c r="K81" i="6"/>
  <c r="K68" i="6"/>
  <c r="M43" i="6"/>
  <c r="M26" i="6"/>
  <c r="K76" i="6"/>
  <c r="K82" i="6"/>
  <c r="L28" i="6"/>
  <c r="M28" i="6" s="1"/>
  <c r="L52" i="6"/>
  <c r="M52" i="6" s="1"/>
  <c r="G1" i="18"/>
  <c r="I1" i="6"/>
  <c r="G1" i="1"/>
  <c r="Q1" i="3"/>
  <c r="F1" i="17"/>
  <c r="M76" i="6" l="1"/>
  <c r="I84" i="6"/>
  <c r="M20" i="6"/>
  <c r="M68" i="6"/>
  <c r="M44" i="6"/>
  <c r="M36" i="6"/>
  <c r="M12" i="6"/>
  <c r="O52" i="6"/>
  <c r="O44" i="6"/>
  <c r="O36" i="6"/>
  <c r="O76" i="6"/>
  <c r="O68" i="6"/>
  <c r="O28" i="6"/>
  <c r="M83" i="6"/>
  <c r="O82" i="6"/>
  <c r="O60" i="6"/>
  <c r="O83" i="6"/>
  <c r="O12" i="6"/>
  <c r="M82" i="6"/>
  <c r="O20" i="6"/>
  <c r="L84" i="6"/>
  <c r="O81" i="6"/>
  <c r="M81" i="6"/>
  <c r="K84" i="6"/>
  <c r="C11" i="18" l="1"/>
  <c r="M84" i="6"/>
  <c r="O84" i="6"/>
  <c r="H1" i="19" l="1"/>
  <c r="G8" i="19" s="1"/>
  <c r="F19" i="18" s="1"/>
  <c r="C5" i="24"/>
  <c r="C12" i="18"/>
  <c r="E8" i="19" l="1"/>
  <c r="E10" i="19" s="1"/>
  <c r="D26" i="18" s="1"/>
  <c r="D8" i="19"/>
  <c r="D10" i="19" s="1"/>
  <c r="C4" i="14" s="1"/>
  <c r="F8" i="19"/>
  <c r="F10" i="19" s="1"/>
  <c r="E26" i="18" s="1"/>
  <c r="G10" i="19"/>
  <c r="F26" i="18" s="1"/>
  <c r="D16" i="18"/>
  <c r="E16" i="18"/>
  <c r="F16" i="18"/>
  <c r="C16" i="18"/>
  <c r="E19" i="18" l="1"/>
  <c r="C19" i="18"/>
  <c r="D19" i="18"/>
  <c r="F4" i="14"/>
  <c r="F14" i="14" s="1"/>
  <c r="C14" i="14"/>
  <c r="C12" i="14"/>
  <c r="E4" i="14"/>
  <c r="E12" i="14" s="1"/>
  <c r="C26" i="18"/>
  <c r="D4" i="14"/>
  <c r="F12" i="14" l="1"/>
  <c r="D14" i="14"/>
  <c r="D12" i="14"/>
  <c r="E14" i="1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6DF03BC-80F1-4E14-BB23-5D7EC4EB75FA}" keepAlive="1" name="Query - Table1" description="Connection to the 'Table1' query in the workbook." type="5" refreshedVersion="6" background="1">
    <dbPr connection="Provider=Microsoft.Mashup.OleDb.1;Data Source=$Workbook$;Location=Table1;Extended Properties=&quot;&quot;" command="SELECT * FROM [Table1]"/>
  </connection>
  <connection id="2" xr16:uid="{6EAB0937-BF3B-4FB9-9E12-5C2A72961529}" keepAlive="1" name="Query - Table1 (2)" description="Connection to the 'Table1 (2)' query in the workbook." type="5" refreshedVersion="6" background="1">
    <dbPr connection="Provider=Microsoft.Mashup.OleDb.1;Data Source=$Workbook$;Location=Table1 (2);Extended Properties=&quot;&quot;" command="SELECT * FROM [Table1 (2)]"/>
  </connection>
</connections>
</file>

<file path=xl/sharedStrings.xml><?xml version="1.0" encoding="utf-8"?>
<sst xmlns="http://schemas.openxmlformats.org/spreadsheetml/2006/main" count="9275" uniqueCount="2160">
  <si>
    <t>Name</t>
  </si>
  <si>
    <t>Title</t>
  </si>
  <si>
    <t>Telephone</t>
  </si>
  <si>
    <t>Email</t>
  </si>
  <si>
    <t>Contact Name</t>
  </si>
  <si>
    <t>Street Address</t>
  </si>
  <si>
    <t>City</t>
  </si>
  <si>
    <t>State</t>
  </si>
  <si>
    <t>Zip</t>
  </si>
  <si>
    <t>Fax</t>
  </si>
  <si>
    <t>E-mail</t>
  </si>
  <si>
    <t>Yes</t>
  </si>
  <si>
    <t>No</t>
  </si>
  <si>
    <t>Customer Class</t>
  </si>
  <si>
    <t>Currently Serving</t>
  </si>
  <si>
    <t>Not Serving but plan to in next 12 months</t>
  </si>
  <si>
    <t>Licensed to serve but no immediate plans to provide service and not accepting calls or marketing to class</t>
  </si>
  <si>
    <t>Central Maine Power Company</t>
  </si>
  <si>
    <t>Eastern Maine Electric Cooperative</t>
  </si>
  <si>
    <t>Houlton Water Company</t>
  </si>
  <si>
    <t>Kennebunk Light and Power District</t>
  </si>
  <si>
    <t>Madison Department of Electric Works</t>
  </si>
  <si>
    <t>Van Buren Light &amp; Power District</t>
  </si>
  <si>
    <t>Yes/No</t>
  </si>
  <si>
    <t>Fox Island Electric Cooperative</t>
  </si>
  <si>
    <t>REGULATORY Contact Name</t>
  </si>
  <si>
    <t>Chapter 305 (2)(E)(1)(d) – ownership or control:  Report any changes in the licensee’s ownership or control.</t>
  </si>
  <si>
    <t xml:space="preserve">Chapter 305 (2) (E)(1)(i) – consumer complaints:  The number of customer complaints, by state and customer class, related to the retail sale of electricity or natural gas filed against it at regulatory bodies other than the MPUC over the last 12 months. </t>
  </si>
  <si>
    <t xml:space="preserve">Chapter 305 (2)(E)(1)(c) – enforcement actions:  List, with identifying case reference numbers,  any enforcement action initiated or concluded against the licensee or an affiliated interest by any federal, state or local agency with respect to the sale of electricity or other energy-related product or service.  </t>
  </si>
  <si>
    <t>Standard Offer Service Sales</t>
  </si>
  <si>
    <t>Non-Standard Offer Sales</t>
  </si>
  <si>
    <t>Total Sales</t>
  </si>
  <si>
    <t>Customer Class*</t>
  </si>
  <si>
    <t>MWh Sales</t>
  </si>
  <si>
    <t>Revenues</t>
  </si>
  <si>
    <t>Medium Non-Residential</t>
  </si>
  <si>
    <t>Large Non-Residential</t>
  </si>
  <si>
    <t>Total</t>
  </si>
  <si>
    <t>* As defined in Chapter 301</t>
  </si>
  <si>
    <t>Houlton Water Company (Electric Department)</t>
  </si>
  <si>
    <t>Kennebunk Light &amp; Power District</t>
  </si>
  <si>
    <t>Line Loss Factor</t>
  </si>
  <si>
    <t>(SO RFP)</t>
  </si>
  <si>
    <t>(EM - ND)</t>
  </si>
  <si>
    <t>(CMP)</t>
  </si>
  <si>
    <t>Chapter 305 (2)(E)(1)(e), Chapter 306(2)(H)(3)(a) – below please list and attach copies of disclosure labels available to customers during the reporting period.  
Please indicate which class of customers and the time period the label is applicable to.</t>
  </si>
  <si>
    <t xml:space="preserve">Chapter 305(2)(E)(1)(b and f), Chapter 306(2)(G)(3)(b and c) and Chapter 311 (6)(G)(1 to 4):  </t>
  </si>
  <si>
    <t>b. To the extent that the CEP does not use NARs for any NMISA generating facilities used to meet the RPS portfolio requirements, a description of the resources used to serve customers in the Maritimes control area and information verifying the accuracy of the resource portfolio and the emission characteristics associated with the resource portfolio.</t>
  </si>
  <si>
    <t xml:space="preserve">c. Complete Attachment C to show the actual source of energy supply used to serve customers in Maine.  </t>
  </si>
  <si>
    <t>MSS16612</t>
  </si>
  <si>
    <t>NMISA</t>
  </si>
  <si>
    <t>Biomass</t>
  </si>
  <si>
    <t>Coal</t>
  </si>
  <si>
    <t>Oil</t>
  </si>
  <si>
    <t>Natural Gas</t>
  </si>
  <si>
    <t>Wind</t>
  </si>
  <si>
    <t>Municipal Solid Waste</t>
  </si>
  <si>
    <t>Other</t>
  </si>
  <si>
    <t xml:space="preserve">Generating Unit ID# </t>
  </si>
  <si>
    <t>Name of Generating Unit</t>
  </si>
  <si>
    <t>Location by state</t>
  </si>
  <si>
    <t>Fuel Source</t>
  </si>
  <si>
    <t>Banked in Previous Year</t>
  </si>
  <si>
    <t>Unit ID</t>
  </si>
  <si>
    <t>Account Holder</t>
  </si>
  <si>
    <t>Fuel Type</t>
  </si>
  <si>
    <t>Solar Photovoltaic</t>
  </si>
  <si>
    <t>Fuel cell</t>
  </si>
  <si>
    <t>MSS10770</t>
  </si>
  <si>
    <t>A &amp; D Hydro, Inc.</t>
  </si>
  <si>
    <t>Hydroelectric/Hydropower</t>
  </si>
  <si>
    <t>Digester gas</t>
  </si>
  <si>
    <t>MSS914</t>
  </si>
  <si>
    <t>MSS908</t>
  </si>
  <si>
    <t>MSS901</t>
  </si>
  <si>
    <t>NON32120</t>
  </si>
  <si>
    <t>Chicopee - 1</t>
  </si>
  <si>
    <t>Ameresco Chicopee Energy, LLC</t>
  </si>
  <si>
    <t>Landfill gas</t>
  </si>
  <si>
    <t>NON32121</t>
  </si>
  <si>
    <t>Chicopee - 2</t>
  </si>
  <si>
    <t>NON32122</t>
  </si>
  <si>
    <t>Chicopee - 3</t>
  </si>
  <si>
    <t>NON32541</t>
  </si>
  <si>
    <t>Sebec Hydro - Sebec Electric</t>
  </si>
  <si>
    <t>Ampersand Energy Partners LLC</t>
  </si>
  <si>
    <t>MSS1049</t>
  </si>
  <si>
    <t>MSS737</t>
  </si>
  <si>
    <t>MSS905</t>
  </si>
  <si>
    <t>Ashuelot River Hydro, Inc.</t>
  </si>
  <si>
    <t>MSS951</t>
  </si>
  <si>
    <t>MSS895</t>
  </si>
  <si>
    <t>MSS49693</t>
  </si>
  <si>
    <t>MSS794</t>
  </si>
  <si>
    <t>MSS48960</t>
  </si>
  <si>
    <t>Athens Energy LLC</t>
  </si>
  <si>
    <t>MSS48878</t>
  </si>
  <si>
    <t>NON32780</t>
  </si>
  <si>
    <t>Avery</t>
  </si>
  <si>
    <t>MSS1059</t>
  </si>
  <si>
    <t>Barre Energy Partners,L.P.</t>
  </si>
  <si>
    <t>MSS824</t>
  </si>
  <si>
    <t>MSS2280</t>
  </si>
  <si>
    <t>MSS16653</t>
  </si>
  <si>
    <t>Berlin Station, LLC</t>
  </si>
  <si>
    <t>NON90801</t>
  </si>
  <si>
    <t>Bethel Mills Electric, 500kw Solar Project #1 - Bethel Mills Electric, Waterman Road</t>
  </si>
  <si>
    <t>BETHELMILLS</t>
  </si>
  <si>
    <t>NON49122</t>
  </si>
  <si>
    <t>Bethel Mills Hydroelectric Project - Bethel Mills Hydroelectric Unt #1</t>
  </si>
  <si>
    <t>MSS405</t>
  </si>
  <si>
    <t>Black Bear Hydro Partners, LLC</t>
  </si>
  <si>
    <t>MSS16296</t>
  </si>
  <si>
    <t>MSS532</t>
  </si>
  <si>
    <t>MSS16525</t>
  </si>
  <si>
    <t>MSS14695</t>
  </si>
  <si>
    <t>MSS16523</t>
  </si>
  <si>
    <t>MSS2278</t>
  </si>
  <si>
    <t>Blackstone Hydro, Inc.</t>
  </si>
  <si>
    <t>MSS2279</t>
  </si>
  <si>
    <t>MSS1057</t>
  </si>
  <si>
    <t>MSS2281</t>
  </si>
  <si>
    <t>MSS2282</t>
  </si>
  <si>
    <t>MSS2283</t>
  </si>
  <si>
    <t>MSS2284</t>
  </si>
  <si>
    <t>MSS1117</t>
  </si>
  <si>
    <t>MSS2285</t>
  </si>
  <si>
    <t>MSS2287</t>
  </si>
  <si>
    <t>MSS2288</t>
  </si>
  <si>
    <t>MSS2290</t>
  </si>
  <si>
    <t>MSS2292</t>
  </si>
  <si>
    <t>MSS37105</t>
  </si>
  <si>
    <t>Blue Sky West, LLC</t>
  </si>
  <si>
    <t>NON32520</t>
  </si>
  <si>
    <t>Wells River - Wells River</t>
  </si>
  <si>
    <t>MSS860</t>
  </si>
  <si>
    <t>MSS872</t>
  </si>
  <si>
    <t>Pumped Storage</t>
  </si>
  <si>
    <t>MSS11424</t>
  </si>
  <si>
    <t>MSS413</t>
  </si>
  <si>
    <t>MSS2426</t>
  </si>
  <si>
    <t>MSS539</t>
  </si>
  <si>
    <t>MSS424</t>
  </si>
  <si>
    <t>MSS331</t>
  </si>
  <si>
    <t>MSS1113</t>
  </si>
  <si>
    <t>MSS865</t>
  </si>
  <si>
    <t>MSS460</t>
  </si>
  <si>
    <t>MSS328</t>
  </si>
  <si>
    <t>Brookfield White Pine Hydro LL</t>
  </si>
  <si>
    <t>MSS432</t>
  </si>
  <si>
    <t>MSS433</t>
  </si>
  <si>
    <t>MSS434</t>
  </si>
  <si>
    <t>MSS757</t>
  </si>
  <si>
    <t>MSS617</t>
  </si>
  <si>
    <t>MSS495</t>
  </si>
  <si>
    <t>MSS754</t>
  </si>
  <si>
    <t>MSS369</t>
  </si>
  <si>
    <t>MSS760</t>
  </si>
  <si>
    <t>MSS569</t>
  </si>
  <si>
    <t>MSS358</t>
  </si>
  <si>
    <t>MSS787</t>
  </si>
  <si>
    <t>MSS755</t>
  </si>
  <si>
    <t>MSS440</t>
  </si>
  <si>
    <t>MSS621</t>
  </si>
  <si>
    <t>MSS761</t>
  </si>
  <si>
    <t>MSS636</t>
  </si>
  <si>
    <t>MSS637</t>
  </si>
  <si>
    <t>MSS638</t>
  </si>
  <si>
    <t>MSS487</t>
  </si>
  <si>
    <t>Brown Bear II Hydro, Inc</t>
  </si>
  <si>
    <t>NON33275</t>
  </si>
  <si>
    <t>Bucksport - Bucksport G2</t>
  </si>
  <si>
    <t>Bucksport Generation LLC</t>
  </si>
  <si>
    <t>NON33274</t>
  </si>
  <si>
    <t>Bucksport - Bucksport G3</t>
  </si>
  <si>
    <t>MSS46976</t>
  </si>
  <si>
    <t>MSS40342</t>
  </si>
  <si>
    <t>Wood</t>
  </si>
  <si>
    <t>Burlington Electric Department</t>
  </si>
  <si>
    <t>MSS474</t>
  </si>
  <si>
    <t>MSS42344</t>
  </si>
  <si>
    <t>Camelot Wind, LLC</t>
  </si>
  <si>
    <t>NON38906</t>
  </si>
  <si>
    <t>Rumford Paper Company - No4</t>
  </si>
  <si>
    <t>Trash-to-energy</t>
  </si>
  <si>
    <t>MSS1119</t>
  </si>
  <si>
    <t>MSS800</t>
  </si>
  <si>
    <t>MSS10409</t>
  </si>
  <si>
    <t>MSS1266</t>
  </si>
  <si>
    <t>Christopher M. Anthony</t>
  </si>
  <si>
    <t>MSS2289</t>
  </si>
  <si>
    <t>MSS2291</t>
  </si>
  <si>
    <t>MSS49324</t>
  </si>
  <si>
    <t>Cianbro Energy, LLC</t>
  </si>
  <si>
    <t>NON94660</t>
  </si>
  <si>
    <t>Cobb Road Jarvis Solar - Cobb Road Jarvis Solar #1</t>
  </si>
  <si>
    <t>Cobb Road, LLC</t>
  </si>
  <si>
    <t>MSS886</t>
  </si>
  <si>
    <t>Cocheco Falls Associates</t>
  </si>
  <si>
    <t>MSS932</t>
  </si>
  <si>
    <t>CommonWealth New Bedford Energy LLC</t>
  </si>
  <si>
    <t>MSS11052</t>
  </si>
  <si>
    <t>NON32800</t>
  </si>
  <si>
    <t>Expera - Biomass Boiler - Turbine #6</t>
  </si>
  <si>
    <t>NON32925</t>
  </si>
  <si>
    <t>Expera -- Biomass Boiler - Turbine #4</t>
  </si>
  <si>
    <t>NON32928</t>
  </si>
  <si>
    <t>Expera -- Recovery Boiler - Turbine #4</t>
  </si>
  <si>
    <t>MSS345</t>
  </si>
  <si>
    <t>Competitive Energy Services, LLC</t>
  </si>
  <si>
    <t>Connecticut Light and Power Co</t>
  </si>
  <si>
    <t>MSS389</t>
  </si>
  <si>
    <t>MSS462</t>
  </si>
  <si>
    <t>MSS798</t>
  </si>
  <si>
    <t>MSS799</t>
  </si>
  <si>
    <t>MSS809</t>
  </si>
  <si>
    <t>MSS810</t>
  </si>
  <si>
    <t>MSS803</t>
  </si>
  <si>
    <t>MSS801</t>
  </si>
  <si>
    <t>MSS802</t>
  </si>
  <si>
    <t>Connecticut Municipal Electric</t>
  </si>
  <si>
    <t>MSS796</t>
  </si>
  <si>
    <t>Consolidated Edison Energy, In</t>
  </si>
  <si>
    <t>MSS47741</t>
  </si>
  <si>
    <t>Contoocook Hydro, LLC</t>
  </si>
  <si>
    <t>MSS919</t>
  </si>
  <si>
    <t>Covanta Energy Corporation</t>
  </si>
  <si>
    <t>Municipal solid waste</t>
  </si>
  <si>
    <t>MSS356</t>
  </si>
  <si>
    <t>MSS562</t>
  </si>
  <si>
    <t>MSS623</t>
  </si>
  <si>
    <t>MSS527</t>
  </si>
  <si>
    <t>Biogas</t>
  </si>
  <si>
    <t>MSS2286</t>
  </si>
  <si>
    <t>Eagle Creek Development Holdings, LLC</t>
  </si>
  <si>
    <t>MSS40208</t>
  </si>
  <si>
    <t>MSS42123</t>
  </si>
  <si>
    <t>MSS40207</t>
  </si>
  <si>
    <t>MSS40209</t>
  </si>
  <si>
    <t>MSS1114</t>
  </si>
  <si>
    <t>Eagle Creek Hydro Holdings, LLC</t>
  </si>
  <si>
    <t>NON32997</t>
  </si>
  <si>
    <t>Jay - Jay No. 1</t>
  </si>
  <si>
    <t>Eagle Creek Renewable Energy Holdings, LLC</t>
  </si>
  <si>
    <t>NON32998</t>
  </si>
  <si>
    <t>Jay - Jay No. 2</t>
  </si>
  <si>
    <t>NON32999</t>
  </si>
  <si>
    <t>Jay - Jay No. 3</t>
  </si>
  <si>
    <t>NON33000</t>
  </si>
  <si>
    <t>Jay - Jay No. 4</t>
  </si>
  <si>
    <t>NON33001</t>
  </si>
  <si>
    <t>Jay - Jay No. 5</t>
  </si>
  <si>
    <t>NON33002</t>
  </si>
  <si>
    <t>Jay - Jay No. 6</t>
  </si>
  <si>
    <t>NON33003</t>
  </si>
  <si>
    <t>Livermore Falls - Livermore No. 1</t>
  </si>
  <si>
    <t>NON33004</t>
  </si>
  <si>
    <t>Livermore Falls - Livermore No. 2</t>
  </si>
  <si>
    <t>NON33005</t>
  </si>
  <si>
    <t>Livermore Falls - Livermore No. 3</t>
  </si>
  <si>
    <t>NON33006</t>
  </si>
  <si>
    <t>Livermore Falls - Livermore No. 4</t>
  </si>
  <si>
    <t>NON33007</t>
  </si>
  <si>
    <t>Livermore Falls - Livermore No. 5</t>
  </si>
  <si>
    <t>NON33008</t>
  </si>
  <si>
    <t>Livermore Falls - Livermore No. 6</t>
  </si>
  <si>
    <t>NON33009</t>
  </si>
  <si>
    <t>Livermore Falls - Livermore No. 7</t>
  </si>
  <si>
    <t>NON33010</t>
  </si>
  <si>
    <t>Livermore Falls - Livermore No. 8</t>
  </si>
  <si>
    <t>NON32846</t>
  </si>
  <si>
    <t>Livermore Falls - Livermore No. 9</t>
  </si>
  <si>
    <t>NON33595</t>
  </si>
  <si>
    <t>Otis - Otis No. 1</t>
  </si>
  <si>
    <t>NON33596</t>
  </si>
  <si>
    <t>Otis - Otis No. 2</t>
  </si>
  <si>
    <t>NON32991</t>
  </si>
  <si>
    <t>Riley - Riley No. 1</t>
  </si>
  <si>
    <t>NON32992</t>
  </si>
  <si>
    <t>Riley - Riley No. 2</t>
  </si>
  <si>
    <t>NON32993</t>
  </si>
  <si>
    <t>Riley - Riley No. 3</t>
  </si>
  <si>
    <t>NON32994</t>
  </si>
  <si>
    <t>Riley - Riley No. 4</t>
  </si>
  <si>
    <t>NON32995</t>
  </si>
  <si>
    <t>Riley - Riley No. 5</t>
  </si>
  <si>
    <t>NON32996</t>
  </si>
  <si>
    <t>Riley - Riley No. 6</t>
  </si>
  <si>
    <t>Early Bird Power LLC</t>
  </si>
  <si>
    <t>NON35850</t>
  </si>
  <si>
    <t>Gloucester Engineering - Wind 1 and 2</t>
  </si>
  <si>
    <t>MSS536</t>
  </si>
  <si>
    <t>MSS616</t>
  </si>
  <si>
    <t>MSS1258</t>
  </si>
  <si>
    <t>MSS411</t>
  </si>
  <si>
    <t>EmpireCo Limited Partnership</t>
  </si>
  <si>
    <t>NON32427</t>
  </si>
  <si>
    <t>Allen's Blueberry - AOC15-50</t>
  </si>
  <si>
    <t>Endless Energy Corporation</t>
  </si>
  <si>
    <t>NON32517</t>
  </si>
  <si>
    <t>Mass Energy Aggregate Small Wind (RI)</t>
  </si>
  <si>
    <t>NON32594</t>
  </si>
  <si>
    <t>Mass Energy - Mass Energy Aggregate PV (Cape &amp; Islands)</t>
  </si>
  <si>
    <t>NON32509</t>
  </si>
  <si>
    <t>Mass Energy - Mass Energy Aggregate PV (MA)</t>
  </si>
  <si>
    <t>NON32510</t>
  </si>
  <si>
    <t>Mass Energy - Mass Energy Aggregate PV (RI)</t>
  </si>
  <si>
    <t>NON32545</t>
  </si>
  <si>
    <t>Mass Energy - Mass Energy Aggregate Small Wind (MA)</t>
  </si>
  <si>
    <t>MSS46206</t>
  </si>
  <si>
    <t>Energy Stream, LLC</t>
  </si>
  <si>
    <t>MSS46951</t>
  </si>
  <si>
    <t>Evergreen Wind Power II, LLC</t>
  </si>
  <si>
    <t>MSS37175</t>
  </si>
  <si>
    <t>MSS15464</t>
  </si>
  <si>
    <t>MSS542</t>
  </si>
  <si>
    <t>MSS40050</t>
  </si>
  <si>
    <t>Exeter Agri-Energy, LLC</t>
  </si>
  <si>
    <t>MSS362</t>
  </si>
  <si>
    <t>MSS412</t>
  </si>
  <si>
    <t>MSS14801</t>
  </si>
  <si>
    <t>MSS14808</t>
  </si>
  <si>
    <t>MSS739</t>
  </si>
  <si>
    <t>MSS566</t>
  </si>
  <si>
    <t>MSS587</t>
  </si>
  <si>
    <t>MSS811</t>
  </si>
  <si>
    <t>MSS876</t>
  </si>
  <si>
    <t>MSS877</t>
  </si>
  <si>
    <t>MSS879</t>
  </si>
  <si>
    <t>MSS813</t>
  </si>
  <si>
    <t>MSS15201</t>
  </si>
  <si>
    <t>Fiske Mill Hydro</t>
  </si>
  <si>
    <t>MSS429</t>
  </si>
  <si>
    <t>Gallop Power Greenville, LLC</t>
  </si>
  <si>
    <t>MSS913</t>
  </si>
  <si>
    <t>MSS46636</t>
  </si>
  <si>
    <t>Goose River Hydro, Inc.</t>
  </si>
  <si>
    <t>MSS14595</t>
  </si>
  <si>
    <t>Granite Reliable Power, LLC</t>
  </si>
  <si>
    <t>MSS335</t>
  </si>
  <si>
    <t>Great River Hydro, LLC</t>
  </si>
  <si>
    <t>MSS473</t>
  </si>
  <si>
    <t>MSS393</t>
  </si>
  <si>
    <t>MSS435</t>
  </si>
  <si>
    <t>MSS465</t>
  </si>
  <si>
    <t>MSS561</t>
  </si>
  <si>
    <t>MSS567</t>
  </si>
  <si>
    <t>MSS599</t>
  </si>
  <si>
    <t>MSS620</t>
  </si>
  <si>
    <t>Green Harbor Energy</t>
  </si>
  <si>
    <t>MSS17259</t>
  </si>
  <si>
    <t>NON89972</t>
  </si>
  <si>
    <t>Village Green Brunswick Landing ADS - ADS #1</t>
  </si>
  <si>
    <t>Green Mountain Power Corporati</t>
  </si>
  <si>
    <t>MSS775</t>
  </si>
  <si>
    <t>MSS776</t>
  </si>
  <si>
    <t>MSS819</t>
  </si>
  <si>
    <t>MSS12180</t>
  </si>
  <si>
    <t>MSS10615</t>
  </si>
  <si>
    <t>MSS11154</t>
  </si>
  <si>
    <t>MSS815</t>
  </si>
  <si>
    <t>MSS816</t>
  </si>
  <si>
    <t>MSS1047</t>
  </si>
  <si>
    <t>MSS821</t>
  </si>
  <si>
    <t>MSS900</t>
  </si>
  <si>
    <t>MSS911</t>
  </si>
  <si>
    <t>MSS10406</t>
  </si>
  <si>
    <t>MSS1061</t>
  </si>
  <si>
    <t>MSS1720</t>
  </si>
  <si>
    <t>MSS820</t>
  </si>
  <si>
    <t>MSS814</t>
  </si>
  <si>
    <t>MSS818</t>
  </si>
  <si>
    <t>MSS906</t>
  </si>
  <si>
    <t>MSS883</t>
  </si>
  <si>
    <t>MSS822</t>
  </si>
  <si>
    <t>MSS817</t>
  </si>
  <si>
    <t>MSS893</t>
  </si>
  <si>
    <t>MSS13975</t>
  </si>
  <si>
    <t>Green Power USA LLC</t>
  </si>
  <si>
    <t>NON32571</t>
  </si>
  <si>
    <t>Crocker AB</t>
  </si>
  <si>
    <t>Holyoke Gas &amp; Electric Departm</t>
  </si>
  <si>
    <t>NON32572</t>
  </si>
  <si>
    <t>Crocker C</t>
  </si>
  <si>
    <t>MSS379</t>
  </si>
  <si>
    <t>NON41299</t>
  </si>
  <si>
    <t>Holyoke No. 3 - City 3</t>
  </si>
  <si>
    <t>NON44648</t>
  </si>
  <si>
    <t>Holyoke No. 4 - City 4J</t>
  </si>
  <si>
    <t>NON45437</t>
  </si>
  <si>
    <t>Holyoke No. 4 - City 4K</t>
  </si>
  <si>
    <t>NON32455</t>
  </si>
  <si>
    <t>Holyoke Station No. 5 - Holyoke Station No. 5/ Valley Hydro</t>
  </si>
  <si>
    <t>MSS769</t>
  </si>
  <si>
    <t>MSS812</t>
  </si>
  <si>
    <t>MSS859</t>
  </si>
  <si>
    <t>MSS862</t>
  </si>
  <si>
    <t>MSS12168</t>
  </si>
  <si>
    <t>MSS957</t>
  </si>
  <si>
    <t>MSS1034</t>
  </si>
  <si>
    <t>MSS1035</t>
  </si>
  <si>
    <t>MSS878</t>
  </si>
  <si>
    <t>MSS14623</t>
  </si>
  <si>
    <t>NON117304</t>
  </si>
  <si>
    <t>Hoosic River Hydro - Pownal Tannery</t>
  </si>
  <si>
    <t>Hoosic River Hydro, LLC</t>
  </si>
  <si>
    <t>MSS882</t>
  </si>
  <si>
    <t>MSS14925</t>
  </si>
  <si>
    <t>Ice House Partners, Inc.</t>
  </si>
  <si>
    <t>MSS14211</t>
  </si>
  <si>
    <t>Indeck Energy-Alexandria, L.L.</t>
  </si>
  <si>
    <t>NON32106</t>
  </si>
  <si>
    <t>Granby LFG OFF GRID - Granby LFG  OFF GRID</t>
  </si>
  <si>
    <t>Industrial Power Services Corp.</t>
  </si>
  <si>
    <t>MSS1572</t>
  </si>
  <si>
    <t>NON34228</t>
  </si>
  <si>
    <t>Irving Forest Products - Unit #1</t>
  </si>
  <si>
    <t>Irving Forest Products, Inc</t>
  </si>
  <si>
    <t>MSS1259</t>
  </si>
  <si>
    <t>J &amp; L Electric</t>
  </si>
  <si>
    <t>MSS43580</t>
  </si>
  <si>
    <t>Jericho Power LLC</t>
  </si>
  <si>
    <t>Liquid biofuels</t>
  </si>
  <si>
    <t>MSS1273</t>
  </si>
  <si>
    <t>kingsbury Hydro Electric</t>
  </si>
  <si>
    <t>NON47588</t>
  </si>
  <si>
    <t>kingsbury hydro electric - hydro</t>
  </si>
  <si>
    <t>MSS950</t>
  </si>
  <si>
    <t>L.P. Athol Corporation</t>
  </si>
  <si>
    <t>NON34338</t>
  </si>
  <si>
    <t>UNDER5MY-LP ATHOL-BTM - UNDER5MY-LP ATHOL-BTM</t>
  </si>
  <si>
    <t>NON36692</t>
  </si>
  <si>
    <t>Lewiston-Auburn WPCA Anaerobic Digestor - Lewiston-Auburn WPCA Anaerobic Digestor Unit #1</t>
  </si>
  <si>
    <t>Lewiston Auburn Water Pollution Control Authority</t>
  </si>
  <si>
    <t>NON32771</t>
  </si>
  <si>
    <t>Lincoln Paper and Tissue - TG-3</t>
  </si>
  <si>
    <t>Lincoln Paper and Tissue, Inc.</t>
  </si>
  <si>
    <t>NON32585</t>
  </si>
  <si>
    <t>Jericho Mountain 1 - Jericho Mountain 1</t>
  </si>
  <si>
    <t>Loranger Power Generation Corp.</t>
  </si>
  <si>
    <t>NON32590</t>
  </si>
  <si>
    <t>Bark Mulch generator - Bark Mulch generator</t>
  </si>
  <si>
    <t>LP&amp;T Energy LLC</t>
  </si>
  <si>
    <t>MSS910</t>
  </si>
  <si>
    <t>MSS476</t>
  </si>
  <si>
    <t>Maine Energy Recovery Company,</t>
  </si>
  <si>
    <t>NON108472</t>
  </si>
  <si>
    <t>Birch Haven - Birch Haven</t>
  </si>
  <si>
    <t>Maine Solar and Wind LLC</t>
  </si>
  <si>
    <t>NON102329</t>
  </si>
  <si>
    <t>Caribou F-M system # C - Neal Griffeth System C</t>
  </si>
  <si>
    <t>NON102327</t>
  </si>
  <si>
    <t>Caribou F-M system #A - Neal Griffeth System A</t>
  </si>
  <si>
    <t>NON102328</t>
  </si>
  <si>
    <t>Caribou F-M system #B - Neal Griffeth System B</t>
  </si>
  <si>
    <t>NON88623</t>
  </si>
  <si>
    <t>Labrie Farms - System #1</t>
  </si>
  <si>
    <t>NON105384</t>
  </si>
  <si>
    <t>SP Real Estate - SP Real Estate</t>
  </si>
  <si>
    <t>MSS897</t>
  </si>
  <si>
    <t>Marlow Hydro, LLC</t>
  </si>
  <si>
    <t>MSS1062</t>
  </si>
  <si>
    <t>Massachusetts Water Resources Authority</t>
  </si>
  <si>
    <t>MSS759</t>
  </si>
  <si>
    <t>MSS14937</t>
  </si>
  <si>
    <t>NON39968</t>
  </si>
  <si>
    <t>UNDER 1MW - MONADNOCK POWER STATION DAM</t>
  </si>
  <si>
    <t>NON39969</t>
  </si>
  <si>
    <t>UNDER 1MW - PAPER MILL DAM</t>
  </si>
  <si>
    <t>NON39971</t>
  </si>
  <si>
    <t>UNDER 1MW - PIERCE DAM</t>
  </si>
  <si>
    <t>NON33938</t>
  </si>
  <si>
    <t>Moose River Lumber - Moose River Unit #1</t>
  </si>
  <si>
    <t>MRL Energy LLC</t>
  </si>
  <si>
    <t>MSS864</t>
  </si>
  <si>
    <t>MSS851</t>
  </si>
  <si>
    <t>MSS867</t>
  </si>
  <si>
    <t>MSS873</t>
  </si>
  <si>
    <t>MSS874</t>
  </si>
  <si>
    <t>New Hampshire Electric Coopera</t>
  </si>
  <si>
    <t>NON32831</t>
  </si>
  <si>
    <t>PPL Colebrook LFGTE - PPL Colebrook LFGTE</t>
  </si>
  <si>
    <t>MSS15706</t>
  </si>
  <si>
    <t>MSS887</t>
  </si>
  <si>
    <t>NextEra Energy Marketing</t>
  </si>
  <si>
    <t>MSS580</t>
  </si>
  <si>
    <t>MSS581</t>
  </si>
  <si>
    <t>MSS1109</t>
  </si>
  <si>
    <t>MSS14767</t>
  </si>
  <si>
    <t>MSS11126</t>
  </si>
  <si>
    <t>NON32735</t>
  </si>
  <si>
    <t>Golden Pond - Golden Pond</t>
  </si>
  <si>
    <t>Northwoods Renewables LLC</t>
  </si>
  <si>
    <t>NON39368</t>
  </si>
  <si>
    <t>Mansfield Hollow Hydro</t>
  </si>
  <si>
    <t>MSS1050</t>
  </si>
  <si>
    <t>MSS856</t>
  </si>
  <si>
    <t>MSS854</t>
  </si>
  <si>
    <t>MSS855</t>
  </si>
  <si>
    <t>MSS12163</t>
  </si>
  <si>
    <t>Old Town Fuel &amp; Fiber</t>
  </si>
  <si>
    <t>NON32802</t>
  </si>
  <si>
    <t>Graham - PPL Great Work - Great Works</t>
  </si>
  <si>
    <t>MSS42113</t>
  </si>
  <si>
    <t>ORPC Maine LLC</t>
  </si>
  <si>
    <t>Ocean Tidal</t>
  </si>
  <si>
    <t>NON98430</t>
  </si>
  <si>
    <t>Fog Hill - Fog Hill</t>
  </si>
  <si>
    <t>Paul Buckley</t>
  </si>
  <si>
    <t>MSS789</t>
  </si>
  <si>
    <t>MSS849</t>
  </si>
  <si>
    <t>MSS850</t>
  </si>
  <si>
    <t>MSS797</t>
  </si>
  <si>
    <t>MSS10401</t>
  </si>
  <si>
    <t>MSS10403</t>
  </si>
  <si>
    <t>MSS538</t>
  </si>
  <si>
    <t>MSS1048</t>
  </si>
  <si>
    <t>Pioneer Hydro Electric Co, Inc.</t>
  </si>
  <si>
    <t>NON32592</t>
  </si>
  <si>
    <t>Portsmouth Abbey School - Portsmouth Abbey Wind Turbine</t>
  </si>
  <si>
    <t>Portsmouth Abbey School</t>
  </si>
  <si>
    <t>MSS11827</t>
  </si>
  <si>
    <t>MSS933</t>
  </si>
  <si>
    <t>Public Service Company of New</t>
  </si>
  <si>
    <t>MSS427</t>
  </si>
  <si>
    <t>MSS327</t>
  </si>
  <si>
    <t>MSS768</t>
  </si>
  <si>
    <t>MSS449</t>
  </si>
  <si>
    <t>MSS15115</t>
  </si>
  <si>
    <t>MSS330</t>
  </si>
  <si>
    <t>MSS570</t>
  </si>
  <si>
    <t>MSS861</t>
  </si>
  <si>
    <t>MSS401</t>
  </si>
  <si>
    <t>MSS804</t>
  </si>
  <si>
    <t>Putnam Hydropower, Inc.</t>
  </si>
  <si>
    <t>MSS14665</t>
  </si>
  <si>
    <t>Record Hill Wind LLC</t>
  </si>
  <si>
    <t>NON32547</t>
  </si>
  <si>
    <t>Bigelow - Boralex Stratton</t>
  </si>
  <si>
    <t>ReEnergy Stratton LLC</t>
  </si>
  <si>
    <t>MSS590</t>
  </si>
  <si>
    <t>MSS463</t>
  </si>
  <si>
    <t>MSS10959</t>
  </si>
  <si>
    <t>Rhode Island Engine Genco, LLC</t>
  </si>
  <si>
    <t>MSS10366</t>
  </si>
  <si>
    <t>MSS451</t>
  </si>
  <si>
    <t>Ridgewood Providence Power Partners, L.P.</t>
  </si>
  <si>
    <t>MSS795</t>
  </si>
  <si>
    <t>MSS1368</t>
  </si>
  <si>
    <t>Rocky Gorge Corporation</t>
  </si>
  <si>
    <t>MSS591</t>
  </si>
  <si>
    <t>NON32873</t>
  </si>
  <si>
    <t>Westbrook - Unit 21</t>
  </si>
  <si>
    <t>NON38327</t>
  </si>
  <si>
    <t>Sappi Somerset Operations - TG#1 &amp; TG#2</t>
  </si>
  <si>
    <t>Efficient Resource (Maine)</t>
  </si>
  <si>
    <t>MSS1107</t>
  </si>
  <si>
    <t>MSS928</t>
  </si>
  <si>
    <t>NON40572</t>
  </si>
  <si>
    <t>Mechanicsville Hydro - Unit #1</t>
  </si>
  <si>
    <t>Saywatt Hydroelectric, LLC</t>
  </si>
  <si>
    <t>NON40573</t>
  </si>
  <si>
    <t>Mechanicsville Hydro - Unit #2</t>
  </si>
  <si>
    <t>MSS868</t>
  </si>
  <si>
    <t>SFR HYDRO</t>
  </si>
  <si>
    <t>MSS42598</t>
  </si>
  <si>
    <t>South Barre Hydro Electric Company, Inc.</t>
  </si>
  <si>
    <t>MSS969</t>
  </si>
  <si>
    <t>MSS852</t>
  </si>
  <si>
    <t>NON34106</t>
  </si>
  <si>
    <t>Southworth Hydro Unit #1</t>
  </si>
  <si>
    <t>Southworth Company</t>
  </si>
  <si>
    <t>MSS35379</t>
  </si>
  <si>
    <t>MSS618</t>
  </si>
  <si>
    <t>MSS17233</t>
  </si>
  <si>
    <t>Stanley Black &amp; Decker, Inc.</t>
  </si>
  <si>
    <t>MSS17234</t>
  </si>
  <si>
    <t>MSS909</t>
  </si>
  <si>
    <t>Steels Pond Hydro, Inc.</t>
  </si>
  <si>
    <t>MSS445</t>
  </si>
  <si>
    <t>MSS446</t>
  </si>
  <si>
    <t>MSS17223</t>
  </si>
  <si>
    <t>MSS898</t>
  </si>
  <si>
    <t>MSS807</t>
  </si>
  <si>
    <t>Summit Hydro</t>
  </si>
  <si>
    <t>MSS194</t>
  </si>
  <si>
    <t>Suncook Energy LLC</t>
  </si>
  <si>
    <t>NON117733</t>
  </si>
  <si>
    <t>Mancinelli, Isabel - Mancinelli, Isabel</t>
  </si>
  <si>
    <t>Sundog Solar</t>
  </si>
  <si>
    <t>NON117735</t>
  </si>
  <si>
    <t>Ward, Ryan - Ward, Ryan</t>
  </si>
  <si>
    <t>MSS48645</t>
  </si>
  <si>
    <t>SWEB Development USA, LLC</t>
  </si>
  <si>
    <t>Talen Energy Marketing, LLC</t>
  </si>
  <si>
    <t>MSS1283</t>
  </si>
  <si>
    <t>MSS1678</t>
  </si>
  <si>
    <t>Talmage Solar Engineering, Inc.</t>
  </si>
  <si>
    <t>NON32934</t>
  </si>
  <si>
    <t>SunGen StepGuys - SunGen StepGuys</t>
  </si>
  <si>
    <t>MSS922</t>
  </si>
  <si>
    <t>NON36072</t>
  </si>
  <si>
    <t>The Jackson Laboratory - JAX Biomass</t>
  </si>
  <si>
    <t>The Jackson Laboratory</t>
  </si>
  <si>
    <t>MSS16926</t>
  </si>
  <si>
    <t>Thundermist Hydropower</t>
  </si>
  <si>
    <t>NON32538</t>
  </si>
  <si>
    <t>Tillotson Biomass - Biomass One</t>
  </si>
  <si>
    <t>Tillotson Rubber Co., Inc.</t>
  </si>
  <si>
    <t>NON33408</t>
  </si>
  <si>
    <t>Toray Solar - # 1</t>
  </si>
  <si>
    <t>Toray Plastics (America), Inc.</t>
  </si>
  <si>
    <t>NON32770</t>
  </si>
  <si>
    <t>Town of Kittery - Town of Kittery</t>
  </si>
  <si>
    <t>Town of Kittery</t>
  </si>
  <si>
    <t>MSS1267</t>
  </si>
  <si>
    <t>Union Atlantic Electricity</t>
  </si>
  <si>
    <t>MSS1270</t>
  </si>
  <si>
    <t>MSS1271</t>
  </si>
  <si>
    <t>NON32754</t>
  </si>
  <si>
    <t>UNH CHP Plant</t>
  </si>
  <si>
    <t>University System of New Hampshire</t>
  </si>
  <si>
    <t>MSS12509</t>
  </si>
  <si>
    <t>Vale Energy Services LLC</t>
  </si>
  <si>
    <t>MSS902</t>
  </si>
  <si>
    <t>BARTON HYDRO</t>
  </si>
  <si>
    <t>Vermont Public Power Supply Au</t>
  </si>
  <si>
    <t>CADYS FALLS</t>
  </si>
  <si>
    <t>ENOSBURG HYDRO</t>
  </si>
  <si>
    <t>NON85329</t>
  </si>
  <si>
    <t>HK SANDERS</t>
  </si>
  <si>
    <t>VAIL &amp; GREAT FALLS</t>
  </si>
  <si>
    <t>NON85332</t>
  </si>
  <si>
    <t>WOLCOTT HYDRO</t>
  </si>
  <si>
    <t>WRIGHTSVILLE</t>
  </si>
  <si>
    <t>MSS783</t>
  </si>
  <si>
    <t>NON35237</t>
  </si>
  <si>
    <t>HIGHGATE - HIGHGATE FALLS UNIT #5</t>
  </si>
  <si>
    <t>MSS828</t>
  </si>
  <si>
    <t>MSS1165</t>
  </si>
  <si>
    <t>MSS830</t>
  </si>
  <si>
    <t>MSS16675</t>
  </si>
  <si>
    <t>NON32855</t>
  </si>
  <si>
    <t>UNDER5MW - FOX ISLAND WIND2</t>
  </si>
  <si>
    <t>MSS1168</t>
  </si>
  <si>
    <t>MSS1166</t>
  </si>
  <si>
    <t>MSS831</t>
  </si>
  <si>
    <t>MSS1167</t>
  </si>
  <si>
    <t>MSS848</t>
  </si>
  <si>
    <t>MSS12530</t>
  </si>
  <si>
    <t>NON34058</t>
  </si>
  <si>
    <t>Androscoggin - Androscoggin G-1</t>
  </si>
  <si>
    <t>NON34059</t>
  </si>
  <si>
    <t>Androscoggin - Androscoggin G-2</t>
  </si>
  <si>
    <t>NON34060</t>
  </si>
  <si>
    <t>Androscoggin - Androscoggin G-3</t>
  </si>
  <si>
    <t>MSS853</t>
  </si>
  <si>
    <t>Webster Hydro Electric Company, Inc.</t>
  </si>
  <si>
    <t>MSS10451</t>
  </si>
  <si>
    <t>Westfield Gas and Electric Dep</t>
  </si>
  <si>
    <t>MSS349</t>
  </si>
  <si>
    <t>Wheelabrator Technologies, Inc</t>
  </si>
  <si>
    <t>MSS624</t>
  </si>
  <si>
    <t>MSS767</t>
  </si>
  <si>
    <t>MSS546</t>
  </si>
  <si>
    <t>MSS10404</t>
  </si>
  <si>
    <t>MSS547</t>
  </si>
  <si>
    <t>WM Renewable Energy, L.L.C.</t>
  </si>
  <si>
    <t>MSS15998</t>
  </si>
  <si>
    <t>MSS14098</t>
  </si>
  <si>
    <t>MSS715</t>
  </si>
  <si>
    <t>MSS253</t>
  </si>
  <si>
    <t>MSS903</t>
  </si>
  <si>
    <t>Class II</t>
  </si>
  <si>
    <t>FuelSource</t>
  </si>
  <si>
    <t>Class I</t>
  </si>
  <si>
    <t>Class I Portfolio Requirements per Chapter 311 §3(A)</t>
  </si>
  <si>
    <t>TOTAL</t>
  </si>
  <si>
    <t>Name:</t>
  </si>
  <si>
    <t>Title:</t>
  </si>
  <si>
    <t>CMP</t>
  </si>
  <si>
    <t>Residential</t>
  </si>
  <si>
    <t>Small Non-Residential</t>
  </si>
  <si>
    <t>Average # of Customers during Year</t>
  </si>
  <si>
    <t>Number of Customers at Year End</t>
  </si>
  <si>
    <t>COUs - Combined</t>
  </si>
  <si>
    <t>Complete the following chart providing information on the territories and customer classes served:</t>
  </si>
  <si>
    <t>ISO-NE</t>
  </si>
  <si>
    <t>REC Source</t>
  </si>
  <si>
    <t>Excess (+) or Deficiency (-)</t>
  </si>
  <si>
    <t>NON127766</t>
  </si>
  <si>
    <t>Lessard, Wendy - Lessard, Wendy</t>
  </si>
  <si>
    <t>NON128236</t>
  </si>
  <si>
    <t>Waldoboro - Waldoboro</t>
  </si>
  <si>
    <t>applicable statute</t>
  </si>
  <si>
    <t xml:space="preserve">Chapter 305(4)(C) Did you use anyone other than Company employees to market your product?  If so, please provide detail of the entities marketing your product and a listing of such entities. </t>
  </si>
  <si>
    <t xml:space="preserve">Any Explanatory Notes can be entered in the cell below:  </t>
  </si>
  <si>
    <t>Fulfill Previous Deficiency</t>
  </si>
  <si>
    <t>Manual Fill-in of Generation in section below</t>
  </si>
  <si>
    <t>Unit Name</t>
  </si>
  <si>
    <t>NON129128</t>
  </si>
  <si>
    <t>CMP_NEB_Solar</t>
  </si>
  <si>
    <t>Central Rivers Power MA, LLC - Dwight</t>
  </si>
  <si>
    <t>Central Rivers Power MA, LLC - Gardners Fall</t>
  </si>
  <si>
    <t>Central Rivers Power MA, LLC - Indian Orchard</t>
  </si>
  <si>
    <t>Central Rivers Power MA, LLC - Putts Bridges</t>
  </si>
  <si>
    <t>Central Rivers Power MA, LLC - Red Bridge</t>
  </si>
  <si>
    <t>NON128427</t>
  </si>
  <si>
    <t>Colby College Solar Field</t>
  </si>
  <si>
    <t>Colby College</t>
  </si>
  <si>
    <t>NON134176</t>
  </si>
  <si>
    <t>Roux Center Solar</t>
  </si>
  <si>
    <t>Competitive Energy Services for Bowdoin College</t>
  </si>
  <si>
    <t>MSS50636</t>
  </si>
  <si>
    <t>MSS50121</t>
  </si>
  <si>
    <t>Georges River Energy, LLC</t>
  </si>
  <si>
    <t>Green Energy Consumers Alliance, Inc.</t>
  </si>
  <si>
    <t>HSE Hydro NH Amoskeag, LLC</t>
  </si>
  <si>
    <t>HSE Hydro NH Ayers Island, LLC</t>
  </si>
  <si>
    <t>HSE Hydro NH Canaan, LLC</t>
  </si>
  <si>
    <t>HSE Hydro NH Eastman Falls, LLC</t>
  </si>
  <si>
    <t>HSE Hydro NH Garvin Falls, LLC</t>
  </si>
  <si>
    <t>HSE Hydro NH Gorham, LLC</t>
  </si>
  <si>
    <t>HSE Hydro NH Jackman, LLC</t>
  </si>
  <si>
    <t>HSE Hydro NH Smith, LLC</t>
  </si>
  <si>
    <t>Hydro Management Group, LLC</t>
  </si>
  <si>
    <t>KC Pittsfield LLC - KC Hydro Family of Companies</t>
  </si>
  <si>
    <t>ND Paper Inc.</t>
  </si>
  <si>
    <t>Penobscot Energy Recovery Company</t>
  </si>
  <si>
    <t>Sappi North America, Inc.</t>
  </si>
  <si>
    <t>NON133461</t>
  </si>
  <si>
    <t>SFSFG - SFSFG - 336 Fowler</t>
  </si>
  <si>
    <t>NON135118</t>
  </si>
  <si>
    <t>Bendheim, Catherine - SE 3800</t>
  </si>
  <si>
    <t>NON117736</t>
  </si>
  <si>
    <t>Bridgeo, John - Bridgeo, John</t>
  </si>
  <si>
    <t>NON133274</t>
  </si>
  <si>
    <t>Chatfield, Chris - Chatfield, Chris</t>
  </si>
  <si>
    <t>NON117734</t>
  </si>
  <si>
    <t>Pratt Chevrolet - Pratt Chevrolet</t>
  </si>
  <si>
    <t>NON128985</t>
  </si>
  <si>
    <t>Stockton Springs Solar - Stockton Springs</t>
  </si>
  <si>
    <t>NON129629</t>
  </si>
  <si>
    <t>Sundog Solar LLC - Sundog Solar LLC</t>
  </si>
  <si>
    <t>NON135378</t>
  </si>
  <si>
    <t>Town of Bristol - Town of Bristol</t>
  </si>
  <si>
    <t>MSS49370</t>
  </si>
  <si>
    <t>_System_mix</t>
  </si>
  <si>
    <t>WEST SPRINGFIELD HYDRO U5</t>
  </si>
  <si>
    <t>Alanes RECs</t>
  </si>
  <si>
    <t>Aligned Solar Partners 1 LLC</t>
  </si>
  <si>
    <t>NON140978</t>
  </si>
  <si>
    <t>Limestone Water and Sewer District</t>
  </si>
  <si>
    <t>COLLINS HYDRO</t>
  </si>
  <si>
    <t>SIMPSON G LOAD REDUCER</t>
  </si>
  <si>
    <t>ASHUELOT HYDRO</t>
  </si>
  <si>
    <t>BALTIC MILLS - QF</t>
  </si>
  <si>
    <t>LOWER ROBERTSON DAM</t>
  </si>
  <si>
    <t>LOWER VALLEY HYDRO U5</t>
  </si>
  <si>
    <t>LOWER VILLAGE</t>
  </si>
  <si>
    <t>MINIWAWA</t>
  </si>
  <si>
    <t>ATHENS ENERGY LLC</t>
  </si>
  <si>
    <t>ATHENS ENERGY LLC_1</t>
  </si>
  <si>
    <t>BARRE LANDFILL</t>
  </si>
  <si>
    <t>BURGESS BIOPOWER</t>
  </si>
  <si>
    <t>ELLSWORTH HYDRO</t>
  </si>
  <si>
    <t>MEDWAY</t>
  </si>
  <si>
    <t>MILFORD HYDRO</t>
  </si>
  <si>
    <t>ORONO</t>
  </si>
  <si>
    <t>PEJEPSCOT</t>
  </si>
  <si>
    <t>STILLWATER</t>
  </si>
  <si>
    <t>BARKER LOWER HYDRO</t>
  </si>
  <si>
    <t>BARKER UPPER HYDRO</t>
  </si>
  <si>
    <t>BLACKSTONE HYDRO LOAD REDUCER</t>
  </si>
  <si>
    <t>BROWNS MILL HYDRO</t>
  </si>
  <si>
    <t>DAMARISCOTTA HYDRO</t>
  </si>
  <si>
    <t>EUSTIS HYDRO</t>
  </si>
  <si>
    <t>GARDINER HYDRO</t>
  </si>
  <si>
    <t>GREAT WORKS COMPOSITE</t>
  </si>
  <si>
    <t>GREENVILLE HYDRO</t>
  </si>
  <si>
    <t>MECHANIC FALLS HYDRO</t>
  </si>
  <si>
    <t>NORWAY HYDRO</t>
  </si>
  <si>
    <t>PITTSFIELD HYDRO</t>
  </si>
  <si>
    <t>YORK HYDRO</t>
  </si>
  <si>
    <t>BINGHAM WIND</t>
  </si>
  <si>
    <t>AZISCOHOS HYDRO</t>
  </si>
  <si>
    <t>Brookfield Renewable Trading A</t>
  </si>
  <si>
    <t>BRASSUA HYDRO</t>
  </si>
  <si>
    <t>ERROL</t>
  </si>
  <si>
    <t>FIFE BROOK</t>
  </si>
  <si>
    <t>GREAT LAKES - MILLINOCKET</t>
  </si>
  <si>
    <t>HYDRO KENNEBEC</t>
  </si>
  <si>
    <t>LOCKWOOD</t>
  </si>
  <si>
    <t>PONTOOK HYDRO</t>
  </si>
  <si>
    <t>RUMFORD FALLS</t>
  </si>
  <si>
    <t>BAR MILLS</t>
  </si>
  <si>
    <t>BONNY EAGLE/W. BUXTON</t>
  </si>
  <si>
    <t>BRUNSWICK</t>
  </si>
  <si>
    <t>CATARACT EAST</t>
  </si>
  <si>
    <t>GULF ISLAND COMPOSITE</t>
  </si>
  <si>
    <t>HARRIS 1</t>
  </si>
  <si>
    <t>HARRIS 2</t>
  </si>
  <si>
    <t>HARRIS 3</t>
  </si>
  <si>
    <t>HARRIS 4</t>
  </si>
  <si>
    <t>HIRAM</t>
  </si>
  <si>
    <t>LEWISTON CANAL COMPOSITE</t>
  </si>
  <si>
    <t>MONTY</t>
  </si>
  <si>
    <t>NORTH GORHAM</t>
  </si>
  <si>
    <t>SHAWMUT</t>
  </si>
  <si>
    <t>SKELTON</t>
  </si>
  <si>
    <t>WESTON</t>
  </si>
  <si>
    <t>WILLIAMS</t>
  </si>
  <si>
    <t>WYMAN HYDRO 1</t>
  </si>
  <si>
    <t>WYMAN HYDRO 2</t>
  </si>
  <si>
    <t>WYMAN HYDRO 3</t>
  </si>
  <si>
    <t>WORUMBO HYDRO</t>
  </si>
  <si>
    <t>BUCKSPORT G3</t>
  </si>
  <si>
    <t>VERSO BUCKSPORT G5</t>
  </si>
  <si>
    <t>J C MCNEIL</t>
  </si>
  <si>
    <t>CAMELOT_WIND_ID1240</t>
  </si>
  <si>
    <t>KENNEBAGO HYDRO</t>
  </si>
  <si>
    <t>DWIGHT</t>
  </si>
  <si>
    <t>GARDNER FALLS</t>
  </si>
  <si>
    <t>INDIAN ORCHARD</t>
  </si>
  <si>
    <t>PUTTS BRIDGE</t>
  </si>
  <si>
    <t>RED BRIDGE</t>
  </si>
  <si>
    <t>KINNEYTOWN B</t>
  </si>
  <si>
    <t>MARSH POWER</t>
  </si>
  <si>
    <t>PIONEER DAM HYDRO</t>
  </si>
  <si>
    <t>WAVERLY AVENUE HYDRO</t>
  </si>
  <si>
    <t>PITTSFIELD SOLAR</t>
  </si>
  <si>
    <t>COCHECO FALLS</t>
  </si>
  <si>
    <t>WATSON DAM</t>
  </si>
  <si>
    <t>GRTR NEW BEDFORD LFG UTIL PROJ</t>
  </si>
  <si>
    <t>CATALYST CO-GEN</t>
  </si>
  <si>
    <t>DERBY DAM</t>
  </si>
  <si>
    <t>KINNEYTOWN A</t>
  </si>
  <si>
    <t>LISBON RESOURCE RECOVERY</t>
  </si>
  <si>
    <t>PINCHBECK</t>
  </si>
  <si>
    <t>QUINEBAUG</t>
  </si>
  <si>
    <t>TOUTANT</t>
  </si>
  <si>
    <t>WILLIMANTIC 1</t>
  </si>
  <si>
    <t>WILLIMANTIC 2</t>
  </si>
  <si>
    <t>COLEBROOK</t>
  </si>
  <si>
    <t>GOODWIN DAM</t>
  </si>
  <si>
    <t>FUTURE GEN WIND</t>
  </si>
  <si>
    <t>HOPKINTON HYDRO</t>
  </si>
  <si>
    <t>BRISTOL REFUSE</t>
  </si>
  <si>
    <t>COVANTA PROJECTS WALLINGFORD</t>
  </si>
  <si>
    <t>OGDEN-MARTIN 1</t>
  </si>
  <si>
    <t>SECREC-PRESTON</t>
  </si>
  <si>
    <t>HACKETT MILLS HYDRO</t>
  </si>
  <si>
    <t>KEZAR LOWER FALLS</t>
  </si>
  <si>
    <t xml:space="preserve">KEZAR MIDDLE FALLS </t>
  </si>
  <si>
    <t>KEZAR UPPER FALLS</t>
  </si>
  <si>
    <t>LEDGEMERE</t>
  </si>
  <si>
    <t>MADISON COMPOSITE</t>
  </si>
  <si>
    <t>MADISON HYDRO</t>
  </si>
  <si>
    <t>BHE SMALL HYDRO COMPOSITE</t>
  </si>
  <si>
    <t>WEST ENFIELD</t>
  </si>
  <si>
    <t>EXETER</t>
  </si>
  <si>
    <t xml:space="preserve">ENERGY STREAM HYDRO </t>
  </si>
  <si>
    <t>BENTON FALLS HYDRO</t>
  </si>
  <si>
    <t>Essex Hydro Associates, LLC</t>
  </si>
  <si>
    <t>BRIAR HYDRO</t>
  </si>
  <si>
    <t>CHINA MILLS DAM</t>
  </si>
  <si>
    <t>NORTH HARTLAND HYDRO</t>
  </si>
  <si>
    <t>PENNACOOK FALLS UPPER</t>
  </si>
  <si>
    <t>UNION GAS STATION</t>
  </si>
  <si>
    <t>OAKFIELD WIND</t>
  </si>
  <si>
    <t>ECO MAINE</t>
  </si>
  <si>
    <t>EXETER AGRI ENERGY</t>
  </si>
  <si>
    <t>BANTAM</t>
  </si>
  <si>
    <t>Firstlight Power Management LL</t>
  </si>
  <si>
    <t>BULLS BRIDGE</t>
  </si>
  <si>
    <t>CABOT</t>
  </si>
  <si>
    <t>FALLS VILLAGE</t>
  </si>
  <si>
    <t>ROBERTSVILLE</t>
  </si>
  <si>
    <t>ROCKY RIVER</t>
  </si>
  <si>
    <t>SCOTLAND</t>
  </si>
  <si>
    <t>SHEPAUG</t>
  </si>
  <si>
    <t>STEVENSON</t>
  </si>
  <si>
    <t>TAFTVILLE  CT</t>
  </si>
  <si>
    <t>TUNNEL</t>
  </si>
  <si>
    <t>TURNERSFALLS</t>
  </si>
  <si>
    <t>FISKE HYDRO</t>
  </si>
  <si>
    <t>GALLOP POWER GREENVILLE</t>
  </si>
  <si>
    <t>GEORGES RIVER ENERGY</t>
  </si>
  <si>
    <t>GOOSE RIVER HYDRO, INC.</t>
  </si>
  <si>
    <t>GRANITE RELIABLE POWER, LLC</t>
  </si>
  <si>
    <t>CEC 002 PAWTUCKET U5</t>
  </si>
  <si>
    <t>Gravity Renewables, Inc</t>
  </si>
  <si>
    <t>CRESCENT DAM</t>
  </si>
  <si>
    <t>GLENDALE HYDRO</t>
  </si>
  <si>
    <t>WYRE WYND HYDRO</t>
  </si>
  <si>
    <t>BELLOWS FALLS</t>
  </si>
  <si>
    <t>DEERFIELD 2/LWR DRFIELD</t>
  </si>
  <si>
    <t>DEERFIELD 5</t>
  </si>
  <si>
    <t>HARRIMAN</t>
  </si>
  <si>
    <t>MCINDOES</t>
  </si>
  <si>
    <t>SEARSBURG</t>
  </si>
  <si>
    <t>SHERMAN</t>
  </si>
  <si>
    <t>VERNON</t>
  </si>
  <si>
    <t>WILDER</t>
  </si>
  <si>
    <t>SEAMAN ENERGY LLC</t>
  </si>
  <si>
    <t>ARNOLD FALLS</t>
  </si>
  <si>
    <t>BERKSHIRE COW POWER</t>
  </si>
  <si>
    <t xml:space="preserve">BLUE SPRUCE FARM </t>
  </si>
  <si>
    <t>BRATTLEBORO LANDFILL</t>
  </si>
  <si>
    <t>CARVER FALLS</t>
  </si>
  <si>
    <t>CAVENDISH</t>
  </si>
  <si>
    <t>FAIRFAX</t>
  </si>
  <si>
    <t>GAGE</t>
  </si>
  <si>
    <t>GREAT FALLS LOWER</t>
  </si>
  <si>
    <t>KELLEYS FALLS</t>
  </si>
  <si>
    <t>MASCOMA HYDRO</t>
  </si>
  <si>
    <t>MIDDLEBURY COMPOSITE</t>
  </si>
  <si>
    <t xml:space="preserve">MIDDLEBURY LOWER </t>
  </si>
  <si>
    <t>N. RUTLAND COMPOSITE</t>
  </si>
  <si>
    <t>PASSUMPSIC</t>
  </si>
  <si>
    <t>PATCH</t>
  </si>
  <si>
    <t>PIERCE MILLS</t>
  </si>
  <si>
    <t>ROLLINSFORD HYDRO</t>
  </si>
  <si>
    <t>SALMON FALLS HYDRO</t>
  </si>
  <si>
    <t>SMITH (CVPS)</t>
  </si>
  <si>
    <t>TAFTSVILLE  VT</t>
  </si>
  <si>
    <t>WEST HOPKINTON HYDRO</t>
  </si>
  <si>
    <t>CORRIVEAU HYDROELECTRIC LLC</t>
  </si>
  <si>
    <t>BEEBE HOLBROOK</t>
  </si>
  <si>
    <t>BOATLOCK</t>
  </si>
  <si>
    <t>CHEMICAL</t>
  </si>
  <si>
    <t>COBBLE MOUNTAIN</t>
  </si>
  <si>
    <t>HADLEY FALLS 1&amp;2</t>
  </si>
  <si>
    <t>HARRIS ENERGY</t>
  </si>
  <si>
    <t>HG&amp;E HYDRO/CABOT 1-4</t>
  </si>
  <si>
    <t>RIVERSIDE 4-7</t>
  </si>
  <si>
    <t>RIVERSIDE 8</t>
  </si>
  <si>
    <t>SKINNER</t>
  </si>
  <si>
    <t>VALLEY HYDRO (STATION NO. 5)</t>
  </si>
  <si>
    <t>AMOSKEAG</t>
  </si>
  <si>
    <t>AYERS ISLAND</t>
  </si>
  <si>
    <t>CANAAN</t>
  </si>
  <si>
    <t>EASTMAN FALLS</t>
  </si>
  <si>
    <t>GARVINS/HOOKSETT</t>
  </si>
  <si>
    <t>GORHAM</t>
  </si>
  <si>
    <t>JACKMAN</t>
  </si>
  <si>
    <t>SMITH</t>
  </si>
  <si>
    <t>BATH ELECTRIC HYDRO</t>
  </si>
  <si>
    <t>CAMPTON DAM</t>
  </si>
  <si>
    <t>CHAMBERLAIN FALLS</t>
  </si>
  <si>
    <t>EASTMAN BROOK U5</t>
  </si>
  <si>
    <t>FRANKLIN FALLS</t>
  </si>
  <si>
    <t>GOODRICH FALLS</t>
  </si>
  <si>
    <t>OTIS MILL HYDRO</t>
  </si>
  <si>
    <t>RIVER MILL HYDRO</t>
  </si>
  <si>
    <t>SALMON BROOK STATION 3</t>
  </si>
  <si>
    <t>SUGAR RIVER 2</t>
  </si>
  <si>
    <t>SUGAR RIVER HYDRO</t>
  </si>
  <si>
    <t>SWEETWATER HYDRO U5</t>
  </si>
  <si>
    <t>WATERLOOM FALLS</t>
  </si>
  <si>
    <t>WESTON DAM</t>
  </si>
  <si>
    <t>WYANDOTTE HYDRO</t>
  </si>
  <si>
    <t>ICE HOUSE PARTNERS INC.</t>
  </si>
  <si>
    <t>INDECK ALEXANDRIA</t>
  </si>
  <si>
    <t>J &amp; L ELECTRIC - BIOMASS I</t>
  </si>
  <si>
    <t>JERICHO WIND</t>
  </si>
  <si>
    <t>CELLEY MILL U5</t>
  </si>
  <si>
    <t>LP ATHOL - QF</t>
  </si>
  <si>
    <t>MERC</t>
  </si>
  <si>
    <t>NON150496</t>
  </si>
  <si>
    <t>Dale Roy - Dale Roy #1</t>
  </si>
  <si>
    <t>NON150497</t>
  </si>
  <si>
    <t>Labrie Farms #2 - Labrie Farms #2</t>
  </si>
  <si>
    <t>OLD NASH DAM</t>
  </si>
  <si>
    <t>Massachusetts Municipal Whol</t>
  </si>
  <si>
    <t>CHICOPEE HYDRO</t>
  </si>
  <si>
    <t>MWRA COSGROVE</t>
  </si>
  <si>
    <t>BEAVER RIDGE WIND</t>
  </si>
  <si>
    <t>MMWAC</t>
  </si>
  <si>
    <t>PINE TREE LFGTE</t>
  </si>
  <si>
    <t>SO. MEADOW 5</t>
  </si>
  <si>
    <t>SO. MEADOW 6</t>
  </si>
  <si>
    <t>HUNT'S POND</t>
  </si>
  <si>
    <t>ORANGE HYDRO 1</t>
  </si>
  <si>
    <t>ORANGE HYDRO 2</t>
  </si>
  <si>
    <t>PPL GREAT WORKS - RED SHIELD</t>
  </si>
  <si>
    <t xml:space="preserve">COBSCOOK BAY TEP TGU 1 </t>
  </si>
  <si>
    <t>PERC-ORRINGTON 1</t>
  </si>
  <si>
    <t>PINETREE POWER</t>
  </si>
  <si>
    <t>WARE HYDRO</t>
  </si>
  <si>
    <t>PORTSMOUTH ABBEY WIND QF</t>
  </si>
  <si>
    <t>LEMPSTER WIND</t>
  </si>
  <si>
    <t>PUTNAM</t>
  </si>
  <si>
    <t>RECORD HILL WIND</t>
  </si>
  <si>
    <t>REENERGY LIVERMORE FALLS</t>
  </si>
  <si>
    <t>MSS40054</t>
  </si>
  <si>
    <t>JOHNSTON LFG TURBINE PLANT</t>
  </si>
  <si>
    <t>RRIG EXPANSION PHASE 1</t>
  </si>
  <si>
    <t>RRIG EXPANSION PHASE 2</t>
  </si>
  <si>
    <t>JOHNSTON LANDFILL</t>
  </si>
  <si>
    <t>ROCKY GORGE CORPORATION</t>
  </si>
  <si>
    <t>NOONE FALLS</t>
  </si>
  <si>
    <t>SAPPI SOMERSET/HINCKLEY</t>
  </si>
  <si>
    <t>Sappi North America Somerset</t>
  </si>
  <si>
    <t>MSS66234</t>
  </si>
  <si>
    <t>SAPPI SOMERSET/HINCKLEY 2</t>
  </si>
  <si>
    <t>SAPPI NORTH AMERICA, INC</t>
  </si>
  <si>
    <t>MILTON MILLS HYDRO</t>
  </si>
  <si>
    <t>NEW BARRE HYDRO</t>
  </si>
  <si>
    <t>POWDER MILL HYDRO</t>
  </si>
  <si>
    <t>SOUTH BARRE HYDRO</t>
  </si>
  <si>
    <t>SPAULDING POND HYDRO</t>
  </si>
  <si>
    <t>DG WHITEFIELD, LLC</t>
  </si>
  <si>
    <t>RAINBOW UNIT 1</t>
  </si>
  <si>
    <t>RAINBOW UNIT 2</t>
  </si>
  <si>
    <t>STEELS POND HYDRO</t>
  </si>
  <si>
    <t>COVANTA JONESBORO</t>
  </si>
  <si>
    <t>COVANTA WEST ENFIELD</t>
  </si>
  <si>
    <t>CEC 004 DAYVILLE POND U5</t>
  </si>
  <si>
    <t>FOUR HILLS LOAD REDUCER</t>
  </si>
  <si>
    <t>NON145481</t>
  </si>
  <si>
    <t>Brian &amp; Luana Smith - Brian &amp; Luana Smith</t>
  </si>
  <si>
    <t>NON145115</t>
  </si>
  <si>
    <t>Bricknell, Ian - Bricknell, Ian</t>
  </si>
  <si>
    <t>NON145476</t>
  </si>
  <si>
    <t>Camacho - Camacho</t>
  </si>
  <si>
    <t>NON135247</t>
  </si>
  <si>
    <t>Chris Noyes - Chris Noyes</t>
  </si>
  <si>
    <t>NON144961</t>
  </si>
  <si>
    <t>Cranberry Isle Fishermans Co-op - Cranberry Isle Fishermans Co-op</t>
  </si>
  <si>
    <t>NON145478</t>
  </si>
  <si>
    <t>David Berry - David Berry</t>
  </si>
  <si>
    <t>NON145487</t>
  </si>
  <si>
    <t>Decourcey - Decourcey</t>
  </si>
  <si>
    <t>NON144969</t>
  </si>
  <si>
    <t>Fogtown Brewery - Fogtown Brewery</t>
  </si>
  <si>
    <t>NON145114</t>
  </si>
  <si>
    <t>North Branch Farm - North Branch Farm</t>
  </si>
  <si>
    <t>NON141459</t>
  </si>
  <si>
    <t>Town of Tremont - Town of Tremont</t>
  </si>
  <si>
    <t>NON144971</t>
  </si>
  <si>
    <t>Wiscassett Water District - Wiscassett Water District</t>
  </si>
  <si>
    <t>PISGAH MOUNTAIN WIND</t>
  </si>
  <si>
    <t>LEWISTON U5</t>
  </si>
  <si>
    <t>SYSKO GARDNER BROOK U5</t>
  </si>
  <si>
    <t>ROLLINS WIND PLANT</t>
  </si>
  <si>
    <t>SHEFFIELD WIND PLANT</t>
  </si>
  <si>
    <t>STETSON II WIND FARM</t>
  </si>
  <si>
    <t>STETSON WIND FARM</t>
  </si>
  <si>
    <t>THUNDERMIST HYDRO QF</t>
  </si>
  <si>
    <t>SPARHAWK</t>
  </si>
  <si>
    <t>SYSKO STONY BROOK</t>
  </si>
  <si>
    <t>SYSKO WIGHT BROOK</t>
  </si>
  <si>
    <t>UNH POWER PLANT</t>
  </si>
  <si>
    <t>HOSIERY MILL DAM</t>
  </si>
  <si>
    <t>FOX ISLAND WIND</t>
  </si>
  <si>
    <t>H.K. SANDERS</t>
  </si>
  <si>
    <t>HIGHGATE FALLS</t>
  </si>
  <si>
    <t>MORRISVILLE PLANT #2</t>
  </si>
  <si>
    <t>WOLCOTT HYDRO #1</t>
  </si>
  <si>
    <t>WEBSTER HYDRO</t>
  </si>
  <si>
    <t>WESTFIELD #1 U5</t>
  </si>
  <si>
    <t>RESCO SAUGUS</t>
  </si>
  <si>
    <t>SES CONCORD</t>
  </si>
  <si>
    <t>WHEELABRATOR BRIDGEPORT, L.P.</t>
  </si>
  <si>
    <t>WHEELABRATOR CLAREMONT U5</t>
  </si>
  <si>
    <t>WHEELABRATOR NORTH ANDOVER</t>
  </si>
  <si>
    <t>WMI MILLBURY 1</t>
  </si>
  <si>
    <t>CROSSROADS LANDFILL</t>
  </si>
  <si>
    <t>FITCHBURG LANDFILL</t>
  </si>
  <si>
    <t>ROCHESTER LANDFILL</t>
  </si>
  <si>
    <t>TURNKEY LANDFILL</t>
  </si>
  <si>
    <t>90 WOODS HILL RD. POMFRET CT</t>
  </si>
  <si>
    <t>Company Website</t>
  </si>
  <si>
    <t>Versant - BHD</t>
  </si>
  <si>
    <t>Versant - MPD</t>
  </si>
  <si>
    <t>Class IA</t>
  </si>
  <si>
    <t>Contact for CURRENT report</t>
  </si>
  <si>
    <t xml:space="preserve">This listing includes a customer contact person with name, address and telephone number and is also separated by T&amp;D territory and customer class.   
Please verify that the correct information is provided for your company.  </t>
  </si>
  <si>
    <t>Version</t>
  </si>
  <si>
    <t>Year</t>
  </si>
  <si>
    <t>Class IA Requirement per 311 §3(B)</t>
  </si>
  <si>
    <t>Class II Requirement per 311 §3(C)</t>
  </si>
  <si>
    <t>all years</t>
  </si>
  <si>
    <t>Thermal Energy Requirement</t>
  </si>
  <si>
    <t>Versant Maine - BHD</t>
  </si>
  <si>
    <t>Versant Maine - MPD</t>
  </si>
  <si>
    <t>Thermal</t>
  </si>
  <si>
    <t>Residential (§1(B)(21)</t>
  </si>
  <si>
    <t>Small Non-Residential (§1(B)(22)</t>
  </si>
  <si>
    <t>Medium Non-Residential (§1(B)(18)</t>
  </si>
  <si>
    <t>Large Non-Residential (§1(B)(15)</t>
  </si>
  <si>
    <t>Please select yes or no</t>
  </si>
  <si>
    <t xml:space="preserve">Do you offer or plan to offer a “green” (either green energy or RECs) product? </t>
  </si>
  <si>
    <t xml:space="preserve"> If so, please provide a description of the product offered below, attach copies of any materials promoting this product, and complete the tab "G - Voluntary Green Programs"</t>
  </si>
  <si>
    <t>Recs Purchased to comply with program</t>
  </si>
  <si>
    <t>a. Please provide reports from GIS and NAR Administrator(s) for service in the ISO-NE and NMISA control area that demonstrate compliance with Maine Class I, IA, Class II, and Thermal RECs RPS.  
Entities that have contractual rights to the output of transmission and distribution utility qualifying facility entitlements that have not been provided associated GIS certificates may use the contractual rights to the output of the entitlements to demonstrate compliance with the portfolio requirement.</t>
  </si>
  <si>
    <t xml:space="preserve">d. Complete Attachment D to show the GIS certificates (RECs) (or energy) used to meet the Class I, IA, Class II, and Thermal REC  portfolio requirements, the average costs of the GIS certificates (RECs) (or energy) used, and any Alternative Compliance Payments made to meet the Class I Requirements.  Please indicate where banked GIS certificates are used to meet current year portfolio requirements.  </t>
  </si>
  <si>
    <t xml:space="preserve"> During the year, did you provide or arrange for an electricity product in which the price to the customer varies with changes in energy prices or an energy price index? </t>
  </si>
  <si>
    <t xml:space="preserve">Chapter 305(4)(E) -  
</t>
  </si>
  <si>
    <t xml:space="preserve">If so, please indicate whether you provided the market risk disclosure statement in the contract for service with the customer acknowledging the provision by signature or initials or on a document separate from the contract containing only the market risk disclosure statement.  </t>
  </si>
  <si>
    <t xml:space="preserve">Chapter 306(2)(G)(3)(d) – if you disaggregate your portfolio, provide the table requested in Item #15 showing any disaggregation during the year. </t>
  </si>
  <si>
    <t xml:space="preserve">To Comply with Chapter 305 (2) (E) (1) please COMPLETE THIS TAB. </t>
  </si>
  <si>
    <t>Chapter 311 (7)(G)(1 to 2) - provide the following information:</t>
  </si>
  <si>
    <t>Actual MWH Sold under Contract in CY</t>
  </si>
  <si>
    <t>MSS12551</t>
  </si>
  <si>
    <t>KIBBY WIND POWER</t>
  </si>
  <si>
    <t>Helix Maine Wind Development, LLC</t>
  </si>
  <si>
    <t>Versant Power</t>
  </si>
  <si>
    <t>MSS15509</t>
  </si>
  <si>
    <t>PLAINFIELD RENEWABLE ENERGY</t>
  </si>
  <si>
    <t>Plainfield Renewable Energy, L</t>
  </si>
  <si>
    <t>GRANBY SANITARY LANDFILL QF</t>
  </si>
  <si>
    <t>MSS348</t>
  </si>
  <si>
    <t>BOOT MILLS</t>
  </si>
  <si>
    <t>Boott Hydro Power Inc</t>
  </si>
  <si>
    <t>MSS37073</t>
  </si>
  <si>
    <t>SOUTHBRIDGE LANDFILL</t>
  </si>
  <si>
    <t>MSS38495</t>
  </si>
  <si>
    <t>BLOCK ISLAND WIND FARM</t>
  </si>
  <si>
    <t>Deepwater Wind Block Island, L</t>
  </si>
  <si>
    <t>MSS457</t>
  </si>
  <si>
    <t>LAWRENCE HYDRO</t>
  </si>
  <si>
    <t>Essex Company, LLC</t>
  </si>
  <si>
    <t>MSS50815</t>
  </si>
  <si>
    <t>COOLIDGE SOLAR</t>
  </si>
  <si>
    <t>REENERGY STRATTON</t>
  </si>
  <si>
    <t>MSS67732</t>
  </si>
  <si>
    <t>DWW SOLAR</t>
  </si>
  <si>
    <t>DWW Solar II, LLC</t>
  </si>
  <si>
    <t>MSS68671</t>
  </si>
  <si>
    <t>BELL MILL HYDRO</t>
  </si>
  <si>
    <t>MSS68727</t>
  </si>
  <si>
    <t>ORONO A</t>
  </si>
  <si>
    <t>MSS68728</t>
  </si>
  <si>
    <t>ORONO B</t>
  </si>
  <si>
    <t>MSS69031</t>
  </si>
  <si>
    <t>SHEEPSCOT SOLAR</t>
  </si>
  <si>
    <t>MSS69282</t>
  </si>
  <si>
    <t>FALMOUTH LIBRARY</t>
  </si>
  <si>
    <t>MSS69284</t>
  </si>
  <si>
    <t>FREEPORT SOLAR LLC</t>
  </si>
  <si>
    <t>MSS69295</t>
  </si>
  <si>
    <t>CUMBERLAND SOLAR</t>
  </si>
  <si>
    <t>MSS69311</t>
  </si>
  <si>
    <t>GOOD SHEPHERD</t>
  </si>
  <si>
    <t>MSS69312</t>
  </si>
  <si>
    <t>NEW DIMENSIONS FCU</t>
  </si>
  <si>
    <t>MSS69388</t>
  </si>
  <si>
    <t>MSAD 75</t>
  </si>
  <si>
    <t>MSS69675</t>
  </si>
  <si>
    <t>TOWN OF WINDHAM</t>
  </si>
  <si>
    <t>MSS69678</t>
  </si>
  <si>
    <t>DIRT SOLAR</t>
  </si>
  <si>
    <t>MSS69714</t>
  </si>
  <si>
    <t>GRAY LANDFILL</t>
  </si>
  <si>
    <t>MSS69719</t>
  </si>
  <si>
    <t>SHAW BROTHERS CONSTRUCTION</t>
  </si>
  <si>
    <t>MSS69722</t>
  </si>
  <si>
    <t>EUPHORIA 415, LLC</t>
  </si>
  <si>
    <t>MSS69726</t>
  </si>
  <si>
    <t>CLC YMCA</t>
  </si>
  <si>
    <t>MSS69740</t>
  </si>
  <si>
    <t>TOWN OF OAKLAND</t>
  </si>
  <si>
    <t>MSS954</t>
  </si>
  <si>
    <t>MM LOWELL LANDFILL - QF</t>
  </si>
  <si>
    <t>NON143292</t>
  </si>
  <si>
    <t>Hope - Hope Farm Solar</t>
  </si>
  <si>
    <t>NON145475</t>
  </si>
  <si>
    <t>Power Gripps - Power Gripps</t>
  </si>
  <si>
    <t>NON145479</t>
  </si>
  <si>
    <t>233 North - 233 North</t>
  </si>
  <si>
    <t>NON145480</t>
  </si>
  <si>
    <t>David Clark - David Clark</t>
  </si>
  <si>
    <t>NON145504</t>
  </si>
  <si>
    <t>Garner - Garner</t>
  </si>
  <si>
    <t>NON145505</t>
  </si>
  <si>
    <t>Killian - Killian</t>
  </si>
  <si>
    <t>NON145506</t>
  </si>
  <si>
    <t>Manza - Manza</t>
  </si>
  <si>
    <t>NON145507</t>
  </si>
  <si>
    <t>Withee - Withee</t>
  </si>
  <si>
    <t>NON153359</t>
  </si>
  <si>
    <t>Caribou Solar LLC - Caribou Solar LLC</t>
  </si>
  <si>
    <t>ASP2 Rural LLC</t>
  </si>
  <si>
    <t>NON161543</t>
  </si>
  <si>
    <t>GREAT LAKES - BERLIN Sawmill - Sawmill</t>
  </si>
  <si>
    <t>NON161545</t>
  </si>
  <si>
    <t>GREAT LAKES - BERLIN Cross - Cross</t>
  </si>
  <si>
    <t>NON161547</t>
  </si>
  <si>
    <t>GREAT LAKES - BERLIN Gorham - Gorham</t>
  </si>
  <si>
    <t>NON161548</t>
  </si>
  <si>
    <t>GREAT LAKES - BERLIN Shelburne - Shelburne</t>
  </si>
  <si>
    <t>NON161900</t>
  </si>
  <si>
    <t>GREAT LAKES - BERLIN Cascade - Cascade</t>
  </si>
  <si>
    <t>NON161902</t>
  </si>
  <si>
    <t>GREAT LAKES - BERLIN Riverside - Riverside</t>
  </si>
  <si>
    <t>NON32749</t>
  </si>
  <si>
    <t>Mark Richey Woodworking Wind Farm - Mark Richey Woodworking Wind Unit #1</t>
  </si>
  <si>
    <t>MARK RICHEY WOODWORKING</t>
  </si>
  <si>
    <t>Pixelle Androscoggin LLC.</t>
  </si>
  <si>
    <t>NON89192</t>
  </si>
  <si>
    <t>GWH Moody School</t>
  </si>
  <si>
    <t>ReVision Energy Inc.</t>
  </si>
  <si>
    <t>NON95156</t>
  </si>
  <si>
    <t>Hyde Park Solar - Waterhouse Project</t>
  </si>
  <si>
    <t>Village of Hyde Park Electric</t>
  </si>
  <si>
    <t>GEN2341</t>
  </si>
  <si>
    <t>Evergreen Wind Power,LLC</t>
  </si>
  <si>
    <t>Evergreen Wind Power - Mars Hill Wind</t>
  </si>
  <si>
    <t>Name of Program</t>
  </si>
  <si>
    <t>Program 1</t>
  </si>
  <si>
    <t>Program 2</t>
  </si>
  <si>
    <t>Program 3</t>
  </si>
  <si>
    <t>Program 5</t>
  </si>
  <si>
    <t xml:space="preserve">Program 4 </t>
  </si>
  <si>
    <t>Program 6</t>
  </si>
  <si>
    <t>Program 7</t>
  </si>
  <si>
    <t>Comments</t>
  </si>
  <si>
    <t>Solar</t>
  </si>
  <si>
    <t>Terraform REC Operating, LLC</t>
  </si>
  <si>
    <t>AUTOMATIC HYDRO</t>
  </si>
  <si>
    <t>MSS2430</t>
  </si>
  <si>
    <t>BELDENS-NEW</t>
  </si>
  <si>
    <t>MSS2432</t>
  </si>
  <si>
    <t>HUNTINGTON FALLS-NEW</t>
  </si>
  <si>
    <t>MSS2434</t>
  </si>
  <si>
    <t>GORGE 18 HYDRO-NEW</t>
  </si>
  <si>
    <t>MSS2435</t>
  </si>
  <si>
    <t>VERGENNES HYDRO-NEW</t>
  </si>
  <si>
    <t>MSS346</t>
  </si>
  <si>
    <t>BOLTON FALLS</t>
  </si>
  <si>
    <t>MSS35979</t>
  </si>
  <si>
    <t>KINGDOM COMMUNITY WIND</t>
  </si>
  <si>
    <t>MSS410</t>
  </si>
  <si>
    <t>ESSEX 19 HYDRO</t>
  </si>
  <si>
    <t>MSS468</t>
  </si>
  <si>
    <t>MARSHFIELD 6 HYDRO</t>
  </si>
  <si>
    <t>MSS541</t>
  </si>
  <si>
    <t>PROCTOR</t>
  </si>
  <si>
    <t>MSS565</t>
  </si>
  <si>
    <t>SHELDON SPRINGS</t>
  </si>
  <si>
    <t>Missisquoi Associates</t>
  </si>
  <si>
    <t>MSS614</t>
  </si>
  <si>
    <t>WATERBURY 22</t>
  </si>
  <si>
    <t>MSS69786</t>
  </si>
  <si>
    <t>FARMINGTON MAINE SOLAR</t>
  </si>
  <si>
    <t>MSS69801</t>
  </si>
  <si>
    <t>QUINEBAUG SOLAR</t>
  </si>
  <si>
    <t>MSS69805</t>
  </si>
  <si>
    <t>DOWNEAST CONCEPTS</t>
  </si>
  <si>
    <t>MSS69824</t>
  </si>
  <si>
    <t>HOSPICE OF SOUTHERN MAINE</t>
  </si>
  <si>
    <t>MSS70041</t>
  </si>
  <si>
    <t>UNION FARM EQUIPMENT</t>
  </si>
  <si>
    <t>MSS71165</t>
  </si>
  <si>
    <t>AVESTA LIVERMORE TERRACE</t>
  </si>
  <si>
    <t>MSS71201</t>
  </si>
  <si>
    <t>NONNI CORP LLC</t>
  </si>
  <si>
    <t>MSS71234</t>
  </si>
  <si>
    <t>MORNINGSTAR MARBLE &amp; GRANITE</t>
  </si>
  <si>
    <t>MSS71239</t>
  </si>
  <si>
    <t>ROWELLS GARAGE</t>
  </si>
  <si>
    <t>MSS71273</t>
  </si>
  <si>
    <t>NORTH NOBLEBORO SOLAR</t>
  </si>
  <si>
    <t>MSS71414</t>
  </si>
  <si>
    <t>BWC MACES POND</t>
  </si>
  <si>
    <t>MSS71431</t>
  </si>
  <si>
    <t>NEW GEN VENTURES_S_PORTLAND</t>
  </si>
  <si>
    <t>MSS71445</t>
  </si>
  <si>
    <t>SOLAR MGT INT_WATERBORO</t>
  </si>
  <si>
    <t>MSS71482</t>
  </si>
  <si>
    <t>BISSELL BROTHERS BREWING CO.</t>
  </si>
  <si>
    <t>MSS71484</t>
  </si>
  <si>
    <t>ECA MAINE BET</t>
  </si>
  <si>
    <t>MSS71519</t>
  </si>
  <si>
    <t>CAMDEN SOLAR LF</t>
  </si>
  <si>
    <t>MSS71528</t>
  </si>
  <si>
    <t>NAPLES CASCO SOLAR 1</t>
  </si>
  <si>
    <t>MSS71540</t>
  </si>
  <si>
    <t>ACTON H ROAD SOLAR 1</t>
  </si>
  <si>
    <t>MSS71546</t>
  </si>
  <si>
    <t>REVISION-110 MAIN ST</t>
  </si>
  <si>
    <t>MSS71621</t>
  </si>
  <si>
    <t>THOMASTON POLLUTION CONTROL</t>
  </si>
  <si>
    <t>MSS71628</t>
  </si>
  <si>
    <t>PARADISE PARK</t>
  </si>
  <si>
    <t>MSS71637</t>
  </si>
  <si>
    <t>PORT PROPERTY MGT</t>
  </si>
  <si>
    <t>MSS71658</t>
  </si>
  <si>
    <t>HEP USA SPV5 UNITY LLC</t>
  </si>
  <si>
    <t>MSS71686</t>
  </si>
  <si>
    <t>MIDCOAST RECREATION CENTER</t>
  </si>
  <si>
    <t>MSS71688</t>
  </si>
  <si>
    <t>HEP USA SPV 6 HARTLAND</t>
  </si>
  <si>
    <t>MSS71707</t>
  </si>
  <si>
    <t>JB BROWN &amp; SON PORTLAND</t>
  </si>
  <si>
    <t>OAKLAND</t>
  </si>
  <si>
    <t>MSS774</t>
  </si>
  <si>
    <t>LOWER LAMOILLE COMPOSITE</t>
  </si>
  <si>
    <t>MSS779</t>
  </si>
  <si>
    <t>MIDDLESEX 2</t>
  </si>
  <si>
    <t>MSS781</t>
  </si>
  <si>
    <t>WEST DANVILLE 1</t>
  </si>
  <si>
    <t>Hydroland Inc</t>
  </si>
  <si>
    <t>MSS823</t>
  </si>
  <si>
    <t>EAST BARNET</t>
  </si>
  <si>
    <t>MSS827</t>
  </si>
  <si>
    <t>SEARSBURG WIND</t>
  </si>
  <si>
    <t>MSS832</t>
  </si>
  <si>
    <t>CENTER RUTLAND</t>
  </si>
  <si>
    <t>MSS833</t>
  </si>
  <si>
    <t>BARNET</t>
  </si>
  <si>
    <t>MSS835</t>
  </si>
  <si>
    <t>DEWEY MILLS</t>
  </si>
  <si>
    <t>MSS843</t>
  </si>
  <si>
    <t>NEWBURY</t>
  </si>
  <si>
    <t>MSS844</t>
  </si>
  <si>
    <t>OTTAUQUECHEE</t>
  </si>
  <si>
    <t>NON102630</t>
  </si>
  <si>
    <t>Cold River Solar Project</t>
  </si>
  <si>
    <t>NON105736</t>
  </si>
  <si>
    <t>GMP RECs - Net Metering</t>
  </si>
  <si>
    <t>NON107379</t>
  </si>
  <si>
    <t>GMP SOLAR - GMP Solar Aggregation POST 7/1/15</t>
  </si>
  <si>
    <t>NON107661</t>
  </si>
  <si>
    <t>Cersosimo Lumber Company</t>
  </si>
  <si>
    <t>Sundog Solar Aggregator</t>
  </si>
  <si>
    <t>NON140650</t>
  </si>
  <si>
    <t>MIDLEBRY - Silver Lake</t>
  </si>
  <si>
    <t>NON141243</t>
  </si>
  <si>
    <t>MIDLEBRY - Weybridge</t>
  </si>
  <si>
    <t>NON143173</t>
  </si>
  <si>
    <t>GMP MicroGrid - GMP MicroGrid Milton</t>
  </si>
  <si>
    <t>NON143181</t>
  </si>
  <si>
    <t>GMP MicroGrid - GMP MicroGrid Ferrisburgh</t>
  </si>
  <si>
    <t>NON143182</t>
  </si>
  <si>
    <t>GMP Solar/Storage - GMP-Essex Solar/Storage</t>
  </si>
  <si>
    <t>NON145166</t>
  </si>
  <si>
    <t>MIDLEBRY - Salisbury</t>
  </si>
  <si>
    <t>NON145167</t>
  </si>
  <si>
    <t>N_RUTLND - GLEN</t>
  </si>
  <si>
    <t>NON145168</t>
  </si>
  <si>
    <t>N_RUTLND - E PITTSFORD</t>
  </si>
  <si>
    <t>NON162220</t>
  </si>
  <si>
    <t>Hancock Lumber Bethel - Boiler #3</t>
  </si>
  <si>
    <t>Hancock Lumber</t>
  </si>
  <si>
    <t>NON162359</t>
  </si>
  <si>
    <t>Naples Casco Solar 1, LLC - Naples Casco Solar 1, LLC</t>
  </si>
  <si>
    <t>Iris 1 TenantCo, LLC</t>
  </si>
  <si>
    <t>ND OTM LLC</t>
  </si>
  <si>
    <t>NON32924</t>
  </si>
  <si>
    <t>CVPS Solar Education Center - CVPS Solar Education Center</t>
  </si>
  <si>
    <t>NON36368</t>
  </si>
  <si>
    <t>GMP Solar - GMP Solar Aggregation</t>
  </si>
  <si>
    <t>NON36539</t>
  </si>
  <si>
    <t>Creek Path Solar Farm - Creek Path Solar Farm</t>
  </si>
  <si>
    <t>NON74110</t>
  </si>
  <si>
    <t>Bondville Solar Farm - Bondville Solar Farm</t>
  </si>
  <si>
    <t>NON91386</t>
  </si>
  <si>
    <t>City Solar Garden - Poor Farm</t>
  </si>
  <si>
    <t>TREC</t>
  </si>
  <si>
    <t>I will file a waiver from Ch. 311 Requirements from the Commission</t>
  </si>
  <si>
    <t>Contract Name</t>
  </si>
  <si>
    <t>Total Number of Contracts</t>
  </si>
  <si>
    <t>Class I Exempt</t>
  </si>
  <si>
    <t>Class IA Exempt</t>
  </si>
  <si>
    <t>end</t>
  </si>
  <si>
    <t>Total MWH Class I Exempt</t>
  </si>
  <si>
    <t>Total MWH Class IA Exempt</t>
  </si>
  <si>
    <t>TREC Exempt</t>
  </si>
  <si>
    <t>Total MWH TREC Exempt</t>
  </si>
  <si>
    <t>MAINE</t>
  </si>
  <si>
    <t>Constellation Energy Generatio</t>
  </si>
  <si>
    <t>MASSACHUSETTS</t>
  </si>
  <si>
    <t>RHODE ISLAND</t>
  </si>
  <si>
    <t>NEW HAMPSHIRE</t>
  </si>
  <si>
    <t>VERMONT</t>
  </si>
  <si>
    <t>CONNECTICUT</t>
  </si>
  <si>
    <t>NON164119</t>
  </si>
  <si>
    <t>Bates College - Bates College - Cutten Steam Plant</t>
  </si>
  <si>
    <t>Lifecycle Renewables Inc</t>
  </si>
  <si>
    <t>Narrative</t>
  </si>
  <si>
    <t>Mandatory Maine Compliance</t>
  </si>
  <si>
    <t>Voluntary Program Compliance</t>
  </si>
  <si>
    <t>Source of RECs</t>
  </si>
  <si>
    <t>Quantity of RECs</t>
  </si>
  <si>
    <t xml:space="preserve">In this section, please record the source of RECs used for voluntary compliance and the amount.  Separately, please provide proof of REC retirement.  </t>
  </si>
  <si>
    <t>Claims of the Programs</t>
  </si>
  <si>
    <t>Line numbers on Tab D</t>
  </si>
  <si>
    <t>Qty of RECs retired for Maine Compliance</t>
  </si>
  <si>
    <t xml:space="preserve">In this section, please record the line numbers and quantities from tab "D - Source of RECs" to indicate the RECs used for the Maine Compliance portion of this program. </t>
  </si>
  <si>
    <t>Proof of REC Retirement provided?</t>
  </si>
  <si>
    <t>Ethan Grumstrup</t>
  </si>
  <si>
    <t>Ethan.Grumstrup@maine.gov</t>
  </si>
  <si>
    <t>or</t>
  </si>
  <si>
    <t>207-287-1560</t>
  </si>
  <si>
    <t>GEN2472</t>
  </si>
  <si>
    <t>Grand Falls Hydro - Grand Falls Hydro #1</t>
  </si>
  <si>
    <t>Woodland Pulp LLC</t>
  </si>
  <si>
    <t>Hydroelectric Water</t>
  </si>
  <si>
    <t>GEN2487</t>
  </si>
  <si>
    <t>Woodland Pulp Turbine Generator #10 - Turbine Generator #10</t>
  </si>
  <si>
    <t>BBL</t>
  </si>
  <si>
    <t>BWP</t>
  </si>
  <si>
    <t>GEN2488</t>
  </si>
  <si>
    <t>Woodland Pulp Turbine Generator #11 - Turbine Generator #11</t>
  </si>
  <si>
    <t>GEN2494</t>
  </si>
  <si>
    <t>Grand Falls Hydro - Grand Falls Hydro #2</t>
  </si>
  <si>
    <t>GEN2495</t>
  </si>
  <si>
    <t>Grand Falls Hydro - Grand Falls Hydro #3</t>
  </si>
  <si>
    <t>GEN2496</t>
  </si>
  <si>
    <t>Woodland Pulp Hydro - Woodland Hydro #4</t>
  </si>
  <si>
    <t>GEN2497</t>
  </si>
  <si>
    <t>Woodland Pulp Hydro - Woodland Hydro #5</t>
  </si>
  <si>
    <t>GEN2498</t>
  </si>
  <si>
    <t>Woodland Pulp Hydro - Woodland Hydro #6</t>
  </si>
  <si>
    <t>GEN2499</t>
  </si>
  <si>
    <t>Woodland Pulp Hydro - Woodland Hydro #7</t>
  </si>
  <si>
    <t>GEN2500</t>
  </si>
  <si>
    <t>Woodland Pulp Hydro - Woodland Hydro #8</t>
  </si>
  <si>
    <t>GEN2502</t>
  </si>
  <si>
    <t>Woodland Pulp Hydro - Woodland Hydro #10</t>
  </si>
  <si>
    <t>IMP2956</t>
  </si>
  <si>
    <t>APX</t>
  </si>
  <si>
    <t>IMP2957</t>
  </si>
  <si>
    <t>IMP2958</t>
  </si>
  <si>
    <t>IMP2959</t>
  </si>
  <si>
    <t>IMP2960</t>
  </si>
  <si>
    <t>IMP2961</t>
  </si>
  <si>
    <t>Livermore No. 6</t>
  </si>
  <si>
    <t>IMP2962</t>
  </si>
  <si>
    <t>IMP2963</t>
  </si>
  <si>
    <t>IMP2964</t>
  </si>
  <si>
    <t>IMP2969</t>
  </si>
  <si>
    <t>IMP2970</t>
  </si>
  <si>
    <t>IMP2971</t>
  </si>
  <si>
    <t>IMP2972</t>
  </si>
  <si>
    <t>IMP2973</t>
  </si>
  <si>
    <t>IMP2974</t>
  </si>
  <si>
    <t>IMP2975</t>
  </si>
  <si>
    <t>IMP2976</t>
  </si>
  <si>
    <t>IMP2978</t>
  </si>
  <si>
    <t>UNDER5MW - YORK HYDRO</t>
  </si>
  <si>
    <t>IMP3962</t>
  </si>
  <si>
    <t>IMP3970</t>
  </si>
  <si>
    <t>IMP3971</t>
  </si>
  <si>
    <t>IMP3972</t>
  </si>
  <si>
    <t>IMP3976</t>
  </si>
  <si>
    <t>IMP3969</t>
  </si>
  <si>
    <t xml:space="preserve">The MPUC’s web page includes a listing of competitive electricity providers at
</t>
  </si>
  <si>
    <t>http://www.maine.gov/mpuc/electricity/list_of_suppliers.shtml</t>
  </si>
  <si>
    <t>Provide copies of all Terms of Service, applicable with a general customer class, in effect during the reporting year, noting the effective date for each and the associated customer class.</t>
  </si>
  <si>
    <t>Residential and 
Small Non-Residential</t>
  </si>
  <si>
    <t>Please Provide the following information, which will be used to update our web page.   
(Contact should be appropriate for customers seeking service or information about service)</t>
  </si>
  <si>
    <t>Maine PUC General Listing</t>
  </si>
  <si>
    <t xml:space="preserve">Officer Certification
</t>
  </si>
  <si>
    <t xml:space="preserve">Each annual report must contain a certification by a corporate officer that the competitive energy provider has complied with the portfolio requirement and that all eligible GIS certificates or eligible resources used to satisfy the portfolio requirement in Maine have not been used by the competitive electricity provider to satisfy any other load obligations.   </t>
  </si>
  <si>
    <t>Customer-facing service representative</t>
  </si>
  <si>
    <t>Is this information the same as the current listing?</t>
  </si>
  <si>
    <t>Is this information the same as last year?</t>
  </si>
  <si>
    <t xml:space="preserve"> The MPUC maintains an internal listing with contacts who will receive general and specific mailings from the Commission related to it and its specific industry.  Please provide this information which will be used to update that listing. </t>
  </si>
  <si>
    <t>Average 
$/KWh</t>
  </si>
  <si>
    <t>other exemption</t>
  </si>
  <si>
    <t>Total Exempt Sales</t>
  </si>
  <si>
    <t>Exemptions</t>
  </si>
  <si>
    <t>ACP Amount Due</t>
  </si>
  <si>
    <t>Maximum</t>
  </si>
  <si>
    <t xml:space="preserve">Portfolio Requirements: </t>
  </si>
  <si>
    <t>OVERVIEW AND INSTRUCTIONS FOR COMPLETING THIS REPORT</t>
  </si>
  <si>
    <t>Deficiency to be cured in following year</t>
  </si>
  <si>
    <t>Deficiency to be cured by ACP</t>
  </si>
  <si>
    <t>Total ACP Due:</t>
  </si>
  <si>
    <t>RECs</t>
  </si>
  <si>
    <t>Location</t>
  </si>
  <si>
    <t>Pine Tree Development Zone</t>
  </si>
  <si>
    <t>REC Requirement</t>
  </si>
  <si>
    <t>% Requirement</t>
  </si>
  <si>
    <t>Previous Deficiency</t>
  </si>
  <si>
    <t>Total Sales:</t>
  </si>
  <si>
    <t>Uncured Deficiency</t>
  </si>
  <si>
    <t>Rate ($/REC)</t>
  </si>
  <si>
    <t>Transmission/Subtransmission</t>
  </si>
  <si>
    <t>System of REC Source</t>
  </si>
  <si>
    <t>Deficiency to be cured next year</t>
  </si>
  <si>
    <t>Total Sales Including Line Losses</t>
  </si>
  <si>
    <t>Requirements</t>
  </si>
  <si>
    <t>Megawatt hours</t>
  </si>
  <si>
    <t>Cost of Compliance (average price per REC)</t>
  </si>
  <si>
    <t>Exemption</t>
  </si>
  <si>
    <t>What was the deficiency?
 (# of RECs)</t>
  </si>
  <si>
    <t>Line Loss Gross Up</t>
  </si>
  <si>
    <t>If you use an alternative Line Loss Factor, please explain below.</t>
  </si>
  <si>
    <t>The contact listed here should be prepared to answer any inquiries by the Commission regarding the content of this report.</t>
  </si>
  <si>
    <r>
      <t xml:space="preserve">Did you have any deficiency last year which must be cured this year?
</t>
    </r>
    <r>
      <rPr>
        <b/>
        <sz val="11"/>
        <color rgb="FFFF0000"/>
        <rFont val="Calibri"/>
        <family val="2"/>
        <scheme val="minor"/>
      </rPr>
      <t>Please select Yes or No from the drop-down</t>
    </r>
  </si>
  <si>
    <t xml:space="preserve">Maine requires that Portfolio Requirements be met based upon Gross Sales including transmission and distribution line losses. This schedule adjusts your retail sales to gross sales using the line loss factors provided by CMP and Versant Power. A CEP may use a different line loss factor if it is more accurate than that proposed here. The changed cell will automatically be highlighted yellow. The CEP should also explain any changes made and why the change is appropriate in the box at the bottom of this tab. </t>
  </si>
  <si>
    <t>REC Allocation Summary</t>
  </si>
  <si>
    <t xml:space="preserve">This workbook is designed for CEPs providing Supplier Services. The completed workbook MUST be submitted with your annual filing. </t>
  </si>
  <si>
    <t># of months service was provided to Customers during Year</t>
  </si>
  <si>
    <t>GEN2501</t>
  </si>
  <si>
    <t>Woodland Pulp Hydro - Woodland Hydro #9</t>
  </si>
  <si>
    <t>GEN4291</t>
  </si>
  <si>
    <t>GEN4677</t>
  </si>
  <si>
    <t>Tinker Hydro - Tinker</t>
  </si>
  <si>
    <t>Algonquin Energy Services Inc.</t>
  </si>
  <si>
    <t>GEN4706</t>
  </si>
  <si>
    <t>G0656 - AES Daigle Solar, LLC</t>
  </si>
  <si>
    <t>GEN4707</t>
  </si>
  <si>
    <t>Pelletier Solar - Pelletier Solar LLC</t>
  </si>
  <si>
    <t>GEN4815</t>
  </si>
  <si>
    <t>Huggard - Huggard</t>
  </si>
  <si>
    <t>Luminace REC Operating SB, LLC</t>
  </si>
  <si>
    <t>GEN4816</t>
  </si>
  <si>
    <t>VCR Loring Solar LLC - Loring Solar, LLC</t>
  </si>
  <si>
    <t>GEN4883</t>
  </si>
  <si>
    <t>VCR Caribou Solar LLC - VCR Caribou Solar, LLC</t>
  </si>
  <si>
    <t>GEN4956</t>
  </si>
  <si>
    <t>Loring Solar I - Town of Limestone</t>
  </si>
  <si>
    <t>Town Of Limestone</t>
  </si>
  <si>
    <t>GEN4958</t>
  </si>
  <si>
    <t>Loring Solar II - Town of Limestone</t>
  </si>
  <si>
    <t>IMP4470</t>
  </si>
  <si>
    <t>IMP4471</t>
  </si>
  <si>
    <t>IMP4472</t>
  </si>
  <si>
    <t>IMP4473</t>
  </si>
  <si>
    <t>Sappi Somerset Operations - TG#1 &amp;amp; TG#2</t>
  </si>
  <si>
    <t>IMP4845</t>
  </si>
  <si>
    <t>IMP4846</t>
  </si>
  <si>
    <t>IMP4849</t>
  </si>
  <si>
    <t>No4</t>
  </si>
  <si>
    <t>IMP4850</t>
  </si>
  <si>
    <t>IMP4851</t>
  </si>
  <si>
    <t>IMP4854</t>
  </si>
  <si>
    <t>IMP4855</t>
  </si>
  <si>
    <t>IMP4858</t>
  </si>
  <si>
    <t>IMP4859</t>
  </si>
  <si>
    <t>IMP4861</t>
  </si>
  <si>
    <t>Sugar River Power LLC</t>
  </si>
  <si>
    <t>Elevate Power</t>
  </si>
  <si>
    <t>MSS13675</t>
  </si>
  <si>
    <t>MATEP (COMBINED CYCLE)</t>
  </si>
  <si>
    <t>MATEP, LLC</t>
  </si>
  <si>
    <t>MSS2431</t>
  </si>
  <si>
    <t>DODGE FALLS-NEW</t>
  </si>
  <si>
    <t>MSS42114</t>
  </si>
  <si>
    <t>PUMPKIN HILL</t>
  </si>
  <si>
    <t>Hartree Partners, LP</t>
  </si>
  <si>
    <t>Ormat Woods Hill Solar, LLC</t>
  </si>
  <si>
    <t>MSS69102</t>
  </si>
  <si>
    <t>MILO_HYDRO</t>
  </si>
  <si>
    <t>MSS69180</t>
  </si>
  <si>
    <t>RAINBOW 1 HYDRO</t>
  </si>
  <si>
    <t>MSS69181</t>
  </si>
  <si>
    <t>RAINBOW 2 HYDRO</t>
  </si>
  <si>
    <t>MSS69247</t>
  </si>
  <si>
    <t>BLOOM ENERGY FUEL CELL</t>
  </si>
  <si>
    <t>Generate Colchester Fuel Cells</t>
  </si>
  <si>
    <t>MSS69624</t>
  </si>
  <si>
    <t>VP_S1</t>
  </si>
  <si>
    <t>MSS69657</t>
  </si>
  <si>
    <t>WALLINGFORD SOLAR I</t>
  </si>
  <si>
    <t>MSS69658</t>
  </si>
  <si>
    <t>WALLINGFORD SOLAR II</t>
  </si>
  <si>
    <t>MSS69659</t>
  </si>
  <si>
    <t>WALLINGFORD SOLAR III</t>
  </si>
  <si>
    <t>MSS69701</t>
  </si>
  <si>
    <t>VP_S2</t>
  </si>
  <si>
    <t>MSS71406</t>
  </si>
  <si>
    <t>VP_S3</t>
  </si>
  <si>
    <t>MSS71673</t>
  </si>
  <si>
    <t>GORHAM SAVINGS</t>
  </si>
  <si>
    <t>MSS71735</t>
  </si>
  <si>
    <t>NORRIDGEWOCK RIVER ROAD</t>
  </si>
  <si>
    <t>MSS71755</t>
  </si>
  <si>
    <t>NEW GEN VENTURES_YARMOUTH</t>
  </si>
  <si>
    <t>MSS71757</t>
  </si>
  <si>
    <t>MAINE DG HOLDINGS - MONMOUTH</t>
  </si>
  <si>
    <t>MSS71758</t>
  </si>
  <si>
    <t>MAINE DG HOLDING - W BALDWIN</t>
  </si>
  <si>
    <t>MSS71759</t>
  </si>
  <si>
    <t>MAINE DG HOLDING - AUGUSTA</t>
  </si>
  <si>
    <t>MSS71762</t>
  </si>
  <si>
    <t>AUGUSTA ROAD BOWDOIN</t>
  </si>
  <si>
    <t>MSS71884</t>
  </si>
  <si>
    <t>TOWN OF SEARSPORT</t>
  </si>
  <si>
    <t>MSS71913</t>
  </si>
  <si>
    <t>RE SIDNEY RD SOLAR</t>
  </si>
  <si>
    <t>MSS71914</t>
  </si>
  <si>
    <t>ORIENTAL JADE</t>
  </si>
  <si>
    <t>MSS71916</t>
  </si>
  <si>
    <t>SEARSMONT RD LINCOLNVILLE</t>
  </si>
  <si>
    <t>MSS71948</t>
  </si>
  <si>
    <t>CITY OF S PORTLAND REC</t>
  </si>
  <si>
    <t>MSS71949</t>
  </si>
  <si>
    <t>CHURCH HILL AUGUSTA</t>
  </si>
  <si>
    <t>MSS71950</t>
  </si>
  <si>
    <t>BIDDEFORD MORIN ST SOLAR</t>
  </si>
  <si>
    <t>MSS71951</t>
  </si>
  <si>
    <t>FSS INC</t>
  </si>
  <si>
    <t>MSS71981</t>
  </si>
  <si>
    <t>CITY OF S PORTLAND TRANSFER</t>
  </si>
  <si>
    <t>MSS71982</t>
  </si>
  <si>
    <t>LITTLEFIELD SOLAR LLC</t>
  </si>
  <si>
    <t>MSS72989</t>
  </si>
  <si>
    <t>INDUSTRIAL RD ELLSWORTH</t>
  </si>
  <si>
    <t>MSS72990</t>
  </si>
  <si>
    <t>MARIAVILLE RD ELLSWORTH</t>
  </si>
  <si>
    <t>MSS73149</t>
  </si>
  <si>
    <t>MAINE DG HOLDINGS_HARMONY</t>
  </si>
  <si>
    <t>MSS73161</t>
  </si>
  <si>
    <t>NEW GEN VENTURES FREEPORT</t>
  </si>
  <si>
    <t>MSS73172</t>
  </si>
  <si>
    <t>GRAY FARM PROJECT LLC</t>
  </si>
  <si>
    <t>MSS73222</t>
  </si>
  <si>
    <t>MASONS BREWERY</t>
  </si>
  <si>
    <t>MSS73228</t>
  </si>
  <si>
    <t>WELLS SOLAR LLC</t>
  </si>
  <si>
    <t>MSS73257</t>
  </si>
  <si>
    <t>STURGEON SOLAR GRAY LLC</t>
  </si>
  <si>
    <t>MSS73260</t>
  </si>
  <si>
    <t>MADISON SOLAR ONE LLC</t>
  </si>
  <si>
    <t>MSS73267</t>
  </si>
  <si>
    <t>NEXAMP SOLAR_RUMFORD</t>
  </si>
  <si>
    <t>MSS73330</t>
  </si>
  <si>
    <t>CITY OF SOUTH PORTLAND</t>
  </si>
  <si>
    <t>MSS73410</t>
  </si>
  <si>
    <t>FRYEBURG SOLAR LLC</t>
  </si>
  <si>
    <t>MSS73463</t>
  </si>
  <si>
    <t>DARLINGS</t>
  </si>
  <si>
    <t>MSS73466</t>
  </si>
  <si>
    <t>POC, LLC</t>
  </si>
  <si>
    <t>MSS73470</t>
  </si>
  <si>
    <t>CORINTH MAIN STREET SOLAR LLC</t>
  </si>
  <si>
    <t>MSS73487</t>
  </si>
  <si>
    <t>JB BROWN SAUNDERS WAY</t>
  </si>
  <si>
    <t>MSS73557</t>
  </si>
  <si>
    <t>KENNEBUNK SAVINGS BANK</t>
  </si>
  <si>
    <t>MSS73566</t>
  </si>
  <si>
    <t>STURGEON QUARRY SOLAR LLC</t>
  </si>
  <si>
    <t>MSS73567</t>
  </si>
  <si>
    <t>WYMAN HILL SOLAR</t>
  </si>
  <si>
    <t>MSS73569</t>
  </si>
  <si>
    <t>HEP BAREFOOT SPV</t>
  </si>
  <si>
    <t>MSS73574</t>
  </si>
  <si>
    <t>RT 3 CHINA SOLAR</t>
  </si>
  <si>
    <t>MSS73586</t>
  </si>
  <si>
    <t>SNOW POND SOLAR</t>
  </si>
  <si>
    <t>MSS73592</t>
  </si>
  <si>
    <t>MIDDLESEX SOLAR</t>
  </si>
  <si>
    <t>MSS73593</t>
  </si>
  <si>
    <t>GORHAM SOLAR LLC</t>
  </si>
  <si>
    <t>MSS73643</t>
  </si>
  <si>
    <t>RANDOLPH  SOLAR</t>
  </si>
  <si>
    <t>MSS73674</t>
  </si>
  <si>
    <t>A &amp; A MARKET</t>
  </si>
  <si>
    <t>MSS73675</t>
  </si>
  <si>
    <t>PORT PROPERTY MGMT_BIDDEFORD</t>
  </si>
  <si>
    <t>MSS73685</t>
  </si>
  <si>
    <t>NORWAY RD SOLAR</t>
  </si>
  <si>
    <t>MSS73688</t>
  </si>
  <si>
    <t>BOOTHBAY REGIONAL YMCA</t>
  </si>
  <si>
    <t>MSS73689</t>
  </si>
  <si>
    <t>SALT PUMP CLIMBING CENTER</t>
  </si>
  <si>
    <t>MSS73718</t>
  </si>
  <si>
    <t>STURGEON TOWN HOUSE</t>
  </si>
  <si>
    <t>MSS73725</t>
  </si>
  <si>
    <t>GORHAM ME 1 LLC</t>
  </si>
  <si>
    <t>MSS73726</t>
  </si>
  <si>
    <t>CASCO STANDISH SOLAR LLC</t>
  </si>
  <si>
    <t>MSS73742</t>
  </si>
  <si>
    <t>HEP BROADHEAD SPV</t>
  </si>
  <si>
    <t>MSS73815</t>
  </si>
  <si>
    <t>PHILIPS WAY SOLAR LLC</t>
  </si>
  <si>
    <t>MSS73816</t>
  </si>
  <si>
    <t>MAINE PINES RACQUET CLUB</t>
  </si>
  <si>
    <t>MSS74123</t>
  </si>
  <si>
    <t>TES PRESUMPSCOT SOLAR 23 LLC</t>
  </si>
  <si>
    <t>MSS74127</t>
  </si>
  <si>
    <t>RE GARDINER SOLAR</t>
  </si>
  <si>
    <t>MSS74133</t>
  </si>
  <si>
    <t>POPE MEMORIAL HUMANE SOCIETY</t>
  </si>
  <si>
    <t>MSS74178</t>
  </si>
  <si>
    <t>BWC BEECH RIDGE BROOK LLC</t>
  </si>
  <si>
    <t>MSS74220</t>
  </si>
  <si>
    <t>WINTHROP CENTER SOLAR 1 LLC</t>
  </si>
  <si>
    <t>MSS74248</t>
  </si>
  <si>
    <t>WOLFES NECK FARM FOUNDATION</t>
  </si>
  <si>
    <t>MSS74307</t>
  </si>
  <si>
    <t>GREEN VALLE FARM</t>
  </si>
  <si>
    <t>MSS74317</t>
  </si>
  <si>
    <t>LONGFELLOWS GREENHOUSE</t>
  </si>
  <si>
    <t>MSS74324</t>
  </si>
  <si>
    <t>MEVS DOT LLC EXIT 109</t>
  </si>
  <si>
    <t>MSS74333</t>
  </si>
  <si>
    <t>MEV WATERVILLE</t>
  </si>
  <si>
    <t>MSS74373</t>
  </si>
  <si>
    <t>ROYAL RIVER NATURAL FOODS</t>
  </si>
  <si>
    <t>MSS74383</t>
  </si>
  <si>
    <t>RE SKOWHEGAN SOLAR</t>
  </si>
  <si>
    <t>MSS74384</t>
  </si>
  <si>
    <t>MSD WISCASSET</t>
  </si>
  <si>
    <t>MSS74389</t>
  </si>
  <si>
    <t>AARON SLEEPER</t>
  </si>
  <si>
    <t>MSS74390</t>
  </si>
  <si>
    <t>MEV WHITTEN RD</t>
  </si>
  <si>
    <t>MSS74391</t>
  </si>
  <si>
    <t>GARDINER A LLC</t>
  </si>
  <si>
    <t>MSS74392</t>
  </si>
  <si>
    <t>MEV DOT CIVIC CENTER DR</t>
  </si>
  <si>
    <t>MSS74473</t>
  </si>
  <si>
    <t>NORTON ROAD SOLAR 1 LLC</t>
  </si>
  <si>
    <t>MSS74474</t>
  </si>
  <si>
    <t>MAINE DG SOLAR PITTSFIELD</t>
  </si>
  <si>
    <t>MSS74480</t>
  </si>
  <si>
    <t>TREASURE LANE SOLAR</t>
  </si>
  <si>
    <t>MSS74485</t>
  </si>
  <si>
    <t>NEXTGRID BITTERBUSH, LLC</t>
  </si>
  <si>
    <t>MSS74486</t>
  </si>
  <si>
    <t>MEVS CLARK</t>
  </si>
  <si>
    <t>MSS74491</t>
  </si>
  <si>
    <t>GREEN MILE SOLAR</t>
  </si>
  <si>
    <t>MSS74493</t>
  </si>
  <si>
    <t>DAVIS ROAD SENIOR HOUSING</t>
  </si>
  <si>
    <t>MSS74519</t>
  </si>
  <si>
    <t>BLUEBIRD SCARBOROUGH LLC</t>
  </si>
  <si>
    <t>MSS74521</t>
  </si>
  <si>
    <t>AMERICAN STEEL &amp; ALUMINUM LLC</t>
  </si>
  <si>
    <t>MSS74523</t>
  </si>
  <si>
    <t>WATERFALL ARTS</t>
  </si>
  <si>
    <t>MSS74524</t>
  </si>
  <si>
    <t>SOUTH THOMASTON SOLAR LLC</t>
  </si>
  <si>
    <t>MSS74525</t>
  </si>
  <si>
    <t>TOWN OF TRENTON</t>
  </si>
  <si>
    <t>MSS74529</t>
  </si>
  <si>
    <t>BODWELL CPD INC</t>
  </si>
  <si>
    <t>Mini-Watt Hydroelectric LLC</t>
  </si>
  <si>
    <t>Winchendon Hydro-Electric, LLC</t>
  </si>
  <si>
    <t>Cersosimo Lumber</t>
  </si>
  <si>
    <t>Adapture Renewables, Inc.</t>
  </si>
  <si>
    <t>NON153944</t>
  </si>
  <si>
    <t>Town of Damariscotta</t>
  </si>
  <si>
    <t>NON162404</t>
  </si>
  <si>
    <t>Monson Community Solar - Monson Community Solar</t>
  </si>
  <si>
    <t>Monson Community Solar LLC</t>
  </si>
  <si>
    <t>NON164116</t>
  </si>
  <si>
    <t>Milo CSG - Milo CSG</t>
  </si>
  <si>
    <t>Nexamp, Inc.</t>
  </si>
  <si>
    <t>NON164150</t>
  </si>
  <si>
    <t>0 Lewiston Junction Rd, ME - NextGrid Peppertree LLC</t>
  </si>
  <si>
    <t>NextGrid Inc</t>
  </si>
  <si>
    <t>NON164269</t>
  </si>
  <si>
    <t>1 IDEXX Drive PV</t>
  </si>
  <si>
    <t>CES for IDEXX</t>
  </si>
  <si>
    <t>NON164869</t>
  </si>
  <si>
    <t>1875 Lisbon St, Lewiston, ME, 04240 - NextGrid Cliffrose LLC</t>
  </si>
  <si>
    <t>NON164870</t>
  </si>
  <si>
    <t>265 Merrill Road, Lewiston, ME, 04240 - NextGrid Mangrove LLC</t>
  </si>
  <si>
    <t>NON170053</t>
  </si>
  <si>
    <t>Livermore Falls CSG - Livermore Falls CSG</t>
  </si>
  <si>
    <t>NON172937</t>
  </si>
  <si>
    <t>Market Street Gardiner Solar, LLC - Market Street Gardiner Solar, LLC</t>
  </si>
  <si>
    <t>Renewable Energy Alternatives</t>
  </si>
  <si>
    <t>NON173774</t>
  </si>
  <si>
    <t>0 Webb Rd, Waterville, ME - NextGrid Mastic LLC</t>
  </si>
  <si>
    <t>NON174045</t>
  </si>
  <si>
    <t>Keene Waste Water Treatment Plant Solar - Solar #1</t>
  </si>
  <si>
    <t>NON174244</t>
  </si>
  <si>
    <t>Carla Souther - PES32 #XUT01369</t>
  </si>
  <si>
    <t>Maine Energy Systems</t>
  </si>
  <si>
    <t>NON174287</t>
  </si>
  <si>
    <t>TPE ME OO01 - TPE ME OO01</t>
  </si>
  <si>
    <t>NON174321</t>
  </si>
  <si>
    <t>TPE ME NB11 - TPE ME NB11</t>
  </si>
  <si>
    <t>NON175682</t>
  </si>
  <si>
    <t>Ronda Adams - PES32  XUT01661</t>
  </si>
  <si>
    <t>NON175743</t>
  </si>
  <si>
    <t>Scott Beale - PES20 #XUTO1578</t>
  </si>
  <si>
    <t>NON175744</t>
  </si>
  <si>
    <t>Bette Belmont - PES20 #XUT01736</t>
  </si>
  <si>
    <t>NON175745</t>
  </si>
  <si>
    <t>Brandoff, Josh - PES32 #UT01718</t>
  </si>
  <si>
    <t>NON175746</t>
  </si>
  <si>
    <t>Canil, Mark - PES32 #XUTO1597110920</t>
  </si>
  <si>
    <t>NON175747</t>
  </si>
  <si>
    <t>Carter, Sarah - PES20 #XUT01539</t>
  </si>
  <si>
    <t>NON175749</t>
  </si>
  <si>
    <t>Corkum, Wayne - PES32 #XUT01677</t>
  </si>
  <si>
    <t>NON175750</t>
  </si>
  <si>
    <t>Farmer, Dennis - PES20 #XUTO 1409</t>
  </si>
  <si>
    <t>NON175751</t>
  </si>
  <si>
    <t>Grondin, Richard - PES20 #XUT01584</t>
  </si>
  <si>
    <t>NON175752</t>
  </si>
  <si>
    <t>Hall, Louis &amp; Christina - PES20 #XUTO 1581</t>
  </si>
  <si>
    <t>NON175753</t>
  </si>
  <si>
    <t>Henry, Penny - PES20 #XUTO 1626</t>
  </si>
  <si>
    <t>NON175754</t>
  </si>
  <si>
    <t>Hewett, Jay - PES20 #XUT01705</t>
  </si>
  <si>
    <t>NON175755</t>
  </si>
  <si>
    <t>Hewett, Russ - PES32 #XUT01741</t>
  </si>
  <si>
    <t>NON175756</t>
  </si>
  <si>
    <t>Kasten, Jeremy - PES32 #XUT01621</t>
  </si>
  <si>
    <t>NON175757</t>
  </si>
  <si>
    <t>Kircher, Thomas - PES20 #XUTO 1575</t>
  </si>
  <si>
    <t>NON175758</t>
  </si>
  <si>
    <t>Lerme, Catherine - PES20 #XUTO1588</t>
  </si>
  <si>
    <t>NON175759</t>
  </si>
  <si>
    <t>Lissy, Dave - PES32 #XUT01618</t>
  </si>
  <si>
    <t>NON175761</t>
  </si>
  <si>
    <t>Luce, James - PES32 #XUT01616</t>
  </si>
  <si>
    <t>NON175762</t>
  </si>
  <si>
    <t>Mathiesen, Ole - PES20 #XUT01704</t>
  </si>
  <si>
    <t>NON175763</t>
  </si>
  <si>
    <t>Meadows, Glenn - PES20 #XUTO 1564</t>
  </si>
  <si>
    <t>NON175764</t>
  </si>
  <si>
    <t>Nadeau, Todd - PES20 #XUT01408</t>
  </si>
  <si>
    <t>NON175765</t>
  </si>
  <si>
    <t>Oppenheim, Noah - PES20 #XUT01708</t>
  </si>
  <si>
    <t>NON175766</t>
  </si>
  <si>
    <t>Parker, Fred - PES32 #XUT01678</t>
  </si>
  <si>
    <t>NON175767</t>
  </si>
  <si>
    <t>Perreault, Aaron - PES20 #XUTO1796</t>
  </si>
  <si>
    <t>NON175768</t>
  </si>
  <si>
    <t>Pistrang, Maeve &amp; Michael - PES20 #XUTO1796</t>
  </si>
  <si>
    <t>NON175769</t>
  </si>
  <si>
    <t>Proctor, Ann - PES20 #XUTO1596</t>
  </si>
  <si>
    <t>NON175770</t>
  </si>
  <si>
    <t>Rainaud, Brian - PES32 #XUTO1603</t>
  </si>
  <si>
    <t>NON175771</t>
  </si>
  <si>
    <t>Ramsdell, John - PES32 #XUTO1744</t>
  </si>
  <si>
    <t>NON175772</t>
  </si>
  <si>
    <t>Robinson, Winslow - PES56EU #XUTO01552</t>
  </si>
  <si>
    <t>NON175773</t>
  </si>
  <si>
    <t>Tillotson, Rob - PES32 #XUT01533</t>
  </si>
  <si>
    <t>NON175774</t>
  </si>
  <si>
    <t>Wall, Jesse - PES20 #XUT01544</t>
  </si>
  <si>
    <t>NON175775</t>
  </si>
  <si>
    <t>Young, Stokes - PES20 #XUT01701</t>
  </si>
  <si>
    <t>NON175776</t>
  </si>
  <si>
    <t>Zwirner, Doug &amp; Tricia - PES20 #XUT015762021</t>
  </si>
  <si>
    <t>NON176866</t>
  </si>
  <si>
    <t>West Paris CSG, LLC - West Paris CSG, LLC</t>
  </si>
  <si>
    <t>NON178206</t>
  </si>
  <si>
    <t>Coffins Neck Solar - Coffins Neck Solar</t>
  </si>
  <si>
    <t>Colette Hayward</t>
  </si>
  <si>
    <t>NON182178</t>
  </si>
  <si>
    <t>MSD Guimond, LLC - MSD Guimond, LLC</t>
  </si>
  <si>
    <t>NON182179</t>
  </si>
  <si>
    <t>Searsport Solar 1, LLC - Searsport Solar 1, LLC</t>
  </si>
  <si>
    <t>NON182184</t>
  </si>
  <si>
    <t>Enfield Facility</t>
  </si>
  <si>
    <t>Pleasant River Lumber Company</t>
  </si>
  <si>
    <t>NON182386</t>
  </si>
  <si>
    <t>East Baldwin Facility</t>
  </si>
  <si>
    <t>Robbins Lumber</t>
  </si>
  <si>
    <t>NON183222</t>
  </si>
  <si>
    <t>Jay Solar, LLC - Jay Solar, LLC</t>
  </si>
  <si>
    <t>NON188220</t>
  </si>
  <si>
    <t>UMF Biomass Central Heating Plant - Boiler 2</t>
  </si>
  <si>
    <t>CES for University of Maine Farmington</t>
  </si>
  <si>
    <t>Mansfield Hollow Hydro, LLC</t>
  </si>
  <si>
    <t>Joyce Horton</t>
  </si>
  <si>
    <t>Joyce.Horton@maine.gov</t>
  </si>
  <si>
    <t>207-287-1371</t>
  </si>
  <si>
    <t>1 - Contact Info</t>
  </si>
  <si>
    <t>2 - Customers Served</t>
  </si>
  <si>
    <t>3 - Product and General Info</t>
  </si>
  <si>
    <t>4 - Sales and Revenues</t>
  </si>
  <si>
    <t>Provide sales of electricity in MWh and revenue by T&amp;D utility territory. Optionally, enter alternate line loss values.</t>
  </si>
  <si>
    <t>Provide contact points for your company.</t>
  </si>
  <si>
    <t>Provide means of curing any obligation not met using RECs. Ensure 0 deficiency.</t>
  </si>
  <si>
    <t>Provide information on the customers and territories your company did business.</t>
  </si>
  <si>
    <t>Provide information on the products you offer and other required information.</t>
  </si>
  <si>
    <t>IF ANY, Provide details of optional green programs.</t>
  </si>
  <si>
    <t>System Operator</t>
  </si>
  <si>
    <t>Generating Unit ID</t>
  </si>
  <si>
    <r>
      <t xml:space="preserve">Was this Company a Standard Offer Provider during the Activity Year?
</t>
    </r>
    <r>
      <rPr>
        <b/>
        <sz val="11"/>
        <color rgb="FFFF0000"/>
        <rFont val="Calibri"/>
        <family val="2"/>
        <scheme val="minor"/>
      </rPr>
      <t>Please select Yes or No</t>
    </r>
    <r>
      <rPr>
        <sz val="11"/>
        <color theme="1"/>
        <rFont val="Calibri"/>
        <family val="2"/>
        <scheme val="minor"/>
      </rPr>
      <t xml:space="preserve"> </t>
    </r>
    <r>
      <rPr>
        <b/>
        <sz val="11"/>
        <color rgb="FFFF0000"/>
        <rFont val="Calibri"/>
        <family val="2"/>
        <scheme val="minor"/>
      </rPr>
      <t>from the drop-down</t>
    </r>
  </si>
  <si>
    <t>FINAL DEFICIENCY:</t>
  </si>
  <si>
    <t>This line must show "0" in each category. If not, you must request a waiver from the Chapter 311 requirements from the commission</t>
  </si>
  <si>
    <t>Class</t>
  </si>
  <si>
    <t>Usage</t>
  </si>
  <si>
    <t>Purchased for Current Year</t>
  </si>
  <si>
    <t>Bank for Next Year</t>
  </si>
  <si>
    <t>Fulfilled Obligation</t>
  </si>
  <si>
    <t>Price per REC</t>
  </si>
  <si>
    <t>Tab 6</t>
  </si>
  <si>
    <t>weighted average cost</t>
  </si>
  <si>
    <t>NEW BRUNSWICK</t>
  </si>
  <si>
    <t>Hydroelectric</t>
  </si>
  <si>
    <t>Average Cost per REC</t>
  </si>
  <si>
    <t>Hide this column</t>
  </si>
  <si>
    <t>Surplus/Deficiency (+/-)</t>
  </si>
  <si>
    <t>By filing this report in the Commission's CMS, the CEP is certifying that the filing is true and complete and no additional certification is necessary</t>
  </si>
  <si>
    <t>Contact for this report</t>
  </si>
  <si>
    <t>Company Name:</t>
  </si>
  <si>
    <r>
      <rPr>
        <b/>
        <sz val="11"/>
        <color theme="1"/>
        <rFont val="Calibri"/>
        <family val="2"/>
        <scheme val="minor"/>
      </rPr>
      <t>Please complete the following tables with the number of customers in Maine during the reporting year.</t>
    </r>
    <r>
      <rPr>
        <sz val="11"/>
        <color theme="1"/>
        <rFont val="Calibri"/>
        <family val="2"/>
        <scheme val="minor"/>
      </rPr>
      <t xml:space="preserve">
These fields may be left blank if they are 0 or do not apply.
Note: In the case of customers with multiple accounts, use the number of accounts.
</t>
    </r>
  </si>
  <si>
    <t>Required Tabs:</t>
  </si>
  <si>
    <t>Optional Tabs:</t>
  </si>
  <si>
    <t>In which T&amp;D Utility territories will the applicant do business in the following year?</t>
  </si>
  <si>
    <t>You may cure up to 1/3 of each REC class requirement in the following year ONLY IF you met at least 2/3 of that requirement by retiring RECs.</t>
  </si>
  <si>
    <t xml:space="preserve">All ACP checks should be made out to “Treasurer State of Maine”. 
If you are mailing a check, please send it to 18 State House Station, Augusta, ME 04333.
If using a courier, send the check to our physical address at 26 Katherine Dr. Hallowell ME 04347.
If you have a question on how to make a payment, please contact Lori Nolette at (207) 287-1571.  </t>
  </si>
  <si>
    <t>Standard Values (2023-00092)</t>
  </si>
  <si>
    <t>(Versant - MPD)</t>
  </si>
  <si>
    <t>Imports and New Generation</t>
  </si>
  <si>
    <t>TOTAL Energy Purchases</t>
  </si>
  <si>
    <t>MWh</t>
  </si>
  <si>
    <t>Has a protective order has been issued to grant confidential treatment to this data?</t>
  </si>
  <si>
    <t>Provide the generating sources and quantity of Electricity used to supply your customers.</t>
  </si>
  <si>
    <t>Provide the generating sources and quantity of RECs used to meet your company's RPS obligation.</t>
  </si>
  <si>
    <t>This includes any amount to be cured under Chapter 311 §8(A).
This will be crosschecked with your company's previous filing.</t>
  </si>
  <si>
    <t>3X MSW</t>
  </si>
  <si>
    <t>Note: To enter ACP amounts and amounts to defer to the following year, see the "Deficiency" tab.</t>
  </si>
  <si>
    <t>Generator ID</t>
  </si>
  <si>
    <t>Generator Name</t>
  </si>
  <si>
    <t>Total REC cost</t>
  </si>
  <si>
    <t>Fuel Crosswalk</t>
  </si>
  <si>
    <t>RECs Net of 3X MSW</t>
  </si>
  <si>
    <r>
      <rPr>
        <b/>
        <sz val="11"/>
        <color rgb="FFFF0000"/>
        <rFont val="Calibri"/>
        <family val="2"/>
        <scheme val="minor"/>
      </rPr>
      <t>UPDATED</t>
    </r>
    <r>
      <rPr>
        <b/>
        <sz val="11"/>
        <color theme="1"/>
        <rFont val="Calibri"/>
        <family val="2"/>
        <scheme val="minor"/>
      </rPr>
      <t xml:space="preserve"> SPECIAL INSTRUCTIONS, 300% Multiplier for Municipal Solid Waste Generators:</t>
    </r>
  </si>
  <si>
    <t>Applied</t>
  </si>
  <si>
    <t>3X MSW Check</t>
  </si>
  <si>
    <t>Class Check</t>
  </si>
  <si>
    <t>Changes in version 9:</t>
  </si>
  <si>
    <t>Instructions</t>
  </si>
  <si>
    <r>
      <t>·</t>
    </r>
    <r>
      <rPr>
        <sz val="7"/>
        <color theme="1"/>
        <rFont val="Times New Roman"/>
        <family val="1"/>
      </rPr>
      <t xml:space="preserve">       </t>
    </r>
    <r>
      <rPr>
        <sz val="12"/>
        <color theme="1"/>
        <rFont val="Arial"/>
        <family val="2"/>
      </rPr>
      <t>A brief description of the sheets has been added.</t>
    </r>
  </si>
  <si>
    <r>
      <t>·</t>
    </r>
    <r>
      <rPr>
        <sz val="7"/>
        <color theme="1"/>
        <rFont val="Times New Roman"/>
        <family val="1"/>
      </rPr>
      <t xml:space="preserve">       </t>
    </r>
    <r>
      <rPr>
        <sz val="12"/>
        <color theme="1"/>
        <rFont val="Arial"/>
        <family val="2"/>
      </rPr>
      <t>PUC personnel contact information has been updated.</t>
    </r>
  </si>
  <si>
    <t>Summary</t>
  </si>
  <si>
    <r>
      <t>·</t>
    </r>
    <r>
      <rPr>
        <sz val="7"/>
        <color theme="1"/>
        <rFont val="Times New Roman"/>
        <family val="1"/>
      </rPr>
      <t xml:space="preserve">       </t>
    </r>
    <r>
      <rPr>
        <sz val="12"/>
        <color theme="1"/>
        <rFont val="Arial"/>
        <family val="2"/>
      </rPr>
      <t>This sheet has been reformatted to be simpler and easier to read.</t>
    </r>
  </si>
  <si>
    <t>Contact Info</t>
  </si>
  <si>
    <r>
      <t>·</t>
    </r>
    <r>
      <rPr>
        <sz val="7"/>
        <color theme="1"/>
        <rFont val="Times New Roman"/>
        <family val="1"/>
      </rPr>
      <t xml:space="preserve">       </t>
    </r>
    <r>
      <rPr>
        <sz val="12"/>
        <color theme="1"/>
        <rFont val="Arial"/>
        <family val="2"/>
      </rPr>
      <t>Instructions have been updated for clarity.</t>
    </r>
  </si>
  <si>
    <t>Customers Served</t>
  </si>
  <si>
    <t>Product and General Info</t>
  </si>
  <si>
    <r>
      <t>·</t>
    </r>
    <r>
      <rPr>
        <sz val="7"/>
        <color theme="1"/>
        <rFont val="Times New Roman"/>
        <family val="1"/>
      </rPr>
      <t xml:space="preserve">       </t>
    </r>
    <r>
      <rPr>
        <sz val="12"/>
        <color theme="1"/>
        <rFont val="Arial"/>
        <family val="2"/>
      </rPr>
      <t>This sheet has been reformatted to provide more space for responses.</t>
    </r>
  </si>
  <si>
    <t>Sales and Revenue</t>
  </si>
  <si>
    <r>
      <t>·</t>
    </r>
    <r>
      <rPr>
        <sz val="7"/>
        <color theme="1"/>
        <rFont val="Times New Roman"/>
        <family val="1"/>
      </rPr>
      <t xml:space="preserve">       </t>
    </r>
    <r>
      <rPr>
        <sz val="12"/>
        <color theme="1"/>
        <rFont val="Arial"/>
        <family val="2"/>
      </rPr>
      <t>Line loss calculations have been moved to this sheet.</t>
    </r>
  </si>
  <si>
    <t>Sales Grossed up Changeable</t>
  </si>
  <si>
    <r>
      <t>·</t>
    </r>
    <r>
      <rPr>
        <sz val="7"/>
        <color theme="1"/>
        <rFont val="Times New Roman"/>
        <family val="1"/>
      </rPr>
      <t xml:space="preserve">       </t>
    </r>
    <r>
      <rPr>
        <sz val="12"/>
        <color theme="1"/>
        <rFont val="Arial"/>
        <family val="2"/>
      </rPr>
      <t>This sheet has been removed and the line loss calculations have been moved to the “Sales and Revenue” sheet.</t>
    </r>
  </si>
  <si>
    <t>Exemptions (previously named “Exclusions”)</t>
  </si>
  <si>
    <r>
      <t>·</t>
    </r>
    <r>
      <rPr>
        <sz val="7"/>
        <color theme="1"/>
        <rFont val="Times New Roman"/>
        <family val="1"/>
      </rPr>
      <t xml:space="preserve">       </t>
    </r>
    <r>
      <rPr>
        <sz val="12"/>
        <color theme="1"/>
        <rFont val="Arial"/>
        <family val="2"/>
      </rPr>
      <t>Total sales including line losses is now displayed at the top of the sheet for user reference.</t>
    </r>
  </si>
  <si>
    <t>Source of Supply</t>
  </si>
  <si>
    <r>
      <t>·</t>
    </r>
    <r>
      <rPr>
        <sz val="7"/>
        <color theme="1"/>
        <rFont val="Times New Roman"/>
        <family val="1"/>
      </rPr>
      <t xml:space="preserve">       </t>
    </r>
    <r>
      <rPr>
        <sz val="12"/>
        <color theme="1"/>
        <rFont val="Arial"/>
        <family val="2"/>
      </rPr>
      <t>The summary of the company’s obligation and entered RECs is now displayed at the top of the sheet rather than the bottom, for easier user reference.</t>
    </r>
  </si>
  <si>
    <r>
      <t>·</t>
    </r>
    <r>
      <rPr>
        <sz val="7"/>
        <color theme="1"/>
        <rFont val="Times New Roman"/>
        <family val="1"/>
      </rPr>
      <t xml:space="preserve">       </t>
    </r>
    <r>
      <rPr>
        <sz val="12"/>
        <color theme="1"/>
        <rFont val="Arial"/>
        <family val="2"/>
      </rPr>
      <t>Instructions have been added for clarity.</t>
    </r>
  </si>
  <si>
    <r>
      <t>·</t>
    </r>
    <r>
      <rPr>
        <sz val="7"/>
        <color theme="1"/>
        <rFont val="Times New Roman"/>
        <family val="1"/>
      </rPr>
      <t xml:space="preserve">       </t>
    </r>
    <r>
      <rPr>
        <sz val="12"/>
        <color theme="1"/>
        <rFont val="Arial"/>
        <family val="2"/>
      </rPr>
      <t>Price per REC field has been added.</t>
    </r>
  </si>
  <si>
    <r>
      <t>·</t>
    </r>
    <r>
      <rPr>
        <sz val="7"/>
        <color theme="1"/>
        <rFont val="Times New Roman"/>
        <family val="1"/>
      </rPr>
      <t xml:space="preserve">       </t>
    </r>
    <r>
      <rPr>
        <sz val="12"/>
        <color theme="1"/>
        <rFont val="Arial"/>
        <family val="2"/>
      </rPr>
      <t>Class (I/IA/II/Thermal) is now a single field selected by drop-down menu.</t>
    </r>
  </si>
  <si>
    <r>
      <t>·</t>
    </r>
    <r>
      <rPr>
        <sz val="7"/>
        <color theme="1"/>
        <rFont val="Times New Roman"/>
        <family val="1"/>
      </rPr>
      <t xml:space="preserve">       </t>
    </r>
    <r>
      <rPr>
        <sz val="12"/>
        <color theme="1"/>
        <rFont val="Arial"/>
        <family val="2"/>
      </rPr>
      <t>Usage (how the RECs will be used to fulfill obligation) is now a single field selected by drop-down menu.</t>
    </r>
  </si>
  <si>
    <r>
      <t>·</t>
    </r>
    <r>
      <rPr>
        <sz val="7"/>
        <color theme="1"/>
        <rFont val="Times New Roman"/>
        <family val="1"/>
      </rPr>
      <t xml:space="preserve">       </t>
    </r>
    <r>
      <rPr>
        <sz val="12"/>
        <color theme="1"/>
        <rFont val="Arial"/>
        <family val="2"/>
      </rPr>
      <t>Fields to enter obligation amounts to fulfill by ACP and to defer to the following year have been moved to the “Deficiency” sheet.</t>
    </r>
  </si>
  <si>
    <t>Deficiency (previously named Alt Compliance Payments)</t>
  </si>
  <si>
    <r>
      <t>·</t>
    </r>
    <r>
      <rPr>
        <sz val="7"/>
        <color theme="1"/>
        <rFont val="Times New Roman"/>
        <family val="1"/>
      </rPr>
      <t xml:space="preserve">       </t>
    </r>
    <r>
      <rPr>
        <sz val="12"/>
        <color theme="1"/>
        <rFont val="Arial"/>
        <family val="2"/>
      </rPr>
      <t>This sheet now includes fields for the user to enter obligation amounts to fulfill by ACP and to defer to the following year.</t>
    </r>
  </si>
  <si>
    <r>
      <t>·</t>
    </r>
    <r>
      <rPr>
        <sz val="7"/>
        <color theme="1"/>
        <rFont val="Times New Roman"/>
        <family val="1"/>
      </rPr>
      <t xml:space="preserve">       </t>
    </r>
    <r>
      <rPr>
        <sz val="12"/>
        <color theme="1"/>
        <rFont val="Arial"/>
        <family val="2"/>
      </rPr>
      <t>The 3x multiplier for RECs from eligible Municipal Solid Waste facilities is now calculated automatically.</t>
    </r>
  </si>
  <si>
    <r>
      <t>·</t>
    </r>
    <r>
      <rPr>
        <sz val="7"/>
        <color theme="1"/>
        <rFont val="Times New Roman"/>
        <family val="1"/>
      </rPr>
      <t xml:space="preserve">       </t>
    </r>
    <r>
      <rPr>
        <sz val="12"/>
        <color theme="1"/>
        <rFont val="Arial"/>
        <family val="2"/>
      </rPr>
      <t>Fuel source of the generating unit is now an automatically populated field.</t>
    </r>
  </si>
  <si>
    <r>
      <t>·</t>
    </r>
    <r>
      <rPr>
        <sz val="7"/>
        <color theme="1"/>
        <rFont val="Times New Roman"/>
        <family val="1"/>
      </rPr>
      <t xml:space="preserve">       </t>
    </r>
    <r>
      <rPr>
        <sz val="12"/>
        <color theme="1"/>
        <rFont val="Arial"/>
        <family val="2"/>
      </rPr>
      <t>System operator of the generating unit is now an automatically populated field.</t>
    </r>
  </si>
  <si>
    <t>Total Retail Sales in Maine</t>
  </si>
  <si>
    <t>Obligation before exemptions</t>
  </si>
  <si>
    <t>Net Obligation</t>
  </si>
  <si>
    <t>RPS % requirement</t>
  </si>
  <si>
    <t>Previous Year Deficiency</t>
  </si>
  <si>
    <t>Obligation including exemptions</t>
  </si>
  <si>
    <t>Obligation met by ACP</t>
  </si>
  <si>
    <t>Obligation Fulfillment</t>
  </si>
  <si>
    <t xml:space="preserve">Title 35-A M.R.S. § 3210(10). </t>
  </si>
  <si>
    <t>Title 35-A M.R.S. § 3210 3-A(D), 3-B(D), 3-C.</t>
  </si>
  <si>
    <t>Legacy Contracts</t>
  </si>
  <si>
    <t>Title 35-A M.R.S. § 3210-E(5)(A).</t>
  </si>
  <si>
    <t>Applicable Statute</t>
  </si>
  <si>
    <r>
      <rPr>
        <b/>
        <sz val="11"/>
        <rFont val="Calibri"/>
        <family val="2"/>
        <scheme val="minor"/>
      </rPr>
      <t xml:space="preserve">Instructions for new format
Usage: </t>
    </r>
    <r>
      <rPr>
        <sz val="11"/>
        <rFont val="Calibri"/>
        <family val="2"/>
        <scheme val="minor"/>
      </rPr>
      <t xml:space="preserve">
* Select "Fufill Previous Deficiency" for RECs purchased during the current reporting year used to fufill any deficiency from the previous reporting year. 
* Select "Banked in Previous Year" for RECs purchased in the previous reporting year and banked to retire in the current reporting year. 
* Select "Purchased for Current Year" for RECs purchased and retired in the current reporting year.
* Select "Bank for Next Year" for RECs purchased in the current reporting year to bank for use in the following reporting year.
</t>
    </r>
    <r>
      <rPr>
        <b/>
        <sz val="11"/>
        <rFont val="Calibri"/>
        <family val="2"/>
        <scheme val="minor"/>
      </rPr>
      <t>Price per REC:</t>
    </r>
    <r>
      <rPr>
        <sz val="11"/>
        <rFont val="Calibri"/>
        <family val="2"/>
        <scheme val="minor"/>
      </rPr>
      <t xml:space="preserve">
Enter the price paid per REC. If differently priced RECs are included in a single line, enter the average price. For 3x MSW facilities, enter the price per actual REC before the multiplier.
</t>
    </r>
    <r>
      <rPr>
        <b/>
        <sz val="11"/>
        <color rgb="FFFF0000"/>
        <rFont val="Calibri"/>
        <family val="2"/>
        <scheme val="minor"/>
      </rPr>
      <t>3X MSW:</t>
    </r>
    <r>
      <rPr>
        <sz val="11"/>
        <color rgb="FFFF0000"/>
        <rFont val="Calibri"/>
        <family val="2"/>
        <scheme val="minor"/>
      </rPr>
      <t xml:space="preserve">
DO NOT calculate the 3x multiplier for these facilities manually. The 3x multiplier is now automatically applied. Enter the actual number of RECs purchased. This field will display the calculated amount.
</t>
    </r>
    <r>
      <rPr>
        <sz val="11"/>
        <rFont val="Calibri"/>
        <family val="2"/>
        <scheme val="minor"/>
      </rPr>
      <t xml:space="preserve">
</t>
    </r>
    <r>
      <rPr>
        <b/>
        <sz val="11"/>
        <rFont val="Calibri"/>
        <family val="2"/>
        <scheme val="minor"/>
      </rPr>
      <t xml:space="preserve">Class Type Check: </t>
    </r>
    <r>
      <rPr>
        <sz val="11"/>
        <rFont val="Calibri"/>
        <family val="2"/>
        <scheme val="minor"/>
      </rPr>
      <t xml:space="preserve">
Checks whether the facility is eligible for the selected RPS Class. If the selected facility is not eligible for the selected class, then Class Type Check = "No".</t>
    </r>
  </si>
  <si>
    <t>https://www.maine.gov/mpuc/regulated-utilities/electricity/supplier-info</t>
  </si>
  <si>
    <t>The most current versions of forms and instructions as well as answers to frequently asked questions are available at:</t>
  </si>
  <si>
    <t>IF your company provides Aggregator/Broker Services, please use the "20XX CEP Agg-Broker Reporting" form.</t>
  </si>
  <si>
    <t>Execution Date</t>
  </si>
  <si>
    <t>Effective Date</t>
  </si>
  <si>
    <t>Termination Date</t>
  </si>
  <si>
    <t>A - Exemptions</t>
  </si>
  <si>
    <t>C - Voluntary Green Programs</t>
  </si>
  <si>
    <t>Informational Tabs:</t>
  </si>
  <si>
    <t>Change Log</t>
  </si>
  <si>
    <t>IF ANY, Provide exemptions for sales to grandfathered contracts, transmission/subtransmission customers, pine tree development zone customers, or other exemptions provided by statute.</t>
  </si>
  <si>
    <t>IF ANY, Provide details of Legacy Contracts to support claimed exemptions.</t>
  </si>
  <si>
    <t>List of changes from the previous reporting template version.</t>
  </si>
  <si>
    <t>How to complete this form.</t>
  </si>
  <si>
    <t>Summary of information provided by the CEP in this form.</t>
  </si>
  <si>
    <t>START at Tab " 1 - Contact Info", and answer the questions in the green boxes on each of the green tabs. Enter information in optional tabs if they apply to you. Only green cells may be edited. All other cells are locked.</t>
  </si>
  <si>
    <t>If line 14 shows a deficiency and you believe this is incorrect, ensure you have entered all applicable exemptions on tab "A - Exemptions", that all purchased RECs have been accounted for on tab "6 - Source of RECs", and that the proper number of RECs to be cured by ACP and the following year are entered above.</t>
  </si>
  <si>
    <t>On this tab, please identify all supply contracts and sources of energy sold to Maine consumers.
If using "System Mix", select "_System Mix" in the first column and create one entry for each fuel source (selected in the last column).</t>
  </si>
  <si>
    <t>5 - Source of Supply</t>
  </si>
  <si>
    <t>6 - Source of RECs</t>
  </si>
  <si>
    <t>7 - Deficiency</t>
  </si>
  <si>
    <t>B - Legacy Contracts</t>
  </si>
  <si>
    <r>
      <t xml:space="preserve">During its 2019 session, the Legislature enacted An Act To Reform Maine’s Renewable Portfolio Standard (Act) P.L. 2019, c. 477. For the purposes of meeting the portfolio requirement under this subsection, a 300% multiplier is applied to the output of a generator fueled by municipal solid waste in conjunction with recycling that has obtained a solid waste facility license from the Department of Environmental Protection.  
</t>
    </r>
    <r>
      <rPr>
        <b/>
        <sz val="11"/>
        <color rgb="FFFF0000"/>
        <rFont val="Calibri"/>
        <family val="2"/>
        <scheme val="minor"/>
      </rPr>
      <t>Do NOT manually calculate the 3x multiplier for RECs obtained from these facilities. Please enter the actual number of RECs purchased and the 3x multiplier will be applied automatically when an eligible facility is selected.</t>
    </r>
  </si>
  <si>
    <r>
      <t xml:space="preserve">Exemptions reduce the amount of sales which the RPS requirements apply to. Exemptions should be entered for all applicable sales including line losses.
Legacy Contracts:
</t>
    </r>
    <r>
      <rPr>
        <sz val="11"/>
        <rFont val="Calibri"/>
        <family val="2"/>
        <scheme val="minor"/>
      </rPr>
      <t xml:space="preserve">Class I obligation is exempt for any contract that was entered into prior to September 20, 2007 (include standard offer contracts), or
Class IA and Thermal REC obligation is exempt for any contract that was entered into prior to September 19, 2019 (include standard offer contracts).
These exemptions remain valid until the end date of the existing term of the supply contract or standard-offer service arrangement.
Contract information on tab "B - Legacy Contracts" must support all claimed legacy contract exemptions.
</t>
    </r>
    <r>
      <rPr>
        <b/>
        <sz val="11"/>
        <rFont val="Calibri"/>
        <family val="2"/>
        <scheme val="minor"/>
      </rPr>
      <t xml:space="preserve">
Transmission/Subtransmission: 
</t>
    </r>
    <r>
      <rPr>
        <sz val="11"/>
        <rFont val="Calibri"/>
        <family val="2"/>
        <scheme val="minor"/>
      </rPr>
      <t xml:space="preserve">Exemption for customers receiving service at transmission or subtransmission voltage levels who elected to exempt their load from the Class IA and Thermal REC requirements. The customer must have filed an exemption election in Docket # 2019-00304 prior to December 31, 2019. This exemption automatically terminates by statute after December 31, 2027.
</t>
    </r>
    <r>
      <rPr>
        <b/>
        <sz val="11"/>
        <rFont val="Calibri"/>
        <family val="2"/>
        <scheme val="minor"/>
      </rPr>
      <t>Pine Tree Development Zone:</t>
    </r>
    <r>
      <rPr>
        <sz val="11"/>
        <rFont val="Calibri"/>
        <family val="2"/>
        <scheme val="minor"/>
      </rPr>
      <t xml:space="preserve">
Exemption for qualified Pine Tree Development Zone businesses established under Title 30-A.</t>
    </r>
    <r>
      <rPr>
        <b/>
        <sz val="11"/>
        <rFont val="Calibri"/>
        <family val="2"/>
        <scheme val="minor"/>
      </rPr>
      <t xml:space="preserve">
For any other exemptions, please enter in the "other exemptions " section.  </t>
    </r>
  </si>
  <si>
    <t>Enter Legacy Contract information to support Legacy Contract exemptions claimed on tab "A - Exemptions". You are not required to provide contracts or copies of contracts, except on request by Commission staff.
Columns G, H, and I will indicate for which RPS classes the contract is eligible for exemption based on the execution date. Ensure that MWHs associated with each contract are entered in the appropriate fields on the "A - Exemptions" tab.</t>
  </si>
  <si>
    <t>To ensure confidential treatment of this information be sure to file the unredeacted version confidentially.</t>
  </si>
  <si>
    <t>IMP109268</t>
  </si>
  <si>
    <t>St-Felicien</t>
  </si>
  <si>
    <t>H.Q. Energy Services (U.S.) In</t>
  </si>
  <si>
    <t>QUEBEC</t>
  </si>
  <si>
    <t>IMP123765</t>
  </si>
  <si>
    <t>Eagle - Eagle</t>
  </si>
  <si>
    <t>Brookfield Energy Marketing, L</t>
  </si>
  <si>
    <t>NEW YORK</t>
  </si>
  <si>
    <t>IMP123766</t>
  </si>
  <si>
    <t>Kamargo - Kamargo</t>
  </si>
  <si>
    <t>IMP123767</t>
  </si>
  <si>
    <t>Norfolk - Norfolk</t>
  </si>
  <si>
    <t>IMP123768</t>
  </si>
  <si>
    <t>East Norfolk - East Norfolk</t>
  </si>
  <si>
    <t>IMP123769</t>
  </si>
  <si>
    <t>Herrings - Herrings</t>
  </si>
  <si>
    <t>IMP123770</t>
  </si>
  <si>
    <t>Sugar Island - Sugar Island</t>
  </si>
  <si>
    <t>IMP127702</t>
  </si>
  <si>
    <t>High Falls - High Falls</t>
  </si>
  <si>
    <t>IMP127703</t>
  </si>
  <si>
    <t>Allens Falls - Allens Falls</t>
  </si>
  <si>
    <t>IMP127704</t>
  </si>
  <si>
    <t>Parishville - Parishville</t>
  </si>
  <si>
    <t>IMP134044</t>
  </si>
  <si>
    <t>Black River - Black River</t>
  </si>
  <si>
    <t>IMP134045</t>
  </si>
  <si>
    <t>Effley - Effley</t>
  </si>
  <si>
    <t>IMP134046</t>
  </si>
  <si>
    <t>Norwood - Norwood</t>
  </si>
  <si>
    <t>IMP134047</t>
  </si>
  <si>
    <t>Raymondville - Raymondville</t>
  </si>
  <si>
    <t>IMP134048</t>
  </si>
  <si>
    <t>Johnsonville - Johnsonville</t>
  </si>
  <si>
    <t>IMP134066</t>
  </si>
  <si>
    <t>Copenhagen Wind Project LLC</t>
  </si>
  <si>
    <t>Galt Power Inc.</t>
  </si>
  <si>
    <t>IMP141552</t>
  </si>
  <si>
    <t>Kent Hills #3</t>
  </si>
  <si>
    <t>New Brunswick Energy Marketing</t>
  </si>
  <si>
    <t>IMP153923</t>
  </si>
  <si>
    <t>Tinker Hydro Generation Station Canada</t>
  </si>
  <si>
    <t>Emera Energy Services Sub 4</t>
  </si>
  <si>
    <t>IMP159655</t>
  </si>
  <si>
    <t>East Sussex- Wocawson Wind</t>
  </si>
  <si>
    <t>IMP161981</t>
  </si>
  <si>
    <t>Caribou Wind</t>
  </si>
  <si>
    <t>IMP162065</t>
  </si>
  <si>
    <t>Cassadaga Wind, LLC</t>
  </si>
  <si>
    <t>Cassadaga Wind LLC</t>
  </si>
  <si>
    <t>IMP162173</t>
  </si>
  <si>
    <t>Kent Hills 1</t>
  </si>
  <si>
    <t>IMP162348</t>
  </si>
  <si>
    <t>Kent Hills 2</t>
  </si>
  <si>
    <t>IMP162473</t>
  </si>
  <si>
    <t>Lameque</t>
  </si>
  <si>
    <t>IMP172864</t>
  </si>
  <si>
    <t>Drummondville - Drummondville</t>
  </si>
  <si>
    <t>IMP172866</t>
  </si>
  <si>
    <t>Chute-Hemmings - Chute-Hemmings</t>
  </si>
  <si>
    <t>IMP172867</t>
  </si>
  <si>
    <t>Hart-Jaune - Hart-Jaune</t>
  </si>
  <si>
    <t>IMP172868</t>
  </si>
  <si>
    <t>Riviere-des-Prairies - Riviere-des-Prairies</t>
  </si>
  <si>
    <t>IMP172869</t>
  </si>
  <si>
    <t>Bryson - Bryson</t>
  </si>
  <si>
    <t>IMP172870</t>
  </si>
  <si>
    <t>Rapide-2 - Rapide-2</t>
  </si>
  <si>
    <t>IMP172871</t>
  </si>
  <si>
    <t>Rapide-7 - Rapide-7</t>
  </si>
  <si>
    <t>IMP173745</t>
  </si>
  <si>
    <t>Ellerhouse 1</t>
  </si>
  <si>
    <t>NOVA SCOTIA</t>
  </si>
  <si>
    <t>IMP32580</t>
  </si>
  <si>
    <t>Modern LFG1</t>
  </si>
  <si>
    <t>Seneca Energy II, LLC</t>
  </si>
  <si>
    <t>IMP32584</t>
  </si>
  <si>
    <t>Colonie - Colonie</t>
  </si>
  <si>
    <t>IMP32611</t>
  </si>
  <si>
    <t>IMP32620</t>
  </si>
  <si>
    <t>Maple Ridge I - Maple Ridge I</t>
  </si>
  <si>
    <t>Avangrid Renewables, LLC</t>
  </si>
  <si>
    <t>IMP32622</t>
  </si>
  <si>
    <t>West Cape Wind Farm - West Cape Wind Farm</t>
  </si>
  <si>
    <t>Emera Energy Services Sub 1</t>
  </si>
  <si>
    <t>PRINCE EDWARD ISLAND</t>
  </si>
  <si>
    <t>IMP32644</t>
  </si>
  <si>
    <t>Chaffee Landfill</t>
  </si>
  <si>
    <t>IMP32645</t>
  </si>
  <si>
    <t>Mill Seat Landfill</t>
  </si>
  <si>
    <t>IMP32661</t>
  </si>
  <si>
    <t>ReEnergy Ashland - Ashland</t>
  </si>
  <si>
    <t>IMP32665</t>
  </si>
  <si>
    <t>Maple Ridge 2 Wind Farm - Maple Ridge 2 Wind Farm</t>
  </si>
  <si>
    <t>IMP32690</t>
  </si>
  <si>
    <t>High Acres - High Acres II</t>
  </si>
  <si>
    <t>IMP32717</t>
  </si>
  <si>
    <t>Hyland - Hyland</t>
  </si>
  <si>
    <t>IMP32723</t>
  </si>
  <si>
    <t>Development Authority of North County (DANC) - DANC</t>
  </si>
  <si>
    <t>IMP32730</t>
  </si>
  <si>
    <t>Clinton - Clinton</t>
  </si>
  <si>
    <t>IMP32804</t>
  </si>
  <si>
    <t>Seneca Falls Landfill Gas Project - SENECA__ENERGY - ME</t>
  </si>
  <si>
    <t>IMP32813</t>
  </si>
  <si>
    <t>High Sheldon Wind Energy Center</t>
  </si>
  <si>
    <t>IMP32827</t>
  </si>
  <si>
    <t>Cohocton Wind - CANDIGU_WT_PWR</t>
  </si>
  <si>
    <t>Constellation Energy Services,</t>
  </si>
  <si>
    <t>IMP32847</t>
  </si>
  <si>
    <t>Seneca Falls Landfill Gas Project - SENECA__ENERGY - ME &amp; MA</t>
  </si>
  <si>
    <t>IMP32879</t>
  </si>
  <si>
    <t>Seneca Falls Landfill Gas Project - SENECA_ENERGY-ME &amp; NH</t>
  </si>
  <si>
    <t>IMP32894</t>
  </si>
  <si>
    <t>Chautauqua - Chautauqua</t>
  </si>
  <si>
    <t>IMP32907</t>
  </si>
  <si>
    <t>Madison County - Madison County</t>
  </si>
  <si>
    <t>IMP32957</t>
  </si>
  <si>
    <t>Fulton - Fulton</t>
  </si>
  <si>
    <t>IMP33462</t>
  </si>
  <si>
    <t>Sewalls - Sewalls</t>
  </si>
  <si>
    <t>IMP33466</t>
  </si>
  <si>
    <t>Upper &amp; Lower Newton Falls - Upper &amp; Lower Newton Falls</t>
  </si>
  <si>
    <t>IMP33467</t>
  </si>
  <si>
    <t>Elmer - Elmer</t>
  </si>
  <si>
    <t>IMP35296</t>
  </si>
  <si>
    <t>Steuben Landfill Generator - Steuben REC LFGE</t>
  </si>
  <si>
    <t>IMP35435</t>
  </si>
  <si>
    <t>Marble River, LLC - Marble River, LLC</t>
  </si>
  <si>
    <t>Marble River, LLC</t>
  </si>
  <si>
    <t>IMP35867</t>
  </si>
  <si>
    <t>Dufferin U1 - Dufferin U1</t>
  </si>
  <si>
    <t>IMP35868</t>
  </si>
  <si>
    <t>Dufferin U2 - Dufferin U2</t>
  </si>
  <si>
    <t>IMP36307</t>
  </si>
  <si>
    <t>Valcour Wethersfield Windpark, LLC</t>
  </si>
  <si>
    <t>IMP36308</t>
  </si>
  <si>
    <t>Valcour Altona Windpark, LLC</t>
  </si>
  <si>
    <t>IMP36309</t>
  </si>
  <si>
    <t>Valcour Chateaugay Windpark, LLC</t>
  </si>
  <si>
    <t>IMP38367</t>
  </si>
  <si>
    <t>ReEnergy Fort Fairfield - Fort Fairfield</t>
  </si>
  <si>
    <t>IMP38402</t>
  </si>
  <si>
    <t>High Acres II - HA II CT I, ME I, RI New and NH III</t>
  </si>
  <si>
    <t>APX GIS Administrator</t>
  </si>
  <si>
    <t>IMP38403</t>
  </si>
  <si>
    <t>High Acres II - HA II CT I, ME I, RI New, MA I and NH III</t>
  </si>
  <si>
    <t>IMP38405</t>
  </si>
  <si>
    <t>High Acres II - HA II CT I, ME I, RI New, MA I and NH I</t>
  </si>
  <si>
    <t>IMP39205</t>
  </si>
  <si>
    <t>Valcour Ellenburge Windpark, LLC</t>
  </si>
  <si>
    <t>IMP39206</t>
  </si>
  <si>
    <t>Valcour Clinton Windpark, LLC</t>
  </si>
  <si>
    <t>IMP39207</t>
  </si>
  <si>
    <t>Valcour Bliss Windpark, LLC</t>
  </si>
  <si>
    <t>IMP61673</t>
  </si>
  <si>
    <t>Higley - Higley</t>
  </si>
  <si>
    <t>IMP70833</t>
  </si>
  <si>
    <t>Auburn_LFGE - Auburn Energy</t>
  </si>
  <si>
    <t>TO get these generating units, download the data from NEPOOL GIS reports ("Generating Units), and from https://narenewables2.apx.com/ (generator program eligibility), and combine and cleanup in separate sheet, then copy to here
Be sure to customer sort from A to Z on column A (unit ID) after the _System Mix, then by Fuel Type.</t>
  </si>
  <si>
    <r>
      <t>·</t>
    </r>
    <r>
      <rPr>
        <sz val="7"/>
        <color theme="1"/>
        <rFont val="Times New Roman"/>
        <family val="1"/>
      </rPr>
      <t xml:space="preserve">       </t>
    </r>
    <r>
      <rPr>
        <sz val="12"/>
        <color theme="1"/>
        <rFont val="Arial"/>
        <family val="2"/>
      </rPr>
      <t>Corrected one facility that was incorrectly not showing as eligible for Class I RECs.</t>
    </r>
  </si>
  <si>
    <t>If you have any questions, please contact:</t>
  </si>
  <si>
    <t>Air-source heat pump</t>
  </si>
  <si>
    <t>Diesel</t>
  </si>
  <si>
    <t>Energy Storage</t>
  </si>
  <si>
    <t>Geothermal</t>
  </si>
  <si>
    <t>Ground- and Water-source heat pump</t>
  </si>
  <si>
    <t>Hydrokinetic</t>
  </si>
  <si>
    <t>Jet</t>
  </si>
  <si>
    <t>Nuclear</t>
  </si>
  <si>
    <t>Solar Thermal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</si>
</sst>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quot;$&quot;#,##0"/>
    <numFmt numFmtId="165" formatCode="&quot;$&quot;#,##0.000000"/>
    <numFmt numFmtId="166" formatCode="0.00000"/>
    <numFmt numFmtId="167" formatCode="&quot;$&quot;#,##0.00"/>
    <numFmt numFmtId="168" formatCode="0.0%"/>
    <numFmt numFmtId="169" formatCode="_(* #,##0_);_(* \(#,##0\);_(* &quot;-&quot;??_);_(@_)"/>
    <numFmt numFmtId="170" formatCode="_(&quot;$&quot;* #,##0_);_(&quot;$&quot;* \(#,##0\);_(&quot;$&quot;* &quot;-&quot;??_);_(@_)"/>
  </numFmts>
  <fonts count="29" x14ac:knownFonts="1">
    <font>
      <sz val="11"/>
      <color theme="1"/>
      <name val="Calibri"/>
      <family val="2"/>
      <scheme val="minor"/>
    </font>
    <font>
      <i/>
      <sz val="11"/>
      <color theme="1"/>
      <name val="Calibri"/>
      <family val="2"/>
      <scheme val="minor"/>
    </font>
    <font>
      <sz val="10"/>
      <name val="Arial"/>
      <family val="2"/>
    </font>
    <font>
      <b/>
      <sz val="10"/>
      <name val="Arial"/>
      <family val="2"/>
    </font>
    <font>
      <b/>
      <sz val="11"/>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b/>
      <i/>
      <sz val="11"/>
      <color theme="1"/>
      <name val="Calibri"/>
      <family val="2"/>
      <scheme val="minor"/>
    </font>
    <font>
      <sz val="8"/>
      <name val="Calibri"/>
      <family val="2"/>
      <scheme val="minor"/>
    </font>
    <font>
      <b/>
      <sz val="11"/>
      <color rgb="FF000000"/>
      <name val="Calibri"/>
      <family val="2"/>
    </font>
    <font>
      <sz val="11"/>
      <color rgb="FF000000"/>
      <name val="Calibri"/>
      <family val="2"/>
    </font>
    <font>
      <u/>
      <sz val="11"/>
      <color rgb="FF0000FF"/>
      <name val="Calibri"/>
      <family val="2"/>
    </font>
    <font>
      <sz val="11"/>
      <name val="Calibri"/>
      <family val="2"/>
    </font>
    <font>
      <b/>
      <sz val="11"/>
      <name val="Calibri"/>
      <family val="2"/>
      <scheme val="minor"/>
    </font>
    <font>
      <sz val="11"/>
      <color indexed="10"/>
      <name val="Calibri"/>
      <family val="2"/>
      <scheme val="minor"/>
    </font>
    <font>
      <b/>
      <u/>
      <sz val="11"/>
      <name val="Calibri"/>
      <family val="2"/>
      <scheme val="minor"/>
    </font>
    <font>
      <i/>
      <sz val="11"/>
      <name val="Calibri"/>
      <family val="2"/>
      <scheme val="minor"/>
    </font>
    <font>
      <u/>
      <sz val="11"/>
      <color indexed="10"/>
      <name val="Calibri"/>
      <family val="2"/>
      <scheme val="minor"/>
    </font>
    <font>
      <b/>
      <i/>
      <sz val="11"/>
      <name val="Calibri"/>
      <family val="2"/>
      <scheme val="minor"/>
    </font>
    <font>
      <b/>
      <sz val="11"/>
      <color rgb="FFFF0000"/>
      <name val="Calibri"/>
      <family val="2"/>
      <scheme val="minor"/>
    </font>
    <font>
      <sz val="12"/>
      <color theme="1"/>
      <name val="Calibri"/>
      <family val="2"/>
      <scheme val="minor"/>
    </font>
    <font>
      <sz val="12"/>
      <name val="Calibri"/>
      <family val="2"/>
      <scheme val="minor"/>
    </font>
    <font>
      <sz val="10"/>
      <name val="Calibri"/>
      <family val="2"/>
      <scheme val="minor"/>
    </font>
    <font>
      <sz val="14"/>
      <name val="Calibri"/>
      <family val="2"/>
      <scheme val="minor"/>
    </font>
    <font>
      <sz val="11"/>
      <color rgb="FFFF0000"/>
      <name val="Calibri"/>
      <family val="2"/>
      <scheme val="minor"/>
    </font>
    <font>
      <sz val="12"/>
      <color theme="1"/>
      <name val="Arial"/>
      <family val="2"/>
    </font>
    <font>
      <sz val="12"/>
      <color theme="1"/>
      <name val="Symbol"/>
      <family val="1"/>
      <charset val="2"/>
    </font>
    <font>
      <sz val="7"/>
      <color theme="1"/>
      <name val="Times New Roman"/>
      <family val="1"/>
    </font>
  </fonts>
  <fills count="9">
    <fill>
      <patternFill patternType="none"/>
    </fill>
    <fill>
      <patternFill patternType="gray125"/>
    </fill>
    <fill>
      <patternFill patternType="solid">
        <fgColor theme="9" tint="0.59999389629810485"/>
        <bgColor indexed="64"/>
      </patternFill>
    </fill>
    <fill>
      <patternFill patternType="solid">
        <fgColor theme="9" tint="0.59996337778862885"/>
        <bgColor indexed="64"/>
      </patternFill>
    </fill>
    <fill>
      <patternFill patternType="solid">
        <fgColor theme="9" tint="0.39994506668294322"/>
        <bgColor indexed="64"/>
      </patternFill>
    </fill>
    <fill>
      <patternFill patternType="solid">
        <fgColor rgb="FFD3D3D3"/>
        <bgColor rgb="FFD3D3D3"/>
      </patternFill>
    </fill>
    <fill>
      <patternFill patternType="solid">
        <fgColor rgb="FFFFFF00"/>
        <bgColor indexed="64"/>
      </patternFill>
    </fill>
    <fill>
      <patternFill patternType="solid">
        <fgColor rgb="FFFFFFCC"/>
      </patternFill>
    </fill>
    <fill>
      <patternFill patternType="solid">
        <fgColor theme="7" tint="0.59999389629810485"/>
        <bgColor indexed="64"/>
      </patternFill>
    </fill>
  </fills>
  <borders count="102">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bottom style="thin">
        <color auto="1"/>
      </bottom>
      <diagonal/>
    </border>
    <border>
      <left/>
      <right style="thin">
        <color auto="1"/>
      </right>
      <top style="thin">
        <color auto="1"/>
      </top>
      <bottom/>
      <diagonal/>
    </border>
    <border>
      <left style="thin">
        <color rgb="FF808080"/>
      </left>
      <right style="thin">
        <color rgb="FF808080"/>
      </right>
      <top style="thin">
        <color rgb="FF808080"/>
      </top>
      <bottom style="thin">
        <color rgb="FF808080"/>
      </bottom>
      <diagonal/>
    </border>
    <border>
      <left style="thin">
        <color rgb="FFD3D3D3"/>
      </left>
      <right style="thin">
        <color rgb="FFD3D3D3"/>
      </right>
      <top style="thin">
        <color rgb="FFD3D3D3"/>
      </top>
      <bottom style="thin">
        <color rgb="FFD3D3D3"/>
      </bottom>
      <diagonal/>
    </border>
    <border>
      <left style="thin">
        <color auto="1"/>
      </left>
      <right style="thin">
        <color auto="1"/>
      </right>
      <top style="medium">
        <color auto="1"/>
      </top>
      <bottom/>
      <diagonal/>
    </border>
    <border>
      <left style="hair">
        <color auto="1"/>
      </left>
      <right style="hair">
        <color auto="1"/>
      </right>
      <top style="hair">
        <color auto="1"/>
      </top>
      <bottom style="hair">
        <color auto="1"/>
      </bottom>
      <diagonal/>
    </border>
    <border>
      <left style="thin">
        <color auto="1"/>
      </left>
      <right/>
      <top style="thin">
        <color auto="1"/>
      </top>
      <bottom style="medium">
        <color auto="1"/>
      </bottom>
      <diagonal/>
    </border>
    <border>
      <left style="hair">
        <color auto="1"/>
      </left>
      <right/>
      <top style="hair">
        <color auto="1"/>
      </top>
      <bottom style="hair">
        <color auto="1"/>
      </bottom>
      <diagonal/>
    </border>
    <border>
      <left style="medium">
        <color auto="1"/>
      </left>
      <right/>
      <top style="thin">
        <color auto="1"/>
      </top>
      <bottom style="thin">
        <color auto="1"/>
      </bottom>
      <diagonal/>
    </border>
    <border>
      <left/>
      <right/>
      <top style="hair">
        <color auto="1"/>
      </top>
      <bottom style="hair">
        <color auto="1"/>
      </bottom>
      <diagonal/>
    </border>
    <border>
      <left/>
      <right style="medium">
        <color auto="1"/>
      </right>
      <top style="medium">
        <color auto="1"/>
      </top>
      <bottom style="thin">
        <color auto="1"/>
      </bottom>
      <diagonal/>
    </border>
    <border>
      <left/>
      <right style="hair">
        <color auto="1"/>
      </right>
      <top style="hair">
        <color auto="1"/>
      </top>
      <bottom style="hair">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hair">
        <color auto="1"/>
      </left>
      <right style="hair">
        <color auto="1"/>
      </right>
      <top style="hair">
        <color auto="1"/>
      </top>
      <bottom style="medium">
        <color auto="1"/>
      </bottom>
      <diagonal/>
    </border>
    <border>
      <left style="hair">
        <color auto="1"/>
      </left>
      <right/>
      <top style="medium">
        <color auto="1"/>
      </top>
      <bottom/>
      <diagonal/>
    </border>
    <border>
      <left style="hair">
        <color auto="1"/>
      </left>
      <right/>
      <top/>
      <bottom style="hair">
        <color auto="1"/>
      </bottom>
      <diagonal/>
    </border>
    <border>
      <left/>
      <right/>
      <top/>
      <bottom style="hair">
        <color auto="1"/>
      </bottom>
      <diagonal/>
    </border>
    <border>
      <left/>
      <right style="medium">
        <color auto="1"/>
      </right>
      <top/>
      <bottom style="hair">
        <color auto="1"/>
      </bottom>
      <diagonal/>
    </border>
    <border>
      <left style="hair">
        <color auto="1"/>
      </left>
      <right/>
      <top style="hair">
        <color auto="1"/>
      </top>
      <bottom/>
      <diagonal/>
    </border>
    <border>
      <left style="hair">
        <color auto="1"/>
      </left>
      <right/>
      <top/>
      <bottom/>
      <diagonal/>
    </border>
    <border>
      <left/>
      <right style="medium">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medium">
        <color auto="1"/>
      </bottom>
      <diagonal/>
    </border>
    <border>
      <left style="hair">
        <color auto="1"/>
      </left>
      <right style="medium">
        <color auto="1"/>
      </right>
      <top style="hair">
        <color auto="1"/>
      </top>
      <bottom/>
      <diagonal/>
    </border>
    <border>
      <left style="hair">
        <color auto="1"/>
      </left>
      <right style="medium">
        <color auto="1"/>
      </right>
      <top/>
      <bottom style="hair">
        <color auto="1"/>
      </bottom>
      <diagonal/>
    </border>
    <border>
      <left style="thin">
        <color indexed="64"/>
      </left>
      <right/>
      <top style="thick">
        <color auto="1"/>
      </top>
      <bottom style="thick">
        <color auto="1"/>
      </bottom>
      <diagonal/>
    </border>
    <border>
      <left style="thin">
        <color rgb="FFB2B2B2"/>
      </left>
      <right style="thin">
        <color rgb="FFB2B2B2"/>
      </right>
      <top style="thin">
        <color rgb="FFB2B2B2"/>
      </top>
      <bottom style="thin">
        <color rgb="FFB2B2B2"/>
      </bottom>
      <diagonal/>
    </border>
    <border>
      <left style="thin">
        <color auto="1"/>
      </left>
      <right/>
      <top style="medium">
        <color auto="1"/>
      </top>
      <bottom style="thin">
        <color auto="1"/>
      </bottom>
      <diagonal/>
    </border>
    <border>
      <left/>
      <right style="thin">
        <color indexed="64"/>
      </right>
      <top style="thick">
        <color auto="1"/>
      </top>
      <bottom style="thick">
        <color auto="1"/>
      </bottom>
      <diagonal/>
    </border>
    <border>
      <left/>
      <right/>
      <top/>
      <bottom style="double">
        <color indexed="64"/>
      </bottom>
      <diagonal/>
    </border>
    <border>
      <left style="hair">
        <color auto="1"/>
      </left>
      <right style="hair">
        <color auto="1"/>
      </right>
      <top style="thin">
        <color indexed="64"/>
      </top>
      <bottom style="hair">
        <color auto="1"/>
      </bottom>
      <diagonal/>
    </border>
    <border>
      <left style="thin">
        <color indexed="64"/>
      </left>
      <right/>
      <top style="medium">
        <color indexed="64"/>
      </top>
      <bottom/>
      <diagonal/>
    </border>
    <border>
      <left style="thin">
        <color indexed="64"/>
      </left>
      <right/>
      <top/>
      <bottom style="medium">
        <color indexed="64"/>
      </bottom>
      <diagonal/>
    </border>
    <border>
      <left/>
      <right style="thin">
        <color auto="1"/>
      </right>
      <top/>
      <bottom/>
      <diagonal/>
    </border>
    <border>
      <left style="medium">
        <color indexed="64"/>
      </left>
      <right style="medium">
        <color indexed="64"/>
      </right>
      <top/>
      <bottom style="medium">
        <color indexed="64"/>
      </bottom>
      <diagonal/>
    </border>
    <border>
      <left/>
      <right/>
      <top style="hair">
        <color auto="1"/>
      </top>
      <bottom/>
      <diagonal/>
    </border>
    <border>
      <left style="medium">
        <color indexed="64"/>
      </left>
      <right/>
      <top style="thin">
        <color indexed="64"/>
      </top>
      <bottom/>
      <diagonal/>
    </border>
    <border>
      <left/>
      <right style="thin">
        <color auto="1"/>
      </right>
      <top/>
      <bottom style="medium">
        <color indexed="64"/>
      </bottom>
      <diagonal/>
    </border>
    <border>
      <left style="hair">
        <color auto="1"/>
      </left>
      <right style="hair">
        <color auto="1"/>
      </right>
      <top/>
      <bottom style="hair">
        <color auto="1"/>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right style="thin">
        <color indexed="64"/>
      </right>
      <top style="medium">
        <color indexed="64"/>
      </top>
      <bottom style="thin">
        <color auto="1"/>
      </bottom>
      <diagonal/>
    </border>
  </borders>
  <cellStyleXfs count="10">
    <xf numFmtId="0" fontId="0"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7" borderId="86" applyNumberFormat="0" applyFont="0" applyAlignment="0" applyProtection="0"/>
  </cellStyleXfs>
  <cellXfs count="583">
    <xf numFmtId="0" fontId="0" fillId="0" borderId="0" xfId="0"/>
    <xf numFmtId="0" fontId="0" fillId="0" borderId="3" xfId="0" applyBorder="1"/>
    <xf numFmtId="0" fontId="0" fillId="0" borderId="4" xfId="0" applyBorder="1"/>
    <xf numFmtId="0" fontId="2" fillId="0" borderId="0" xfId="1"/>
    <xf numFmtId="0" fontId="3" fillId="0" borderId="0" xfId="1" applyFont="1"/>
    <xf numFmtId="0" fontId="4"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4" fillId="0" borderId="0" xfId="0" applyFont="1"/>
    <xf numFmtId="0" fontId="4" fillId="0" borderId="2" xfId="0" applyFont="1" applyBorder="1"/>
    <xf numFmtId="0" fontId="0" fillId="6" borderId="0" xfId="0" applyFill="1"/>
    <xf numFmtId="10" fontId="2" fillId="0" borderId="0" xfId="1" applyNumberFormat="1"/>
    <xf numFmtId="9" fontId="2" fillId="0" borderId="0" xfId="1" applyNumberFormat="1"/>
    <xf numFmtId="168" fontId="2" fillId="0" borderId="0" xfId="1" applyNumberFormat="1"/>
    <xf numFmtId="0" fontId="2" fillId="0" borderId="0" xfId="1" applyAlignment="1">
      <alignment horizontal="left" indent="1"/>
    </xf>
    <xf numFmtId="9" fontId="0" fillId="0" borderId="0" xfId="4" applyFont="1" applyFill="1"/>
    <xf numFmtId="0" fontId="0" fillId="0" borderId="0" xfId="0" applyAlignment="1">
      <alignment horizontal="left" vertical="top" wrapText="1"/>
    </xf>
    <xf numFmtId="14" fontId="0" fillId="0" borderId="0" xfId="0" applyNumberFormat="1"/>
    <xf numFmtId="0" fontId="6" fillId="0" borderId="0" xfId="6" applyAlignment="1">
      <alignment vertical="top"/>
    </xf>
    <xf numFmtId="0" fontId="7" fillId="0" borderId="54" xfId="0" applyFont="1" applyBorder="1"/>
    <xf numFmtId="0" fontId="7" fillId="0" borderId="0" xfId="0" applyFont="1"/>
    <xf numFmtId="0" fontId="10" fillId="5" borderId="53" xfId="0" applyFont="1" applyFill="1" applyBorder="1" applyAlignment="1">
      <alignment vertical="top" wrapText="1" readingOrder="1"/>
    </xf>
    <xf numFmtId="0" fontId="11" fillId="0" borderId="54" xfId="0" applyFont="1" applyBorder="1" applyAlignment="1">
      <alignment vertical="top" wrapText="1" readingOrder="1"/>
    </xf>
    <xf numFmtId="0" fontId="12" fillId="0" borderId="54" xfId="0" applyFont="1" applyBorder="1" applyAlignment="1">
      <alignment vertical="top" wrapText="1" readingOrder="1"/>
    </xf>
    <xf numFmtId="0" fontId="13" fillId="0" borderId="54" xfId="0" applyFont="1" applyBorder="1" applyAlignment="1">
      <alignment vertical="top" wrapText="1" readingOrder="1"/>
    </xf>
    <xf numFmtId="0" fontId="13" fillId="0" borderId="0" xfId="0" applyFont="1" applyAlignment="1">
      <alignment vertical="top" wrapText="1" readingOrder="1"/>
    </xf>
    <xf numFmtId="0" fontId="7" fillId="0" borderId="0" xfId="1" applyFont="1"/>
    <xf numFmtId="0" fontId="7" fillId="0" borderId="9" xfId="1" applyFont="1" applyBorder="1" applyAlignment="1">
      <alignment horizontal="center" wrapText="1"/>
    </xf>
    <xf numFmtId="0" fontId="7" fillId="0" borderId="9" xfId="1" applyFont="1" applyBorder="1" applyAlignment="1">
      <alignment horizontal="center"/>
    </xf>
    <xf numFmtId="166" fontId="7" fillId="0" borderId="0" xfId="1" applyNumberFormat="1" applyFont="1"/>
    <xf numFmtId="166" fontId="7" fillId="0" borderId="22" xfId="1" applyNumberFormat="1" applyFont="1" applyBorder="1"/>
    <xf numFmtId="166" fontId="7" fillId="0" borderId="11" xfId="1" applyNumberFormat="1" applyFont="1" applyBorder="1"/>
    <xf numFmtId="166" fontId="7" fillId="0" borderId="9" xfId="1" applyNumberFormat="1" applyFont="1" applyBorder="1" applyAlignment="1">
      <alignment horizontal="center" wrapText="1"/>
    </xf>
    <xf numFmtId="166" fontId="7" fillId="0" borderId="9" xfId="1" applyNumberFormat="1" applyFont="1" applyBorder="1" applyAlignment="1">
      <alignment horizontal="center"/>
    </xf>
    <xf numFmtId="0" fontId="4" fillId="0" borderId="0" xfId="0" applyFont="1" applyAlignment="1">
      <alignment horizontal="left" vertical="top"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0" xfId="0" applyAlignment="1">
      <alignment vertical="top" wrapText="1"/>
    </xf>
    <xf numFmtId="0" fontId="4" fillId="0" borderId="0" xfId="0" applyFont="1" applyAlignment="1">
      <alignment horizontal="left" vertical="center" wrapText="1"/>
    </xf>
    <xf numFmtId="3" fontId="0" fillId="0" borderId="26" xfId="0" applyNumberFormat="1" applyBorder="1" applyAlignment="1">
      <alignment vertical="top" wrapText="1"/>
    </xf>
    <xf numFmtId="0" fontId="0" fillId="0" borderId="22" xfId="0" applyBorder="1" applyAlignment="1">
      <alignment wrapText="1"/>
    </xf>
    <xf numFmtId="3" fontId="7" fillId="2" borderId="41" xfId="1" applyNumberFormat="1" applyFont="1" applyFill="1" applyBorder="1" applyProtection="1">
      <protection locked="0"/>
    </xf>
    <xf numFmtId="3" fontId="7" fillId="2" borderId="42" xfId="1" applyNumberFormat="1" applyFont="1" applyFill="1" applyBorder="1" applyProtection="1">
      <protection locked="0"/>
    </xf>
    <xf numFmtId="0" fontId="0" fillId="0" borderId="46" xfId="0" applyBorder="1" applyAlignment="1">
      <alignment vertical="top" wrapText="1"/>
    </xf>
    <xf numFmtId="3" fontId="0" fillId="0" borderId="36" xfId="0" applyNumberFormat="1" applyBorder="1" applyAlignment="1">
      <alignment vertical="top" wrapText="1"/>
    </xf>
    <xf numFmtId="0" fontId="4" fillId="0" borderId="30" xfId="0" applyFont="1" applyBorder="1" applyAlignment="1">
      <alignment vertical="center" wrapText="1"/>
    </xf>
    <xf numFmtId="0" fontId="0" fillId="0" borderId="33" xfId="0" applyBorder="1" applyAlignment="1">
      <alignment wrapText="1"/>
    </xf>
    <xf numFmtId="0" fontId="0" fillId="0" borderId="35" xfId="0" applyBorder="1" applyAlignment="1">
      <alignment wrapText="1"/>
    </xf>
    <xf numFmtId="0" fontId="7" fillId="0" borderId="33" xfId="1" applyFont="1" applyBorder="1" applyAlignment="1">
      <alignment vertical="top"/>
    </xf>
    <xf numFmtId="0" fontId="0" fillId="0" borderId="33" xfId="0" applyBorder="1" applyAlignment="1">
      <alignment vertical="top" wrapText="1"/>
    </xf>
    <xf numFmtId="3" fontId="0" fillId="0" borderId="36" xfId="0" applyNumberFormat="1" applyBorder="1" applyAlignment="1">
      <alignment wrapText="1"/>
    </xf>
    <xf numFmtId="0" fontId="0" fillId="0" borderId="30" xfId="0" applyBorder="1" applyAlignment="1">
      <alignment vertical="top" wrapText="1"/>
    </xf>
    <xf numFmtId="0" fontId="0" fillId="0" borderId="35" xfId="0" applyBorder="1" applyAlignment="1">
      <alignment vertical="top" wrapText="1"/>
    </xf>
    <xf numFmtId="0" fontId="0" fillId="0" borderId="0" xfId="0" applyAlignment="1">
      <alignment vertical="top"/>
    </xf>
    <xf numFmtId="0" fontId="0" fillId="0" borderId="47" xfId="0" applyBorder="1" applyAlignment="1">
      <alignment vertical="top"/>
    </xf>
    <xf numFmtId="3" fontId="7" fillId="3" borderId="26" xfId="1" applyNumberFormat="1" applyFont="1" applyFill="1" applyBorder="1" applyProtection="1">
      <protection locked="0"/>
    </xf>
    <xf numFmtId="3" fontId="7" fillId="3" borderId="26" xfId="1" applyNumberFormat="1" applyFont="1" applyFill="1" applyBorder="1" applyAlignment="1" applyProtection="1">
      <alignment horizontal="center" vertical="center"/>
      <protection locked="0"/>
    </xf>
    <xf numFmtId="0" fontId="7" fillId="0" borderId="0" xfId="6" applyFont="1" applyFill="1" applyBorder="1" applyAlignment="1" applyProtection="1">
      <alignment horizontal="left" vertical="top" wrapText="1"/>
    </xf>
    <xf numFmtId="0" fontId="7" fillId="3" borderId="56" xfId="1" applyFont="1" applyFill="1" applyBorder="1" applyAlignment="1" applyProtection="1">
      <alignment vertical="top"/>
      <protection locked="0"/>
    </xf>
    <xf numFmtId="0" fontId="7" fillId="3" borderId="56" xfId="1" applyFont="1" applyFill="1" applyBorder="1" applyAlignment="1" applyProtection="1">
      <alignment vertical="top" wrapText="1"/>
      <protection locked="0"/>
    </xf>
    <xf numFmtId="3" fontId="7" fillId="0" borderId="0" xfId="6" applyNumberFormat="1" applyFont="1" applyFill="1" applyBorder="1" applyAlignment="1" applyProtection="1">
      <alignment horizontal="center" vertical="center" wrapText="1"/>
    </xf>
    <xf numFmtId="0" fontId="0" fillId="0" borderId="48" xfId="0" applyBorder="1" applyAlignment="1">
      <alignment vertical="top" wrapText="1"/>
    </xf>
    <xf numFmtId="3" fontId="0" fillId="0" borderId="37" xfId="0" applyNumberFormat="1" applyBorder="1" applyAlignment="1">
      <alignment wrapText="1"/>
    </xf>
    <xf numFmtId="0" fontId="0" fillId="0" borderId="31" xfId="0"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4" fillId="0" borderId="30" xfId="0" applyFont="1" applyBorder="1" applyAlignment="1">
      <alignment vertical="center"/>
    </xf>
    <xf numFmtId="0" fontId="0" fillId="0" borderId="0" xfId="0" applyAlignment="1">
      <alignment horizontal="left"/>
    </xf>
    <xf numFmtId="0" fontId="0" fillId="0" borderId="33" xfId="0" applyBorder="1" applyAlignment="1">
      <alignment vertical="top"/>
    </xf>
    <xf numFmtId="0" fontId="0" fillId="0" borderId="35" xfId="0" applyBorder="1" applyAlignment="1">
      <alignment vertical="top"/>
    </xf>
    <xf numFmtId="0" fontId="0" fillId="0" borderId="0" xfId="0" applyAlignment="1">
      <alignment horizontal="left" vertical="top"/>
    </xf>
    <xf numFmtId="0" fontId="0" fillId="0" borderId="30" xfId="0" applyBorder="1" applyAlignment="1">
      <alignment vertical="center"/>
    </xf>
    <xf numFmtId="0" fontId="0" fillId="0" borderId="33" xfId="0" applyBorder="1" applyAlignment="1">
      <alignment vertical="center"/>
    </xf>
    <xf numFmtId="0" fontId="0" fillId="0" borderId="35" xfId="0" applyBorder="1" applyAlignment="1">
      <alignment vertical="center"/>
    </xf>
    <xf numFmtId="0" fontId="0" fillId="0" borderId="30" xfId="0" applyBorder="1"/>
    <xf numFmtId="0" fontId="0" fillId="0" borderId="33" xfId="0" applyBorder="1"/>
    <xf numFmtId="0" fontId="0" fillId="0" borderId="35" xfId="0" applyBorder="1"/>
    <xf numFmtId="0" fontId="0" fillId="0" borderId="31" xfId="0" quotePrefix="1" applyBorder="1" applyAlignment="1">
      <alignment horizontal="center" vertical="center" wrapText="1"/>
    </xf>
    <xf numFmtId="0" fontId="0" fillId="0" borderId="59" xfId="0" applyBorder="1" applyAlignment="1">
      <alignment vertical="top"/>
    </xf>
    <xf numFmtId="0" fontId="0" fillId="0" borderId="55" xfId="0" quotePrefix="1" applyBorder="1" applyAlignment="1">
      <alignment horizontal="center" vertical="center" wrapText="1"/>
    </xf>
    <xf numFmtId="0" fontId="7" fillId="0" borderId="0" xfId="1" applyFont="1" applyAlignment="1">
      <alignment horizontal="left" vertical="top"/>
    </xf>
    <xf numFmtId="0" fontId="14" fillId="0" borderId="0" xfId="1" applyFont="1"/>
    <xf numFmtId="0" fontId="7" fillId="0" borderId="39" xfId="1" applyFont="1" applyBorder="1"/>
    <xf numFmtId="0" fontId="15" fillId="0" borderId="0" xfId="1" quotePrefix="1" applyFont="1"/>
    <xf numFmtId="0" fontId="7" fillId="0" borderId="11" xfId="1" applyFont="1" applyBorder="1"/>
    <xf numFmtId="0" fontId="7" fillId="0" borderId="13" xfId="1" applyFont="1" applyBorder="1"/>
    <xf numFmtId="0" fontId="7" fillId="0" borderId="15" xfId="1" applyFont="1" applyBorder="1"/>
    <xf numFmtId="0" fontId="7" fillId="0" borderId="16" xfId="1" applyFont="1" applyBorder="1" applyAlignment="1">
      <alignment horizontal="center" vertical="center" wrapText="1"/>
    </xf>
    <xf numFmtId="0" fontId="7" fillId="0" borderId="16" xfId="1" applyFont="1" applyBorder="1" applyAlignment="1">
      <alignment horizontal="center" wrapText="1"/>
    </xf>
    <xf numFmtId="0" fontId="7" fillId="0" borderId="13" xfId="1" applyFont="1" applyBorder="1" applyAlignment="1">
      <alignment horizontal="left" wrapText="1" indent="1"/>
    </xf>
    <xf numFmtId="165" fontId="7" fillId="0" borderId="0" xfId="1" quotePrefix="1" applyNumberFormat="1" applyFont="1"/>
    <xf numFmtId="3" fontId="7" fillId="0" borderId="0" xfId="1" applyNumberFormat="1" applyFont="1"/>
    <xf numFmtId="164" fontId="7" fillId="0" borderId="0" xfId="1" applyNumberFormat="1" applyFont="1"/>
    <xf numFmtId="165" fontId="7" fillId="0" borderId="27" xfId="1" quotePrefix="1" applyNumberFormat="1" applyFont="1" applyBorder="1"/>
    <xf numFmtId="0" fontId="7" fillId="0" borderId="13" xfId="1" applyFont="1" applyBorder="1" applyAlignment="1">
      <alignment horizontal="left" indent="1"/>
    </xf>
    <xf numFmtId="165" fontId="7" fillId="0" borderId="9" xfId="1" quotePrefix="1" applyNumberFormat="1" applyFont="1" applyBorder="1"/>
    <xf numFmtId="0" fontId="7" fillId="0" borderId="13" xfId="1" applyFont="1" applyBorder="1" applyAlignment="1">
      <alignment horizontal="left" indent="2"/>
    </xf>
    <xf numFmtId="3" fontId="7" fillId="0" borderId="19" xfId="1" applyNumberFormat="1" applyFont="1" applyBorder="1"/>
    <xf numFmtId="164" fontId="7" fillId="0" borderId="19" xfId="1" applyNumberFormat="1" applyFont="1" applyBorder="1"/>
    <xf numFmtId="165" fontId="7" fillId="0" borderId="19" xfId="1" applyNumberFormat="1" applyFont="1" applyBorder="1"/>
    <xf numFmtId="0" fontId="7" fillId="0" borderId="21" xfId="1" applyFont="1" applyBorder="1"/>
    <xf numFmtId="0" fontId="7" fillId="0" borderId="22" xfId="1" applyFont="1" applyBorder="1"/>
    <xf numFmtId="0" fontId="7" fillId="0" borderId="12" xfId="1" applyFont="1" applyBorder="1"/>
    <xf numFmtId="0" fontId="7" fillId="0" borderId="14" xfId="1" applyFont="1" applyBorder="1" applyAlignment="1">
      <alignment horizontal="center" wrapText="1"/>
    </xf>
    <xf numFmtId="0" fontId="7" fillId="0" borderId="17" xfId="1" applyFont="1" applyBorder="1" applyAlignment="1">
      <alignment horizontal="center" wrapText="1"/>
    </xf>
    <xf numFmtId="3" fontId="7" fillId="0" borderId="14" xfId="1" applyNumberFormat="1" applyFont="1" applyBorder="1"/>
    <xf numFmtId="3" fontId="7" fillId="0" borderId="20" xfId="1" applyNumberFormat="1" applyFont="1" applyBorder="1"/>
    <xf numFmtId="0" fontId="7" fillId="0" borderId="23" xfId="1" applyFont="1" applyBorder="1"/>
    <xf numFmtId="0" fontId="18" fillId="0" borderId="0" xfId="1" applyFont="1"/>
    <xf numFmtId="3" fontId="7" fillId="0" borderId="39" xfId="1" applyNumberFormat="1" applyFont="1" applyBorder="1" applyAlignment="1">
      <alignment horizontal="center"/>
    </xf>
    <xf numFmtId="0" fontId="14" fillId="0" borderId="16" xfId="1" applyFont="1" applyBorder="1" applyAlignment="1">
      <alignment horizontal="left" vertical="top" wrapText="1"/>
    </xf>
    <xf numFmtId="0" fontId="7" fillId="0" borderId="16" xfId="1" applyFont="1" applyBorder="1" applyAlignment="1">
      <alignment vertical="center"/>
    </xf>
    <xf numFmtId="0" fontId="7" fillId="0" borderId="0" xfId="1" applyFont="1" applyAlignment="1">
      <alignment vertical="center"/>
    </xf>
    <xf numFmtId="44" fontId="7" fillId="0" borderId="0" xfId="8" applyFont="1" applyBorder="1" applyAlignment="1" applyProtection="1">
      <alignment horizontal="right" vertical="center"/>
    </xf>
    <xf numFmtId="170" fontId="7" fillId="0" borderId="0" xfId="8" applyNumberFormat="1" applyFont="1" applyBorder="1" applyProtection="1"/>
    <xf numFmtId="170" fontId="14" fillId="0" borderId="0" xfId="8" applyNumberFormat="1" applyFont="1" applyBorder="1" applyProtection="1"/>
    <xf numFmtId="0" fontId="7" fillId="0" borderId="0" xfId="1" applyFont="1" applyAlignment="1">
      <alignment horizontal="left" vertical="top" wrapText="1"/>
    </xf>
    <xf numFmtId="0" fontId="7" fillId="0" borderId="16" xfId="1" applyFont="1" applyBorder="1"/>
    <xf numFmtId="0" fontId="7" fillId="0" borderId="0" xfId="1" applyFont="1" applyAlignment="1">
      <alignment wrapText="1"/>
    </xf>
    <xf numFmtId="3" fontId="7" fillId="2" borderId="26" xfId="1" applyNumberFormat="1" applyFont="1" applyFill="1" applyBorder="1" applyProtection="1">
      <protection locked="0"/>
    </xf>
    <xf numFmtId="44" fontId="7" fillId="0" borderId="9" xfId="8" applyFont="1" applyBorder="1" applyAlignment="1" applyProtection="1">
      <alignment horizontal="right" vertical="center"/>
    </xf>
    <xf numFmtId="3" fontId="7" fillId="2" borderId="40" xfId="1" applyNumberFormat="1" applyFont="1" applyFill="1" applyBorder="1" applyProtection="1">
      <protection locked="0"/>
    </xf>
    <xf numFmtId="3" fontId="7" fillId="0" borderId="9" xfId="1" applyNumberFormat="1" applyFont="1" applyBorder="1"/>
    <xf numFmtId="3" fontId="0" fillId="0" borderId="34" xfId="0" applyNumberFormat="1" applyBorder="1" applyAlignment="1">
      <alignment vertical="top" wrapText="1"/>
    </xf>
    <xf numFmtId="3" fontId="0" fillId="0" borderId="37" xfId="0" applyNumberFormat="1" applyBorder="1" applyAlignment="1">
      <alignment vertical="top" wrapText="1"/>
    </xf>
    <xf numFmtId="3" fontId="4" fillId="0" borderId="31" xfId="0" applyNumberFormat="1" applyFont="1" applyBorder="1" applyAlignment="1">
      <alignment horizontal="center" wrapText="1"/>
    </xf>
    <xf numFmtId="3" fontId="4" fillId="0" borderId="32" xfId="0" applyNumberFormat="1" applyFont="1" applyBorder="1" applyAlignment="1">
      <alignment horizontal="center" wrapText="1"/>
    </xf>
    <xf numFmtId="9" fontId="0" fillId="0" borderId="26" xfId="5" applyFont="1" applyFill="1" applyBorder="1" applyAlignment="1">
      <alignment horizontal="center" vertical="top" wrapText="1"/>
    </xf>
    <xf numFmtId="9" fontId="0" fillId="0" borderId="34" xfId="5" applyFont="1" applyFill="1" applyBorder="1" applyAlignment="1">
      <alignment horizontal="center" vertical="top" wrapText="1"/>
    </xf>
    <xf numFmtId="0" fontId="0" fillId="0" borderId="34" xfId="0" applyBorder="1" applyAlignment="1">
      <alignment horizontal="right" vertical="center" wrapText="1"/>
    </xf>
    <xf numFmtId="0" fontId="0" fillId="0" borderId="37" xfId="0" applyBorder="1" applyAlignment="1">
      <alignment horizontal="right" vertical="center" wrapText="1"/>
    </xf>
    <xf numFmtId="3" fontId="0" fillId="0" borderId="0" xfId="0" applyNumberFormat="1" applyAlignment="1">
      <alignment horizontal="center" wrapText="1"/>
    </xf>
    <xf numFmtId="3" fontId="0" fillId="0" borderId="0" xfId="0" applyNumberFormat="1" applyAlignment="1">
      <alignment wrapText="1"/>
    </xf>
    <xf numFmtId="0" fontId="4" fillId="0" borderId="32" xfId="0" applyFont="1" applyBorder="1"/>
    <xf numFmtId="3" fontId="0" fillId="0" borderId="34" xfId="0" applyNumberFormat="1" applyBorder="1" applyAlignment="1">
      <alignment wrapText="1"/>
    </xf>
    <xf numFmtId="3" fontId="0" fillId="0" borderId="24" xfId="0" applyNumberFormat="1" applyBorder="1" applyAlignment="1">
      <alignment horizontal="right" vertical="center" wrapText="1"/>
    </xf>
    <xf numFmtId="3" fontId="0" fillId="0" borderId="34" xfId="0" applyNumberFormat="1" applyBorder="1" applyAlignment="1">
      <alignment horizontal="right" vertical="center" wrapText="1"/>
    </xf>
    <xf numFmtId="0" fontId="4" fillId="0" borderId="0" xfId="0" applyFont="1" applyAlignment="1">
      <alignment vertical="top"/>
    </xf>
    <xf numFmtId="3" fontId="7" fillId="2" borderId="26" xfId="1" quotePrefix="1" applyNumberFormat="1" applyFont="1" applyFill="1" applyBorder="1" applyProtection="1">
      <protection locked="0"/>
    </xf>
    <xf numFmtId="164" fontId="7" fillId="2" borderId="26" xfId="1" quotePrefix="1" applyNumberFormat="1" applyFont="1" applyFill="1" applyBorder="1" applyProtection="1">
      <protection locked="0"/>
    </xf>
    <xf numFmtId="164" fontId="7" fillId="2" borderId="26" xfId="1" applyNumberFormat="1" applyFont="1" applyFill="1" applyBorder="1" applyProtection="1">
      <protection locked="0"/>
    </xf>
    <xf numFmtId="0" fontId="7" fillId="0" borderId="27" xfId="1" applyFont="1" applyBorder="1" applyAlignment="1">
      <alignment horizontal="center" vertical="center" wrapText="1"/>
    </xf>
    <xf numFmtId="3" fontId="7" fillId="0" borderId="89" xfId="1" applyNumberFormat="1" applyFont="1" applyBorder="1"/>
    <xf numFmtId="164" fontId="7" fillId="0" borderId="89" xfId="1" applyNumberFormat="1" applyFont="1" applyBorder="1"/>
    <xf numFmtId="166" fontId="7" fillId="2" borderId="26" xfId="1" applyNumberFormat="1" applyFont="1" applyFill="1" applyBorder="1" applyProtection="1">
      <protection locked="0"/>
    </xf>
    <xf numFmtId="164" fontId="7" fillId="3" borderId="26" xfId="1" applyNumberFormat="1" applyFont="1" applyFill="1" applyBorder="1" applyProtection="1">
      <protection locked="0"/>
    </xf>
    <xf numFmtId="0" fontId="7" fillId="0" borderId="51" xfId="1" applyFont="1" applyBorder="1" applyAlignment="1">
      <alignment horizontal="center" wrapText="1"/>
    </xf>
    <xf numFmtId="0" fontId="14" fillId="0" borderId="0" xfId="1" applyFont="1" applyAlignment="1">
      <alignment vertical="top"/>
    </xf>
    <xf numFmtId="0" fontId="7" fillId="0" borderId="91" xfId="1" applyFont="1" applyBorder="1"/>
    <xf numFmtId="0" fontId="7" fillId="0" borderId="28" xfId="1" applyFont="1" applyBorder="1" applyAlignment="1">
      <alignment horizontal="center" wrapText="1"/>
    </xf>
    <xf numFmtId="0" fontId="7" fillId="0" borderId="28" xfId="1" applyFont="1" applyBorder="1" applyAlignment="1">
      <alignment horizontal="center"/>
    </xf>
    <xf numFmtId="166" fontId="7" fillId="0" borderId="28" xfId="1" applyNumberFormat="1" applyFont="1" applyBorder="1"/>
    <xf numFmtId="166" fontId="7" fillId="0" borderId="92" xfId="1" applyNumberFormat="1" applyFont="1" applyBorder="1"/>
    <xf numFmtId="166" fontId="7" fillId="0" borderId="91" xfId="1" applyNumberFormat="1" applyFont="1" applyBorder="1"/>
    <xf numFmtId="166" fontId="7" fillId="0" borderId="29" xfId="1" applyNumberFormat="1" applyFont="1" applyBorder="1" applyAlignment="1">
      <alignment horizontal="center" wrapText="1"/>
    </xf>
    <xf numFmtId="166" fontId="7" fillId="0" borderId="28" xfId="1" applyNumberFormat="1" applyFont="1" applyBorder="1" applyAlignment="1">
      <alignment horizontal="center"/>
    </xf>
    <xf numFmtId="0" fontId="7" fillId="0" borderId="92" xfId="1" applyFont="1" applyBorder="1"/>
    <xf numFmtId="0" fontId="7" fillId="0" borderId="29" xfId="1" applyFont="1" applyBorder="1" applyAlignment="1">
      <alignment horizontal="center" wrapText="1"/>
    </xf>
    <xf numFmtId="0" fontId="7" fillId="0" borderId="29" xfId="1" applyFont="1" applyBorder="1" applyAlignment="1">
      <alignment horizontal="center"/>
    </xf>
    <xf numFmtId="0" fontId="7" fillId="0" borderId="28" xfId="1" applyFont="1" applyBorder="1"/>
    <xf numFmtId="3" fontId="14" fillId="0" borderId="20" xfId="1" applyNumberFormat="1" applyFont="1" applyBorder="1"/>
    <xf numFmtId="3" fontId="14" fillId="0" borderId="18" xfId="1" applyNumberFormat="1" applyFont="1" applyBorder="1"/>
    <xf numFmtId="3" fontId="14" fillId="0" borderId="14" xfId="1" applyNumberFormat="1" applyFont="1" applyBorder="1"/>
    <xf numFmtId="3" fontId="7" fillId="3" borderId="31" xfId="1" applyNumberFormat="1" applyFont="1" applyFill="1" applyBorder="1" applyProtection="1">
      <protection locked="0"/>
    </xf>
    <xf numFmtId="3" fontId="7" fillId="3" borderId="36" xfId="1" applyNumberFormat="1" applyFont="1" applyFill="1" applyBorder="1" applyAlignment="1" applyProtection="1">
      <alignment horizontal="center" vertical="center"/>
      <protection locked="0"/>
    </xf>
    <xf numFmtId="0" fontId="5" fillId="0" borderId="22" xfId="0" applyFont="1" applyBorder="1" applyAlignment="1">
      <alignment horizontal="left" vertical="center" wrapText="1"/>
    </xf>
    <xf numFmtId="0" fontId="0" fillId="2" borderId="1"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32" xfId="0" applyFill="1" applyBorder="1" applyProtection="1">
      <protection locked="0"/>
    </xf>
    <xf numFmtId="0" fontId="0" fillId="2" borderId="34" xfId="0" applyFill="1" applyBorder="1" applyProtection="1">
      <protection locked="0"/>
    </xf>
    <xf numFmtId="0" fontId="0" fillId="2" borderId="37" xfId="0" applyFill="1" applyBorder="1" applyProtection="1">
      <protection locked="0"/>
    </xf>
    <xf numFmtId="0" fontId="0" fillId="0" borderId="32" xfId="0" applyBorder="1" applyAlignment="1">
      <alignment vertical="center" wrapText="1"/>
    </xf>
    <xf numFmtId="3" fontId="14" fillId="0" borderId="0" xfId="1" applyNumberFormat="1" applyFont="1"/>
    <xf numFmtId="0" fontId="14" fillId="0" borderId="0" xfId="1" applyFont="1" applyAlignment="1">
      <alignment horizontal="center"/>
    </xf>
    <xf numFmtId="0" fontId="5" fillId="0" borderId="0" xfId="0" applyFont="1" applyAlignment="1">
      <alignment horizontal="left" vertical="top" wrapText="1"/>
    </xf>
    <xf numFmtId="0" fontId="6" fillId="0" borderId="0" xfId="6"/>
    <xf numFmtId="0" fontId="4" fillId="0" borderId="30" xfId="0" applyFont="1" applyBorder="1" applyAlignment="1">
      <alignment wrapText="1"/>
    </xf>
    <xf numFmtId="0" fontId="1" fillId="0" borderId="0" xfId="0" applyFont="1" applyAlignment="1">
      <alignment horizontal="left" wrapText="1"/>
    </xf>
    <xf numFmtId="0" fontId="8" fillId="0" borderId="0" xfId="0" applyFont="1" applyAlignment="1">
      <alignment horizontal="left" vertical="top" wrapText="1"/>
    </xf>
    <xf numFmtId="0" fontId="7" fillId="0" borderId="0" xfId="1" applyFont="1" applyAlignment="1">
      <alignment vertical="top" wrapText="1"/>
    </xf>
    <xf numFmtId="0" fontId="14" fillId="0" borderId="0" xfId="1" applyFont="1" applyAlignment="1">
      <alignment horizontal="left" vertical="center" wrapText="1"/>
    </xf>
    <xf numFmtId="3" fontId="14" fillId="0" borderId="0" xfId="1" applyNumberFormat="1" applyFont="1" applyAlignment="1">
      <alignment vertical="center"/>
    </xf>
    <xf numFmtId="3" fontId="7" fillId="0" borderId="31" xfId="1" applyNumberFormat="1" applyFont="1" applyBorder="1"/>
    <xf numFmtId="3" fontId="7" fillId="0" borderId="26" xfId="1" applyNumberFormat="1" applyFont="1" applyBorder="1"/>
    <xf numFmtId="0" fontId="17" fillId="0" borderId="0" xfId="1" applyFont="1" applyAlignment="1">
      <alignment horizontal="left" vertical="top" wrapText="1"/>
    </xf>
    <xf numFmtId="0" fontId="7" fillId="0" borderId="27" xfId="1" applyFont="1" applyBorder="1" applyAlignment="1">
      <alignment horizontal="left" vertical="center"/>
    </xf>
    <xf numFmtId="168" fontId="7" fillId="0" borderId="27" xfId="1" applyNumberFormat="1" applyFont="1" applyBorder="1" applyAlignment="1">
      <alignment horizontal="center" vertical="center"/>
    </xf>
    <xf numFmtId="0" fontId="7" fillId="0" borderId="27" xfId="1" applyFont="1" applyBorder="1" applyAlignment="1">
      <alignment vertical="top"/>
    </xf>
    <xf numFmtId="3" fontId="7" fillId="0" borderId="0" xfId="1" applyNumberFormat="1" applyFont="1" applyAlignment="1">
      <alignment horizontal="center" vertical="center"/>
    </xf>
    <xf numFmtId="0" fontId="7" fillId="0" borderId="0" xfId="1" applyFont="1" applyAlignment="1">
      <alignment vertical="top"/>
    </xf>
    <xf numFmtId="0" fontId="7" fillId="0" borderId="0" xfId="1" applyFont="1" applyAlignment="1">
      <alignment horizontal="center"/>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90" xfId="1" applyFont="1" applyBorder="1" applyAlignment="1">
      <alignment wrapText="1"/>
    </xf>
    <xf numFmtId="0" fontId="7" fillId="0" borderId="27" xfId="1" applyFont="1" applyBorder="1" applyAlignment="1">
      <alignment wrapText="1"/>
    </xf>
    <xf numFmtId="0" fontId="7" fillId="0" borderId="60" xfId="1" applyFont="1" applyBorder="1" applyAlignment="1">
      <alignment vertical="top" wrapText="1"/>
    </xf>
    <xf numFmtId="0" fontId="4" fillId="0" borderId="31" xfId="0" applyFont="1" applyBorder="1" applyAlignment="1">
      <alignment wrapText="1"/>
    </xf>
    <xf numFmtId="0" fontId="4" fillId="0" borderId="32" xfId="0" applyFont="1" applyBorder="1" applyAlignment="1">
      <alignment wrapText="1"/>
    </xf>
    <xf numFmtId="0" fontId="0" fillId="0" borderId="11" xfId="0" applyBorder="1" applyAlignment="1">
      <alignment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26" xfId="0" applyFont="1" applyBorder="1" applyAlignment="1">
      <alignment horizontal="left" vertical="top" wrapText="1"/>
    </xf>
    <xf numFmtId="0" fontId="4" fillId="0" borderId="26" xfId="0" applyFont="1" applyBorder="1" applyAlignment="1">
      <alignment vertical="top" wrapText="1"/>
    </xf>
    <xf numFmtId="0" fontId="4" fillId="0" borderId="63" xfId="0" applyFont="1" applyBorder="1"/>
    <xf numFmtId="0" fontId="1" fillId="0" borderId="64" xfId="0" applyFont="1" applyBorder="1"/>
    <xf numFmtId="3" fontId="14" fillId="0" borderId="39" xfId="1" applyNumberFormat="1" applyFont="1" applyBorder="1" applyAlignment="1">
      <alignment horizontal="right" vertical="center"/>
    </xf>
    <xf numFmtId="0" fontId="6" fillId="0" borderId="9" xfId="6" applyFill="1" applyBorder="1" applyAlignment="1" applyProtection="1">
      <alignment horizontal="left" vertical="top" wrapText="1"/>
    </xf>
    <xf numFmtId="0" fontId="5" fillId="0" borderId="22" xfId="0" applyFont="1" applyBorder="1" applyAlignment="1">
      <alignment horizontal="left" vertical="center"/>
    </xf>
    <xf numFmtId="0" fontId="4" fillId="0" borderId="22" xfId="0" applyFont="1" applyBorder="1" applyAlignment="1">
      <alignment vertical="center" wrapText="1"/>
    </xf>
    <xf numFmtId="0" fontId="4" fillId="0" borderId="22" xfId="0" applyFont="1" applyBorder="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0" borderId="8" xfId="0" applyBorder="1" applyAlignment="1">
      <alignment vertical="top"/>
    </xf>
    <xf numFmtId="0" fontId="0" fillId="0" borderId="0" xfId="0" applyAlignment="1">
      <alignment horizontal="left" wrapText="1"/>
    </xf>
    <xf numFmtId="0" fontId="0" fillId="0" borderId="0" xfId="0" applyAlignment="1">
      <alignment horizontal="center" wrapText="1"/>
    </xf>
    <xf numFmtId="0" fontId="6" fillId="0" borderId="0" xfId="6" applyFill="1" applyBorder="1" applyAlignment="1" applyProtection="1">
      <alignment vertical="center"/>
    </xf>
    <xf numFmtId="49" fontId="0" fillId="0" borderId="0" xfId="0" applyNumberFormat="1" applyAlignment="1">
      <alignment horizontal="center" wrapText="1"/>
    </xf>
    <xf numFmtId="0" fontId="0" fillId="0" borderId="0" xfId="0" applyAlignment="1">
      <alignment horizontal="center" vertical="center" wrapText="1"/>
    </xf>
    <xf numFmtId="49" fontId="0" fillId="0" borderId="0" xfId="0" applyNumberFormat="1" applyAlignment="1">
      <alignment horizontal="left" vertical="top" wrapText="1"/>
    </xf>
    <xf numFmtId="0" fontId="0" fillId="0" borderId="0" xfId="0" applyAlignment="1">
      <alignment horizontal="center" vertical="top" wrapText="1"/>
    </xf>
    <xf numFmtId="0" fontId="0" fillId="0" borderId="14" xfId="0" applyBorder="1" applyAlignment="1">
      <alignment wrapText="1"/>
    </xf>
    <xf numFmtId="0" fontId="0" fillId="0" borderId="22" xfId="0" applyBorder="1"/>
    <xf numFmtId="0" fontId="5" fillId="0" borderId="22" xfId="0" applyFont="1" applyBorder="1" applyAlignment="1">
      <alignment vertical="center"/>
    </xf>
    <xf numFmtId="0" fontId="5" fillId="0" borderId="22" xfId="0" applyFont="1" applyBorder="1" applyAlignment="1">
      <alignment vertical="top"/>
    </xf>
    <xf numFmtId="0" fontId="5" fillId="0" borderId="33" xfId="0" applyFont="1" applyBorder="1" applyAlignment="1">
      <alignment wrapText="1"/>
    </xf>
    <xf numFmtId="3" fontId="5" fillId="0" borderId="26" xfId="0" applyNumberFormat="1" applyFont="1" applyBorder="1" applyAlignment="1">
      <alignment vertical="top" wrapText="1"/>
    </xf>
    <xf numFmtId="3" fontId="5" fillId="0" borderId="34" xfId="0" applyNumberFormat="1" applyFont="1" applyBorder="1" applyAlignment="1">
      <alignment vertical="top" wrapText="1"/>
    </xf>
    <xf numFmtId="0" fontId="5" fillId="0" borderId="35" xfId="0" applyFont="1" applyBorder="1" applyAlignment="1">
      <alignment wrapText="1"/>
    </xf>
    <xf numFmtId="3" fontId="5" fillId="0" borderId="36" xfId="0" applyNumberFormat="1" applyFont="1" applyBorder="1" applyAlignment="1">
      <alignment vertical="top" wrapText="1"/>
    </xf>
    <xf numFmtId="3" fontId="5" fillId="0" borderId="37" xfId="0" applyNumberFormat="1" applyFont="1" applyBorder="1" applyAlignment="1">
      <alignment vertical="top" wrapText="1"/>
    </xf>
    <xf numFmtId="0" fontId="5" fillId="0" borderId="0" xfId="0" applyFont="1" applyAlignment="1">
      <alignment wrapText="1"/>
    </xf>
    <xf numFmtId="0" fontId="5" fillId="0" borderId="22" xfId="0" applyFont="1" applyBorder="1" applyAlignment="1">
      <alignment wrapText="1"/>
    </xf>
    <xf numFmtId="0" fontId="5" fillId="0" borderId="11" xfId="0" applyFont="1" applyBorder="1" applyAlignment="1">
      <alignment wrapText="1"/>
    </xf>
    <xf numFmtId="0" fontId="7" fillId="0" borderId="22" xfId="1" applyFont="1" applyBorder="1" applyAlignment="1">
      <alignment horizontal="left" vertical="top" wrapText="1"/>
    </xf>
    <xf numFmtId="0" fontId="5" fillId="0" borderId="9" xfId="0" applyFont="1" applyBorder="1" applyAlignment="1">
      <alignment horizontal="left" vertical="top" wrapText="1"/>
    </xf>
    <xf numFmtId="0" fontId="7" fillId="0" borderId="9" xfId="1" applyFont="1" applyBorder="1"/>
    <xf numFmtId="0" fontId="17" fillId="0" borderId="9" xfId="1" applyFont="1" applyBorder="1" applyAlignment="1">
      <alignment vertical="top" wrapText="1"/>
    </xf>
    <xf numFmtId="0" fontId="7" fillId="0" borderId="9" xfId="1" applyFont="1" applyBorder="1" applyAlignment="1">
      <alignment wrapText="1"/>
    </xf>
    <xf numFmtId="0" fontId="5" fillId="0" borderId="0" xfId="0" applyFont="1" applyAlignment="1">
      <alignment horizontal="left" vertical="top"/>
    </xf>
    <xf numFmtId="0" fontId="14" fillId="0" borderId="39" xfId="1" applyFont="1" applyBorder="1" applyAlignment="1">
      <alignment horizontal="center" vertical="center"/>
    </xf>
    <xf numFmtId="0" fontId="7" fillId="3" borderId="94" xfId="1" applyFont="1" applyFill="1" applyBorder="1" applyAlignment="1" applyProtection="1">
      <alignment horizontal="center" vertical="center" wrapText="1"/>
      <protection locked="0"/>
    </xf>
    <xf numFmtId="0" fontId="14" fillId="0" borderId="75" xfId="1" applyFont="1" applyBorder="1"/>
    <xf numFmtId="0" fontId="14" fillId="0" borderId="95" xfId="1" applyFont="1" applyBorder="1" applyAlignment="1">
      <alignment vertical="top"/>
    </xf>
    <xf numFmtId="0" fontId="7" fillId="0" borderId="95" xfId="1" applyFont="1" applyBorder="1" applyAlignment="1">
      <alignment vertical="top" wrapText="1"/>
    </xf>
    <xf numFmtId="3" fontId="7" fillId="0" borderId="95" xfId="1" applyNumberFormat="1" applyFont="1" applyBorder="1" applyAlignment="1">
      <alignment vertical="top" wrapText="1"/>
    </xf>
    <xf numFmtId="3" fontId="7" fillId="2" borderId="56" xfId="1" applyNumberFormat="1" applyFont="1" applyFill="1" applyBorder="1" applyAlignment="1" applyProtection="1">
      <alignment vertical="top" wrapText="1"/>
      <protection locked="0"/>
    </xf>
    <xf numFmtId="0" fontId="7" fillId="2" borderId="56" xfId="1" applyFont="1" applyFill="1" applyBorder="1" applyAlignment="1" applyProtection="1">
      <alignment vertical="top" wrapText="1"/>
      <protection locked="0"/>
    </xf>
    <xf numFmtId="3" fontId="14" fillId="0" borderId="0" xfId="1" applyNumberFormat="1" applyFont="1" applyAlignment="1">
      <alignment horizontal="left" vertical="center"/>
    </xf>
    <xf numFmtId="0" fontId="7" fillId="0" borderId="56" xfId="1" applyFont="1" applyBorder="1" applyAlignment="1">
      <alignment vertical="top"/>
    </xf>
    <xf numFmtId="3" fontId="7" fillId="3" borderId="56" xfId="1" applyNumberFormat="1" applyFont="1" applyFill="1" applyBorder="1" applyAlignment="1" applyProtection="1">
      <alignment vertical="top"/>
      <protection locked="0"/>
    </xf>
    <xf numFmtId="0" fontId="7" fillId="0" borderId="39" xfId="1" applyFont="1" applyBorder="1" applyAlignment="1">
      <alignment horizontal="left" wrapText="1"/>
    </xf>
    <xf numFmtId="0" fontId="5" fillId="0" borderId="0" xfId="0" applyFont="1" applyAlignment="1">
      <alignment vertical="top"/>
    </xf>
    <xf numFmtId="44" fontId="0" fillId="0" borderId="0" xfId="0" applyNumberFormat="1"/>
    <xf numFmtId="0" fontId="4" fillId="0" borderId="40" xfId="0" applyFont="1" applyBorder="1" applyAlignment="1">
      <alignment wrapText="1"/>
    </xf>
    <xf numFmtId="44" fontId="0" fillId="0" borderId="41" xfId="8" applyFont="1" applyFill="1" applyBorder="1" applyAlignment="1">
      <alignment wrapText="1"/>
    </xf>
    <xf numFmtId="44" fontId="0" fillId="0" borderId="42" xfId="8" applyFont="1" applyFill="1" applyBorder="1" applyAlignment="1">
      <alignment wrapText="1"/>
    </xf>
    <xf numFmtId="44" fontId="7" fillId="0" borderId="0" xfId="1" applyNumberFormat="1" applyFont="1" applyAlignment="1">
      <alignment vertical="top"/>
    </xf>
    <xf numFmtId="0" fontId="4" fillId="0" borderId="35" xfId="0" applyFont="1" applyBorder="1" applyAlignment="1">
      <alignment wrapText="1"/>
    </xf>
    <xf numFmtId="44" fontId="7" fillId="2" borderId="56" xfId="8" applyFont="1" applyFill="1" applyBorder="1" applyAlignment="1" applyProtection="1">
      <alignment vertical="top"/>
      <protection locked="0"/>
    </xf>
    <xf numFmtId="0" fontId="7" fillId="0" borderId="56" xfId="1" applyFont="1" applyBorder="1" applyAlignment="1">
      <alignment horizontal="center" vertical="top" wrapText="1"/>
    </xf>
    <xf numFmtId="0" fontId="6" fillId="0" borderId="0" xfId="6" applyFill="1" applyAlignment="1">
      <alignment vertical="center"/>
    </xf>
    <xf numFmtId="0" fontId="0" fillId="0" borderId="0" xfId="9" applyFont="1" applyFill="1" applyBorder="1" applyAlignment="1" applyProtection="1">
      <alignment vertical="top" wrapText="1"/>
    </xf>
    <xf numFmtId="0" fontId="0" fillId="0" borderId="22" xfId="0" applyBorder="1" applyAlignment="1">
      <alignment vertical="top" wrapText="1"/>
    </xf>
    <xf numFmtId="0" fontId="0" fillId="0" borderId="26" xfId="0" applyBorder="1" applyAlignment="1">
      <alignment vertical="top" wrapText="1"/>
    </xf>
    <xf numFmtId="0" fontId="0" fillId="2" borderId="55" xfId="0" applyFill="1" applyBorder="1" applyAlignment="1" applyProtection="1">
      <alignment vertical="center" wrapText="1"/>
      <protection locked="0"/>
    </xf>
    <xf numFmtId="0" fontId="0" fillId="0" borderId="0" xfId="0" applyAlignment="1">
      <alignment horizontal="left" vertical="center" wrapText="1"/>
    </xf>
    <xf numFmtId="0" fontId="0" fillId="0" borderId="26" xfId="0" applyBorder="1" applyAlignment="1">
      <alignment horizontal="left" vertical="top" wrapText="1"/>
    </xf>
    <xf numFmtId="0" fontId="0" fillId="0" borderId="26" xfId="0" applyBorder="1" applyAlignment="1">
      <alignment horizontal="left" vertical="top"/>
    </xf>
    <xf numFmtId="0" fontId="14" fillId="0" borderId="0" xfId="1" applyFont="1" applyAlignment="1">
      <alignment wrapText="1"/>
    </xf>
    <xf numFmtId="0" fontId="4" fillId="0" borderId="22" xfId="0" applyFont="1" applyBorder="1" applyAlignment="1">
      <alignment horizontal="left" vertical="top"/>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2" borderId="64" xfId="0" applyFill="1" applyBorder="1" applyAlignment="1" applyProtection="1">
      <alignment horizontal="left" wrapText="1" indent="1"/>
      <protection locked="0"/>
    </xf>
    <xf numFmtId="0" fontId="0" fillId="2" borderId="65" xfId="0" applyFill="1" applyBorder="1" applyAlignment="1" applyProtection="1">
      <alignment wrapText="1"/>
      <protection locked="0"/>
    </xf>
    <xf numFmtId="9" fontId="0" fillId="0" borderId="0" xfId="0" applyNumberFormat="1" applyAlignment="1">
      <alignment wrapText="1"/>
    </xf>
    <xf numFmtId="0" fontId="0" fillId="2" borderId="66" xfId="0" applyFill="1" applyBorder="1" applyAlignment="1" applyProtection="1">
      <alignment horizontal="left" wrapText="1" indent="1"/>
      <protection locked="0"/>
    </xf>
    <xf numFmtId="0" fontId="0" fillId="2" borderId="67" xfId="0" applyFill="1" applyBorder="1" applyAlignment="1" applyProtection="1">
      <alignment wrapText="1"/>
      <protection locked="0"/>
    </xf>
    <xf numFmtId="0" fontId="0" fillId="0" borderId="71" xfId="0" applyBorder="1"/>
    <xf numFmtId="0" fontId="0" fillId="0" borderId="11" xfId="0" applyBorder="1"/>
    <xf numFmtId="0" fontId="0" fillId="0" borderId="12" xfId="0" applyBorder="1"/>
    <xf numFmtId="0" fontId="0" fillId="0" borderId="64" xfId="0" applyBorder="1"/>
    <xf numFmtId="0" fontId="0" fillId="0" borderId="72" xfId="0" applyBorder="1"/>
    <xf numFmtId="0" fontId="0" fillId="0" borderId="73" xfId="0" applyBorder="1"/>
    <xf numFmtId="0" fontId="0" fillId="0" borderId="73" xfId="0" applyBorder="1" applyAlignment="1">
      <alignment wrapText="1"/>
    </xf>
    <xf numFmtId="0" fontId="0" fillId="0" borderId="74" xfId="0" applyBorder="1"/>
    <xf numFmtId="0" fontId="0" fillId="0" borderId="56" xfId="0" applyBorder="1"/>
    <xf numFmtId="0" fontId="0" fillId="0" borderId="78" xfId="0" applyBorder="1"/>
    <xf numFmtId="0" fontId="0" fillId="0" borderId="56" xfId="0" applyBorder="1" applyAlignment="1">
      <alignment wrapText="1"/>
    </xf>
    <xf numFmtId="0" fontId="0" fillId="0" borderId="65" xfId="0" applyBorder="1"/>
    <xf numFmtId="0" fontId="0" fillId="0" borderId="79" xfId="0" applyBorder="1" applyAlignment="1">
      <alignment horizontal="left" vertical="top" wrapText="1"/>
    </xf>
    <xf numFmtId="0" fontId="0" fillId="0" borderId="64" xfId="0" applyBorder="1" applyAlignment="1">
      <alignment horizontal="left" vertical="top" wrapText="1"/>
    </xf>
    <xf numFmtId="0" fontId="0" fillId="0" borderId="56" xfId="0" applyBorder="1" applyAlignment="1">
      <alignment horizontal="left" vertical="top" wrapText="1"/>
    </xf>
    <xf numFmtId="0" fontId="0" fillId="0" borderId="76" xfId="0" applyBorder="1" applyAlignment="1">
      <alignment horizontal="left" vertical="top" wrapText="1"/>
    </xf>
    <xf numFmtId="0" fontId="0" fillId="2" borderId="56" xfId="0" applyFill="1" applyBorder="1" applyAlignment="1" applyProtection="1">
      <alignment horizontal="left" wrapText="1" indent="1"/>
      <protection locked="0"/>
    </xf>
    <xf numFmtId="0" fontId="0" fillId="2" borderId="56" xfId="0" applyFill="1" applyBorder="1" applyAlignment="1" applyProtection="1">
      <alignment wrapText="1"/>
      <protection locked="0"/>
    </xf>
    <xf numFmtId="0" fontId="0" fillId="0" borderId="76" xfId="0" applyBorder="1"/>
    <xf numFmtId="0" fontId="0" fillId="0" borderId="81" xfId="0" applyBorder="1"/>
    <xf numFmtId="0" fontId="0" fillId="0" borderId="62" xfId="0" applyBorder="1"/>
    <xf numFmtId="0" fontId="0" fillId="0" borderId="75" xfId="0" applyBorder="1" applyAlignment="1">
      <alignment wrapText="1"/>
    </xf>
    <xf numFmtId="0" fontId="0" fillId="0" borderId="14" xfId="0" applyBorder="1"/>
    <xf numFmtId="0" fontId="0" fillId="0" borderId="79" xfId="0" applyBorder="1"/>
    <xf numFmtId="0" fontId="0" fillId="0" borderId="76" xfId="0" applyBorder="1" applyAlignment="1">
      <alignment wrapText="1"/>
    </xf>
    <xf numFmtId="0" fontId="0" fillId="0" borderId="72" xfId="0" applyBorder="1" applyAlignment="1">
      <alignment wrapText="1"/>
    </xf>
    <xf numFmtId="0" fontId="0" fillId="0" borderId="79" xfId="0" applyBorder="1" applyAlignment="1">
      <alignment horizontal="center" vertical="center"/>
    </xf>
    <xf numFmtId="0" fontId="0" fillId="0" borderId="56" xfId="0" applyBorder="1" applyAlignment="1">
      <alignment horizontal="center" vertical="center" wrapText="1"/>
    </xf>
    <xf numFmtId="0" fontId="0" fillId="0" borderId="0" xfId="0" applyAlignment="1">
      <alignment horizontal="center" vertical="center"/>
    </xf>
    <xf numFmtId="0" fontId="0" fillId="0" borderId="80" xfId="0" applyBorder="1"/>
    <xf numFmtId="0" fontId="0" fillId="2" borderId="70" xfId="0" applyFill="1" applyBorder="1" applyAlignment="1" applyProtection="1">
      <alignment horizontal="left" wrapText="1" indent="1"/>
      <protection locked="0"/>
    </xf>
    <xf numFmtId="0" fontId="7" fillId="3" borderId="58" xfId="1" applyFont="1" applyFill="1" applyBorder="1" applyAlignment="1" applyProtection="1">
      <alignment vertical="top" wrapText="1"/>
      <protection locked="0"/>
    </xf>
    <xf numFmtId="0" fontId="7" fillId="3" borderId="70" xfId="1" applyFont="1" applyFill="1" applyBorder="1" applyAlignment="1" applyProtection="1">
      <alignment vertical="top" wrapText="1"/>
      <protection locked="0"/>
    </xf>
    <xf numFmtId="0" fontId="0" fillId="2" borderId="32" xfId="0" applyFill="1" applyBorder="1" applyAlignment="1" applyProtection="1">
      <alignment horizontal="left" vertical="center" wrapText="1"/>
      <protection locked="0"/>
    </xf>
    <xf numFmtId="3" fontId="0" fillId="0" borderId="34" xfId="0" applyNumberFormat="1" applyBorder="1" applyAlignment="1" applyProtection="1">
      <alignment horizontal="left" vertical="center" wrapText="1"/>
      <protection locked="0"/>
    </xf>
    <xf numFmtId="0" fontId="0" fillId="0" borderId="36" xfId="0" applyBorder="1" applyAlignment="1">
      <alignment vertical="top" wrapText="1"/>
    </xf>
    <xf numFmtId="3" fontId="0" fillId="0" borderId="37" xfId="0" applyNumberFormat="1" applyBorder="1" applyAlignment="1" applyProtection="1">
      <alignment horizontal="left" vertical="center" wrapText="1"/>
      <protection locked="0"/>
    </xf>
    <xf numFmtId="0" fontId="0" fillId="0" borderId="12" xfId="0" applyBorder="1" applyAlignment="1">
      <alignment wrapText="1"/>
    </xf>
    <xf numFmtId="0" fontId="0" fillId="0" borderId="13" xfId="0" applyBorder="1" applyAlignment="1">
      <alignment wrapText="1"/>
    </xf>
    <xf numFmtId="0" fontId="0" fillId="0" borderId="13" xfId="0" applyBorder="1" applyAlignment="1">
      <alignment horizontal="left" vertical="top" wrapText="1"/>
    </xf>
    <xf numFmtId="0" fontId="0" fillId="0" borderId="21" xfId="0" applyBorder="1" applyAlignment="1">
      <alignment horizontal="left" vertical="top" wrapText="1"/>
    </xf>
    <xf numFmtId="0" fontId="0" fillId="2" borderId="34" xfId="0" applyFill="1" applyBorder="1" applyAlignment="1" applyProtection="1">
      <alignment vertical="center" wrapText="1"/>
      <protection locked="0"/>
    </xf>
    <xf numFmtId="0" fontId="0" fillId="2" borderId="37" xfId="0" applyFill="1" applyBorder="1" applyAlignment="1" applyProtection="1">
      <alignment vertical="center" wrapText="1"/>
      <protection locked="0"/>
    </xf>
    <xf numFmtId="0" fontId="7" fillId="0" borderId="90" xfId="1" applyFont="1" applyBorder="1"/>
    <xf numFmtId="167" fontId="7" fillId="0" borderId="39" xfId="1" applyNumberFormat="1" applyFont="1" applyBorder="1" applyAlignment="1">
      <alignment horizontal="center" vertical="center"/>
    </xf>
    <xf numFmtId="3" fontId="5" fillId="0" borderId="27" xfId="0" applyNumberFormat="1" applyFont="1" applyBorder="1" applyAlignment="1">
      <alignment horizontal="center" vertical="center"/>
    </xf>
    <xf numFmtId="3" fontId="5" fillId="0" borderId="0" xfId="0" applyNumberFormat="1" applyFont="1" applyAlignment="1">
      <alignment horizontal="center" vertical="center"/>
    </xf>
    <xf numFmtId="3" fontId="5" fillId="0" borderId="22" xfId="0" applyNumberFormat="1" applyFont="1" applyBorder="1" applyAlignment="1">
      <alignment horizontal="center" vertical="center"/>
    </xf>
    <xf numFmtId="0" fontId="6" fillId="0" borderId="0" xfId="6" applyFill="1" applyAlignment="1" applyProtection="1">
      <alignment vertical="top" wrapText="1"/>
    </xf>
    <xf numFmtId="0" fontId="7" fillId="0" borderId="0" xfId="0" applyFont="1" applyAlignment="1">
      <alignment vertical="top"/>
    </xf>
    <xf numFmtId="0" fontId="4" fillId="0" borderId="22" xfId="0" applyFont="1" applyBorder="1" applyAlignment="1">
      <alignment vertical="top"/>
    </xf>
    <xf numFmtId="0" fontId="7" fillId="0" borderId="0" xfId="9" applyFont="1" applyFill="1" applyBorder="1" applyAlignment="1" applyProtection="1">
      <alignment vertical="center" wrapText="1"/>
    </xf>
    <xf numFmtId="0" fontId="7" fillId="0" borderId="60" xfId="1" applyFont="1" applyBorder="1" applyAlignment="1">
      <alignment horizontal="center" vertical="top" wrapText="1"/>
    </xf>
    <xf numFmtId="0" fontId="14" fillId="0" borderId="27" xfId="0" applyFont="1" applyBorder="1" applyAlignment="1">
      <alignment horizontal="left" vertical="top"/>
    </xf>
    <xf numFmtId="3" fontId="14" fillId="0" borderId="27" xfId="6" applyNumberFormat="1" applyFont="1" applyFill="1" applyBorder="1" applyAlignment="1" applyProtection="1">
      <alignment horizontal="center" vertical="center" wrapText="1"/>
    </xf>
    <xf numFmtId="0" fontId="14" fillId="0" borderId="39" xfId="0" applyFont="1" applyBorder="1" applyAlignment="1">
      <alignment horizontal="left" vertical="top"/>
    </xf>
    <xf numFmtId="3" fontId="14" fillId="0" borderId="39" xfId="6" applyNumberFormat="1" applyFont="1" applyFill="1" applyBorder="1" applyAlignment="1" applyProtection="1">
      <alignment horizontal="center" vertical="top" wrapText="1"/>
    </xf>
    <xf numFmtId="0" fontId="4" fillId="0" borderId="9" xfId="0" applyFont="1" applyBorder="1" applyAlignment="1">
      <alignment vertical="center"/>
    </xf>
    <xf numFmtId="0" fontId="22" fillId="0" borderId="0" xfId="1" applyFont="1"/>
    <xf numFmtId="0" fontId="22" fillId="0" borderId="0" xfId="1" applyFont="1" applyAlignment="1">
      <alignment horizontal="center" wrapText="1"/>
    </xf>
    <xf numFmtId="0" fontId="22" fillId="0" borderId="0" xfId="1" applyFont="1" applyAlignment="1">
      <alignment wrapText="1"/>
    </xf>
    <xf numFmtId="0" fontId="23" fillId="0" borderId="0" xfId="1" applyFont="1"/>
    <xf numFmtId="0" fontId="24" fillId="0" borderId="0" xfId="1" applyFont="1" applyAlignment="1">
      <alignment horizontal="left" wrapText="1"/>
    </xf>
    <xf numFmtId="0" fontId="22" fillId="0" borderId="0" xfId="9" applyFont="1" applyFill="1" applyBorder="1" applyAlignment="1" applyProtection="1">
      <alignment horizontal="left" vertical="top" wrapText="1"/>
    </xf>
    <xf numFmtId="0" fontId="22" fillId="0" borderId="0" xfId="1" applyFont="1" applyAlignment="1">
      <alignment horizontal="left" vertical="top" wrapText="1"/>
    </xf>
    <xf numFmtId="0" fontId="22" fillId="0" borderId="0" xfId="1" applyFont="1" applyAlignment="1">
      <alignment vertical="center" wrapText="1"/>
    </xf>
    <xf numFmtId="0" fontId="23" fillId="0" borderId="0" xfId="1" applyFont="1" applyAlignment="1">
      <alignment wrapText="1"/>
    </xf>
    <xf numFmtId="0" fontId="23" fillId="0" borderId="0" xfId="1" applyFont="1" applyAlignment="1">
      <alignment vertical="top"/>
    </xf>
    <xf numFmtId="0" fontId="7" fillId="0" borderId="56" xfId="1" applyFont="1" applyBorder="1" applyAlignment="1">
      <alignment vertical="top" wrapText="1"/>
    </xf>
    <xf numFmtId="0" fontId="23" fillId="0" borderId="0" xfId="1" applyFont="1" applyAlignment="1">
      <alignment vertical="top" wrapText="1"/>
    </xf>
    <xf numFmtId="0" fontId="22" fillId="0" borderId="9" xfId="1" applyFont="1" applyBorder="1"/>
    <xf numFmtId="0" fontId="7" fillId="0" borderId="0" xfId="9" applyFont="1" applyFill="1" applyBorder="1" applyAlignment="1" applyProtection="1">
      <alignment vertical="top"/>
    </xf>
    <xf numFmtId="0" fontId="7" fillId="0" borderId="98" xfId="1" applyFont="1" applyBorder="1" applyAlignment="1">
      <alignment horizontal="center" vertical="top" wrapText="1"/>
    </xf>
    <xf numFmtId="0" fontId="17" fillId="0" borderId="50" xfId="1" applyFont="1" applyBorder="1" applyAlignment="1">
      <alignment horizontal="left" vertical="top" wrapText="1"/>
    </xf>
    <xf numFmtId="0" fontId="7" fillId="0" borderId="50" xfId="1" applyFont="1" applyBorder="1" applyAlignment="1">
      <alignment wrapText="1"/>
    </xf>
    <xf numFmtId="0" fontId="7" fillId="0" borderId="0" xfId="1" applyFont="1" applyAlignment="1">
      <alignment horizontal="center" wrapText="1"/>
    </xf>
    <xf numFmtId="169" fontId="7" fillId="0" borderId="56" xfId="7" applyNumberFormat="1" applyFont="1" applyFill="1" applyBorder="1" applyAlignment="1" applyProtection="1">
      <alignment horizontal="center" vertical="top"/>
    </xf>
    <xf numFmtId="0" fontId="26" fillId="0" borderId="0" xfId="0" applyFont="1" applyAlignment="1">
      <alignment vertical="center"/>
    </xf>
    <xf numFmtId="0" fontId="27" fillId="0" borderId="0" xfId="0" applyFont="1" applyAlignment="1">
      <alignment horizontal="left" vertical="center" indent="5"/>
    </xf>
    <xf numFmtId="3" fontId="0" fillId="0" borderId="0" xfId="0" applyNumberFormat="1" applyAlignment="1">
      <alignment vertical="top" wrapText="1"/>
    </xf>
    <xf numFmtId="0" fontId="14" fillId="0" borderId="40" xfId="1" applyFont="1" applyBorder="1" applyAlignment="1">
      <alignment vertical="top"/>
    </xf>
    <xf numFmtId="3" fontId="0" fillId="0" borderId="41" xfId="0" applyNumberFormat="1" applyBorder="1" applyAlignment="1">
      <alignment vertical="top" wrapText="1"/>
    </xf>
    <xf numFmtId="3" fontId="0" fillId="0" borderId="42" xfId="0" applyNumberFormat="1" applyBorder="1" applyAlignment="1">
      <alignment vertical="top" wrapText="1"/>
    </xf>
    <xf numFmtId="0" fontId="0" fillId="0" borderId="26" xfId="0" applyBorder="1" applyAlignment="1">
      <alignment horizontal="right" vertical="center" wrapText="1"/>
    </xf>
    <xf numFmtId="0" fontId="14" fillId="0" borderId="30" xfId="1" applyFont="1" applyBorder="1" applyAlignment="1">
      <alignment vertical="top"/>
    </xf>
    <xf numFmtId="3" fontId="0" fillId="0" borderId="31" xfId="0" applyNumberFormat="1" applyBorder="1" applyAlignment="1">
      <alignment vertical="top" wrapText="1"/>
    </xf>
    <xf numFmtId="3" fontId="0" fillId="0" borderId="32" xfId="0" applyNumberFormat="1" applyBorder="1" applyAlignment="1">
      <alignment vertical="top" wrapText="1"/>
    </xf>
    <xf numFmtId="0" fontId="0" fillId="0" borderId="36" xfId="0" applyBorder="1" applyAlignment="1">
      <alignment horizontal="right" vertical="center" wrapText="1"/>
    </xf>
    <xf numFmtId="0" fontId="7" fillId="0" borderId="26" xfId="1" applyFont="1" applyBorder="1"/>
    <xf numFmtId="0" fontId="7" fillId="0" borderId="31" xfId="1" applyFont="1" applyBorder="1"/>
    <xf numFmtId="0" fontId="0" fillId="0" borderId="34" xfId="0" applyBorder="1"/>
    <xf numFmtId="0" fontId="17" fillId="3" borderId="34" xfId="1" applyFont="1" applyFill="1" applyBorder="1" applyAlignment="1" applyProtection="1">
      <alignment horizontal="left" vertical="center"/>
      <protection locked="0"/>
    </xf>
    <xf numFmtId="0" fontId="17" fillId="3" borderId="37" xfId="1" applyFont="1" applyFill="1" applyBorder="1" applyAlignment="1" applyProtection="1">
      <alignment horizontal="left" vertical="center"/>
      <protection locked="0"/>
    </xf>
    <xf numFmtId="0" fontId="14" fillId="0" borderId="46" xfId="1" applyFont="1" applyBorder="1"/>
    <xf numFmtId="0" fontId="0" fillId="0" borderId="46" xfId="0" applyBorder="1"/>
    <xf numFmtId="3" fontId="14" fillId="0" borderId="46" xfId="1" applyNumberFormat="1" applyFont="1" applyBorder="1"/>
    <xf numFmtId="0" fontId="14" fillId="0" borderId="0" xfId="1" applyFont="1" applyAlignment="1">
      <alignment horizontal="left" vertical="center"/>
    </xf>
    <xf numFmtId="3" fontId="7" fillId="3" borderId="2" xfId="1" applyNumberFormat="1" applyFont="1" applyFill="1" applyBorder="1" applyProtection="1">
      <protection locked="0"/>
    </xf>
    <xf numFmtId="0" fontId="0" fillId="0" borderId="100" xfId="0" applyBorder="1"/>
    <xf numFmtId="3" fontId="7" fillId="3" borderId="31" xfId="1" applyNumberFormat="1" applyFont="1" applyFill="1" applyBorder="1" applyAlignment="1" applyProtection="1">
      <alignment horizontal="center" vertical="center"/>
      <protection locked="0"/>
    </xf>
    <xf numFmtId="0" fontId="17" fillId="3" borderId="32" xfId="1" applyFont="1" applyFill="1" applyBorder="1" applyAlignment="1" applyProtection="1">
      <alignment vertical="center"/>
      <protection locked="0"/>
    </xf>
    <xf numFmtId="0" fontId="6" fillId="0" borderId="0" xfId="6" applyFill="1" applyAlignment="1">
      <alignment horizontal="left" vertical="top"/>
    </xf>
    <xf numFmtId="0" fontId="7" fillId="2" borderId="26" xfId="1" applyFont="1" applyFill="1" applyBorder="1" applyAlignment="1" applyProtection="1">
      <alignment vertical="center" wrapText="1"/>
      <protection locked="0"/>
    </xf>
    <xf numFmtId="0" fontId="20" fillId="0" borderId="0" xfId="0" applyFont="1"/>
    <xf numFmtId="0" fontId="0" fillId="2" borderId="56" xfId="0" applyFill="1" applyBorder="1" applyAlignment="1" applyProtection="1">
      <alignment horizontal="left"/>
      <protection locked="0"/>
    </xf>
    <xf numFmtId="0" fontId="0" fillId="0" borderId="0" xfId="0" applyAlignment="1">
      <alignment horizontal="center"/>
    </xf>
    <xf numFmtId="0" fontId="4" fillId="0" borderId="0" xfId="0" applyFont="1" applyAlignment="1">
      <alignment horizontal="center" vertical="top"/>
    </xf>
    <xf numFmtId="0" fontId="0" fillId="0" borderId="0" xfId="0" applyAlignment="1">
      <alignment horizontal="center" vertical="top"/>
    </xf>
    <xf numFmtId="0" fontId="0" fillId="0" borderId="0" xfId="0" quotePrefix="1" applyAlignment="1">
      <alignment horizontal="center" vertical="top"/>
    </xf>
    <xf numFmtId="0" fontId="4" fillId="0" borderId="0" xfId="0" applyFont="1" applyAlignment="1">
      <alignment horizontal="center" vertical="top" wrapText="1"/>
    </xf>
    <xf numFmtId="14" fontId="0" fillId="2" borderId="56" xfId="0" applyNumberFormat="1" applyFill="1" applyBorder="1" applyAlignment="1" applyProtection="1">
      <alignment horizontal="right"/>
      <protection locked="0"/>
    </xf>
    <xf numFmtId="3" fontId="0" fillId="2" borderId="56" xfId="0" applyNumberFormat="1" applyFill="1" applyBorder="1" applyAlignment="1" applyProtection="1">
      <alignment horizontal="right"/>
      <protection locked="0"/>
    </xf>
    <xf numFmtId="3" fontId="0" fillId="2" borderId="56" xfId="7" applyNumberFormat="1" applyFont="1" applyFill="1" applyBorder="1" applyAlignment="1" applyProtection="1">
      <alignment horizontal="right" vertical="top"/>
      <protection locked="0"/>
    </xf>
    <xf numFmtId="14" fontId="0" fillId="2" borderId="56" xfId="0" applyNumberFormat="1" applyFill="1" applyBorder="1" applyAlignment="1" applyProtection="1">
      <alignment horizontal="right" vertical="top"/>
      <protection locked="0"/>
    </xf>
    <xf numFmtId="0" fontId="0" fillId="0" borderId="56" xfId="0" applyBorder="1" applyAlignment="1">
      <alignment horizontal="left" vertical="top"/>
    </xf>
    <xf numFmtId="0" fontId="4" fillId="7" borderId="86" xfId="9" applyFont="1" applyAlignment="1">
      <alignment horizontal="center"/>
    </xf>
    <xf numFmtId="0" fontId="0" fillId="7" borderId="86" xfId="9" applyFont="1" applyAlignment="1">
      <alignment horizontal="left" vertical="top" wrapText="1"/>
    </xf>
    <xf numFmtId="0" fontId="0" fillId="0" borderId="0" xfId="0" applyAlignment="1">
      <alignment horizontal="left" vertical="top" wrapText="1"/>
    </xf>
    <xf numFmtId="0" fontId="0" fillId="6" borderId="26" xfId="0" applyFill="1" applyBorder="1"/>
    <xf numFmtId="0" fontId="4" fillId="0" borderId="0" xfId="0" applyFont="1" applyAlignment="1">
      <alignment horizontal="left" vertical="top" wrapText="1"/>
    </xf>
    <xf numFmtId="0" fontId="0" fillId="8" borderId="26" xfId="0" applyFill="1" applyBorder="1"/>
    <xf numFmtId="0" fontId="0" fillId="2" borderId="26" xfId="0" applyFill="1" applyBorder="1"/>
    <xf numFmtId="0" fontId="0" fillId="2" borderId="24" xfId="0" applyFill="1" applyBorder="1" applyAlignment="1">
      <alignment horizontal="left"/>
    </xf>
    <xf numFmtId="0" fontId="0" fillId="2" borderId="16" xfId="0" applyFill="1" applyBorder="1" applyAlignment="1">
      <alignment horizontal="left"/>
    </xf>
    <xf numFmtId="0" fontId="0" fillId="2" borderId="25" xfId="0" applyFill="1" applyBorder="1" applyAlignment="1">
      <alignment horizontal="left"/>
    </xf>
    <xf numFmtId="0" fontId="0" fillId="0" borderId="87" xfId="0" applyBorder="1" applyAlignment="1">
      <alignment horizontal="center" wrapText="1"/>
    </xf>
    <xf numFmtId="0" fontId="0" fillId="0" borderId="50" xfId="0" applyBorder="1" applyAlignment="1">
      <alignment horizontal="center" wrapText="1"/>
    </xf>
    <xf numFmtId="0" fontId="0" fillId="0" borderId="61" xfId="0" applyBorder="1" applyAlignment="1">
      <alignment horizontal="center" wrapText="1"/>
    </xf>
    <xf numFmtId="0" fontId="0" fillId="0" borderId="24"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0" fillId="0" borderId="57" xfId="0" applyBorder="1" applyAlignment="1">
      <alignment horizontal="center" wrapText="1"/>
    </xf>
    <xf numFmtId="0" fontId="0" fillId="0" borderId="39" xfId="0" applyBorder="1" applyAlignment="1">
      <alignment horizontal="center" wrapText="1"/>
    </xf>
    <xf numFmtId="0" fontId="0" fillId="0" borderId="43" xfId="0" applyBorder="1" applyAlignment="1">
      <alignment horizontal="center" wrapText="1"/>
    </xf>
    <xf numFmtId="0" fontId="0" fillId="2" borderId="26" xfId="0" applyFill="1" applyBorder="1" applyAlignment="1" applyProtection="1">
      <alignment horizontal="left" wrapText="1"/>
      <protection locked="0"/>
    </xf>
    <xf numFmtId="0" fontId="0" fillId="2" borderId="34" xfId="0" applyFill="1" applyBorder="1" applyAlignment="1" applyProtection="1">
      <alignment horizontal="left" wrapText="1"/>
      <protection locked="0"/>
    </xf>
    <xf numFmtId="0" fontId="0" fillId="0" borderId="33" xfId="0" applyBorder="1" applyAlignment="1">
      <alignment horizontal="left" vertical="top" wrapText="1"/>
    </xf>
    <xf numFmtId="0" fontId="0" fillId="0" borderId="26" xfId="0" applyBorder="1" applyAlignment="1">
      <alignment horizontal="left" vertical="top" wrapText="1"/>
    </xf>
    <xf numFmtId="0" fontId="0" fillId="7" borderId="86" xfId="9" applyFont="1" applyAlignment="1" applyProtection="1">
      <alignment horizontal="left" vertical="top" wrapText="1"/>
    </xf>
    <xf numFmtId="0" fontId="4" fillId="7" borderId="86" xfId="9" applyFont="1" applyAlignment="1" applyProtection="1">
      <alignment horizontal="left" vertical="top" wrapText="1"/>
    </xf>
    <xf numFmtId="0" fontId="6" fillId="7" borderId="86" xfId="9" applyFont="1" applyAlignment="1" applyProtection="1">
      <alignment horizontal="center" wrapText="1"/>
    </xf>
    <xf numFmtId="49" fontId="0" fillId="2" borderId="24" xfId="0" applyNumberFormat="1" applyFill="1" applyBorder="1" applyAlignment="1" applyProtection="1">
      <alignment horizontal="center" wrapText="1"/>
      <protection locked="0"/>
    </xf>
    <xf numFmtId="49" fontId="0" fillId="2" borderId="16" xfId="0" applyNumberFormat="1" applyFill="1" applyBorder="1" applyAlignment="1" applyProtection="1">
      <alignment horizontal="center" wrapText="1"/>
      <protection locked="0"/>
    </xf>
    <xf numFmtId="49" fontId="0" fillId="2" borderId="17" xfId="0" applyNumberFormat="1" applyFill="1" applyBorder="1" applyAlignment="1" applyProtection="1">
      <alignment horizontal="center" wrapText="1"/>
      <protection locked="0"/>
    </xf>
    <xf numFmtId="0" fontId="0" fillId="2" borderId="24" xfId="0" applyFill="1" applyBorder="1" applyAlignment="1" applyProtection="1">
      <alignment horizontal="center" wrapText="1"/>
      <protection locked="0"/>
    </xf>
    <xf numFmtId="0" fontId="0" fillId="2" borderId="16" xfId="0" applyFill="1" applyBorder="1" applyAlignment="1" applyProtection="1">
      <alignment horizontal="center" wrapText="1"/>
      <protection locked="0"/>
    </xf>
    <xf numFmtId="0" fontId="0" fillId="2" borderId="17" xfId="0" applyFill="1" applyBorder="1" applyAlignment="1" applyProtection="1">
      <alignment horizontal="center" wrapText="1"/>
      <protection locked="0"/>
    </xf>
    <xf numFmtId="0" fontId="0" fillId="2" borderId="47" xfId="0" applyFill="1" applyBorder="1" applyAlignment="1" applyProtection="1">
      <alignment horizontal="center" vertical="center" wrapText="1"/>
      <protection locked="0"/>
    </xf>
    <xf numFmtId="0" fontId="0" fillId="2" borderId="46" xfId="0" applyFill="1" applyBorder="1" applyAlignment="1" applyProtection="1">
      <alignment horizontal="center" vertical="center" wrapText="1"/>
      <protection locked="0"/>
    </xf>
    <xf numFmtId="0" fontId="0" fillId="2" borderId="48" xfId="0" applyFill="1" applyBorder="1" applyAlignment="1" applyProtection="1">
      <alignment horizontal="center" vertical="center" wrapText="1"/>
      <protection locked="0"/>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43" xfId="0" applyBorder="1" applyAlignment="1">
      <alignment horizontal="left" vertical="top" wrapText="1"/>
    </xf>
    <xf numFmtId="0" fontId="0" fillId="2" borderId="4" xfId="0" applyFill="1" applyBorder="1" applyAlignment="1" applyProtection="1">
      <alignment horizontal="left" vertical="top" wrapText="1"/>
      <protection locked="0"/>
    </xf>
    <xf numFmtId="0" fontId="0" fillId="2" borderId="45" xfId="0" applyFill="1" applyBorder="1" applyAlignment="1" applyProtection="1">
      <alignment horizontal="left" vertical="top" wrapText="1"/>
      <protection locked="0"/>
    </xf>
    <xf numFmtId="0" fontId="0" fillId="0" borderId="44" xfId="0" applyBorder="1" applyAlignment="1">
      <alignment horizontal="left" vertical="top" wrapText="1"/>
    </xf>
    <xf numFmtId="0" fontId="0" fillId="0" borderId="4" xfId="0"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4" fillId="0" borderId="42" xfId="0" applyFont="1" applyBorder="1" applyAlignment="1">
      <alignment horizontal="left" vertical="top"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88" xfId="0" applyFont="1" applyBorder="1" applyAlignment="1">
      <alignment horizontal="left" vertical="center" wrapText="1"/>
    </xf>
    <xf numFmtId="0" fontId="4" fillId="2" borderId="85"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0" fillId="0" borderId="30" xfId="0" applyBorder="1" applyAlignment="1">
      <alignment horizontal="left" vertical="top" wrapText="1"/>
    </xf>
    <xf numFmtId="0" fontId="0" fillId="0" borderId="31" xfId="0" applyBorder="1" applyAlignment="1">
      <alignment horizontal="left" vertical="top" wrapText="1"/>
    </xf>
    <xf numFmtId="0" fontId="4" fillId="0" borderId="47" xfId="0" applyFont="1" applyBorder="1" applyAlignment="1">
      <alignment horizontal="left" vertical="top" wrapText="1"/>
    </xf>
    <xf numFmtId="0" fontId="4" fillId="0" borderId="46" xfId="0" applyFont="1" applyBorder="1" applyAlignment="1">
      <alignment horizontal="left" vertical="top" wrapText="1"/>
    </xf>
    <xf numFmtId="0" fontId="4" fillId="0" borderId="48" xfId="0" applyFont="1"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2" borderId="36" xfId="0" applyFill="1" applyBorder="1" applyAlignment="1" applyProtection="1">
      <alignment horizontal="left" wrapText="1"/>
      <protection locked="0"/>
    </xf>
    <xf numFmtId="0" fontId="0" fillId="2" borderId="37" xfId="0" applyFill="1" applyBorder="1" applyAlignment="1" applyProtection="1">
      <alignment horizontal="left" wrapText="1"/>
      <protection locked="0"/>
    </xf>
    <xf numFmtId="0" fontId="0" fillId="0" borderId="59" xfId="0" applyBorder="1" applyAlignment="1">
      <alignment horizontal="left" vertical="top" wrapText="1"/>
    </xf>
    <xf numFmtId="0" fontId="0" fillId="0" borderId="16" xfId="0" applyBorder="1" applyAlignment="1">
      <alignment horizontal="left" vertical="top" wrapText="1"/>
    </xf>
    <xf numFmtId="0" fontId="0" fillId="0" borderId="25" xfId="0" applyBorder="1" applyAlignment="1">
      <alignment horizontal="left" vertical="top" wrapText="1"/>
    </xf>
    <xf numFmtId="0" fontId="1" fillId="2" borderId="31" xfId="0" applyFont="1" applyFill="1" applyBorder="1" applyAlignment="1" applyProtection="1">
      <alignment horizontal="left" wrapText="1"/>
      <protection locked="0"/>
    </xf>
    <xf numFmtId="0" fontId="1" fillId="2" borderId="32" xfId="0" applyFont="1" applyFill="1" applyBorder="1" applyAlignment="1" applyProtection="1">
      <alignment horizontal="left" wrapText="1"/>
      <protection locked="0"/>
    </xf>
    <xf numFmtId="0" fontId="4" fillId="0" borderId="30" xfId="0" applyFont="1" applyBorder="1" applyAlignment="1">
      <alignment horizontal="left" vertical="top" wrapText="1"/>
    </xf>
    <xf numFmtId="0" fontId="0" fillId="0" borderId="32" xfId="0" applyBorder="1" applyAlignment="1">
      <alignment horizontal="left" vertical="top" wrapText="1"/>
    </xf>
    <xf numFmtId="0" fontId="0" fillId="0" borderId="0" xfId="0" applyAlignment="1">
      <alignment wrapText="1"/>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8" fillId="0" borderId="23" xfId="0" applyFont="1" applyBorder="1" applyAlignment="1">
      <alignment horizontal="left" vertical="top" wrapText="1"/>
    </xf>
    <xf numFmtId="0" fontId="0" fillId="2" borderId="36"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34" xfId="0" applyFill="1" applyBorder="1" applyAlignment="1" applyProtection="1">
      <alignment horizontal="left" vertical="top" wrapText="1"/>
      <protection locked="0"/>
    </xf>
    <xf numFmtId="49" fontId="0" fillId="2" borderId="26" xfId="0" applyNumberFormat="1" applyFill="1" applyBorder="1" applyAlignment="1" applyProtection="1">
      <alignment horizontal="left" vertical="top" wrapText="1"/>
      <protection locked="0"/>
    </xf>
    <xf numFmtId="49" fontId="0" fillId="2" borderId="34" xfId="0" applyNumberFormat="1" applyFill="1" applyBorder="1" applyAlignment="1" applyProtection="1">
      <alignment horizontal="left" vertical="top" wrapText="1"/>
      <protection locked="0"/>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0" fillId="0" borderId="47" xfId="0" applyBorder="1" applyAlignment="1">
      <alignment horizontal="left" vertical="top" wrapText="1"/>
    </xf>
    <xf numFmtId="0" fontId="0" fillId="0" borderId="46" xfId="0" applyBorder="1" applyAlignment="1">
      <alignment horizontal="left" vertical="top" wrapText="1"/>
    </xf>
    <xf numFmtId="0" fontId="0" fillId="2" borderId="47" xfId="0" applyFill="1" applyBorder="1" applyAlignment="1" applyProtection="1">
      <alignment horizontal="center" vertical="top" wrapText="1"/>
      <protection locked="0"/>
    </xf>
    <xf numFmtId="0" fontId="0" fillId="2" borderId="46" xfId="0" applyFill="1" applyBorder="1" applyAlignment="1" applyProtection="1">
      <alignment horizontal="center" vertical="top" wrapText="1"/>
      <protection locked="0"/>
    </xf>
    <xf numFmtId="0" fontId="0" fillId="2" borderId="48" xfId="0" applyFill="1" applyBorder="1" applyAlignment="1" applyProtection="1">
      <alignment horizontal="center" vertical="top" wrapText="1"/>
      <protection locked="0"/>
    </xf>
    <xf numFmtId="0" fontId="0" fillId="0" borderId="46" xfId="0" applyBorder="1" applyAlignment="1">
      <alignment horizontal="left" vertical="top"/>
    </xf>
    <xf numFmtId="0" fontId="0" fillId="0" borderId="48" xfId="0" applyBorder="1" applyAlignment="1">
      <alignment horizontal="left" vertical="top"/>
    </xf>
    <xf numFmtId="0" fontId="0" fillId="0" borderId="22" xfId="0" applyBorder="1" applyAlignment="1">
      <alignment horizontal="left" vertical="top" wrapText="1"/>
    </xf>
    <xf numFmtId="0" fontId="4" fillId="2" borderId="35" xfId="0" applyFont="1" applyFill="1" applyBorder="1" applyAlignment="1" applyProtection="1">
      <alignment horizontal="left" vertical="top" wrapText="1"/>
      <protection locked="0"/>
    </xf>
    <xf numFmtId="0" fontId="4" fillId="2" borderId="36" xfId="0" applyFont="1" applyFill="1" applyBorder="1" applyAlignment="1" applyProtection="1">
      <alignment horizontal="left" vertical="top" wrapText="1"/>
      <protection locked="0"/>
    </xf>
    <xf numFmtId="0" fontId="4" fillId="2" borderId="37" xfId="0" applyFont="1" applyFill="1" applyBorder="1" applyAlignment="1" applyProtection="1">
      <alignment horizontal="left" vertical="top" wrapText="1"/>
      <protection locked="0"/>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49" xfId="0" applyBorder="1" applyAlignment="1">
      <alignment horizontal="left" wrapText="1"/>
    </xf>
    <xf numFmtId="0" fontId="0" fillId="0" borderId="50" xfId="0" applyBorder="1" applyAlignment="1">
      <alignment horizontal="left" wrapText="1"/>
    </xf>
    <xf numFmtId="0" fontId="0" fillId="0" borderId="96" xfId="0" applyBorder="1" applyAlignment="1">
      <alignment horizontal="center" vertical="center" wrapText="1"/>
    </xf>
    <xf numFmtId="0" fontId="0" fillId="0" borderId="52" xfId="0" applyBorder="1" applyAlignment="1">
      <alignment horizontal="center" vertical="center" wrapText="1"/>
    </xf>
    <xf numFmtId="0" fontId="0" fillId="0" borderId="13" xfId="0" applyBorder="1" applyAlignment="1">
      <alignment horizontal="center" vertical="center" wrapText="1"/>
    </xf>
    <xf numFmtId="0" fontId="0" fillId="0" borderId="93" xfId="0" applyBorder="1" applyAlignment="1">
      <alignment horizontal="center" vertical="center" wrapText="1"/>
    </xf>
    <xf numFmtId="0" fontId="0" fillId="0" borderId="21" xfId="0" applyBorder="1" applyAlignment="1">
      <alignment horizontal="center" vertical="center" wrapText="1"/>
    </xf>
    <xf numFmtId="0" fontId="0" fillId="0" borderId="97" xfId="0" applyBorder="1" applyAlignment="1">
      <alignment horizontal="center" vertical="center" wrapText="1"/>
    </xf>
    <xf numFmtId="0" fontId="0" fillId="0" borderId="0" xfId="0" applyAlignment="1">
      <alignment horizontal="center" wrapText="1"/>
    </xf>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4" fillId="2" borderId="38" xfId="0" applyFont="1" applyFill="1" applyBorder="1" applyAlignment="1" applyProtection="1">
      <alignment horizontal="left" vertical="top" wrapText="1"/>
      <protection locked="0"/>
    </xf>
    <xf numFmtId="0" fontId="4" fillId="2" borderId="39" xfId="0" applyFont="1" applyFill="1" applyBorder="1" applyAlignment="1" applyProtection="1">
      <alignment horizontal="left" vertical="top" wrapText="1"/>
      <protection locked="0"/>
    </xf>
    <xf numFmtId="0" fontId="4" fillId="2" borderId="43" xfId="0" applyFont="1" applyFill="1" applyBorder="1" applyAlignment="1" applyProtection="1">
      <alignment horizontal="left" vertical="top" wrapText="1"/>
      <protection locked="0"/>
    </xf>
    <xf numFmtId="0" fontId="0" fillId="0" borderId="13" xfId="0" applyBorder="1" applyAlignment="1">
      <alignment horizontal="left" vertical="top" wrapText="1"/>
    </xf>
    <xf numFmtId="0" fontId="0" fillId="0" borderId="14" xfId="0" applyBorder="1" applyAlignment="1">
      <alignment horizontal="left" vertical="top" wrapText="1"/>
    </xf>
    <xf numFmtId="0" fontId="4" fillId="2" borderId="24" xfId="0" applyFont="1" applyFill="1" applyBorder="1" applyAlignment="1" applyProtection="1">
      <alignment horizontal="left" vertical="top" wrapText="1"/>
      <protection locked="0"/>
    </xf>
    <xf numFmtId="0" fontId="4" fillId="2" borderId="16" xfId="0" applyFont="1" applyFill="1" applyBorder="1" applyAlignment="1" applyProtection="1">
      <alignment horizontal="left" vertical="top" wrapText="1"/>
      <protection locked="0"/>
    </xf>
    <xf numFmtId="0" fontId="4" fillId="2" borderId="17" xfId="0" applyFont="1" applyFill="1" applyBorder="1" applyAlignment="1" applyProtection="1">
      <alignment horizontal="left" vertical="top" wrapText="1"/>
      <protection locked="0"/>
    </xf>
    <xf numFmtId="0" fontId="0" fillId="0" borderId="27" xfId="0" applyBorder="1" applyAlignment="1">
      <alignment horizontal="left" vertical="top" wrapText="1"/>
    </xf>
    <xf numFmtId="0" fontId="0" fillId="0" borderId="18" xfId="0" applyBorder="1" applyAlignment="1">
      <alignment horizontal="left" vertical="top" wrapText="1"/>
    </xf>
    <xf numFmtId="0" fontId="4" fillId="2" borderId="36" xfId="0" applyFont="1" applyFill="1" applyBorder="1" applyAlignment="1" applyProtection="1">
      <alignment horizontal="center" vertical="top" wrapText="1"/>
      <protection locked="0"/>
    </xf>
    <xf numFmtId="0" fontId="4" fillId="2" borderId="37" xfId="0" applyFont="1" applyFill="1" applyBorder="1" applyAlignment="1" applyProtection="1">
      <alignment horizontal="center" vertical="top" wrapText="1"/>
      <protection locked="0"/>
    </xf>
    <xf numFmtId="0" fontId="14" fillId="0" borderId="9" xfId="1" applyFont="1" applyBorder="1" applyAlignment="1">
      <alignment horizontal="center"/>
    </xf>
    <xf numFmtId="0" fontId="14" fillId="0" borderId="0" xfId="1" applyFont="1" applyAlignment="1">
      <alignment horizontal="center"/>
    </xf>
    <xf numFmtId="0" fontId="16" fillId="0" borderId="10" xfId="1" applyFont="1" applyBorder="1"/>
    <xf numFmtId="0" fontId="16" fillId="0" borderId="11" xfId="1" applyFont="1" applyBorder="1"/>
    <xf numFmtId="0" fontId="14" fillId="0" borderId="91" xfId="1" applyFont="1" applyBorder="1" applyAlignment="1">
      <alignment horizontal="center"/>
    </xf>
    <xf numFmtId="0" fontId="14" fillId="0" borderId="12" xfId="1" applyFont="1" applyBorder="1" applyAlignment="1">
      <alignment horizontal="center"/>
    </xf>
    <xf numFmtId="0" fontId="7" fillId="7" borderId="86" xfId="9" applyFont="1" applyAlignment="1" applyProtection="1">
      <alignment horizontal="left" vertical="top" wrapText="1"/>
    </xf>
    <xf numFmtId="0" fontId="7" fillId="2" borderId="24" xfId="1" applyFont="1" applyFill="1" applyBorder="1" applyAlignment="1" applyProtection="1">
      <alignment horizontal="left" vertical="top" wrapText="1"/>
      <protection locked="0"/>
    </xf>
    <xf numFmtId="0" fontId="7" fillId="2" borderId="16" xfId="1" applyFont="1" applyFill="1" applyBorder="1" applyAlignment="1" applyProtection="1">
      <alignment horizontal="left" vertical="top" wrapText="1"/>
      <protection locked="0"/>
    </xf>
    <xf numFmtId="0" fontId="7" fillId="2" borderId="25" xfId="1" applyFont="1" applyFill="1" applyBorder="1" applyAlignment="1" applyProtection="1">
      <alignment horizontal="left" vertical="top" wrapText="1"/>
      <protection locked="0"/>
    </xf>
    <xf numFmtId="0" fontId="7" fillId="0" borderId="26" xfId="1" applyFont="1" applyBorder="1" applyAlignment="1">
      <alignment horizontal="left" vertical="top" wrapText="1"/>
    </xf>
    <xf numFmtId="0" fontId="21" fillId="0" borderId="0" xfId="0" applyFont="1" applyAlignment="1">
      <alignment horizontal="left" vertical="top" wrapText="1"/>
    </xf>
    <xf numFmtId="0" fontId="7" fillId="4" borderId="13" xfId="1" applyFont="1" applyFill="1" applyBorder="1" applyAlignment="1" applyProtection="1">
      <alignment horizontal="left" vertical="top" wrapText="1"/>
      <protection locked="0"/>
    </xf>
    <xf numFmtId="0" fontId="7" fillId="4" borderId="0" xfId="1" applyFont="1" applyFill="1" applyAlignment="1" applyProtection="1">
      <alignment horizontal="left" vertical="top" wrapText="1"/>
      <protection locked="0"/>
    </xf>
    <xf numFmtId="0" fontId="7" fillId="4" borderId="14" xfId="1" applyFont="1" applyFill="1" applyBorder="1" applyAlignment="1" applyProtection="1">
      <alignment horizontal="left" vertical="top" wrapText="1"/>
      <protection locked="0"/>
    </xf>
    <xf numFmtId="0" fontId="7" fillId="4" borderId="21" xfId="1" applyFont="1" applyFill="1" applyBorder="1" applyAlignment="1" applyProtection="1">
      <alignment horizontal="left" vertical="top" wrapText="1"/>
      <protection locked="0"/>
    </xf>
    <xf numFmtId="0" fontId="7" fillId="4" borderId="22" xfId="1" applyFont="1" applyFill="1" applyBorder="1" applyAlignment="1" applyProtection="1">
      <alignment horizontal="left" vertical="top" wrapText="1"/>
      <protection locked="0"/>
    </xf>
    <xf numFmtId="0" fontId="7" fillId="4" borderId="23" xfId="1" applyFont="1" applyFill="1" applyBorder="1" applyAlignment="1" applyProtection="1">
      <alignment horizontal="left" vertical="top" wrapText="1"/>
      <protection locked="0"/>
    </xf>
    <xf numFmtId="0" fontId="7" fillId="0" borderId="0" xfId="1" applyFont="1" applyAlignment="1">
      <alignment horizontal="center" wrapText="1"/>
    </xf>
    <xf numFmtId="0" fontId="7" fillId="0" borderId="0" xfId="0" applyFont="1" applyAlignment="1">
      <alignment horizontal="center" vertical="top" wrapText="1"/>
    </xf>
    <xf numFmtId="0" fontId="19" fillId="0" borderId="49" xfId="1" applyFont="1" applyBorder="1" applyAlignment="1">
      <alignment horizontal="left" vertical="top" wrapText="1"/>
    </xf>
    <xf numFmtId="0" fontId="19" fillId="0" borderId="50" xfId="1" applyFont="1" applyBorder="1" applyAlignment="1">
      <alignment horizontal="left" vertical="top" wrapText="1"/>
    </xf>
    <xf numFmtId="0" fontId="19" fillId="0" borderId="61" xfId="1" applyFont="1" applyBorder="1" applyAlignment="1">
      <alignment horizontal="left" vertical="top" wrapText="1"/>
    </xf>
    <xf numFmtId="0" fontId="7" fillId="7" borderId="0" xfId="9" applyFont="1" applyBorder="1" applyAlignment="1" applyProtection="1">
      <alignment horizontal="left" vertical="top" wrapText="1"/>
    </xf>
    <xf numFmtId="0" fontId="7" fillId="7" borderId="86" xfId="9" applyFont="1" applyAlignment="1" applyProtection="1">
      <alignment horizontal="left" vertical="center" wrapText="1"/>
    </xf>
    <xf numFmtId="0" fontId="7" fillId="0" borderId="9" xfId="1" applyFont="1" applyBorder="1" applyAlignment="1">
      <alignment horizontal="left" vertical="top" wrapText="1"/>
    </xf>
    <xf numFmtId="44" fontId="14" fillId="0" borderId="39" xfId="8" applyFont="1" applyBorder="1" applyAlignment="1" applyProtection="1">
      <alignment horizontal="right"/>
    </xf>
    <xf numFmtId="170" fontId="7" fillId="0" borderId="39" xfId="8" applyNumberFormat="1" applyFont="1" applyBorder="1" applyAlignment="1" applyProtection="1">
      <alignment horizontal="left"/>
    </xf>
    <xf numFmtId="0" fontId="5" fillId="0" borderId="0" xfId="0" applyFont="1" applyAlignment="1">
      <alignment horizontal="left" vertical="top" wrapText="1"/>
    </xf>
    <xf numFmtId="0" fontId="17" fillId="3" borderId="49" xfId="1" applyFont="1" applyFill="1" applyBorder="1" applyAlignment="1" applyProtection="1">
      <alignment horizontal="left" vertical="center"/>
      <protection locked="0"/>
    </xf>
    <xf numFmtId="0" fontId="17" fillId="3" borderId="101" xfId="1" applyFont="1" applyFill="1" applyBorder="1" applyAlignment="1" applyProtection="1">
      <alignment horizontal="left" vertical="center"/>
      <protection locked="0"/>
    </xf>
    <xf numFmtId="0" fontId="17" fillId="3" borderId="59" xfId="1" applyFont="1" applyFill="1" applyBorder="1" applyAlignment="1" applyProtection="1">
      <alignment horizontal="left" vertical="center"/>
      <protection locked="0"/>
    </xf>
    <xf numFmtId="0" fontId="17" fillId="3" borderId="25" xfId="1" applyFont="1" applyFill="1" applyBorder="1" applyAlignment="1" applyProtection="1">
      <alignment horizontal="left" vertical="center"/>
      <protection locked="0"/>
    </xf>
    <xf numFmtId="0" fontId="17" fillId="3" borderId="38" xfId="1" applyFont="1" applyFill="1" applyBorder="1" applyAlignment="1" applyProtection="1">
      <alignment horizontal="left" vertical="center"/>
      <protection locked="0"/>
    </xf>
    <xf numFmtId="0" fontId="17" fillId="3" borderId="99" xfId="1" applyFont="1" applyFill="1" applyBorder="1" applyAlignment="1" applyProtection="1">
      <alignment horizontal="left" vertical="center"/>
      <protection locked="0"/>
    </xf>
    <xf numFmtId="0" fontId="0" fillId="0" borderId="32" xfId="0" applyBorder="1" applyAlignment="1">
      <alignment horizontal="left" vertical="center"/>
    </xf>
    <xf numFmtId="0" fontId="0" fillId="0" borderId="34" xfId="0" applyBorder="1" applyAlignment="1">
      <alignment horizontal="left" vertical="center"/>
    </xf>
    <xf numFmtId="0" fontId="14" fillId="7" borderId="86" xfId="9" applyFont="1" applyAlignment="1" applyProtection="1">
      <alignment horizontal="left" vertical="top" wrapText="1"/>
    </xf>
    <xf numFmtId="0" fontId="0" fillId="0" borderId="30" xfId="0" applyBorder="1" applyAlignment="1">
      <alignment horizontal="left" vertical="center"/>
    </xf>
    <xf numFmtId="0" fontId="0" fillId="0" borderId="33" xfId="0" applyBorder="1" applyAlignment="1">
      <alignment horizontal="left" vertical="center"/>
    </xf>
    <xf numFmtId="0" fontId="7" fillId="0" borderId="59" xfId="1" applyFont="1" applyBorder="1" applyAlignment="1">
      <alignment horizontal="left"/>
    </xf>
    <xf numFmtId="0" fontId="7" fillId="0" borderId="25" xfId="1" applyFont="1" applyBorder="1" applyAlignment="1">
      <alignment horizontal="left"/>
    </xf>
    <xf numFmtId="0" fontId="7" fillId="0" borderId="96" xfId="1" applyFont="1" applyBorder="1" applyAlignment="1">
      <alignment horizontal="left"/>
    </xf>
    <xf numFmtId="0" fontId="7" fillId="0" borderId="52" xfId="1" applyFont="1" applyBorder="1" applyAlignment="1">
      <alignment horizontal="left"/>
    </xf>
    <xf numFmtId="0" fontId="0" fillId="7" borderId="86" xfId="9" applyFont="1" applyAlignment="1">
      <alignment horizontal="left" vertical="center" wrapText="1"/>
    </xf>
    <xf numFmtId="0" fontId="0" fillId="7" borderId="86" xfId="9" applyFont="1" applyAlignment="1">
      <alignment horizontal="left" vertical="center"/>
    </xf>
    <xf numFmtId="0" fontId="0" fillId="2" borderId="66" xfId="0" applyFill="1" applyBorder="1" applyAlignment="1" applyProtection="1">
      <alignment horizontal="center" wrapText="1"/>
      <protection locked="0"/>
    </xf>
    <xf numFmtId="0" fontId="0" fillId="2" borderId="70" xfId="0" applyFill="1" applyBorder="1" applyAlignment="1" applyProtection="1">
      <alignment horizontal="center" wrapText="1"/>
      <protection locked="0"/>
    </xf>
    <xf numFmtId="0" fontId="0" fillId="2" borderId="82" xfId="0" applyFill="1" applyBorder="1" applyAlignment="1" applyProtection="1">
      <alignment horizontal="center" wrapText="1"/>
      <protection locked="0"/>
    </xf>
    <xf numFmtId="0" fontId="0" fillId="2" borderId="67" xfId="0" applyFill="1" applyBorder="1" applyAlignment="1" applyProtection="1">
      <alignment horizontal="center" wrapText="1"/>
      <protection locked="0"/>
    </xf>
    <xf numFmtId="0" fontId="0" fillId="2" borderId="64" xfId="0" applyFill="1" applyBorder="1" applyAlignment="1" applyProtection="1">
      <alignment horizontal="center" wrapText="1"/>
      <protection locked="0"/>
    </xf>
    <xf numFmtId="0" fontId="0" fillId="2" borderId="56" xfId="0" applyFill="1" applyBorder="1" applyAlignment="1" applyProtection="1">
      <alignment horizontal="center" wrapText="1"/>
      <protection locked="0"/>
    </xf>
    <xf numFmtId="0" fontId="0" fillId="2" borderId="62" xfId="0" applyFill="1" applyBorder="1" applyAlignment="1" applyProtection="1">
      <alignment horizontal="center" wrapText="1"/>
      <protection locked="0"/>
    </xf>
    <xf numFmtId="0" fontId="0" fillId="2" borderId="65" xfId="0" applyFill="1" applyBorder="1" applyAlignment="1" applyProtection="1">
      <alignment horizontal="center" wrapText="1"/>
      <protection locked="0"/>
    </xf>
    <xf numFmtId="0" fontId="1" fillId="0" borderId="64" xfId="0" applyFont="1" applyBorder="1" applyAlignment="1">
      <alignment horizontal="left" vertical="top" wrapText="1"/>
    </xf>
    <xf numFmtId="0" fontId="1" fillId="0" borderId="56" xfId="0" applyFont="1" applyBorder="1" applyAlignment="1">
      <alignment horizontal="left" vertical="top" wrapText="1"/>
    </xf>
    <xf numFmtId="0" fontId="0" fillId="0" borderId="64" xfId="0" applyBorder="1" applyAlignment="1">
      <alignment horizontal="left" vertical="top" wrapText="1"/>
    </xf>
    <xf numFmtId="0" fontId="0" fillId="0" borderId="56" xfId="0" applyBorder="1" applyAlignment="1">
      <alignment horizontal="left" vertical="top" wrapText="1"/>
    </xf>
    <xf numFmtId="0" fontId="0" fillId="0" borderId="64" xfId="0" applyBorder="1" applyAlignment="1">
      <alignment horizontal="center" vertical="center"/>
    </xf>
    <xf numFmtId="0" fontId="0" fillId="0" borderId="56" xfId="0" applyBorder="1" applyAlignment="1">
      <alignment horizontal="center" vertical="center"/>
    </xf>
    <xf numFmtId="0" fontId="0" fillId="0" borderId="58" xfId="0" applyBorder="1" applyAlignment="1">
      <alignment horizontal="center" vertical="center"/>
    </xf>
    <xf numFmtId="0" fontId="0" fillId="0" borderId="77" xfId="0" applyBorder="1" applyAlignment="1">
      <alignment horizontal="center" vertical="center"/>
    </xf>
    <xf numFmtId="0" fontId="0" fillId="0" borderId="75" xfId="0" applyBorder="1" applyAlignment="1">
      <alignment horizontal="center" vertical="center"/>
    </xf>
    <xf numFmtId="0" fontId="0" fillId="0" borderId="7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4" fillId="0" borderId="68" xfId="0" applyFont="1" applyBorder="1" applyAlignment="1">
      <alignment horizontal="center"/>
    </xf>
    <xf numFmtId="0" fontId="4" fillId="0" borderId="69" xfId="0" applyFont="1" applyBorder="1" applyAlignment="1">
      <alignment horizontal="center"/>
    </xf>
    <xf numFmtId="0" fontId="0" fillId="6" borderId="0" xfId="0" applyFill="1" applyAlignment="1">
      <alignment horizontal="left" vertical="top" wrapText="1"/>
    </xf>
  </cellXfs>
  <cellStyles count="10">
    <cellStyle name="Comma" xfId="7" builtinId="3"/>
    <cellStyle name="Comma 2" xfId="3" xr:uid="{00000000-0005-0000-0000-000000000000}"/>
    <cellStyle name="Currency" xfId="8" builtinId="4"/>
    <cellStyle name="Currency 2" xfId="2" xr:uid="{00000000-0005-0000-0000-000001000000}"/>
    <cellStyle name="Hyperlink" xfId="6" builtinId="8"/>
    <cellStyle name="Normal" xfId="0" builtinId="0"/>
    <cellStyle name="Normal 2" xfId="1" xr:uid="{00000000-0005-0000-0000-000004000000}"/>
    <cellStyle name="Note" xfId="9" builtinId="10"/>
    <cellStyle name="Percent" xfId="5" builtinId="5"/>
    <cellStyle name="Percent 2" xfId="4" xr:uid="{00000000-0005-0000-0000-000006000000}"/>
  </cellStyles>
  <dxfs count="31">
    <dxf>
      <font>
        <color rgb="FF9C0006"/>
      </font>
      <fill>
        <patternFill>
          <bgColor rgb="FFFFC7CE"/>
        </patternFill>
      </fill>
    </dxf>
    <dxf>
      <font>
        <color rgb="FF9C0006"/>
      </font>
      <fill>
        <patternFill>
          <bgColor rgb="FFFFC7CE"/>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ont>
        <color rgb="FF9C0006"/>
      </font>
      <fill>
        <patternFill>
          <bgColor rgb="FFFFC7CE"/>
        </patternFill>
      </fill>
    </dxf>
    <dxf>
      <fill>
        <patternFill>
          <bgColor rgb="FFFF0000"/>
        </patternFill>
      </fill>
    </dxf>
    <dxf>
      <font>
        <color theme="9" tint="0.59996337778862885"/>
      </font>
      <fill>
        <patternFill>
          <bgColor theme="9" tint="0.59996337778862885"/>
        </patternFill>
      </fill>
    </dxf>
    <dxf>
      <fill>
        <patternFill>
          <bgColor theme="0" tint="-0.14996795556505021"/>
        </patternFill>
      </fill>
    </dxf>
    <dxf>
      <fill>
        <patternFill>
          <bgColor rgb="FFFF0000"/>
        </patternFill>
      </fill>
    </dxf>
    <dxf>
      <font>
        <b/>
        <i val="0"/>
        <strike val="0"/>
      </font>
      <fill>
        <patternFill>
          <bgColor rgb="FFFF0000"/>
        </patternFill>
      </fill>
    </dxf>
    <dxf>
      <font>
        <b/>
        <i val="0"/>
        <strike val="0"/>
      </font>
      <fill>
        <patternFill>
          <bgColor rgb="FFFF0000"/>
        </patternFill>
      </fill>
    </dxf>
    <dxf>
      <fill>
        <patternFill>
          <bgColor rgb="FFFFFF00"/>
        </patternFill>
      </fill>
    </dxf>
    <dxf>
      <fill>
        <patternFill>
          <bgColor theme="1" tint="4.9989318521683403E-2"/>
        </patternFill>
      </fill>
    </dxf>
    <dxf>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crosoft%20Teams%20Chat%20Files/2022%20CEP%20Supplier%20Reporting%20v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ATA COLLECTION"/>
      <sheetName val="0 - Summary"/>
      <sheetName val="1 - Contact Info"/>
      <sheetName val="2 - Customers Served"/>
      <sheetName val="3 - Product and General Info"/>
      <sheetName val="A - Sales - Revenues"/>
      <sheetName val="B - Sales Grossed up Changeable"/>
      <sheetName val="C - Source of Supply"/>
      <sheetName val="D - Source of RECs"/>
      <sheetName val="E - Excluded Sales"/>
      <sheetName val="E - CONFIDENTIAL Contract Names"/>
      <sheetName val="F -  Alt Compliance Payments"/>
      <sheetName val="G - Voluntary Green Programs"/>
      <sheetName val="Menus"/>
      <sheetName val="Generating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aine.gov/mpuc/regulated-utilities/electricity/supplier-info" TargetMode="External"/><Relationship Id="rId2" Type="http://schemas.openxmlformats.org/officeDocument/2006/relationships/hyperlink" Target="mailto:Joyce.Horton@maine.gov" TargetMode="External"/><Relationship Id="rId1" Type="http://schemas.openxmlformats.org/officeDocument/2006/relationships/hyperlink" Target="mailto:Ethan.Grumstrup@maine.gov"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maine.gov/mpuc/electricity/list_of_suppliers.s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B1:S40"/>
  <sheetViews>
    <sheetView showGridLines="0" tabSelected="1" workbookViewId="0">
      <selection activeCell="B1" sqref="B1"/>
    </sheetView>
  </sheetViews>
  <sheetFormatPr defaultRowHeight="14.4" x14ac:dyDescent="0.3"/>
  <cols>
    <col min="1" max="1" width="2.6640625" customWidth="1"/>
    <col min="2" max="2" width="9.6640625" bestFit="1" customWidth="1"/>
    <col min="4" max="4" width="9.5546875" bestFit="1" customWidth="1"/>
    <col min="5" max="5" width="9.6640625" bestFit="1" customWidth="1"/>
    <col min="6" max="6" width="9.5546875" bestFit="1" customWidth="1"/>
  </cols>
  <sheetData>
    <row r="1" spans="2:19" x14ac:dyDescent="0.3">
      <c r="B1" s="9" t="s">
        <v>1469</v>
      </c>
    </row>
    <row r="2" spans="2:19" ht="13.2" customHeight="1" x14ac:dyDescent="0.3">
      <c r="K2" s="397" t="s">
        <v>1916</v>
      </c>
      <c r="L2" s="397"/>
      <c r="M2" s="397"/>
      <c r="N2" s="397"/>
      <c r="O2" s="397"/>
      <c r="P2" s="397"/>
      <c r="Q2" s="397"/>
      <c r="R2" s="397"/>
      <c r="S2" s="397"/>
    </row>
    <row r="3" spans="2:19" ht="31.8" customHeight="1" x14ac:dyDescent="0.3">
      <c r="B3" s="399" t="s">
        <v>1497</v>
      </c>
      <c r="C3" s="399"/>
      <c r="D3" s="399"/>
      <c r="E3" s="399"/>
      <c r="F3" s="399"/>
      <c r="G3" s="399"/>
      <c r="H3" s="399"/>
      <c r="I3" s="399"/>
      <c r="K3" s="398" t="s">
        <v>1985</v>
      </c>
      <c r="L3" s="398"/>
      <c r="M3" s="398"/>
      <c r="N3" s="398"/>
      <c r="O3" s="398"/>
      <c r="P3" s="398"/>
      <c r="Q3" s="398"/>
      <c r="R3" s="398"/>
      <c r="S3" s="398"/>
    </row>
    <row r="4" spans="2:19" ht="31.8" customHeight="1" x14ac:dyDescent="0.3">
      <c r="B4" s="401" t="s">
        <v>1965</v>
      </c>
      <c r="C4" s="401"/>
      <c r="D4" s="401"/>
      <c r="E4" s="401"/>
      <c r="F4" s="401"/>
      <c r="G4" s="401"/>
      <c r="H4" s="401"/>
      <c r="I4" s="401"/>
      <c r="J4" s="138"/>
      <c r="K4" s="398"/>
      <c r="L4" s="398"/>
      <c r="M4" s="398"/>
      <c r="N4" s="398"/>
      <c r="O4" s="398"/>
      <c r="P4" s="398"/>
      <c r="Q4" s="398"/>
      <c r="R4" s="398"/>
      <c r="S4" s="398"/>
    </row>
    <row r="5" spans="2:19" ht="5.4" customHeight="1" x14ac:dyDescent="0.3">
      <c r="K5" s="398"/>
      <c r="L5" s="398"/>
      <c r="M5" s="398"/>
      <c r="N5" s="398"/>
      <c r="O5" s="398"/>
      <c r="P5" s="398"/>
      <c r="Q5" s="398"/>
      <c r="R5" s="398"/>
      <c r="S5" s="398"/>
    </row>
    <row r="6" spans="2:19" ht="30.6" customHeight="1" x14ac:dyDescent="0.3">
      <c r="B6" s="399" t="s">
        <v>1964</v>
      </c>
      <c r="C6" s="399"/>
      <c r="D6" s="399"/>
      <c r="E6" s="399"/>
      <c r="F6" s="399"/>
      <c r="G6" s="399"/>
      <c r="H6" s="399"/>
      <c r="I6" s="399"/>
      <c r="J6" s="17"/>
      <c r="K6" s="398"/>
      <c r="L6" s="398"/>
      <c r="M6" s="398"/>
      <c r="N6" s="398"/>
      <c r="O6" s="398"/>
      <c r="P6" s="398"/>
      <c r="Q6" s="398"/>
      <c r="R6" s="398"/>
      <c r="S6" s="398"/>
    </row>
    <row r="7" spans="2:19" ht="35.4" customHeight="1" x14ac:dyDescent="0.3">
      <c r="B7" s="383" t="s">
        <v>1963</v>
      </c>
      <c r="C7" s="265"/>
      <c r="D7" s="265"/>
      <c r="E7" s="265"/>
      <c r="F7" s="265"/>
      <c r="G7" s="265"/>
      <c r="H7" s="265"/>
      <c r="I7" s="17"/>
      <c r="J7" s="17"/>
      <c r="K7" s="398"/>
      <c r="L7" s="398"/>
      <c r="M7" s="398"/>
      <c r="N7" s="398"/>
      <c r="O7" s="398"/>
      <c r="P7" s="398"/>
      <c r="Q7" s="398"/>
      <c r="R7" s="398"/>
      <c r="S7" s="398"/>
    </row>
    <row r="8" spans="2:19" ht="44.4" customHeight="1" x14ac:dyDescent="0.3">
      <c r="B8" s="399" t="s">
        <v>1978</v>
      </c>
      <c r="C8" s="399"/>
      <c r="D8" s="399"/>
      <c r="E8" s="399"/>
      <c r="F8" s="399"/>
      <c r="G8" s="399"/>
      <c r="H8" s="399"/>
      <c r="I8" s="399"/>
      <c r="J8" s="54"/>
    </row>
    <row r="9" spans="2:19" ht="5.4" customHeight="1" x14ac:dyDescent="0.3">
      <c r="D9" s="54"/>
      <c r="E9" s="54"/>
      <c r="F9" s="54"/>
      <c r="G9" s="54"/>
      <c r="H9" s="54"/>
      <c r="I9" s="54"/>
      <c r="J9" s="54"/>
    </row>
    <row r="10" spans="2:19" ht="14.4" customHeight="1" x14ac:dyDescent="0.3">
      <c r="B10" t="s">
        <v>1971</v>
      </c>
      <c r="D10" s="54"/>
      <c r="E10" s="54"/>
      <c r="F10" s="54"/>
      <c r="G10" s="54"/>
      <c r="H10" s="54"/>
      <c r="I10" s="54"/>
      <c r="J10" s="54"/>
    </row>
    <row r="11" spans="2:19" ht="14.4" customHeight="1" x14ac:dyDescent="0.3">
      <c r="B11" s="400" t="s">
        <v>1921</v>
      </c>
      <c r="C11" s="400"/>
      <c r="D11" s="400"/>
      <c r="E11" s="400"/>
      <c r="F11" s="54" t="s">
        <v>1976</v>
      </c>
      <c r="G11" s="54"/>
      <c r="H11" s="54"/>
      <c r="I11" s="54"/>
      <c r="J11" s="54"/>
    </row>
    <row r="12" spans="2:19" ht="14.4" customHeight="1" x14ac:dyDescent="0.3">
      <c r="B12" s="400" t="s">
        <v>1972</v>
      </c>
      <c r="C12" s="400"/>
      <c r="D12" s="400"/>
      <c r="E12" s="400"/>
      <c r="F12" s="54" t="s">
        <v>1975</v>
      </c>
      <c r="G12" s="54"/>
      <c r="H12" s="54"/>
      <c r="I12" s="54"/>
      <c r="J12" s="54"/>
    </row>
    <row r="13" spans="2:19" ht="14.4" customHeight="1" x14ac:dyDescent="0.3">
      <c r="B13" s="400" t="s">
        <v>1924</v>
      </c>
      <c r="C13" s="400"/>
      <c r="D13" s="400"/>
      <c r="E13" s="400"/>
      <c r="F13" s="54" t="s">
        <v>1977</v>
      </c>
      <c r="G13" s="54"/>
      <c r="H13" s="54"/>
      <c r="I13" s="54"/>
      <c r="J13" s="54"/>
    </row>
    <row r="14" spans="2:19" ht="4.8" customHeight="1" x14ac:dyDescent="0.3">
      <c r="D14" s="54"/>
      <c r="E14" s="54"/>
      <c r="F14" s="54"/>
      <c r="G14" s="54"/>
      <c r="H14" s="54"/>
      <c r="I14" s="54"/>
      <c r="J14" s="54"/>
    </row>
    <row r="15" spans="2:19" ht="14.4" customHeight="1" x14ac:dyDescent="0.3">
      <c r="B15" t="s">
        <v>1895</v>
      </c>
      <c r="D15" s="54"/>
      <c r="E15" s="54"/>
      <c r="F15" s="54"/>
      <c r="G15" s="54"/>
      <c r="H15" s="54"/>
      <c r="I15" s="54"/>
      <c r="J15" s="54"/>
    </row>
    <row r="16" spans="2:19" ht="14.4" customHeight="1" x14ac:dyDescent="0.3">
      <c r="B16" s="403" t="s">
        <v>1863</v>
      </c>
      <c r="C16" s="403"/>
      <c r="D16" s="403"/>
      <c r="E16" s="403"/>
      <c r="F16" s="54" t="s">
        <v>1868</v>
      </c>
      <c r="G16" s="54"/>
      <c r="H16" s="54"/>
      <c r="I16" s="54"/>
      <c r="J16" s="54"/>
    </row>
    <row r="17" spans="2:10" ht="14.4" customHeight="1" x14ac:dyDescent="0.3">
      <c r="B17" s="403" t="s">
        <v>1864</v>
      </c>
      <c r="C17" s="403"/>
      <c r="D17" s="403"/>
      <c r="E17" s="403"/>
      <c r="F17" s="54" t="s">
        <v>1870</v>
      </c>
      <c r="G17" s="54"/>
      <c r="H17" s="54"/>
      <c r="I17" s="54"/>
      <c r="J17" s="54"/>
    </row>
    <row r="18" spans="2:10" ht="14.4" customHeight="1" x14ac:dyDescent="0.3">
      <c r="B18" s="403" t="s">
        <v>1865</v>
      </c>
      <c r="C18" s="403"/>
      <c r="D18" s="403"/>
      <c r="E18" s="403"/>
      <c r="F18" s="54" t="s">
        <v>1871</v>
      </c>
      <c r="G18" s="54"/>
      <c r="H18" s="54"/>
      <c r="I18" s="54"/>
      <c r="J18" s="54"/>
    </row>
    <row r="19" spans="2:10" ht="14.4" customHeight="1" x14ac:dyDescent="0.3">
      <c r="B19" s="403" t="s">
        <v>1866</v>
      </c>
      <c r="C19" s="403"/>
      <c r="D19" s="403"/>
      <c r="E19" s="403"/>
      <c r="F19" s="54" t="s">
        <v>1867</v>
      </c>
      <c r="G19" s="54"/>
      <c r="H19" s="54"/>
      <c r="I19" s="54"/>
      <c r="J19" s="54"/>
    </row>
    <row r="20" spans="2:10" ht="14.4" customHeight="1" x14ac:dyDescent="0.3">
      <c r="B20" s="404" t="s">
        <v>1981</v>
      </c>
      <c r="C20" s="405"/>
      <c r="D20" s="405"/>
      <c r="E20" s="406"/>
      <c r="F20" s="54" t="s">
        <v>1906</v>
      </c>
      <c r="G20" s="54"/>
      <c r="H20" s="54"/>
      <c r="I20" s="54"/>
      <c r="J20" s="54"/>
    </row>
    <row r="21" spans="2:10" ht="14.4" customHeight="1" x14ac:dyDescent="0.3">
      <c r="B21" s="403" t="s">
        <v>1982</v>
      </c>
      <c r="C21" s="403"/>
      <c r="D21" s="403"/>
      <c r="E21" s="403"/>
      <c r="F21" s="54" t="s">
        <v>1907</v>
      </c>
      <c r="G21" s="54"/>
      <c r="H21" s="54"/>
      <c r="I21" s="54"/>
      <c r="J21" s="54"/>
    </row>
    <row r="22" spans="2:10" ht="14.4" customHeight="1" x14ac:dyDescent="0.3">
      <c r="B22" s="403" t="s">
        <v>1983</v>
      </c>
      <c r="C22" s="403"/>
      <c r="D22" s="403"/>
      <c r="E22" s="403"/>
      <c r="F22" s="54" t="s">
        <v>1869</v>
      </c>
      <c r="G22" s="54"/>
      <c r="H22" s="54"/>
      <c r="I22" s="54"/>
      <c r="J22" s="54"/>
    </row>
    <row r="23" spans="2:10" ht="7.8" customHeight="1" x14ac:dyDescent="0.3">
      <c r="F23" s="54"/>
      <c r="G23" s="54"/>
      <c r="H23" s="54"/>
      <c r="I23" s="54"/>
      <c r="J23" s="54"/>
    </row>
    <row r="24" spans="2:10" ht="14.4" customHeight="1" x14ac:dyDescent="0.3">
      <c r="B24" t="s">
        <v>1896</v>
      </c>
      <c r="F24" s="54"/>
      <c r="G24" s="54"/>
      <c r="H24" s="54"/>
      <c r="I24" s="54"/>
      <c r="J24" s="54"/>
    </row>
    <row r="25" spans="2:10" ht="14.4" customHeight="1" x14ac:dyDescent="0.3">
      <c r="B25" s="402" t="s">
        <v>1969</v>
      </c>
      <c r="C25" s="402"/>
      <c r="D25" s="402"/>
      <c r="E25" s="402"/>
      <c r="F25" s="54" t="s">
        <v>1973</v>
      </c>
      <c r="G25" s="54"/>
      <c r="H25" s="54"/>
      <c r="I25" s="54"/>
      <c r="J25" s="54"/>
    </row>
    <row r="26" spans="2:10" ht="14.4" customHeight="1" x14ac:dyDescent="0.3">
      <c r="B26" s="402" t="s">
        <v>1984</v>
      </c>
      <c r="C26" s="402"/>
      <c r="D26" s="402"/>
      <c r="E26" s="402"/>
      <c r="F26" s="54" t="s">
        <v>1974</v>
      </c>
      <c r="G26" s="54"/>
      <c r="H26" s="54"/>
      <c r="I26" s="54"/>
      <c r="J26" s="54"/>
    </row>
    <row r="27" spans="2:10" ht="14.4" customHeight="1" x14ac:dyDescent="0.3">
      <c r="B27" s="402" t="s">
        <v>1970</v>
      </c>
      <c r="C27" s="402"/>
      <c r="D27" s="402"/>
      <c r="E27" s="402"/>
      <c r="F27" s="54" t="s">
        <v>1872</v>
      </c>
      <c r="G27" s="54"/>
      <c r="H27" s="54"/>
      <c r="I27" s="54"/>
      <c r="J27" s="54"/>
    </row>
    <row r="28" spans="2:10" ht="6" customHeight="1" x14ac:dyDescent="0.3"/>
    <row r="29" spans="2:10" ht="14.4" customHeight="1" x14ac:dyDescent="0.3">
      <c r="B29" s="54" t="s">
        <v>2150</v>
      </c>
      <c r="E29" s="54"/>
      <c r="F29" s="54"/>
      <c r="G29" s="54"/>
      <c r="H29" s="54"/>
      <c r="I29" s="54"/>
      <c r="J29" s="54"/>
    </row>
    <row r="30" spans="2:10" x14ac:dyDescent="0.3">
      <c r="B30" t="s">
        <v>1393</v>
      </c>
      <c r="E30" t="s">
        <v>1395</v>
      </c>
      <c r="F30" t="s">
        <v>1860</v>
      </c>
    </row>
    <row r="31" spans="2:10" x14ac:dyDescent="0.3">
      <c r="B31" s="19" t="s">
        <v>1394</v>
      </c>
      <c r="C31" s="19"/>
      <c r="D31" s="19"/>
      <c r="F31" s="179" t="s">
        <v>1861</v>
      </c>
    </row>
    <row r="32" spans="2:10" x14ac:dyDescent="0.3">
      <c r="B32" t="s">
        <v>1396</v>
      </c>
      <c r="F32" t="s">
        <v>1862</v>
      </c>
    </row>
    <row r="34" spans="2:6" x14ac:dyDescent="0.3">
      <c r="B34" t="str">
        <f>CONCATENATE("Reporting Year: ",C36," , v",C37)</f>
        <v>Reporting Year: 2023 , v9.3</v>
      </c>
    </row>
    <row r="36" spans="2:6" x14ac:dyDescent="0.3">
      <c r="B36" s="9" t="s">
        <v>1080</v>
      </c>
      <c r="C36">
        <v>2023</v>
      </c>
    </row>
    <row r="37" spans="2:6" x14ac:dyDescent="0.3">
      <c r="B37" s="9" t="s">
        <v>1079</v>
      </c>
      <c r="C37" s="11">
        <v>9.3000000000000007</v>
      </c>
    </row>
    <row r="40" spans="2:6" x14ac:dyDescent="0.3">
      <c r="D40" s="18"/>
      <c r="E40" s="18"/>
      <c r="F40" s="18"/>
    </row>
  </sheetData>
  <sheetProtection algorithmName="SHA-512" hashValue="ayl20Dv+Wm5vKfTfq8EylPkpDmfzwloFGlJQtKkRey2GS79wqVGbcyKEidaR6sRuuXlN3jpprjdbP/nOblAn+A==" saltValue="EWd7b9iNB7uVnUZgf//cdQ==" spinCount="100000" sheet="1" objects="1" scenarios="1" selectLockedCells="1"/>
  <mergeCells count="19">
    <mergeCell ref="B27:E27"/>
    <mergeCell ref="B16:E16"/>
    <mergeCell ref="B17:E17"/>
    <mergeCell ref="B18:E18"/>
    <mergeCell ref="B19:E19"/>
    <mergeCell ref="B20:E20"/>
    <mergeCell ref="B25:E25"/>
    <mergeCell ref="B21:E21"/>
    <mergeCell ref="B22:E22"/>
    <mergeCell ref="B26:E26"/>
    <mergeCell ref="K2:S2"/>
    <mergeCell ref="K3:S7"/>
    <mergeCell ref="B6:I6"/>
    <mergeCell ref="B11:E11"/>
    <mergeCell ref="B13:E13"/>
    <mergeCell ref="B12:E12"/>
    <mergeCell ref="B3:I3"/>
    <mergeCell ref="B4:I4"/>
    <mergeCell ref="B8:I8"/>
  </mergeCells>
  <hyperlinks>
    <hyperlink ref="B31" r:id="rId1" xr:uid="{F9C6C655-E3FF-4C5A-963D-2A666B45BA7C}"/>
    <hyperlink ref="F31" r:id="rId2" xr:uid="{5EB18474-3E04-4498-8E15-C03E95E300ED}"/>
    <hyperlink ref="B7" r:id="rId3" xr:uid="{A20292F6-FFCA-42C5-966C-16E0BEACB40C}"/>
  </hyperlinks>
  <pageMargins left="0.7" right="0.7" top="0.75" bottom="0.75" header="0.3" footer="0.3"/>
  <pageSetup fitToHeight="0"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9" tint="0.59999389629810485"/>
    <pageSetUpPr fitToPage="1"/>
  </sheetPr>
  <dimension ref="B1:P25"/>
  <sheetViews>
    <sheetView showGridLines="0" workbookViewId="0">
      <selection activeCell="C6" sqref="C6"/>
    </sheetView>
  </sheetViews>
  <sheetFormatPr defaultColWidth="9.109375" defaultRowHeight="14.4" x14ac:dyDescent="0.3"/>
  <cols>
    <col min="1" max="1" width="2.21875" style="27" customWidth="1"/>
    <col min="2" max="2" width="38.88671875" style="27" bestFit="1" customWidth="1"/>
    <col min="3" max="6" width="13.33203125" style="27" customWidth="1"/>
    <col min="7" max="7" width="3.6640625" style="27" customWidth="1"/>
    <col min="8" max="8" width="16.77734375" style="27" bestFit="1" customWidth="1"/>
    <col min="9" max="16384" width="9.109375" style="27"/>
  </cols>
  <sheetData>
    <row r="1" spans="2:16" ht="15" thickBot="1" x14ac:dyDescent="0.35">
      <c r="B1" s="214" t="str">
        <f>_xlfn.CONCAT('1 - Contact Info'!B1:E1,'1 - Contact Info'!F1:O1)</f>
        <v>Company Name:</v>
      </c>
      <c r="C1" s="102"/>
      <c r="D1" s="102"/>
      <c r="E1" s="102"/>
      <c r="F1" s="102"/>
      <c r="H1" s="243" t="str">
        <f>+INSTRUCTIONS!$B$34</f>
        <v>Reporting Year: 2023 , v9.3</v>
      </c>
    </row>
    <row r="2" spans="2:16" ht="8.4" customHeight="1" x14ac:dyDescent="0.3">
      <c r="B2" s="178"/>
      <c r="C2" s="109"/>
      <c r="D2" s="109"/>
    </row>
    <row r="3" spans="2:16" x14ac:dyDescent="0.3">
      <c r="C3" s="177" t="s">
        <v>675</v>
      </c>
      <c r="D3" s="177" t="s">
        <v>1076</v>
      </c>
      <c r="E3" s="177" t="s">
        <v>673</v>
      </c>
      <c r="F3" s="177" t="s">
        <v>1087</v>
      </c>
      <c r="I3" s="82"/>
      <c r="J3" s="82"/>
      <c r="K3" s="82"/>
      <c r="L3" s="82"/>
      <c r="M3" s="82"/>
    </row>
    <row r="4" spans="2:16" ht="15" thickBot="1" x14ac:dyDescent="0.35">
      <c r="B4" s="83" t="s">
        <v>1480</v>
      </c>
      <c r="C4" s="110">
        <f>IF('6 - Source of RECs'!D10&lt;0,'6 - Source of RECs'!D10,0)</f>
        <v>0</v>
      </c>
      <c r="D4" s="110">
        <f>IF('6 - Source of RECs'!E10&lt;0,'6 - Source of RECs'!E10,0)</f>
        <v>0</v>
      </c>
      <c r="E4" s="110">
        <f>IF('6 - Source of RECs'!F10&lt;0,'6 - Source of RECs'!F10,0)</f>
        <v>0</v>
      </c>
      <c r="F4" s="110">
        <f>IF('6 - Source of RECs'!G10&lt;0,'6 - Source of RECs'!G10,0)</f>
        <v>0</v>
      </c>
      <c r="G4" s="81"/>
    </row>
    <row r="5" spans="2:16" ht="15" thickBot="1" x14ac:dyDescent="0.35">
      <c r="G5" s="81"/>
      <c r="H5" s="520" t="s">
        <v>1899</v>
      </c>
      <c r="I5" s="520"/>
      <c r="J5" s="520"/>
      <c r="K5" s="520"/>
      <c r="L5" s="520"/>
      <c r="M5" s="520"/>
      <c r="N5" s="520"/>
      <c r="O5" s="520"/>
      <c r="P5" s="520"/>
    </row>
    <row r="6" spans="2:16" ht="15" thickBot="1" x14ac:dyDescent="0.35">
      <c r="B6" s="111" t="s">
        <v>1471</v>
      </c>
      <c r="C6" s="122"/>
      <c r="D6" s="42"/>
      <c r="E6" s="42"/>
      <c r="F6" s="43"/>
      <c r="H6" s="520"/>
      <c r="I6" s="520"/>
      <c r="J6" s="520"/>
      <c r="K6" s="520"/>
      <c r="L6" s="520"/>
      <c r="M6" s="520"/>
      <c r="N6" s="520"/>
      <c r="O6" s="520"/>
      <c r="P6" s="520"/>
    </row>
    <row r="7" spans="2:16" x14ac:dyDescent="0.3">
      <c r="B7" s="112" t="s">
        <v>1481</v>
      </c>
      <c r="C7" s="121">
        <v>50</v>
      </c>
      <c r="D7" s="121">
        <v>50</v>
      </c>
      <c r="E7" s="121">
        <v>5</v>
      </c>
      <c r="F7" s="121">
        <v>25</v>
      </c>
      <c r="H7" s="520"/>
      <c r="I7" s="520"/>
      <c r="J7" s="520"/>
      <c r="K7" s="520"/>
      <c r="L7" s="520"/>
      <c r="M7" s="520"/>
      <c r="N7" s="520"/>
      <c r="O7" s="520"/>
      <c r="P7" s="520"/>
    </row>
    <row r="8" spans="2:16" x14ac:dyDescent="0.3">
      <c r="B8" s="113" t="s">
        <v>1466</v>
      </c>
      <c r="C8" s="114">
        <f>C6*C7</f>
        <v>0</v>
      </c>
      <c r="D8" s="114">
        <f t="shared" ref="D8:F8" si="0">D6*D7</f>
        <v>0</v>
      </c>
      <c r="E8" s="114">
        <f t="shared" si="0"/>
        <v>0</v>
      </c>
      <c r="F8" s="114">
        <f t="shared" si="0"/>
        <v>0</v>
      </c>
      <c r="H8" s="520"/>
      <c r="I8" s="520"/>
      <c r="J8" s="520"/>
      <c r="K8" s="520"/>
      <c r="L8" s="520"/>
      <c r="M8" s="520"/>
      <c r="N8" s="520"/>
      <c r="O8" s="520"/>
      <c r="P8" s="520"/>
    </row>
    <row r="9" spans="2:16" ht="15" thickBot="1" x14ac:dyDescent="0.35">
      <c r="B9" s="83"/>
      <c r="C9" s="541" t="s">
        <v>1472</v>
      </c>
      <c r="D9" s="541"/>
      <c r="E9" s="540">
        <f>SUM(C8:F8)</f>
        <v>0</v>
      </c>
      <c r="F9" s="540"/>
      <c r="H9" s="520"/>
      <c r="I9" s="520"/>
      <c r="J9" s="520"/>
      <c r="K9" s="520"/>
      <c r="L9" s="520"/>
      <c r="M9" s="520"/>
      <c r="N9" s="520"/>
      <c r="O9" s="520"/>
      <c r="P9" s="520"/>
    </row>
    <row r="10" spans="2:16" ht="15" thickBot="1" x14ac:dyDescent="0.35">
      <c r="C10" s="115"/>
      <c r="D10" s="115"/>
      <c r="E10" s="116"/>
      <c r="F10" s="116"/>
      <c r="H10" s="117"/>
      <c r="I10" s="117"/>
      <c r="J10" s="117"/>
      <c r="K10" s="117"/>
      <c r="L10" s="117"/>
      <c r="M10" s="117"/>
      <c r="N10" s="117"/>
      <c r="O10" s="117"/>
      <c r="P10" s="117"/>
    </row>
    <row r="11" spans="2:16" ht="15" customHeight="1" thickBot="1" x14ac:dyDescent="0.35">
      <c r="B11" s="111" t="s">
        <v>1470</v>
      </c>
      <c r="C11" s="122"/>
      <c r="D11" s="42"/>
      <c r="E11" s="42"/>
      <c r="F11" s="43"/>
      <c r="H11" s="538" t="s">
        <v>1898</v>
      </c>
      <c r="I11" s="538"/>
      <c r="J11" s="538"/>
      <c r="K11" s="538"/>
      <c r="L11" s="538"/>
      <c r="M11" s="538"/>
      <c r="N11" s="538"/>
      <c r="O11" s="538"/>
      <c r="P11" s="538"/>
    </row>
    <row r="12" spans="2:16" x14ac:dyDescent="0.3">
      <c r="B12" s="118" t="s">
        <v>1467</v>
      </c>
      <c r="C12" s="123">
        <f>IF(-C4&gt;('6 - Source of RECs'!D8*(2/3)),0,'6 - Source of RECs'!D8*(1/3))</f>
        <v>0</v>
      </c>
      <c r="D12" s="123">
        <f>IF(-D4&gt;('6 - Source of RECs'!E8*(2/3)),0,'6 - Source of RECs'!E8*(1/3))</f>
        <v>0</v>
      </c>
      <c r="E12" s="123">
        <f>IF(-E4&gt;('6 - Source of RECs'!F8*(2/3)),0,'6 - Source of RECs'!F8*(1/3))</f>
        <v>0</v>
      </c>
      <c r="F12" s="123">
        <f>IF(-F4&gt;('6 - Source of RECs'!G8*(2/3)),0,'6 - Source of RECs'!G8*(1/3))</f>
        <v>0</v>
      </c>
      <c r="H12" s="538"/>
      <c r="I12" s="538"/>
      <c r="J12" s="538"/>
      <c r="K12" s="538"/>
      <c r="L12" s="538"/>
      <c r="M12" s="538"/>
      <c r="N12" s="538"/>
      <c r="O12" s="538"/>
      <c r="P12" s="538"/>
    </row>
    <row r="13" spans="2:16" ht="14.4" customHeight="1" x14ac:dyDescent="0.3">
      <c r="B13" s="542"/>
      <c r="C13" s="542"/>
      <c r="D13" s="542"/>
      <c r="E13" s="542"/>
      <c r="F13" s="542"/>
      <c r="H13" s="333"/>
      <c r="I13" s="333"/>
      <c r="J13" s="333"/>
      <c r="K13" s="333"/>
      <c r="L13" s="333"/>
      <c r="M13" s="333"/>
      <c r="N13" s="333"/>
      <c r="O13" s="333"/>
      <c r="P13" s="333"/>
    </row>
    <row r="14" spans="2:16" ht="31.8" customHeight="1" thickBot="1" x14ac:dyDescent="0.35">
      <c r="B14" s="244" t="s">
        <v>1876</v>
      </c>
      <c r="C14" s="210">
        <f>IF(C4&lt;0,C4+C6+C11,0)</f>
        <v>0</v>
      </c>
      <c r="D14" s="210">
        <f>IF(D4&lt;0,D4+D6+D11,0)</f>
        <v>0</v>
      </c>
      <c r="E14" s="210">
        <f>IF(E4&lt;0,E4+E6+E11,0)</f>
        <v>0</v>
      </c>
      <c r="F14" s="210">
        <f>IF(F4&lt;0,F4+F6+F11,0)</f>
        <v>0</v>
      </c>
      <c r="H14" s="520" t="s">
        <v>1877</v>
      </c>
      <c r="I14" s="520"/>
      <c r="J14" s="520"/>
      <c r="K14" s="520"/>
      <c r="L14" s="520"/>
      <c r="M14" s="520"/>
      <c r="N14" s="520"/>
      <c r="O14" s="520"/>
      <c r="P14" s="520"/>
    </row>
    <row r="15" spans="2:16" ht="15" thickBot="1" x14ac:dyDescent="0.35">
      <c r="B15" s="539" t="s">
        <v>1362</v>
      </c>
      <c r="C15" s="539"/>
      <c r="D15" s="539"/>
      <c r="E15" s="539"/>
      <c r="F15" s="245"/>
    </row>
    <row r="17" spans="2:11" ht="43.2" customHeight="1" x14ac:dyDescent="0.3">
      <c r="B17" s="538" t="s">
        <v>1979</v>
      </c>
      <c r="C17" s="538"/>
      <c r="D17" s="538"/>
      <c r="E17" s="538"/>
      <c r="F17" s="538"/>
    </row>
    <row r="23" spans="2:11" x14ac:dyDescent="0.3">
      <c r="G23" s="119"/>
      <c r="H23" s="119"/>
      <c r="I23" s="119"/>
      <c r="J23" s="119"/>
      <c r="K23" s="119"/>
    </row>
    <row r="25" spans="2:11" s="119" customFormat="1" x14ac:dyDescent="0.3">
      <c r="G25" s="27"/>
      <c r="H25" s="27"/>
      <c r="I25" s="27"/>
      <c r="J25" s="27"/>
      <c r="K25" s="27"/>
    </row>
  </sheetData>
  <sheetProtection algorithmName="SHA-512" hashValue="reTHPRKrbJGSvocDZ3wkQ7l0v8SnkJBCdL4vrmVXPA4iHCrUuxbvVQrrtQ34xTWURzLetB5FBHPSn2uIURD4MQ==" saltValue="s9+b5yV9XKXXLR02+XrPIw==" spinCount="100000" sheet="1" objects="1" scenarios="1" selectLockedCells="1"/>
  <mergeCells count="8">
    <mergeCell ref="B17:F17"/>
    <mergeCell ref="H14:P14"/>
    <mergeCell ref="H11:P12"/>
    <mergeCell ref="B15:E15"/>
    <mergeCell ref="E9:F9"/>
    <mergeCell ref="C9:D9"/>
    <mergeCell ref="B13:F13"/>
    <mergeCell ref="H5:P9"/>
  </mergeCells>
  <conditionalFormatting sqref="B14:F15 B13">
    <cfRule type="expression" dxfId="20" priority="108">
      <formula>$N$133="RED"</formula>
    </cfRule>
  </conditionalFormatting>
  <conditionalFormatting sqref="B15:F15">
    <cfRule type="expression" dxfId="19" priority="112">
      <formula>$L$138="Yes"</formula>
    </cfRule>
  </conditionalFormatting>
  <conditionalFormatting sqref="F15">
    <cfRule type="expression" dxfId="18" priority="2">
      <formula>F15="No"</formula>
    </cfRule>
    <cfRule type="expression" dxfId="17" priority="3">
      <formula>#REF!="Red"</formula>
    </cfRule>
  </conditionalFormatting>
  <conditionalFormatting sqref="G5">
    <cfRule type="cellIs" dxfId="16" priority="117" operator="lessThan">
      <formula>OR($I$132,$K$132)&lt;"0"</formula>
    </cfRule>
  </conditionalFormatting>
  <dataValidations count="1">
    <dataValidation type="whole" operator="greaterThanOrEqual" allowBlank="1" showInputMessage="1" showErrorMessage="1" sqref="C6:F6 C11:F11" xr:uid="{658C58A6-A035-4387-A309-0BD85C6FE582}">
      <formula1>0</formula1>
    </dataValidation>
  </dataValidations>
  <pageMargins left="0.75" right="0.75" top="1" bottom="1" header="0.5" footer="0.5"/>
  <pageSetup scale="67" fitToHeight="0" orientation="portrait" r:id="rId1"/>
  <headerFooter alignWithMargins="0">
    <oddHeader>&amp;LCEP Annual Report
2016 Calendar Year&amp;RAttachment F</oddHeader>
    <oddFooter>&amp;LCEP Full Application&amp;C&amp;A&amp;R&amp;P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Value must be Yes or No" error="Value must be Yes or No" xr:uid="{407CB82B-DE5C-4CEA-878D-310FABA5732D}">
          <x14:formula1>
            <xm:f>Menus!$A$2:$A$3</xm:f>
          </x14:formula1>
          <xm:sqref>F15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B8951-95F2-4B69-A829-64D7300A6B6B}">
  <sheetPr codeName="Sheet7">
    <tabColor theme="7" tint="0.59999389629810485"/>
  </sheetPr>
  <dimension ref="B1:R17"/>
  <sheetViews>
    <sheetView showGridLines="0" workbookViewId="0">
      <selection activeCell="D8" sqref="D8"/>
    </sheetView>
  </sheetViews>
  <sheetFormatPr defaultRowHeight="14.4" x14ac:dyDescent="0.3"/>
  <cols>
    <col min="1" max="1" width="2.21875" customWidth="1"/>
    <col min="2" max="2" width="16.33203125" customWidth="1"/>
    <col min="3" max="3" width="23" bestFit="1" customWidth="1"/>
    <col min="4" max="7" width="15.5546875" customWidth="1"/>
    <col min="8" max="8" width="38.33203125" bestFit="1" customWidth="1"/>
    <col min="9" max="9" width="16.77734375" bestFit="1" customWidth="1"/>
  </cols>
  <sheetData>
    <row r="1" spans="2:18" ht="15" thickBot="1" x14ac:dyDescent="0.35">
      <c r="B1" s="214" t="str">
        <f>_xlfn.CONCAT('1 - Contact Info'!B1:E1,'1 - Contact Info'!F1:O1)</f>
        <v>Company Name:</v>
      </c>
      <c r="C1" s="226"/>
      <c r="D1" s="226"/>
      <c r="E1" s="226"/>
      <c r="F1" s="226"/>
      <c r="H1" s="54" t="str">
        <f>+INSTRUCTIONS!$B$34</f>
        <v>Reporting Year: 2023 , v9.3</v>
      </c>
    </row>
    <row r="3" spans="2:18" ht="234" customHeight="1" x14ac:dyDescent="0.3">
      <c r="B3" s="551" t="s">
        <v>1986</v>
      </c>
      <c r="C3" s="551"/>
      <c r="D3" s="551"/>
      <c r="E3" s="551"/>
      <c r="F3" s="551"/>
      <c r="G3" s="551"/>
      <c r="H3" s="551"/>
    </row>
    <row r="4" spans="2:18" ht="9.6" customHeight="1" x14ac:dyDescent="0.3">
      <c r="B4" s="184"/>
      <c r="C4" s="185"/>
    </row>
    <row r="5" spans="2:18" x14ac:dyDescent="0.3">
      <c r="B5" s="184" t="s">
        <v>1479</v>
      </c>
      <c r="C5" s="252">
        <f>ROUND('4 - Sales and Revenues'!O84,0)</f>
        <v>0</v>
      </c>
    </row>
    <row r="6" spans="2:18" ht="9" customHeight="1" x14ac:dyDescent="0.3">
      <c r="B6" s="184"/>
      <c r="C6" s="185"/>
    </row>
    <row r="7" spans="2:18" ht="14.4" customHeight="1" thickBot="1" x14ac:dyDescent="0.35">
      <c r="B7" s="82" t="s">
        <v>1489</v>
      </c>
      <c r="D7" s="177" t="s">
        <v>675</v>
      </c>
      <c r="E7" s="177" t="s">
        <v>1076</v>
      </c>
      <c r="F7" s="177" t="s">
        <v>673</v>
      </c>
      <c r="G7" s="177" t="s">
        <v>1087</v>
      </c>
      <c r="H7" s="378" t="s">
        <v>1961</v>
      </c>
      <c r="J7" s="27"/>
      <c r="L7" s="148"/>
      <c r="M7" s="148"/>
      <c r="N7" s="148"/>
      <c r="O7" s="148"/>
      <c r="P7" s="148"/>
      <c r="Q7" s="148"/>
      <c r="R7" s="148"/>
    </row>
    <row r="8" spans="2:18" ht="14.4" customHeight="1" x14ac:dyDescent="0.3">
      <c r="B8" s="552" t="s">
        <v>1959</v>
      </c>
      <c r="C8" s="371" t="s">
        <v>681</v>
      </c>
      <c r="D8" s="164"/>
      <c r="E8" s="164"/>
      <c r="F8" s="186"/>
      <c r="G8" s="164"/>
      <c r="H8" s="549" t="s">
        <v>1958</v>
      </c>
      <c r="J8" s="27"/>
      <c r="K8" s="148"/>
      <c r="L8" s="148"/>
      <c r="M8" s="148"/>
      <c r="N8" s="148"/>
      <c r="O8" s="148"/>
      <c r="P8" s="148"/>
      <c r="Q8" s="148"/>
      <c r="R8" s="148"/>
    </row>
    <row r="9" spans="2:18" x14ac:dyDescent="0.3">
      <c r="B9" s="553"/>
      <c r="C9" s="370" t="s">
        <v>682</v>
      </c>
      <c r="D9" s="56"/>
      <c r="E9" s="56"/>
      <c r="F9" s="187"/>
      <c r="G9" s="56"/>
      <c r="H9" s="550"/>
      <c r="J9" s="27"/>
      <c r="K9" s="148"/>
      <c r="L9" s="148"/>
      <c r="M9" s="148"/>
      <c r="N9" s="148"/>
      <c r="O9" s="148"/>
      <c r="P9" s="148"/>
      <c r="Q9" s="148"/>
      <c r="R9" s="148"/>
    </row>
    <row r="10" spans="2:18" x14ac:dyDescent="0.3">
      <c r="B10" s="553"/>
      <c r="C10" s="370" t="s">
        <v>35</v>
      </c>
      <c r="D10" s="56"/>
      <c r="E10" s="56"/>
      <c r="F10" s="187"/>
      <c r="G10" s="56"/>
      <c r="H10" s="550"/>
      <c r="J10" s="27"/>
      <c r="K10" s="148"/>
      <c r="L10" s="148"/>
      <c r="M10" s="148"/>
      <c r="N10" s="148"/>
      <c r="O10" s="148"/>
      <c r="P10" s="148"/>
      <c r="Q10" s="148"/>
      <c r="R10" s="148"/>
    </row>
    <row r="11" spans="2:18" x14ac:dyDescent="0.3">
      <c r="B11" s="553"/>
      <c r="C11" s="370" t="s">
        <v>36</v>
      </c>
      <c r="D11" s="56"/>
      <c r="E11" s="56"/>
      <c r="F11" s="187"/>
      <c r="G11" s="56"/>
      <c r="H11" s="550"/>
      <c r="J11" s="27"/>
      <c r="K11" s="148"/>
      <c r="L11" s="148"/>
      <c r="M11" s="148"/>
      <c r="N11" s="148"/>
      <c r="O11" s="148"/>
      <c r="P11" s="148"/>
      <c r="Q11" s="148"/>
      <c r="R11" s="148"/>
    </row>
    <row r="12" spans="2:18" x14ac:dyDescent="0.3">
      <c r="B12" s="554" t="s">
        <v>1482</v>
      </c>
      <c r="C12" s="555"/>
      <c r="D12" s="187"/>
      <c r="E12" s="56"/>
      <c r="F12" s="187"/>
      <c r="G12" s="56"/>
      <c r="H12" s="372" t="s">
        <v>1957</v>
      </c>
      <c r="J12" s="27"/>
      <c r="K12" s="148"/>
      <c r="L12" s="148"/>
      <c r="M12" s="148"/>
      <c r="N12" s="148"/>
      <c r="O12" s="148"/>
      <c r="P12" s="148"/>
      <c r="Q12" s="148"/>
      <c r="R12" s="148"/>
    </row>
    <row r="13" spans="2:18" ht="15" thickBot="1" x14ac:dyDescent="0.35">
      <c r="B13" s="556" t="s">
        <v>1475</v>
      </c>
      <c r="C13" s="557"/>
      <c r="D13" s="379"/>
      <c r="E13" s="379"/>
      <c r="F13" s="379"/>
      <c r="G13" s="379"/>
      <c r="H13" s="380" t="s">
        <v>1960</v>
      </c>
      <c r="J13" s="27"/>
      <c r="K13" s="148"/>
      <c r="L13" s="148"/>
      <c r="M13" s="148"/>
      <c r="N13" s="148"/>
      <c r="O13" s="148"/>
      <c r="P13" s="148"/>
      <c r="Q13" s="148"/>
      <c r="R13" s="148"/>
    </row>
    <row r="14" spans="2:18" x14ac:dyDescent="0.3">
      <c r="B14" s="543" t="s">
        <v>1463</v>
      </c>
      <c r="C14" s="544"/>
      <c r="D14" s="381"/>
      <c r="E14" s="381"/>
      <c r="F14" s="381"/>
      <c r="G14" s="381"/>
      <c r="H14" s="382" t="s">
        <v>694</v>
      </c>
      <c r="J14" s="82"/>
      <c r="K14" s="148"/>
      <c r="L14" s="148"/>
      <c r="M14" s="148"/>
      <c r="N14" s="148"/>
      <c r="O14" s="148"/>
      <c r="P14" s="148"/>
      <c r="Q14" s="148"/>
      <c r="R14" s="148"/>
    </row>
    <row r="15" spans="2:18" x14ac:dyDescent="0.3">
      <c r="B15" s="545" t="s">
        <v>1463</v>
      </c>
      <c r="C15" s="546"/>
      <c r="D15" s="57"/>
      <c r="E15" s="57"/>
      <c r="F15" s="57"/>
      <c r="G15" s="57"/>
      <c r="H15" s="373" t="s">
        <v>694</v>
      </c>
      <c r="J15" s="82"/>
      <c r="K15" s="148"/>
      <c r="L15" s="148"/>
      <c r="M15" s="148"/>
      <c r="N15" s="148"/>
      <c r="O15" s="148"/>
      <c r="P15" s="148"/>
      <c r="Q15" s="148"/>
      <c r="R15" s="148"/>
    </row>
    <row r="16" spans="2:18" ht="15" thickBot="1" x14ac:dyDescent="0.35">
      <c r="B16" s="547" t="s">
        <v>1463</v>
      </c>
      <c r="C16" s="548"/>
      <c r="D16" s="165"/>
      <c r="E16" s="165"/>
      <c r="F16" s="165"/>
      <c r="G16" s="165"/>
      <c r="H16" s="374" t="s">
        <v>694</v>
      </c>
      <c r="J16" s="82"/>
      <c r="K16" s="148"/>
      <c r="L16" s="148"/>
      <c r="M16" s="148"/>
      <c r="N16" s="148"/>
      <c r="O16" s="148"/>
      <c r="P16" s="148"/>
      <c r="Q16" s="148"/>
      <c r="R16" s="148"/>
    </row>
    <row r="17" spans="2:18" ht="15" thickBot="1" x14ac:dyDescent="0.35">
      <c r="B17" s="375" t="s">
        <v>1464</v>
      </c>
      <c r="C17" s="376"/>
      <c r="D17" s="377">
        <f>SUM(D8:D16)</f>
        <v>0</v>
      </c>
      <c r="E17" s="377">
        <f t="shared" ref="E17:G17" si="0">SUM(E8:E16)</f>
        <v>0</v>
      </c>
      <c r="F17" s="377">
        <f t="shared" si="0"/>
        <v>0</v>
      </c>
      <c r="G17" s="377">
        <f t="shared" si="0"/>
        <v>0</v>
      </c>
      <c r="H17" s="176"/>
      <c r="I17" s="27"/>
      <c r="J17" s="82"/>
      <c r="K17" s="82"/>
      <c r="L17" s="82"/>
      <c r="M17" s="82"/>
      <c r="N17" s="82"/>
      <c r="O17" s="27"/>
      <c r="P17" s="27"/>
      <c r="Q17" s="27"/>
      <c r="R17" s="27"/>
    </row>
  </sheetData>
  <sheetProtection algorithmName="SHA-512" hashValue="cdKm/o258perNlvG/6WOM6Dm8DbXIxwvv484YXO4/WGHdLmo7p5ChQvjX73rFRY4yNgYeH4T+O4a0gBvZ77Mxw==" saltValue="4Magp64L5CdyhKIYSyVF9A==" spinCount="100000" sheet="1" objects="1" scenarios="1" selectLockedCells="1"/>
  <mergeCells count="8">
    <mergeCell ref="B14:C14"/>
    <mergeCell ref="B15:C15"/>
    <mergeCell ref="B16:C16"/>
    <mergeCell ref="H8:H11"/>
    <mergeCell ref="B3:H3"/>
    <mergeCell ref="B8:B11"/>
    <mergeCell ref="B12:C12"/>
    <mergeCell ref="B13:C13"/>
  </mergeCells>
  <dataValidations count="1">
    <dataValidation type="whole" allowBlank="1" showInputMessage="1" showErrorMessage="1" error="Any exempt amount must be greater than 0 and less than or equal to your total sales." sqref="D8:E11 G8:G16 E12 D13:F16" xr:uid="{20B391EF-73CC-45E9-9AB9-80600361F2C6}">
      <formula1>0</formula1>
      <formula2>$C$5</formula2>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DF884-909A-4411-9B26-76A16DAE8F67}">
  <sheetPr codeName="Sheet11">
    <tabColor theme="7" tint="0.59999389629810485"/>
    <pageSetUpPr fitToPage="1"/>
  </sheetPr>
  <dimension ref="B1:N2056"/>
  <sheetViews>
    <sheetView showGridLines="0" workbookViewId="0">
      <pane xSplit="1" ySplit="6" topLeftCell="B7" activePane="bottomRight" state="frozen"/>
      <selection pane="topRight" activeCell="C1" sqref="C1"/>
      <selection pane="bottomLeft" activeCell="A3" sqref="A3"/>
      <selection pane="bottomRight" activeCell="B7" sqref="B7"/>
    </sheetView>
  </sheetViews>
  <sheetFormatPr defaultRowHeight="14.4" x14ac:dyDescent="0.3"/>
  <cols>
    <col min="1" max="1" width="2.21875" customWidth="1"/>
    <col min="2" max="2" width="33.33203125" customWidth="1"/>
    <col min="3" max="5" width="12" customWidth="1"/>
    <col min="6" max="6" width="13.109375" customWidth="1"/>
    <col min="7" max="9" width="10.88671875" customWidth="1"/>
    <col min="10" max="10" width="4" customWidth="1"/>
    <col min="11" max="11" width="16.33203125" customWidth="1"/>
    <col min="12" max="13" width="16.33203125" style="71" customWidth="1"/>
    <col min="14" max="14" width="16.33203125" customWidth="1"/>
  </cols>
  <sheetData>
    <row r="1" spans="2:14" ht="15" thickBot="1" x14ac:dyDescent="0.35">
      <c r="B1" s="214" t="str">
        <f>_xlfn.CONCAT('1 - Contact Info'!B1:E1,'1 - Contact Info'!F1:O1)</f>
        <v>Company Name:</v>
      </c>
      <c r="C1" s="226"/>
      <c r="D1" s="226"/>
      <c r="E1" s="226"/>
      <c r="F1" s="226"/>
      <c r="H1" s="71" t="str">
        <f>+INSTRUCTIONS!$B$34</f>
        <v>Reporting Year: 2023 , v9.3</v>
      </c>
    </row>
    <row r="3" spans="2:14" ht="88.2" customHeight="1" x14ac:dyDescent="0.3">
      <c r="B3" s="558" t="s">
        <v>1987</v>
      </c>
      <c r="C3" s="559"/>
      <c r="D3" s="559"/>
      <c r="E3" s="559"/>
      <c r="F3" s="559"/>
      <c r="G3" s="559"/>
    </row>
    <row r="5" spans="2:14" x14ac:dyDescent="0.3">
      <c r="B5" s="385" t="s">
        <v>1988</v>
      </c>
    </row>
    <row r="6" spans="2:14" s="8" customFormat="1" ht="43.2" x14ac:dyDescent="0.3">
      <c r="B6" s="273" t="s">
        <v>1363</v>
      </c>
      <c r="C6" s="273" t="s">
        <v>1966</v>
      </c>
      <c r="D6" s="273" t="s">
        <v>1967</v>
      </c>
      <c r="E6" s="273" t="s">
        <v>1968</v>
      </c>
      <c r="F6" s="273" t="s">
        <v>1104</v>
      </c>
      <c r="G6" s="273" t="s">
        <v>1365</v>
      </c>
      <c r="H6" s="273" t="s">
        <v>1366</v>
      </c>
      <c r="I6" s="273" t="s">
        <v>1370</v>
      </c>
      <c r="J6" s="35"/>
      <c r="K6" s="206" t="s">
        <v>1364</v>
      </c>
      <c r="L6" s="206" t="s">
        <v>1368</v>
      </c>
      <c r="M6" s="206" t="s">
        <v>1369</v>
      </c>
      <c r="N6" s="207" t="s">
        <v>1371</v>
      </c>
    </row>
    <row r="7" spans="2:14" x14ac:dyDescent="0.3">
      <c r="B7" s="386"/>
      <c r="C7" s="392"/>
      <c r="D7" s="392"/>
      <c r="E7" s="395"/>
      <c r="F7" s="394"/>
      <c r="G7" s="396" t="str">
        <f>IF($C7="","No",IF($C7&lt;DATE(2007,9,21),"Yes","No"))</f>
        <v>No</v>
      </c>
      <c r="H7" s="396" t="str">
        <f>IF($C7="","No",IF($C7&lt;DATE(2019,9,20),"Yes","No"))</f>
        <v>No</v>
      </c>
      <c r="I7" s="396" t="str">
        <f>IF($C7="","No",IF($C7&lt;DATE(2019,9,20),"Yes","No"))</f>
        <v>No</v>
      </c>
      <c r="J7" s="17"/>
      <c r="K7" s="271">
        <f>+COUNT(B7:B2055)</f>
        <v>0</v>
      </c>
      <c r="L7" s="271">
        <f>SUMIFS(F7:F2056,G7:G2056,"Yes")</f>
        <v>0</v>
      </c>
      <c r="M7" s="272">
        <f>SUMIFS($F7:$F2056,H7:H2056,"Yes")</f>
        <v>0</v>
      </c>
      <c r="N7" s="272">
        <f>SUMIFS($F7:$F2056,I7:I2056,"Yes")</f>
        <v>0</v>
      </c>
    </row>
    <row r="8" spans="2:14" x14ac:dyDescent="0.3">
      <c r="B8" s="386"/>
      <c r="C8" s="392"/>
      <c r="D8" s="392"/>
      <c r="E8" s="395"/>
      <c r="F8" s="394"/>
      <c r="G8" s="396" t="str">
        <f t="shared" ref="G8:G71" si="0">IF($C8="","No",IF($C8&lt;DATE(2007,9,21),"Yes","No"))</f>
        <v>No</v>
      </c>
      <c r="H8" s="396" t="str">
        <f t="shared" ref="H8:I71" si="1">IF($C8="","No",IF($C8&lt;DATE(2019,9,20),"Yes","No"))</f>
        <v>No</v>
      </c>
      <c r="I8" s="396" t="str">
        <f t="shared" si="1"/>
        <v>No</v>
      </c>
      <c r="J8" s="17"/>
      <c r="K8" s="17"/>
      <c r="L8" s="17"/>
      <c r="N8" s="71"/>
    </row>
    <row r="9" spans="2:14" x14ac:dyDescent="0.3">
      <c r="B9" s="386"/>
      <c r="C9" s="392"/>
      <c r="D9" s="392"/>
      <c r="E9" s="395"/>
      <c r="F9" s="394"/>
      <c r="G9" s="396" t="str">
        <f t="shared" si="0"/>
        <v>No</v>
      </c>
      <c r="H9" s="396" t="str">
        <f t="shared" si="1"/>
        <v>No</v>
      </c>
      <c r="I9" s="396" t="str">
        <f t="shared" si="1"/>
        <v>No</v>
      </c>
      <c r="J9" s="17"/>
      <c r="K9" s="17"/>
      <c r="L9" s="17"/>
      <c r="N9" s="71"/>
    </row>
    <row r="10" spans="2:14" x14ac:dyDescent="0.3">
      <c r="B10" s="386"/>
      <c r="C10" s="392"/>
      <c r="D10" s="392"/>
      <c r="E10" s="395"/>
      <c r="F10" s="394"/>
      <c r="G10" s="396" t="str">
        <f t="shared" si="0"/>
        <v>No</v>
      </c>
      <c r="H10" s="396" t="str">
        <f t="shared" si="1"/>
        <v>No</v>
      </c>
      <c r="I10" s="396" t="str">
        <f t="shared" si="1"/>
        <v>No</v>
      </c>
      <c r="J10" s="17"/>
      <c r="K10" s="17"/>
      <c r="L10" s="17"/>
      <c r="N10" s="71"/>
    </row>
    <row r="11" spans="2:14" x14ac:dyDescent="0.3">
      <c r="B11" s="386"/>
      <c r="C11" s="392"/>
      <c r="D11" s="392"/>
      <c r="E11" s="395"/>
      <c r="F11" s="394"/>
      <c r="G11" s="396" t="str">
        <f t="shared" si="0"/>
        <v>No</v>
      </c>
      <c r="H11" s="396" t="str">
        <f t="shared" si="1"/>
        <v>No</v>
      </c>
      <c r="I11" s="396" t="str">
        <f t="shared" si="1"/>
        <v>No</v>
      </c>
      <c r="J11" s="17"/>
      <c r="K11" s="17"/>
      <c r="L11" s="17"/>
      <c r="N11" s="71"/>
    </row>
    <row r="12" spans="2:14" x14ac:dyDescent="0.3">
      <c r="B12" s="386"/>
      <c r="C12" s="392"/>
      <c r="D12" s="392"/>
      <c r="E12" s="395"/>
      <c r="F12" s="394"/>
      <c r="G12" s="396" t="str">
        <f t="shared" si="0"/>
        <v>No</v>
      </c>
      <c r="H12" s="396" t="str">
        <f t="shared" si="1"/>
        <v>No</v>
      </c>
      <c r="I12" s="396" t="str">
        <f t="shared" si="1"/>
        <v>No</v>
      </c>
      <c r="J12" s="17"/>
      <c r="K12" s="17"/>
      <c r="L12" s="17"/>
      <c r="N12" s="71"/>
    </row>
    <row r="13" spans="2:14" x14ac:dyDescent="0.3">
      <c r="B13" s="386"/>
      <c r="C13" s="392"/>
      <c r="D13" s="392"/>
      <c r="E13" s="395"/>
      <c r="F13" s="394"/>
      <c r="G13" s="396" t="str">
        <f t="shared" si="0"/>
        <v>No</v>
      </c>
      <c r="H13" s="396" t="str">
        <f t="shared" si="1"/>
        <v>No</v>
      </c>
      <c r="I13" s="396" t="str">
        <f t="shared" si="1"/>
        <v>No</v>
      </c>
      <c r="J13" s="17"/>
      <c r="K13" s="17"/>
      <c r="L13" s="17"/>
      <c r="N13" s="71"/>
    </row>
    <row r="14" spans="2:14" x14ac:dyDescent="0.3">
      <c r="B14" s="386"/>
      <c r="C14" s="392"/>
      <c r="D14" s="392"/>
      <c r="E14" s="395"/>
      <c r="F14" s="394"/>
      <c r="G14" s="396" t="str">
        <f t="shared" si="0"/>
        <v>No</v>
      </c>
      <c r="H14" s="396" t="str">
        <f t="shared" si="1"/>
        <v>No</v>
      </c>
      <c r="I14" s="396" t="str">
        <f t="shared" si="1"/>
        <v>No</v>
      </c>
      <c r="J14" s="17"/>
      <c r="K14" s="17"/>
      <c r="L14" s="17"/>
      <c r="N14" s="71"/>
    </row>
    <row r="15" spans="2:14" x14ac:dyDescent="0.3">
      <c r="B15" s="386"/>
      <c r="C15" s="392"/>
      <c r="D15" s="392"/>
      <c r="E15" s="395"/>
      <c r="F15" s="394"/>
      <c r="G15" s="396" t="str">
        <f t="shared" si="0"/>
        <v>No</v>
      </c>
      <c r="H15" s="396" t="str">
        <f t="shared" si="1"/>
        <v>No</v>
      </c>
      <c r="I15" s="396" t="str">
        <f t="shared" si="1"/>
        <v>No</v>
      </c>
      <c r="J15" s="17"/>
      <c r="K15" s="17"/>
      <c r="L15" s="17"/>
      <c r="N15" s="71"/>
    </row>
    <row r="16" spans="2:14" x14ac:dyDescent="0.3">
      <c r="B16" s="386"/>
      <c r="C16" s="392"/>
      <c r="D16" s="392"/>
      <c r="E16" s="395"/>
      <c r="F16" s="394"/>
      <c r="G16" s="396" t="str">
        <f t="shared" si="0"/>
        <v>No</v>
      </c>
      <c r="H16" s="396" t="str">
        <f t="shared" si="1"/>
        <v>No</v>
      </c>
      <c r="I16" s="396" t="str">
        <f t="shared" si="1"/>
        <v>No</v>
      </c>
      <c r="J16" s="17"/>
      <c r="K16" s="17"/>
      <c r="L16" s="17"/>
      <c r="N16" s="71"/>
    </row>
    <row r="17" spans="2:14" x14ac:dyDescent="0.3">
      <c r="B17" s="386"/>
      <c r="C17" s="392"/>
      <c r="D17" s="392"/>
      <c r="E17" s="395"/>
      <c r="F17" s="394"/>
      <c r="G17" s="396" t="str">
        <f t="shared" si="0"/>
        <v>No</v>
      </c>
      <c r="H17" s="396" t="str">
        <f t="shared" si="1"/>
        <v>No</v>
      </c>
      <c r="I17" s="396" t="str">
        <f t="shared" si="1"/>
        <v>No</v>
      </c>
      <c r="J17" s="17"/>
      <c r="K17" s="17"/>
      <c r="L17" s="17"/>
      <c r="N17" s="71"/>
    </row>
    <row r="18" spans="2:14" x14ac:dyDescent="0.3">
      <c r="B18" s="386"/>
      <c r="C18" s="392"/>
      <c r="D18" s="392"/>
      <c r="E18" s="395"/>
      <c r="F18" s="394"/>
      <c r="G18" s="396" t="str">
        <f t="shared" si="0"/>
        <v>No</v>
      </c>
      <c r="H18" s="396" t="str">
        <f t="shared" si="1"/>
        <v>No</v>
      </c>
      <c r="I18" s="396" t="str">
        <f t="shared" si="1"/>
        <v>No</v>
      </c>
      <c r="J18" s="17"/>
      <c r="K18" s="17"/>
      <c r="L18" s="17"/>
      <c r="N18" s="71"/>
    </row>
    <row r="19" spans="2:14" x14ac:dyDescent="0.3">
      <c r="B19" s="386"/>
      <c r="C19" s="392"/>
      <c r="D19" s="392"/>
      <c r="E19" s="395"/>
      <c r="F19" s="394"/>
      <c r="G19" s="396" t="str">
        <f t="shared" si="0"/>
        <v>No</v>
      </c>
      <c r="H19" s="396" t="str">
        <f t="shared" si="1"/>
        <v>No</v>
      </c>
      <c r="I19" s="396" t="str">
        <f t="shared" si="1"/>
        <v>No</v>
      </c>
      <c r="J19" s="17"/>
      <c r="K19" s="17"/>
      <c r="L19" s="17"/>
      <c r="N19" s="71"/>
    </row>
    <row r="20" spans="2:14" x14ac:dyDescent="0.3">
      <c r="B20" s="386"/>
      <c r="C20" s="392"/>
      <c r="D20" s="392"/>
      <c r="E20" s="395"/>
      <c r="F20" s="394"/>
      <c r="G20" s="396" t="str">
        <f t="shared" si="0"/>
        <v>No</v>
      </c>
      <c r="H20" s="396" t="str">
        <f t="shared" si="1"/>
        <v>No</v>
      </c>
      <c r="I20" s="396" t="str">
        <f t="shared" si="1"/>
        <v>No</v>
      </c>
      <c r="J20" s="17"/>
      <c r="K20" s="17"/>
      <c r="L20" s="17"/>
      <c r="N20" s="71"/>
    </row>
    <row r="21" spans="2:14" x14ac:dyDescent="0.3">
      <c r="B21" s="386"/>
      <c r="C21" s="392"/>
      <c r="D21" s="392"/>
      <c r="E21" s="395"/>
      <c r="F21" s="394"/>
      <c r="G21" s="396" t="str">
        <f t="shared" si="0"/>
        <v>No</v>
      </c>
      <c r="H21" s="396" t="str">
        <f t="shared" si="1"/>
        <v>No</v>
      </c>
      <c r="I21" s="396" t="str">
        <f t="shared" si="1"/>
        <v>No</v>
      </c>
      <c r="J21" s="17"/>
      <c r="K21" s="17"/>
      <c r="L21" s="17"/>
      <c r="N21" s="71"/>
    </row>
    <row r="22" spans="2:14" x14ac:dyDescent="0.3">
      <c r="B22" s="386"/>
      <c r="C22" s="392"/>
      <c r="D22" s="392"/>
      <c r="E22" s="395"/>
      <c r="F22" s="394"/>
      <c r="G22" s="396" t="str">
        <f t="shared" si="0"/>
        <v>No</v>
      </c>
      <c r="H22" s="396" t="str">
        <f t="shared" si="1"/>
        <v>No</v>
      </c>
      <c r="I22" s="396" t="str">
        <f t="shared" si="1"/>
        <v>No</v>
      </c>
      <c r="J22" s="17"/>
      <c r="K22" s="17"/>
      <c r="L22" s="17"/>
      <c r="N22" s="71"/>
    </row>
    <row r="23" spans="2:14" x14ac:dyDescent="0.3">
      <c r="B23" s="386"/>
      <c r="C23" s="392"/>
      <c r="D23" s="392"/>
      <c r="E23" s="395"/>
      <c r="F23" s="394"/>
      <c r="G23" s="396" t="str">
        <f t="shared" si="0"/>
        <v>No</v>
      </c>
      <c r="H23" s="396" t="str">
        <f t="shared" si="1"/>
        <v>No</v>
      </c>
      <c r="I23" s="396" t="str">
        <f t="shared" si="1"/>
        <v>No</v>
      </c>
      <c r="J23" s="17"/>
      <c r="K23" s="17"/>
      <c r="L23" s="17"/>
      <c r="N23" s="71"/>
    </row>
    <row r="24" spans="2:14" x14ac:dyDescent="0.3">
      <c r="B24" s="386"/>
      <c r="C24" s="392"/>
      <c r="D24" s="392"/>
      <c r="E24" s="395"/>
      <c r="F24" s="394"/>
      <c r="G24" s="396" t="str">
        <f t="shared" si="0"/>
        <v>No</v>
      </c>
      <c r="H24" s="396" t="str">
        <f t="shared" si="1"/>
        <v>No</v>
      </c>
      <c r="I24" s="396" t="str">
        <f t="shared" si="1"/>
        <v>No</v>
      </c>
      <c r="J24" s="17"/>
      <c r="K24" s="17"/>
      <c r="L24" s="17"/>
      <c r="N24" s="71"/>
    </row>
    <row r="25" spans="2:14" x14ac:dyDescent="0.3">
      <c r="B25" s="386"/>
      <c r="C25" s="392"/>
      <c r="D25" s="392"/>
      <c r="E25" s="395"/>
      <c r="F25" s="394"/>
      <c r="G25" s="396" t="str">
        <f t="shared" si="0"/>
        <v>No</v>
      </c>
      <c r="H25" s="396" t="str">
        <f t="shared" si="1"/>
        <v>No</v>
      </c>
      <c r="I25" s="396" t="str">
        <f t="shared" si="1"/>
        <v>No</v>
      </c>
      <c r="J25" s="17"/>
      <c r="K25" s="17"/>
      <c r="L25" s="17"/>
      <c r="N25" s="71"/>
    </row>
    <row r="26" spans="2:14" x14ac:dyDescent="0.3">
      <c r="B26" s="386"/>
      <c r="C26" s="392"/>
      <c r="D26" s="392"/>
      <c r="E26" s="395"/>
      <c r="F26" s="394"/>
      <c r="G26" s="396" t="str">
        <f t="shared" si="0"/>
        <v>No</v>
      </c>
      <c r="H26" s="396" t="str">
        <f t="shared" si="1"/>
        <v>No</v>
      </c>
      <c r="I26" s="396" t="str">
        <f t="shared" si="1"/>
        <v>No</v>
      </c>
      <c r="J26" s="17"/>
      <c r="K26" s="17"/>
      <c r="L26" s="17"/>
      <c r="N26" s="71"/>
    </row>
    <row r="27" spans="2:14" x14ac:dyDescent="0.3">
      <c r="B27" s="386"/>
      <c r="C27" s="392"/>
      <c r="D27" s="392"/>
      <c r="E27" s="395"/>
      <c r="F27" s="394"/>
      <c r="G27" s="396" t="str">
        <f t="shared" si="0"/>
        <v>No</v>
      </c>
      <c r="H27" s="396" t="str">
        <f t="shared" si="1"/>
        <v>No</v>
      </c>
      <c r="I27" s="396" t="str">
        <f t="shared" si="1"/>
        <v>No</v>
      </c>
      <c r="J27" s="17"/>
      <c r="K27" s="17"/>
      <c r="L27" s="17"/>
      <c r="N27" s="71"/>
    </row>
    <row r="28" spans="2:14" x14ac:dyDescent="0.3">
      <c r="B28" s="386"/>
      <c r="C28" s="392"/>
      <c r="D28" s="392"/>
      <c r="E28" s="395"/>
      <c r="F28" s="394"/>
      <c r="G28" s="396" t="str">
        <f t="shared" si="0"/>
        <v>No</v>
      </c>
      <c r="H28" s="396" t="str">
        <f t="shared" si="1"/>
        <v>No</v>
      </c>
      <c r="I28" s="396" t="str">
        <f t="shared" si="1"/>
        <v>No</v>
      </c>
      <c r="J28" s="17"/>
      <c r="K28" s="17"/>
      <c r="L28" s="17"/>
      <c r="N28" s="71"/>
    </row>
    <row r="29" spans="2:14" x14ac:dyDescent="0.3">
      <c r="B29" s="386"/>
      <c r="C29" s="392"/>
      <c r="D29" s="392"/>
      <c r="E29" s="395"/>
      <c r="F29" s="394"/>
      <c r="G29" s="396" t="str">
        <f t="shared" si="0"/>
        <v>No</v>
      </c>
      <c r="H29" s="396" t="str">
        <f t="shared" si="1"/>
        <v>No</v>
      </c>
      <c r="I29" s="396" t="str">
        <f t="shared" si="1"/>
        <v>No</v>
      </c>
      <c r="J29" s="17"/>
      <c r="K29" s="17"/>
      <c r="L29" s="17"/>
      <c r="N29" s="71"/>
    </row>
    <row r="30" spans="2:14" x14ac:dyDescent="0.3">
      <c r="B30" s="386"/>
      <c r="C30" s="392"/>
      <c r="D30" s="392"/>
      <c r="E30" s="395"/>
      <c r="F30" s="394"/>
      <c r="G30" s="396" t="str">
        <f t="shared" si="0"/>
        <v>No</v>
      </c>
      <c r="H30" s="396" t="str">
        <f t="shared" si="1"/>
        <v>No</v>
      </c>
      <c r="I30" s="396" t="str">
        <f t="shared" si="1"/>
        <v>No</v>
      </c>
      <c r="J30" s="17"/>
      <c r="K30" s="17"/>
      <c r="L30" s="17"/>
      <c r="N30" s="71"/>
    </row>
    <row r="31" spans="2:14" x14ac:dyDescent="0.3">
      <c r="B31" s="386"/>
      <c r="C31" s="392"/>
      <c r="D31" s="392"/>
      <c r="E31" s="395"/>
      <c r="F31" s="394"/>
      <c r="G31" s="396" t="str">
        <f t="shared" si="0"/>
        <v>No</v>
      </c>
      <c r="H31" s="396" t="str">
        <f t="shared" si="1"/>
        <v>No</v>
      </c>
      <c r="I31" s="396" t="str">
        <f t="shared" si="1"/>
        <v>No</v>
      </c>
      <c r="J31" s="17"/>
      <c r="K31" s="17"/>
      <c r="L31" s="17"/>
      <c r="N31" s="71"/>
    </row>
    <row r="32" spans="2:14" x14ac:dyDescent="0.3">
      <c r="B32" s="386"/>
      <c r="C32" s="392"/>
      <c r="D32" s="392"/>
      <c r="E32" s="395"/>
      <c r="F32" s="394"/>
      <c r="G32" s="396" t="str">
        <f t="shared" si="0"/>
        <v>No</v>
      </c>
      <c r="H32" s="396" t="str">
        <f t="shared" si="1"/>
        <v>No</v>
      </c>
      <c r="I32" s="396" t="str">
        <f t="shared" si="1"/>
        <v>No</v>
      </c>
      <c r="J32" s="17"/>
      <c r="K32" s="17"/>
      <c r="L32" s="17"/>
      <c r="N32" s="71"/>
    </row>
    <row r="33" spans="2:14" x14ac:dyDescent="0.3">
      <c r="B33" s="386"/>
      <c r="C33" s="392"/>
      <c r="D33" s="392"/>
      <c r="E33" s="395"/>
      <c r="F33" s="394"/>
      <c r="G33" s="396" t="str">
        <f t="shared" si="0"/>
        <v>No</v>
      </c>
      <c r="H33" s="396" t="str">
        <f t="shared" si="1"/>
        <v>No</v>
      </c>
      <c r="I33" s="396" t="str">
        <f t="shared" si="1"/>
        <v>No</v>
      </c>
      <c r="J33" s="17"/>
      <c r="K33" s="17"/>
      <c r="L33" s="17"/>
      <c r="N33" s="71"/>
    </row>
    <row r="34" spans="2:14" x14ac:dyDescent="0.3">
      <c r="B34" s="386"/>
      <c r="C34" s="392"/>
      <c r="D34" s="392"/>
      <c r="E34" s="395"/>
      <c r="F34" s="394"/>
      <c r="G34" s="396" t="str">
        <f t="shared" si="0"/>
        <v>No</v>
      </c>
      <c r="H34" s="396" t="str">
        <f t="shared" si="1"/>
        <v>No</v>
      </c>
      <c r="I34" s="396" t="str">
        <f t="shared" si="1"/>
        <v>No</v>
      </c>
      <c r="J34" s="17"/>
      <c r="K34" s="17"/>
      <c r="L34" s="17"/>
      <c r="N34" s="71"/>
    </row>
    <row r="35" spans="2:14" x14ac:dyDescent="0.3">
      <c r="B35" s="386"/>
      <c r="C35" s="392"/>
      <c r="D35" s="392"/>
      <c r="E35" s="395"/>
      <c r="F35" s="394"/>
      <c r="G35" s="396" t="str">
        <f t="shared" si="0"/>
        <v>No</v>
      </c>
      <c r="H35" s="396" t="str">
        <f t="shared" si="1"/>
        <v>No</v>
      </c>
      <c r="I35" s="396" t="str">
        <f t="shared" si="1"/>
        <v>No</v>
      </c>
      <c r="J35" s="17"/>
      <c r="K35" s="17"/>
      <c r="L35" s="17"/>
      <c r="N35" s="71"/>
    </row>
    <row r="36" spans="2:14" x14ac:dyDescent="0.3">
      <c r="B36" s="386"/>
      <c r="C36" s="392"/>
      <c r="D36" s="392"/>
      <c r="E36" s="395"/>
      <c r="F36" s="394"/>
      <c r="G36" s="396" t="str">
        <f t="shared" si="0"/>
        <v>No</v>
      </c>
      <c r="H36" s="396" t="str">
        <f t="shared" si="1"/>
        <v>No</v>
      </c>
      <c r="I36" s="396" t="str">
        <f t="shared" si="1"/>
        <v>No</v>
      </c>
      <c r="J36" s="17"/>
      <c r="K36" s="17"/>
      <c r="L36" s="17"/>
      <c r="N36" s="71"/>
    </row>
    <row r="37" spans="2:14" x14ac:dyDescent="0.3">
      <c r="B37" s="386"/>
      <c r="C37" s="392"/>
      <c r="D37" s="392"/>
      <c r="E37" s="395"/>
      <c r="F37" s="394"/>
      <c r="G37" s="396" t="str">
        <f t="shared" si="0"/>
        <v>No</v>
      </c>
      <c r="H37" s="396" t="str">
        <f t="shared" si="1"/>
        <v>No</v>
      </c>
      <c r="I37" s="396" t="str">
        <f t="shared" si="1"/>
        <v>No</v>
      </c>
      <c r="J37" s="17"/>
      <c r="K37" s="17"/>
      <c r="L37" s="17"/>
      <c r="N37" s="71"/>
    </row>
    <row r="38" spans="2:14" x14ac:dyDescent="0.3">
      <c r="B38" s="386"/>
      <c r="C38" s="392"/>
      <c r="D38" s="392"/>
      <c r="E38" s="395"/>
      <c r="F38" s="394"/>
      <c r="G38" s="396" t="str">
        <f t="shared" si="0"/>
        <v>No</v>
      </c>
      <c r="H38" s="396" t="str">
        <f t="shared" si="1"/>
        <v>No</v>
      </c>
      <c r="I38" s="396" t="str">
        <f t="shared" si="1"/>
        <v>No</v>
      </c>
      <c r="J38" s="17"/>
      <c r="K38" s="17"/>
      <c r="L38" s="17"/>
      <c r="N38" s="71"/>
    </row>
    <row r="39" spans="2:14" x14ac:dyDescent="0.3">
      <c r="B39" s="386"/>
      <c r="C39" s="392"/>
      <c r="D39" s="392"/>
      <c r="E39" s="395"/>
      <c r="F39" s="394"/>
      <c r="G39" s="396" t="str">
        <f t="shared" si="0"/>
        <v>No</v>
      </c>
      <c r="H39" s="396" t="str">
        <f t="shared" si="1"/>
        <v>No</v>
      </c>
      <c r="I39" s="396" t="str">
        <f t="shared" si="1"/>
        <v>No</v>
      </c>
      <c r="J39" s="17"/>
      <c r="K39" s="17"/>
      <c r="L39" s="17"/>
      <c r="N39" s="71"/>
    </row>
    <row r="40" spans="2:14" x14ac:dyDescent="0.3">
      <c r="B40" s="386"/>
      <c r="C40" s="392"/>
      <c r="D40" s="392"/>
      <c r="E40" s="395"/>
      <c r="F40" s="394"/>
      <c r="G40" s="396" t="str">
        <f t="shared" si="0"/>
        <v>No</v>
      </c>
      <c r="H40" s="396" t="str">
        <f t="shared" si="1"/>
        <v>No</v>
      </c>
      <c r="I40" s="396" t="str">
        <f t="shared" si="1"/>
        <v>No</v>
      </c>
      <c r="J40" s="17"/>
      <c r="K40" s="17"/>
      <c r="L40" s="17"/>
      <c r="N40" s="71"/>
    </row>
    <row r="41" spans="2:14" x14ac:dyDescent="0.3">
      <c r="B41" s="386"/>
      <c r="C41" s="392"/>
      <c r="D41" s="392"/>
      <c r="E41" s="395"/>
      <c r="F41" s="394"/>
      <c r="G41" s="396" t="str">
        <f t="shared" si="0"/>
        <v>No</v>
      </c>
      <c r="H41" s="396" t="str">
        <f t="shared" si="1"/>
        <v>No</v>
      </c>
      <c r="I41" s="396" t="str">
        <f t="shared" si="1"/>
        <v>No</v>
      </c>
      <c r="J41" s="17"/>
      <c r="K41" s="17"/>
      <c r="L41" s="17"/>
      <c r="N41" s="71"/>
    </row>
    <row r="42" spans="2:14" x14ac:dyDescent="0.3">
      <c r="B42" s="386"/>
      <c r="C42" s="392"/>
      <c r="D42" s="392"/>
      <c r="E42" s="395"/>
      <c r="F42" s="394"/>
      <c r="G42" s="396" t="str">
        <f t="shared" si="0"/>
        <v>No</v>
      </c>
      <c r="H42" s="396" t="str">
        <f t="shared" si="1"/>
        <v>No</v>
      </c>
      <c r="I42" s="396" t="str">
        <f t="shared" si="1"/>
        <v>No</v>
      </c>
      <c r="J42" s="17"/>
      <c r="K42" s="17"/>
      <c r="L42" s="17"/>
      <c r="N42" s="71"/>
    </row>
    <row r="43" spans="2:14" x14ac:dyDescent="0.3">
      <c r="B43" s="386"/>
      <c r="C43" s="392"/>
      <c r="D43" s="392"/>
      <c r="E43" s="395"/>
      <c r="F43" s="394"/>
      <c r="G43" s="396" t="str">
        <f t="shared" si="0"/>
        <v>No</v>
      </c>
      <c r="H43" s="396" t="str">
        <f t="shared" si="1"/>
        <v>No</v>
      </c>
      <c r="I43" s="396" t="str">
        <f t="shared" si="1"/>
        <v>No</v>
      </c>
      <c r="J43" s="17"/>
      <c r="K43" s="17"/>
      <c r="L43" s="17"/>
      <c r="N43" s="71"/>
    </row>
    <row r="44" spans="2:14" x14ac:dyDescent="0.3">
      <c r="B44" s="386"/>
      <c r="C44" s="392"/>
      <c r="D44" s="392"/>
      <c r="E44" s="395"/>
      <c r="F44" s="394"/>
      <c r="G44" s="396" t="str">
        <f t="shared" si="0"/>
        <v>No</v>
      </c>
      <c r="H44" s="396" t="str">
        <f t="shared" si="1"/>
        <v>No</v>
      </c>
      <c r="I44" s="396" t="str">
        <f t="shared" si="1"/>
        <v>No</v>
      </c>
      <c r="J44" s="17"/>
      <c r="K44" s="17"/>
      <c r="L44" s="17"/>
      <c r="N44" s="71"/>
    </row>
    <row r="45" spans="2:14" x14ac:dyDescent="0.3">
      <c r="B45" s="386"/>
      <c r="C45" s="392"/>
      <c r="D45" s="392"/>
      <c r="E45" s="395"/>
      <c r="F45" s="394"/>
      <c r="G45" s="396" t="str">
        <f t="shared" si="0"/>
        <v>No</v>
      </c>
      <c r="H45" s="396" t="str">
        <f t="shared" si="1"/>
        <v>No</v>
      </c>
      <c r="I45" s="396" t="str">
        <f t="shared" si="1"/>
        <v>No</v>
      </c>
      <c r="J45" s="17"/>
      <c r="K45" s="17"/>
      <c r="L45" s="17"/>
      <c r="N45" s="71"/>
    </row>
    <row r="46" spans="2:14" x14ac:dyDescent="0.3">
      <c r="B46" s="386"/>
      <c r="C46" s="392"/>
      <c r="D46" s="392"/>
      <c r="E46" s="395"/>
      <c r="F46" s="394"/>
      <c r="G46" s="396" t="str">
        <f t="shared" si="0"/>
        <v>No</v>
      </c>
      <c r="H46" s="396" t="str">
        <f t="shared" si="1"/>
        <v>No</v>
      </c>
      <c r="I46" s="396" t="str">
        <f t="shared" si="1"/>
        <v>No</v>
      </c>
      <c r="J46" s="17"/>
      <c r="K46" s="17"/>
      <c r="L46" s="17"/>
      <c r="N46" s="71"/>
    </row>
    <row r="47" spans="2:14" x14ac:dyDescent="0.3">
      <c r="B47" s="386"/>
      <c r="C47" s="392"/>
      <c r="D47" s="392"/>
      <c r="E47" s="395"/>
      <c r="F47" s="394"/>
      <c r="G47" s="396" t="str">
        <f t="shared" si="0"/>
        <v>No</v>
      </c>
      <c r="H47" s="396" t="str">
        <f t="shared" si="1"/>
        <v>No</v>
      </c>
      <c r="I47" s="396" t="str">
        <f t="shared" si="1"/>
        <v>No</v>
      </c>
      <c r="J47" s="17"/>
      <c r="K47" s="17"/>
      <c r="L47" s="17"/>
      <c r="N47" s="71"/>
    </row>
    <row r="48" spans="2:14" x14ac:dyDescent="0.3">
      <c r="B48" s="386"/>
      <c r="C48" s="392"/>
      <c r="D48" s="392"/>
      <c r="E48" s="395"/>
      <c r="F48" s="394"/>
      <c r="G48" s="396" t="str">
        <f t="shared" si="0"/>
        <v>No</v>
      </c>
      <c r="H48" s="396" t="str">
        <f t="shared" si="1"/>
        <v>No</v>
      </c>
      <c r="I48" s="396" t="str">
        <f t="shared" si="1"/>
        <v>No</v>
      </c>
      <c r="J48" s="17"/>
      <c r="K48" s="17"/>
      <c r="L48" s="17"/>
      <c r="N48" s="71"/>
    </row>
    <row r="49" spans="2:14" x14ac:dyDescent="0.3">
      <c r="B49" s="386"/>
      <c r="C49" s="392"/>
      <c r="D49" s="392"/>
      <c r="E49" s="395"/>
      <c r="F49" s="394"/>
      <c r="G49" s="396" t="str">
        <f t="shared" si="0"/>
        <v>No</v>
      </c>
      <c r="H49" s="396" t="str">
        <f t="shared" si="1"/>
        <v>No</v>
      </c>
      <c r="I49" s="396" t="str">
        <f t="shared" si="1"/>
        <v>No</v>
      </c>
      <c r="J49" s="17"/>
      <c r="K49" s="17"/>
      <c r="L49" s="17"/>
      <c r="N49" s="71"/>
    </row>
    <row r="50" spans="2:14" x14ac:dyDescent="0.3">
      <c r="B50" s="386"/>
      <c r="C50" s="392"/>
      <c r="D50" s="392"/>
      <c r="E50" s="395"/>
      <c r="F50" s="394"/>
      <c r="G50" s="396" t="str">
        <f t="shared" si="0"/>
        <v>No</v>
      </c>
      <c r="H50" s="396" t="str">
        <f t="shared" si="1"/>
        <v>No</v>
      </c>
      <c r="I50" s="396" t="str">
        <f t="shared" si="1"/>
        <v>No</v>
      </c>
      <c r="J50" s="17"/>
      <c r="K50" s="17"/>
      <c r="L50" s="17"/>
      <c r="N50" s="71"/>
    </row>
    <row r="51" spans="2:14" x14ac:dyDescent="0.3">
      <c r="B51" s="386"/>
      <c r="C51" s="392"/>
      <c r="D51" s="392"/>
      <c r="E51" s="395"/>
      <c r="F51" s="394"/>
      <c r="G51" s="396" t="str">
        <f t="shared" si="0"/>
        <v>No</v>
      </c>
      <c r="H51" s="396" t="str">
        <f t="shared" si="1"/>
        <v>No</v>
      </c>
      <c r="I51" s="396" t="str">
        <f t="shared" si="1"/>
        <v>No</v>
      </c>
      <c r="J51" s="17"/>
      <c r="K51" s="17"/>
      <c r="L51" s="17"/>
      <c r="N51" s="71"/>
    </row>
    <row r="52" spans="2:14" x14ac:dyDescent="0.3">
      <c r="B52" s="386"/>
      <c r="C52" s="392"/>
      <c r="D52" s="392"/>
      <c r="E52" s="395"/>
      <c r="F52" s="394"/>
      <c r="G52" s="396" t="str">
        <f t="shared" si="0"/>
        <v>No</v>
      </c>
      <c r="H52" s="396" t="str">
        <f t="shared" si="1"/>
        <v>No</v>
      </c>
      <c r="I52" s="396" t="str">
        <f t="shared" si="1"/>
        <v>No</v>
      </c>
      <c r="J52" s="17"/>
      <c r="K52" s="17"/>
      <c r="L52" s="17"/>
      <c r="N52" s="71"/>
    </row>
    <row r="53" spans="2:14" x14ac:dyDescent="0.3">
      <c r="B53" s="386"/>
      <c r="C53" s="392"/>
      <c r="D53" s="392"/>
      <c r="E53" s="395"/>
      <c r="F53" s="394"/>
      <c r="G53" s="396" t="str">
        <f t="shared" si="0"/>
        <v>No</v>
      </c>
      <c r="H53" s="396" t="str">
        <f t="shared" si="1"/>
        <v>No</v>
      </c>
      <c r="I53" s="396" t="str">
        <f t="shared" si="1"/>
        <v>No</v>
      </c>
      <c r="J53" s="17"/>
      <c r="K53" s="17"/>
      <c r="L53" s="17"/>
      <c r="N53" s="71"/>
    </row>
    <row r="54" spans="2:14" x14ac:dyDescent="0.3">
      <c r="B54" s="386"/>
      <c r="C54" s="392"/>
      <c r="D54" s="392"/>
      <c r="E54" s="395"/>
      <c r="F54" s="394"/>
      <c r="G54" s="396" t="str">
        <f t="shared" si="0"/>
        <v>No</v>
      </c>
      <c r="H54" s="396" t="str">
        <f t="shared" si="1"/>
        <v>No</v>
      </c>
      <c r="I54" s="396" t="str">
        <f t="shared" si="1"/>
        <v>No</v>
      </c>
      <c r="J54" s="17"/>
      <c r="K54" s="17"/>
      <c r="L54" s="17"/>
      <c r="N54" s="71"/>
    </row>
    <row r="55" spans="2:14" x14ac:dyDescent="0.3">
      <c r="B55" s="386"/>
      <c r="C55" s="392"/>
      <c r="D55" s="392"/>
      <c r="E55" s="395"/>
      <c r="F55" s="394"/>
      <c r="G55" s="396" t="str">
        <f t="shared" si="0"/>
        <v>No</v>
      </c>
      <c r="H55" s="396" t="str">
        <f t="shared" si="1"/>
        <v>No</v>
      </c>
      <c r="I55" s="396" t="str">
        <f t="shared" si="1"/>
        <v>No</v>
      </c>
      <c r="J55" s="17"/>
      <c r="K55" s="17"/>
      <c r="L55" s="17"/>
      <c r="N55" s="71"/>
    </row>
    <row r="56" spans="2:14" x14ac:dyDescent="0.3">
      <c r="B56" s="386"/>
      <c r="C56" s="392"/>
      <c r="D56" s="392"/>
      <c r="E56" s="395"/>
      <c r="F56" s="394"/>
      <c r="G56" s="396" t="str">
        <f t="shared" si="0"/>
        <v>No</v>
      </c>
      <c r="H56" s="396" t="str">
        <f t="shared" si="1"/>
        <v>No</v>
      </c>
      <c r="I56" s="396" t="str">
        <f t="shared" si="1"/>
        <v>No</v>
      </c>
      <c r="J56" s="17"/>
      <c r="K56" s="17"/>
      <c r="L56" s="17"/>
      <c r="N56" s="71"/>
    </row>
    <row r="57" spans="2:14" x14ac:dyDescent="0.3">
      <c r="B57" s="386"/>
      <c r="C57" s="392"/>
      <c r="D57" s="392"/>
      <c r="E57" s="395"/>
      <c r="F57" s="394"/>
      <c r="G57" s="396" t="str">
        <f t="shared" si="0"/>
        <v>No</v>
      </c>
      <c r="H57" s="396" t="str">
        <f t="shared" si="1"/>
        <v>No</v>
      </c>
      <c r="I57" s="396" t="str">
        <f t="shared" si="1"/>
        <v>No</v>
      </c>
      <c r="J57" s="17"/>
      <c r="K57" s="17"/>
      <c r="L57" s="17"/>
      <c r="N57" s="71"/>
    </row>
    <row r="58" spans="2:14" x14ac:dyDescent="0.3">
      <c r="B58" s="386"/>
      <c r="C58" s="392"/>
      <c r="D58" s="392"/>
      <c r="E58" s="395"/>
      <c r="F58" s="394"/>
      <c r="G58" s="396" t="str">
        <f t="shared" si="0"/>
        <v>No</v>
      </c>
      <c r="H58" s="396" t="str">
        <f t="shared" si="1"/>
        <v>No</v>
      </c>
      <c r="I58" s="396" t="str">
        <f t="shared" si="1"/>
        <v>No</v>
      </c>
      <c r="J58" s="17"/>
      <c r="K58" s="17"/>
      <c r="L58" s="17"/>
      <c r="N58" s="71"/>
    </row>
    <row r="59" spans="2:14" x14ac:dyDescent="0.3">
      <c r="B59" s="386"/>
      <c r="C59" s="392"/>
      <c r="D59" s="392"/>
      <c r="E59" s="395"/>
      <c r="F59" s="394"/>
      <c r="G59" s="396" t="str">
        <f t="shared" si="0"/>
        <v>No</v>
      </c>
      <c r="H59" s="396" t="str">
        <f t="shared" si="1"/>
        <v>No</v>
      </c>
      <c r="I59" s="396" t="str">
        <f t="shared" si="1"/>
        <v>No</v>
      </c>
      <c r="J59" s="17"/>
      <c r="K59" s="17"/>
      <c r="L59" s="17"/>
      <c r="N59" s="71"/>
    </row>
    <row r="60" spans="2:14" x14ac:dyDescent="0.3">
      <c r="B60" s="386"/>
      <c r="C60" s="392"/>
      <c r="D60" s="392"/>
      <c r="E60" s="395"/>
      <c r="F60" s="394"/>
      <c r="G60" s="396" t="str">
        <f t="shared" si="0"/>
        <v>No</v>
      </c>
      <c r="H60" s="396" t="str">
        <f t="shared" si="1"/>
        <v>No</v>
      </c>
      <c r="I60" s="396" t="str">
        <f t="shared" si="1"/>
        <v>No</v>
      </c>
      <c r="J60" s="17"/>
      <c r="K60" s="17"/>
      <c r="L60" s="17"/>
      <c r="N60" s="71"/>
    </row>
    <row r="61" spans="2:14" x14ac:dyDescent="0.3">
      <c r="B61" s="386"/>
      <c r="C61" s="392"/>
      <c r="D61" s="392"/>
      <c r="E61" s="395"/>
      <c r="F61" s="394"/>
      <c r="G61" s="396" t="str">
        <f t="shared" si="0"/>
        <v>No</v>
      </c>
      <c r="H61" s="396" t="str">
        <f t="shared" si="1"/>
        <v>No</v>
      </c>
      <c r="I61" s="396" t="str">
        <f t="shared" si="1"/>
        <v>No</v>
      </c>
      <c r="J61" s="17"/>
      <c r="K61" s="17"/>
      <c r="L61" s="17"/>
      <c r="N61" s="71"/>
    </row>
    <row r="62" spans="2:14" x14ac:dyDescent="0.3">
      <c r="B62" s="386"/>
      <c r="C62" s="392"/>
      <c r="D62" s="392"/>
      <c r="E62" s="395"/>
      <c r="F62" s="394"/>
      <c r="G62" s="396" t="str">
        <f t="shared" si="0"/>
        <v>No</v>
      </c>
      <c r="H62" s="396" t="str">
        <f t="shared" si="1"/>
        <v>No</v>
      </c>
      <c r="I62" s="396" t="str">
        <f t="shared" si="1"/>
        <v>No</v>
      </c>
      <c r="J62" s="17"/>
      <c r="K62" s="17"/>
      <c r="L62" s="17"/>
      <c r="N62" s="71"/>
    </row>
    <row r="63" spans="2:14" x14ac:dyDescent="0.3">
      <c r="B63" s="386"/>
      <c r="C63" s="392"/>
      <c r="D63" s="392"/>
      <c r="E63" s="395"/>
      <c r="F63" s="394"/>
      <c r="G63" s="396" t="str">
        <f t="shared" si="0"/>
        <v>No</v>
      </c>
      <c r="H63" s="396" t="str">
        <f t="shared" si="1"/>
        <v>No</v>
      </c>
      <c r="I63" s="396" t="str">
        <f t="shared" si="1"/>
        <v>No</v>
      </c>
      <c r="J63" s="17"/>
      <c r="K63" s="17"/>
      <c r="L63" s="17"/>
      <c r="N63" s="71"/>
    </row>
    <row r="64" spans="2:14" x14ac:dyDescent="0.3">
      <c r="B64" s="386"/>
      <c r="C64" s="392"/>
      <c r="D64" s="392"/>
      <c r="E64" s="395"/>
      <c r="F64" s="394"/>
      <c r="G64" s="396" t="str">
        <f t="shared" si="0"/>
        <v>No</v>
      </c>
      <c r="H64" s="396" t="str">
        <f t="shared" si="1"/>
        <v>No</v>
      </c>
      <c r="I64" s="396" t="str">
        <f t="shared" si="1"/>
        <v>No</v>
      </c>
      <c r="J64" s="17"/>
      <c r="K64" s="17"/>
      <c r="L64" s="17"/>
      <c r="N64" s="71"/>
    </row>
    <row r="65" spans="2:14" x14ac:dyDescent="0.3">
      <c r="B65" s="386"/>
      <c r="C65" s="392"/>
      <c r="D65" s="392"/>
      <c r="E65" s="395"/>
      <c r="F65" s="394"/>
      <c r="G65" s="396" t="str">
        <f t="shared" si="0"/>
        <v>No</v>
      </c>
      <c r="H65" s="396" t="str">
        <f t="shared" si="1"/>
        <v>No</v>
      </c>
      <c r="I65" s="396" t="str">
        <f t="shared" si="1"/>
        <v>No</v>
      </c>
      <c r="J65" s="17"/>
      <c r="K65" s="17"/>
      <c r="L65" s="17"/>
      <c r="N65" s="71"/>
    </row>
    <row r="66" spans="2:14" x14ac:dyDescent="0.3">
      <c r="B66" s="386"/>
      <c r="C66" s="392"/>
      <c r="D66" s="392"/>
      <c r="E66" s="395"/>
      <c r="F66" s="394"/>
      <c r="G66" s="396" t="str">
        <f t="shared" si="0"/>
        <v>No</v>
      </c>
      <c r="H66" s="396" t="str">
        <f t="shared" si="1"/>
        <v>No</v>
      </c>
      <c r="I66" s="396" t="str">
        <f t="shared" si="1"/>
        <v>No</v>
      </c>
      <c r="J66" s="17"/>
      <c r="K66" s="17"/>
      <c r="L66" s="17"/>
      <c r="N66" s="71"/>
    </row>
    <row r="67" spans="2:14" x14ac:dyDescent="0.3">
      <c r="B67" s="386"/>
      <c r="C67" s="392"/>
      <c r="D67" s="392"/>
      <c r="E67" s="395"/>
      <c r="F67" s="394"/>
      <c r="G67" s="396" t="str">
        <f t="shared" si="0"/>
        <v>No</v>
      </c>
      <c r="H67" s="396" t="str">
        <f t="shared" si="1"/>
        <v>No</v>
      </c>
      <c r="I67" s="396" t="str">
        <f t="shared" si="1"/>
        <v>No</v>
      </c>
      <c r="J67" s="17"/>
      <c r="K67" s="17"/>
      <c r="L67" s="17"/>
      <c r="N67" s="71"/>
    </row>
    <row r="68" spans="2:14" x14ac:dyDescent="0.3">
      <c r="B68" s="386"/>
      <c r="C68" s="392"/>
      <c r="D68" s="392"/>
      <c r="E68" s="395"/>
      <c r="F68" s="394"/>
      <c r="G68" s="396" t="str">
        <f t="shared" si="0"/>
        <v>No</v>
      </c>
      <c r="H68" s="396" t="str">
        <f t="shared" si="1"/>
        <v>No</v>
      </c>
      <c r="I68" s="396" t="str">
        <f t="shared" si="1"/>
        <v>No</v>
      </c>
      <c r="J68" s="17"/>
      <c r="K68" s="17"/>
      <c r="L68" s="17"/>
      <c r="N68" s="71"/>
    </row>
    <row r="69" spans="2:14" x14ac:dyDescent="0.3">
      <c r="B69" s="386"/>
      <c r="C69" s="392"/>
      <c r="D69" s="392"/>
      <c r="E69" s="395"/>
      <c r="F69" s="394"/>
      <c r="G69" s="396" t="str">
        <f t="shared" si="0"/>
        <v>No</v>
      </c>
      <c r="H69" s="396" t="str">
        <f t="shared" si="1"/>
        <v>No</v>
      </c>
      <c r="I69" s="396" t="str">
        <f t="shared" si="1"/>
        <v>No</v>
      </c>
      <c r="J69" s="17"/>
      <c r="K69" s="17"/>
      <c r="L69" s="17"/>
      <c r="N69" s="71"/>
    </row>
    <row r="70" spans="2:14" x14ac:dyDescent="0.3">
      <c r="B70" s="386"/>
      <c r="C70" s="392"/>
      <c r="D70" s="392"/>
      <c r="E70" s="395"/>
      <c r="F70" s="394"/>
      <c r="G70" s="396" t="str">
        <f t="shared" si="0"/>
        <v>No</v>
      </c>
      <c r="H70" s="396" t="str">
        <f t="shared" si="1"/>
        <v>No</v>
      </c>
      <c r="I70" s="396" t="str">
        <f t="shared" si="1"/>
        <v>No</v>
      </c>
      <c r="J70" s="17"/>
      <c r="K70" s="17"/>
      <c r="L70" s="17"/>
      <c r="N70" s="71"/>
    </row>
    <row r="71" spans="2:14" x14ac:dyDescent="0.3">
      <c r="B71" s="386"/>
      <c r="C71" s="392"/>
      <c r="D71" s="392"/>
      <c r="E71" s="395"/>
      <c r="F71" s="394"/>
      <c r="G71" s="396" t="str">
        <f t="shared" si="0"/>
        <v>No</v>
      </c>
      <c r="H71" s="396" t="str">
        <f t="shared" si="1"/>
        <v>No</v>
      </c>
      <c r="I71" s="396" t="str">
        <f t="shared" si="1"/>
        <v>No</v>
      </c>
      <c r="J71" s="17"/>
      <c r="K71" s="17"/>
      <c r="L71" s="17"/>
      <c r="N71" s="71"/>
    </row>
    <row r="72" spans="2:14" x14ac:dyDescent="0.3">
      <c r="B72" s="386"/>
      <c r="C72" s="392"/>
      <c r="D72" s="392"/>
      <c r="E72" s="395"/>
      <c r="F72" s="394"/>
      <c r="G72" s="396" t="str">
        <f t="shared" ref="G72:G135" si="2">IF($C72="","No",IF($C72&lt;DATE(2007,9,21),"Yes","No"))</f>
        <v>No</v>
      </c>
      <c r="H72" s="396" t="str">
        <f t="shared" ref="H72:I135" si="3">IF($C72="","No",IF($C72&lt;DATE(2019,9,20),"Yes","No"))</f>
        <v>No</v>
      </c>
      <c r="I72" s="396" t="str">
        <f t="shared" si="3"/>
        <v>No</v>
      </c>
      <c r="J72" s="17"/>
      <c r="K72" s="17"/>
      <c r="L72" s="17"/>
      <c r="N72" s="71"/>
    </row>
    <row r="73" spans="2:14" x14ac:dyDescent="0.3">
      <c r="B73" s="386"/>
      <c r="C73" s="392"/>
      <c r="D73" s="392"/>
      <c r="E73" s="395"/>
      <c r="F73" s="394"/>
      <c r="G73" s="396" t="str">
        <f t="shared" si="2"/>
        <v>No</v>
      </c>
      <c r="H73" s="396" t="str">
        <f t="shared" si="3"/>
        <v>No</v>
      </c>
      <c r="I73" s="396" t="str">
        <f t="shared" si="3"/>
        <v>No</v>
      </c>
      <c r="J73" s="17"/>
      <c r="K73" s="17"/>
      <c r="L73" s="17"/>
      <c r="N73" s="71"/>
    </row>
    <row r="74" spans="2:14" x14ac:dyDescent="0.3">
      <c r="B74" s="386"/>
      <c r="C74" s="392"/>
      <c r="D74" s="392"/>
      <c r="E74" s="395"/>
      <c r="F74" s="394"/>
      <c r="G74" s="396" t="str">
        <f t="shared" si="2"/>
        <v>No</v>
      </c>
      <c r="H74" s="396" t="str">
        <f t="shared" si="3"/>
        <v>No</v>
      </c>
      <c r="I74" s="396" t="str">
        <f t="shared" si="3"/>
        <v>No</v>
      </c>
      <c r="J74" s="17"/>
      <c r="K74" s="17"/>
      <c r="L74" s="17"/>
      <c r="N74" s="71"/>
    </row>
    <row r="75" spans="2:14" x14ac:dyDescent="0.3">
      <c r="B75" s="386"/>
      <c r="C75" s="392"/>
      <c r="D75" s="392"/>
      <c r="E75" s="395"/>
      <c r="F75" s="394"/>
      <c r="G75" s="396" t="str">
        <f t="shared" si="2"/>
        <v>No</v>
      </c>
      <c r="H75" s="396" t="str">
        <f t="shared" si="3"/>
        <v>No</v>
      </c>
      <c r="I75" s="396" t="str">
        <f t="shared" si="3"/>
        <v>No</v>
      </c>
      <c r="J75" s="17"/>
      <c r="K75" s="17"/>
      <c r="L75" s="17"/>
      <c r="N75" s="71"/>
    </row>
    <row r="76" spans="2:14" x14ac:dyDescent="0.3">
      <c r="B76" s="386"/>
      <c r="C76" s="392"/>
      <c r="D76" s="392"/>
      <c r="E76" s="395"/>
      <c r="F76" s="394"/>
      <c r="G76" s="396" t="str">
        <f t="shared" si="2"/>
        <v>No</v>
      </c>
      <c r="H76" s="396" t="str">
        <f t="shared" si="3"/>
        <v>No</v>
      </c>
      <c r="I76" s="396" t="str">
        <f t="shared" si="3"/>
        <v>No</v>
      </c>
      <c r="J76" s="17"/>
      <c r="K76" s="17"/>
      <c r="L76" s="17"/>
      <c r="N76" s="71"/>
    </row>
    <row r="77" spans="2:14" x14ac:dyDescent="0.3">
      <c r="B77" s="386"/>
      <c r="C77" s="392"/>
      <c r="D77" s="392"/>
      <c r="E77" s="395"/>
      <c r="F77" s="394"/>
      <c r="G77" s="396" t="str">
        <f t="shared" si="2"/>
        <v>No</v>
      </c>
      <c r="H77" s="396" t="str">
        <f t="shared" si="3"/>
        <v>No</v>
      </c>
      <c r="I77" s="396" t="str">
        <f t="shared" si="3"/>
        <v>No</v>
      </c>
      <c r="J77" s="17"/>
      <c r="K77" s="17"/>
      <c r="L77" s="17"/>
      <c r="N77" s="71"/>
    </row>
    <row r="78" spans="2:14" x14ac:dyDescent="0.3">
      <c r="B78" s="386"/>
      <c r="C78" s="392"/>
      <c r="D78" s="392"/>
      <c r="E78" s="395"/>
      <c r="F78" s="394"/>
      <c r="G78" s="396" t="str">
        <f t="shared" si="2"/>
        <v>No</v>
      </c>
      <c r="H78" s="396" t="str">
        <f t="shared" si="3"/>
        <v>No</v>
      </c>
      <c r="I78" s="396" t="str">
        <f t="shared" si="3"/>
        <v>No</v>
      </c>
      <c r="J78" s="17"/>
      <c r="K78" s="17"/>
      <c r="L78" s="17"/>
      <c r="N78" s="71"/>
    </row>
    <row r="79" spans="2:14" x14ac:dyDescent="0.3">
      <c r="B79" s="386"/>
      <c r="C79" s="392"/>
      <c r="D79" s="392"/>
      <c r="E79" s="395"/>
      <c r="F79" s="394"/>
      <c r="G79" s="396" t="str">
        <f t="shared" si="2"/>
        <v>No</v>
      </c>
      <c r="H79" s="396" t="str">
        <f t="shared" si="3"/>
        <v>No</v>
      </c>
      <c r="I79" s="396" t="str">
        <f t="shared" si="3"/>
        <v>No</v>
      </c>
      <c r="J79" s="17"/>
      <c r="K79" s="17"/>
      <c r="L79" s="17"/>
      <c r="N79" s="71"/>
    </row>
    <row r="80" spans="2:14" x14ac:dyDescent="0.3">
      <c r="B80" s="386"/>
      <c r="C80" s="392"/>
      <c r="D80" s="392"/>
      <c r="E80" s="395"/>
      <c r="F80" s="394"/>
      <c r="G80" s="396" t="str">
        <f t="shared" si="2"/>
        <v>No</v>
      </c>
      <c r="H80" s="396" t="str">
        <f t="shared" si="3"/>
        <v>No</v>
      </c>
      <c r="I80" s="396" t="str">
        <f t="shared" si="3"/>
        <v>No</v>
      </c>
      <c r="J80" s="17"/>
      <c r="K80" s="17"/>
      <c r="L80" s="17"/>
      <c r="N80" s="71"/>
    </row>
    <row r="81" spans="2:14" x14ac:dyDescent="0.3">
      <c r="B81" s="386"/>
      <c r="C81" s="392"/>
      <c r="D81" s="392"/>
      <c r="E81" s="395"/>
      <c r="F81" s="394"/>
      <c r="G81" s="396" t="str">
        <f t="shared" si="2"/>
        <v>No</v>
      </c>
      <c r="H81" s="396" t="str">
        <f t="shared" si="3"/>
        <v>No</v>
      </c>
      <c r="I81" s="396" t="str">
        <f t="shared" si="3"/>
        <v>No</v>
      </c>
      <c r="J81" s="17"/>
      <c r="K81" s="17"/>
      <c r="L81" s="17"/>
      <c r="N81" s="71"/>
    </row>
    <row r="82" spans="2:14" x14ac:dyDescent="0.3">
      <c r="B82" s="386"/>
      <c r="C82" s="392"/>
      <c r="D82" s="392"/>
      <c r="E82" s="395"/>
      <c r="F82" s="394"/>
      <c r="G82" s="396" t="str">
        <f t="shared" si="2"/>
        <v>No</v>
      </c>
      <c r="H82" s="396" t="str">
        <f t="shared" si="3"/>
        <v>No</v>
      </c>
      <c r="I82" s="396" t="str">
        <f t="shared" si="3"/>
        <v>No</v>
      </c>
      <c r="J82" s="17"/>
      <c r="K82" s="17"/>
      <c r="L82" s="17"/>
      <c r="N82" s="71"/>
    </row>
    <row r="83" spans="2:14" x14ac:dyDescent="0.3">
      <c r="B83" s="386"/>
      <c r="C83" s="392"/>
      <c r="D83" s="392"/>
      <c r="E83" s="395"/>
      <c r="F83" s="394"/>
      <c r="G83" s="396" t="str">
        <f t="shared" si="2"/>
        <v>No</v>
      </c>
      <c r="H83" s="396" t="str">
        <f t="shared" si="3"/>
        <v>No</v>
      </c>
      <c r="I83" s="396" t="str">
        <f t="shared" si="3"/>
        <v>No</v>
      </c>
      <c r="J83" s="17"/>
      <c r="K83" s="17"/>
      <c r="L83" s="17"/>
      <c r="N83" s="71"/>
    </row>
    <row r="84" spans="2:14" x14ac:dyDescent="0.3">
      <c r="B84" s="386"/>
      <c r="C84" s="392"/>
      <c r="D84" s="392"/>
      <c r="E84" s="395"/>
      <c r="F84" s="394"/>
      <c r="G84" s="396" t="str">
        <f t="shared" si="2"/>
        <v>No</v>
      </c>
      <c r="H84" s="396" t="str">
        <f t="shared" si="3"/>
        <v>No</v>
      </c>
      <c r="I84" s="396" t="str">
        <f t="shared" si="3"/>
        <v>No</v>
      </c>
      <c r="J84" s="17"/>
      <c r="K84" s="17"/>
      <c r="L84" s="17"/>
      <c r="N84" s="71"/>
    </row>
    <row r="85" spans="2:14" x14ac:dyDescent="0.3">
      <c r="B85" s="386"/>
      <c r="C85" s="392"/>
      <c r="D85" s="392"/>
      <c r="E85" s="395"/>
      <c r="F85" s="394"/>
      <c r="G85" s="396" t="str">
        <f t="shared" si="2"/>
        <v>No</v>
      </c>
      <c r="H85" s="396" t="str">
        <f t="shared" si="3"/>
        <v>No</v>
      </c>
      <c r="I85" s="396" t="str">
        <f t="shared" si="3"/>
        <v>No</v>
      </c>
      <c r="J85" s="17"/>
      <c r="K85" s="17"/>
      <c r="L85" s="17"/>
      <c r="N85" s="71"/>
    </row>
    <row r="86" spans="2:14" x14ac:dyDescent="0.3">
      <c r="B86" s="386"/>
      <c r="C86" s="392"/>
      <c r="D86" s="392"/>
      <c r="E86" s="395"/>
      <c r="F86" s="394"/>
      <c r="G86" s="396" t="str">
        <f t="shared" si="2"/>
        <v>No</v>
      </c>
      <c r="H86" s="396" t="str">
        <f t="shared" si="3"/>
        <v>No</v>
      </c>
      <c r="I86" s="396" t="str">
        <f t="shared" si="3"/>
        <v>No</v>
      </c>
      <c r="J86" s="17"/>
      <c r="K86" s="17"/>
      <c r="L86" s="17"/>
      <c r="N86" s="71"/>
    </row>
    <row r="87" spans="2:14" x14ac:dyDescent="0.3">
      <c r="B87" s="386"/>
      <c r="C87" s="392"/>
      <c r="D87" s="392"/>
      <c r="E87" s="395"/>
      <c r="F87" s="394"/>
      <c r="G87" s="396" t="str">
        <f t="shared" si="2"/>
        <v>No</v>
      </c>
      <c r="H87" s="396" t="str">
        <f t="shared" si="3"/>
        <v>No</v>
      </c>
      <c r="I87" s="396" t="str">
        <f t="shared" si="3"/>
        <v>No</v>
      </c>
      <c r="J87" s="17"/>
      <c r="K87" s="17"/>
      <c r="L87" s="17"/>
      <c r="N87" s="71"/>
    </row>
    <row r="88" spans="2:14" x14ac:dyDescent="0.3">
      <c r="B88" s="386"/>
      <c r="C88" s="392"/>
      <c r="D88" s="392"/>
      <c r="E88" s="395"/>
      <c r="F88" s="394"/>
      <c r="G88" s="396" t="str">
        <f t="shared" si="2"/>
        <v>No</v>
      </c>
      <c r="H88" s="396" t="str">
        <f t="shared" si="3"/>
        <v>No</v>
      </c>
      <c r="I88" s="396" t="str">
        <f t="shared" si="3"/>
        <v>No</v>
      </c>
      <c r="J88" s="17"/>
      <c r="K88" s="17"/>
      <c r="L88" s="17"/>
      <c r="N88" s="71"/>
    </row>
    <row r="89" spans="2:14" x14ac:dyDescent="0.3">
      <c r="B89" s="386"/>
      <c r="C89" s="392"/>
      <c r="D89" s="392"/>
      <c r="E89" s="395"/>
      <c r="F89" s="394"/>
      <c r="G89" s="396" t="str">
        <f t="shared" si="2"/>
        <v>No</v>
      </c>
      <c r="H89" s="396" t="str">
        <f t="shared" si="3"/>
        <v>No</v>
      </c>
      <c r="I89" s="396" t="str">
        <f t="shared" si="3"/>
        <v>No</v>
      </c>
      <c r="J89" s="17"/>
      <c r="K89" s="17"/>
      <c r="L89" s="17"/>
      <c r="N89" s="71"/>
    </row>
    <row r="90" spans="2:14" x14ac:dyDescent="0.3">
      <c r="B90" s="386"/>
      <c r="C90" s="392"/>
      <c r="D90" s="392"/>
      <c r="E90" s="395"/>
      <c r="F90" s="394"/>
      <c r="G90" s="396" t="str">
        <f t="shared" si="2"/>
        <v>No</v>
      </c>
      <c r="H90" s="396" t="str">
        <f t="shared" si="3"/>
        <v>No</v>
      </c>
      <c r="I90" s="396" t="str">
        <f t="shared" si="3"/>
        <v>No</v>
      </c>
      <c r="J90" s="17"/>
      <c r="K90" s="17"/>
      <c r="L90" s="17"/>
      <c r="N90" s="71"/>
    </row>
    <row r="91" spans="2:14" x14ac:dyDescent="0.3">
      <c r="B91" s="386"/>
      <c r="C91" s="392"/>
      <c r="D91" s="392"/>
      <c r="E91" s="395"/>
      <c r="F91" s="394"/>
      <c r="G91" s="396" t="str">
        <f t="shared" si="2"/>
        <v>No</v>
      </c>
      <c r="H91" s="396" t="str">
        <f t="shared" si="3"/>
        <v>No</v>
      </c>
      <c r="I91" s="396" t="str">
        <f t="shared" si="3"/>
        <v>No</v>
      </c>
      <c r="J91" s="17"/>
      <c r="K91" s="17"/>
      <c r="L91" s="17"/>
      <c r="N91" s="71"/>
    </row>
    <row r="92" spans="2:14" x14ac:dyDescent="0.3">
      <c r="B92" s="386"/>
      <c r="C92" s="392"/>
      <c r="D92" s="392"/>
      <c r="E92" s="395"/>
      <c r="F92" s="394"/>
      <c r="G92" s="396" t="str">
        <f t="shared" si="2"/>
        <v>No</v>
      </c>
      <c r="H92" s="396" t="str">
        <f t="shared" si="3"/>
        <v>No</v>
      </c>
      <c r="I92" s="396" t="str">
        <f t="shared" si="3"/>
        <v>No</v>
      </c>
      <c r="J92" s="17"/>
      <c r="K92" s="17"/>
      <c r="L92" s="17"/>
      <c r="N92" s="71"/>
    </row>
    <row r="93" spans="2:14" x14ac:dyDescent="0.3">
      <c r="B93" s="386"/>
      <c r="C93" s="392"/>
      <c r="D93" s="392"/>
      <c r="E93" s="395"/>
      <c r="F93" s="394"/>
      <c r="G93" s="396" t="str">
        <f t="shared" si="2"/>
        <v>No</v>
      </c>
      <c r="H93" s="396" t="str">
        <f t="shared" si="3"/>
        <v>No</v>
      </c>
      <c r="I93" s="396" t="str">
        <f t="shared" si="3"/>
        <v>No</v>
      </c>
      <c r="J93" s="17"/>
      <c r="K93" s="17"/>
      <c r="L93" s="17"/>
      <c r="N93" s="71"/>
    </row>
    <row r="94" spans="2:14" x14ac:dyDescent="0.3">
      <c r="B94" s="386"/>
      <c r="C94" s="392"/>
      <c r="D94" s="392"/>
      <c r="E94" s="395"/>
      <c r="F94" s="394"/>
      <c r="G94" s="396" t="str">
        <f t="shared" si="2"/>
        <v>No</v>
      </c>
      <c r="H94" s="396" t="str">
        <f t="shared" si="3"/>
        <v>No</v>
      </c>
      <c r="I94" s="396" t="str">
        <f t="shared" si="3"/>
        <v>No</v>
      </c>
      <c r="J94" s="17"/>
      <c r="K94" s="17"/>
      <c r="L94" s="17"/>
      <c r="N94" s="71"/>
    </row>
    <row r="95" spans="2:14" x14ac:dyDescent="0.3">
      <c r="B95" s="386"/>
      <c r="C95" s="392"/>
      <c r="D95" s="392"/>
      <c r="E95" s="395"/>
      <c r="F95" s="394"/>
      <c r="G95" s="396" t="str">
        <f t="shared" si="2"/>
        <v>No</v>
      </c>
      <c r="H95" s="396" t="str">
        <f t="shared" si="3"/>
        <v>No</v>
      </c>
      <c r="I95" s="396" t="str">
        <f t="shared" si="3"/>
        <v>No</v>
      </c>
      <c r="J95" s="17"/>
      <c r="K95" s="17"/>
      <c r="L95" s="17"/>
      <c r="N95" s="71"/>
    </row>
    <row r="96" spans="2:14" x14ac:dyDescent="0.3">
      <c r="B96" s="386"/>
      <c r="C96" s="392"/>
      <c r="D96" s="392"/>
      <c r="E96" s="395"/>
      <c r="F96" s="394"/>
      <c r="G96" s="396" t="str">
        <f t="shared" si="2"/>
        <v>No</v>
      </c>
      <c r="H96" s="396" t="str">
        <f t="shared" si="3"/>
        <v>No</v>
      </c>
      <c r="I96" s="396" t="str">
        <f t="shared" si="3"/>
        <v>No</v>
      </c>
      <c r="J96" s="17"/>
      <c r="K96" s="17"/>
      <c r="L96" s="17"/>
      <c r="N96" s="71"/>
    </row>
    <row r="97" spans="2:14" x14ac:dyDescent="0.3">
      <c r="B97" s="386"/>
      <c r="C97" s="392"/>
      <c r="D97" s="392"/>
      <c r="E97" s="395"/>
      <c r="F97" s="394"/>
      <c r="G97" s="396" t="str">
        <f t="shared" si="2"/>
        <v>No</v>
      </c>
      <c r="H97" s="396" t="str">
        <f t="shared" si="3"/>
        <v>No</v>
      </c>
      <c r="I97" s="396" t="str">
        <f t="shared" si="3"/>
        <v>No</v>
      </c>
      <c r="J97" s="17"/>
      <c r="K97" s="17"/>
      <c r="L97" s="17"/>
      <c r="N97" s="71"/>
    </row>
    <row r="98" spans="2:14" x14ac:dyDescent="0.3">
      <c r="B98" s="386"/>
      <c r="C98" s="392"/>
      <c r="D98" s="392"/>
      <c r="E98" s="395"/>
      <c r="F98" s="394"/>
      <c r="G98" s="396" t="str">
        <f t="shared" si="2"/>
        <v>No</v>
      </c>
      <c r="H98" s="396" t="str">
        <f t="shared" si="3"/>
        <v>No</v>
      </c>
      <c r="I98" s="396" t="str">
        <f t="shared" si="3"/>
        <v>No</v>
      </c>
      <c r="J98" s="17"/>
      <c r="K98" s="17"/>
      <c r="L98" s="17"/>
      <c r="N98" s="71"/>
    </row>
    <row r="99" spans="2:14" x14ac:dyDescent="0.3">
      <c r="B99" s="386"/>
      <c r="C99" s="392"/>
      <c r="D99" s="392"/>
      <c r="E99" s="395"/>
      <c r="F99" s="394"/>
      <c r="G99" s="396" t="str">
        <f t="shared" si="2"/>
        <v>No</v>
      </c>
      <c r="H99" s="396" t="str">
        <f t="shared" si="3"/>
        <v>No</v>
      </c>
      <c r="I99" s="396" t="str">
        <f t="shared" si="3"/>
        <v>No</v>
      </c>
      <c r="J99" s="17"/>
      <c r="K99" s="17"/>
      <c r="L99" s="17"/>
      <c r="N99" s="71"/>
    </row>
    <row r="100" spans="2:14" x14ac:dyDescent="0.3">
      <c r="B100" s="386"/>
      <c r="C100" s="392"/>
      <c r="D100" s="392"/>
      <c r="E100" s="395"/>
      <c r="F100" s="394"/>
      <c r="G100" s="396" t="str">
        <f t="shared" si="2"/>
        <v>No</v>
      </c>
      <c r="H100" s="396" t="str">
        <f t="shared" si="3"/>
        <v>No</v>
      </c>
      <c r="I100" s="396" t="str">
        <f t="shared" si="3"/>
        <v>No</v>
      </c>
      <c r="J100" s="17"/>
      <c r="K100" s="17"/>
      <c r="L100" s="17"/>
      <c r="N100" s="71"/>
    </row>
    <row r="101" spans="2:14" x14ac:dyDescent="0.3">
      <c r="B101" s="386"/>
      <c r="C101" s="392"/>
      <c r="D101" s="392"/>
      <c r="E101" s="395"/>
      <c r="F101" s="394"/>
      <c r="G101" s="396" t="str">
        <f t="shared" si="2"/>
        <v>No</v>
      </c>
      <c r="H101" s="396" t="str">
        <f t="shared" si="3"/>
        <v>No</v>
      </c>
      <c r="I101" s="396" t="str">
        <f t="shared" si="3"/>
        <v>No</v>
      </c>
      <c r="J101" s="17"/>
      <c r="K101" s="17"/>
      <c r="L101" s="17"/>
      <c r="N101" s="71"/>
    </row>
    <row r="102" spans="2:14" x14ac:dyDescent="0.3">
      <c r="B102" s="386"/>
      <c r="C102" s="392"/>
      <c r="D102" s="392"/>
      <c r="E102" s="395"/>
      <c r="F102" s="394"/>
      <c r="G102" s="396" t="str">
        <f t="shared" si="2"/>
        <v>No</v>
      </c>
      <c r="H102" s="396" t="str">
        <f t="shared" si="3"/>
        <v>No</v>
      </c>
      <c r="I102" s="396" t="str">
        <f t="shared" si="3"/>
        <v>No</v>
      </c>
      <c r="J102" s="17"/>
      <c r="K102" s="17"/>
      <c r="L102" s="17"/>
      <c r="N102" s="71"/>
    </row>
    <row r="103" spans="2:14" x14ac:dyDescent="0.3">
      <c r="B103" s="386"/>
      <c r="C103" s="392"/>
      <c r="D103" s="392"/>
      <c r="E103" s="395"/>
      <c r="F103" s="394"/>
      <c r="G103" s="396" t="str">
        <f t="shared" si="2"/>
        <v>No</v>
      </c>
      <c r="H103" s="396" t="str">
        <f t="shared" si="3"/>
        <v>No</v>
      </c>
      <c r="I103" s="396" t="str">
        <f t="shared" si="3"/>
        <v>No</v>
      </c>
      <c r="J103" s="17"/>
      <c r="K103" s="17"/>
      <c r="L103" s="17"/>
      <c r="N103" s="71"/>
    </row>
    <row r="104" spans="2:14" x14ac:dyDescent="0.3">
      <c r="B104" s="386"/>
      <c r="C104" s="392"/>
      <c r="D104" s="392"/>
      <c r="E104" s="395"/>
      <c r="F104" s="394"/>
      <c r="G104" s="396" t="str">
        <f t="shared" si="2"/>
        <v>No</v>
      </c>
      <c r="H104" s="396" t="str">
        <f t="shared" si="3"/>
        <v>No</v>
      </c>
      <c r="I104" s="396" t="str">
        <f t="shared" si="3"/>
        <v>No</v>
      </c>
      <c r="J104" s="17"/>
      <c r="K104" s="17"/>
      <c r="L104" s="17"/>
      <c r="N104" s="71"/>
    </row>
    <row r="105" spans="2:14" x14ac:dyDescent="0.3">
      <c r="B105" s="386"/>
      <c r="C105" s="392"/>
      <c r="D105" s="392"/>
      <c r="E105" s="395"/>
      <c r="F105" s="394"/>
      <c r="G105" s="396" t="str">
        <f t="shared" si="2"/>
        <v>No</v>
      </c>
      <c r="H105" s="396" t="str">
        <f t="shared" si="3"/>
        <v>No</v>
      </c>
      <c r="I105" s="396" t="str">
        <f t="shared" si="3"/>
        <v>No</v>
      </c>
      <c r="J105" s="17"/>
      <c r="K105" s="17"/>
      <c r="L105" s="17"/>
      <c r="N105" s="71"/>
    </row>
    <row r="106" spans="2:14" x14ac:dyDescent="0.3">
      <c r="B106" s="386"/>
      <c r="C106" s="392"/>
      <c r="D106" s="392"/>
      <c r="E106" s="395"/>
      <c r="F106" s="394"/>
      <c r="G106" s="396" t="str">
        <f t="shared" si="2"/>
        <v>No</v>
      </c>
      <c r="H106" s="396" t="str">
        <f t="shared" si="3"/>
        <v>No</v>
      </c>
      <c r="I106" s="396" t="str">
        <f t="shared" si="3"/>
        <v>No</v>
      </c>
      <c r="J106" s="17"/>
      <c r="K106" s="17"/>
      <c r="L106" s="17"/>
      <c r="N106" s="71"/>
    </row>
    <row r="107" spans="2:14" x14ac:dyDescent="0.3">
      <c r="B107" s="386"/>
      <c r="C107" s="392"/>
      <c r="D107" s="392"/>
      <c r="E107" s="395"/>
      <c r="F107" s="394"/>
      <c r="G107" s="396" t="str">
        <f t="shared" si="2"/>
        <v>No</v>
      </c>
      <c r="H107" s="396" t="str">
        <f t="shared" si="3"/>
        <v>No</v>
      </c>
      <c r="I107" s="396" t="str">
        <f t="shared" si="3"/>
        <v>No</v>
      </c>
      <c r="J107" s="17"/>
      <c r="K107" s="17"/>
      <c r="L107" s="17"/>
      <c r="N107" s="71"/>
    </row>
    <row r="108" spans="2:14" x14ac:dyDescent="0.3">
      <c r="B108" s="386"/>
      <c r="C108" s="392"/>
      <c r="D108" s="392"/>
      <c r="E108" s="395"/>
      <c r="F108" s="394"/>
      <c r="G108" s="396" t="str">
        <f t="shared" si="2"/>
        <v>No</v>
      </c>
      <c r="H108" s="396" t="str">
        <f t="shared" si="3"/>
        <v>No</v>
      </c>
      <c r="I108" s="396" t="str">
        <f t="shared" si="3"/>
        <v>No</v>
      </c>
      <c r="J108" s="17"/>
      <c r="K108" s="17"/>
      <c r="L108" s="17"/>
      <c r="N108" s="71"/>
    </row>
    <row r="109" spans="2:14" x14ac:dyDescent="0.3">
      <c r="B109" s="386"/>
      <c r="C109" s="392"/>
      <c r="D109" s="392"/>
      <c r="E109" s="395"/>
      <c r="F109" s="394"/>
      <c r="G109" s="396" t="str">
        <f t="shared" si="2"/>
        <v>No</v>
      </c>
      <c r="H109" s="396" t="str">
        <f t="shared" si="3"/>
        <v>No</v>
      </c>
      <c r="I109" s="396" t="str">
        <f t="shared" si="3"/>
        <v>No</v>
      </c>
      <c r="J109" s="17"/>
      <c r="K109" s="17"/>
      <c r="L109" s="17"/>
      <c r="N109" s="71"/>
    </row>
    <row r="110" spans="2:14" x14ac:dyDescent="0.3">
      <c r="B110" s="386"/>
      <c r="C110" s="392"/>
      <c r="D110" s="392"/>
      <c r="E110" s="395"/>
      <c r="F110" s="394"/>
      <c r="G110" s="396" t="str">
        <f t="shared" si="2"/>
        <v>No</v>
      </c>
      <c r="H110" s="396" t="str">
        <f t="shared" si="3"/>
        <v>No</v>
      </c>
      <c r="I110" s="396" t="str">
        <f t="shared" si="3"/>
        <v>No</v>
      </c>
      <c r="J110" s="17"/>
      <c r="K110" s="17"/>
      <c r="L110" s="17"/>
      <c r="N110" s="71"/>
    </row>
    <row r="111" spans="2:14" x14ac:dyDescent="0.3">
      <c r="B111" s="386"/>
      <c r="C111" s="392"/>
      <c r="D111" s="392"/>
      <c r="E111" s="395"/>
      <c r="F111" s="394"/>
      <c r="G111" s="396" t="str">
        <f t="shared" si="2"/>
        <v>No</v>
      </c>
      <c r="H111" s="396" t="str">
        <f t="shared" si="3"/>
        <v>No</v>
      </c>
      <c r="I111" s="396" t="str">
        <f t="shared" si="3"/>
        <v>No</v>
      </c>
      <c r="J111" s="17"/>
      <c r="K111" s="17"/>
      <c r="L111" s="17"/>
      <c r="N111" s="71"/>
    </row>
    <row r="112" spans="2:14" x14ac:dyDescent="0.3">
      <c r="B112" s="386"/>
      <c r="C112" s="392"/>
      <c r="D112" s="392"/>
      <c r="E112" s="395"/>
      <c r="F112" s="394"/>
      <c r="G112" s="396" t="str">
        <f t="shared" si="2"/>
        <v>No</v>
      </c>
      <c r="H112" s="396" t="str">
        <f t="shared" si="3"/>
        <v>No</v>
      </c>
      <c r="I112" s="396" t="str">
        <f t="shared" si="3"/>
        <v>No</v>
      </c>
      <c r="J112" s="17"/>
      <c r="K112" s="17"/>
      <c r="L112" s="17"/>
      <c r="N112" s="71"/>
    </row>
    <row r="113" spans="2:14" x14ac:dyDescent="0.3">
      <c r="B113" s="386"/>
      <c r="C113" s="392"/>
      <c r="D113" s="392"/>
      <c r="E113" s="395"/>
      <c r="F113" s="394"/>
      <c r="G113" s="396" t="str">
        <f t="shared" si="2"/>
        <v>No</v>
      </c>
      <c r="H113" s="396" t="str">
        <f t="shared" si="3"/>
        <v>No</v>
      </c>
      <c r="I113" s="396" t="str">
        <f t="shared" si="3"/>
        <v>No</v>
      </c>
      <c r="J113" s="17"/>
      <c r="K113" s="17"/>
      <c r="L113" s="17"/>
      <c r="N113" s="71"/>
    </row>
    <row r="114" spans="2:14" x14ac:dyDescent="0.3">
      <c r="B114" s="386"/>
      <c r="C114" s="392"/>
      <c r="D114" s="392"/>
      <c r="E114" s="395"/>
      <c r="F114" s="394"/>
      <c r="G114" s="396" t="str">
        <f t="shared" si="2"/>
        <v>No</v>
      </c>
      <c r="H114" s="396" t="str">
        <f t="shared" si="3"/>
        <v>No</v>
      </c>
      <c r="I114" s="396" t="str">
        <f t="shared" si="3"/>
        <v>No</v>
      </c>
      <c r="J114" s="17"/>
      <c r="K114" s="17"/>
      <c r="L114" s="17"/>
      <c r="N114" s="71"/>
    </row>
    <row r="115" spans="2:14" x14ac:dyDescent="0.3">
      <c r="B115" s="386"/>
      <c r="C115" s="392"/>
      <c r="D115" s="392"/>
      <c r="E115" s="395"/>
      <c r="F115" s="394"/>
      <c r="G115" s="396" t="str">
        <f t="shared" si="2"/>
        <v>No</v>
      </c>
      <c r="H115" s="396" t="str">
        <f t="shared" si="3"/>
        <v>No</v>
      </c>
      <c r="I115" s="396" t="str">
        <f t="shared" si="3"/>
        <v>No</v>
      </c>
      <c r="J115" s="17"/>
      <c r="K115" s="17"/>
      <c r="L115" s="17"/>
      <c r="N115" s="71"/>
    </row>
    <row r="116" spans="2:14" x14ac:dyDescent="0.3">
      <c r="B116" s="386"/>
      <c r="C116" s="392"/>
      <c r="D116" s="392"/>
      <c r="E116" s="395"/>
      <c r="F116" s="394"/>
      <c r="G116" s="396" t="str">
        <f t="shared" si="2"/>
        <v>No</v>
      </c>
      <c r="H116" s="396" t="str">
        <f t="shared" si="3"/>
        <v>No</v>
      </c>
      <c r="I116" s="396" t="str">
        <f t="shared" si="3"/>
        <v>No</v>
      </c>
      <c r="J116" s="17"/>
      <c r="K116" s="17"/>
      <c r="L116" s="17"/>
      <c r="N116" s="71"/>
    </row>
    <row r="117" spans="2:14" x14ac:dyDescent="0.3">
      <c r="B117" s="386"/>
      <c r="C117" s="392"/>
      <c r="D117" s="392"/>
      <c r="E117" s="395"/>
      <c r="F117" s="394"/>
      <c r="G117" s="396" t="str">
        <f t="shared" si="2"/>
        <v>No</v>
      </c>
      <c r="H117" s="396" t="str">
        <f t="shared" si="3"/>
        <v>No</v>
      </c>
      <c r="I117" s="396" t="str">
        <f t="shared" si="3"/>
        <v>No</v>
      </c>
      <c r="J117" s="17"/>
      <c r="K117" s="17"/>
      <c r="L117" s="17"/>
      <c r="N117" s="71"/>
    </row>
    <row r="118" spans="2:14" x14ac:dyDescent="0.3">
      <c r="B118" s="386"/>
      <c r="C118" s="392"/>
      <c r="D118" s="392"/>
      <c r="E118" s="395"/>
      <c r="F118" s="394"/>
      <c r="G118" s="396" t="str">
        <f t="shared" si="2"/>
        <v>No</v>
      </c>
      <c r="H118" s="396" t="str">
        <f t="shared" si="3"/>
        <v>No</v>
      </c>
      <c r="I118" s="396" t="str">
        <f t="shared" si="3"/>
        <v>No</v>
      </c>
      <c r="J118" s="17"/>
      <c r="K118" s="17"/>
      <c r="L118" s="17"/>
      <c r="N118" s="71"/>
    </row>
    <row r="119" spans="2:14" x14ac:dyDescent="0.3">
      <c r="B119" s="386"/>
      <c r="C119" s="392"/>
      <c r="D119" s="392"/>
      <c r="E119" s="395"/>
      <c r="F119" s="394"/>
      <c r="G119" s="396" t="str">
        <f t="shared" si="2"/>
        <v>No</v>
      </c>
      <c r="H119" s="396" t="str">
        <f t="shared" si="3"/>
        <v>No</v>
      </c>
      <c r="I119" s="396" t="str">
        <f t="shared" si="3"/>
        <v>No</v>
      </c>
      <c r="J119" s="17"/>
      <c r="K119" s="17"/>
      <c r="L119" s="17"/>
      <c r="N119" s="71"/>
    </row>
    <row r="120" spans="2:14" x14ac:dyDescent="0.3">
      <c r="B120" s="386"/>
      <c r="C120" s="392"/>
      <c r="D120" s="392"/>
      <c r="E120" s="395"/>
      <c r="F120" s="394"/>
      <c r="G120" s="396" t="str">
        <f t="shared" si="2"/>
        <v>No</v>
      </c>
      <c r="H120" s="396" t="str">
        <f t="shared" si="3"/>
        <v>No</v>
      </c>
      <c r="I120" s="396" t="str">
        <f t="shared" si="3"/>
        <v>No</v>
      </c>
      <c r="J120" s="17"/>
      <c r="K120" s="17"/>
      <c r="L120" s="17"/>
      <c r="N120" s="71"/>
    </row>
    <row r="121" spans="2:14" x14ac:dyDescent="0.3">
      <c r="B121" s="386"/>
      <c r="C121" s="392"/>
      <c r="D121" s="392"/>
      <c r="E121" s="395"/>
      <c r="F121" s="394"/>
      <c r="G121" s="396" t="str">
        <f t="shared" si="2"/>
        <v>No</v>
      </c>
      <c r="H121" s="396" t="str">
        <f t="shared" si="3"/>
        <v>No</v>
      </c>
      <c r="I121" s="396" t="str">
        <f t="shared" si="3"/>
        <v>No</v>
      </c>
      <c r="J121" s="17"/>
      <c r="K121" s="17"/>
      <c r="L121" s="17"/>
      <c r="N121" s="71"/>
    </row>
    <row r="122" spans="2:14" x14ac:dyDescent="0.3">
      <c r="B122" s="386"/>
      <c r="C122" s="392"/>
      <c r="D122" s="392"/>
      <c r="E122" s="395"/>
      <c r="F122" s="394"/>
      <c r="G122" s="396" t="str">
        <f t="shared" si="2"/>
        <v>No</v>
      </c>
      <c r="H122" s="396" t="str">
        <f t="shared" si="3"/>
        <v>No</v>
      </c>
      <c r="I122" s="396" t="str">
        <f t="shared" si="3"/>
        <v>No</v>
      </c>
      <c r="J122" s="17"/>
      <c r="K122" s="17"/>
      <c r="L122" s="17"/>
      <c r="N122" s="71"/>
    </row>
    <row r="123" spans="2:14" x14ac:dyDescent="0.3">
      <c r="B123" s="386"/>
      <c r="C123" s="392"/>
      <c r="D123" s="392"/>
      <c r="E123" s="395"/>
      <c r="F123" s="394"/>
      <c r="G123" s="396" t="str">
        <f t="shared" si="2"/>
        <v>No</v>
      </c>
      <c r="H123" s="396" t="str">
        <f t="shared" si="3"/>
        <v>No</v>
      </c>
      <c r="I123" s="396" t="str">
        <f t="shared" si="3"/>
        <v>No</v>
      </c>
      <c r="J123" s="17"/>
      <c r="K123" s="17"/>
      <c r="L123" s="17"/>
      <c r="N123" s="71"/>
    </row>
    <row r="124" spans="2:14" x14ac:dyDescent="0.3">
      <c r="B124" s="386"/>
      <c r="C124" s="392"/>
      <c r="D124" s="392"/>
      <c r="E124" s="395"/>
      <c r="F124" s="394"/>
      <c r="G124" s="396" t="str">
        <f t="shared" si="2"/>
        <v>No</v>
      </c>
      <c r="H124" s="396" t="str">
        <f t="shared" si="3"/>
        <v>No</v>
      </c>
      <c r="I124" s="396" t="str">
        <f t="shared" si="3"/>
        <v>No</v>
      </c>
      <c r="J124" s="17"/>
      <c r="K124" s="17"/>
      <c r="L124" s="17"/>
      <c r="N124" s="71"/>
    </row>
    <row r="125" spans="2:14" x14ac:dyDescent="0.3">
      <c r="B125" s="386"/>
      <c r="C125" s="392"/>
      <c r="D125" s="392"/>
      <c r="E125" s="395"/>
      <c r="F125" s="394"/>
      <c r="G125" s="396" t="str">
        <f t="shared" si="2"/>
        <v>No</v>
      </c>
      <c r="H125" s="396" t="str">
        <f t="shared" si="3"/>
        <v>No</v>
      </c>
      <c r="I125" s="396" t="str">
        <f t="shared" si="3"/>
        <v>No</v>
      </c>
      <c r="J125" s="17"/>
      <c r="K125" s="17"/>
      <c r="L125" s="17"/>
      <c r="N125" s="71"/>
    </row>
    <row r="126" spans="2:14" x14ac:dyDescent="0.3">
      <c r="B126" s="386"/>
      <c r="C126" s="392"/>
      <c r="D126" s="392"/>
      <c r="E126" s="395"/>
      <c r="F126" s="394"/>
      <c r="G126" s="396" t="str">
        <f t="shared" si="2"/>
        <v>No</v>
      </c>
      <c r="H126" s="396" t="str">
        <f t="shared" si="3"/>
        <v>No</v>
      </c>
      <c r="I126" s="396" t="str">
        <f t="shared" si="3"/>
        <v>No</v>
      </c>
      <c r="J126" s="17"/>
      <c r="K126" s="17"/>
      <c r="L126" s="17"/>
      <c r="N126" s="71"/>
    </row>
    <row r="127" spans="2:14" x14ac:dyDescent="0.3">
      <c r="B127" s="386"/>
      <c r="C127" s="392"/>
      <c r="D127" s="392"/>
      <c r="E127" s="395"/>
      <c r="F127" s="394"/>
      <c r="G127" s="396" t="str">
        <f t="shared" si="2"/>
        <v>No</v>
      </c>
      <c r="H127" s="396" t="str">
        <f t="shared" si="3"/>
        <v>No</v>
      </c>
      <c r="I127" s="396" t="str">
        <f t="shared" si="3"/>
        <v>No</v>
      </c>
      <c r="J127" s="17"/>
      <c r="K127" s="17"/>
      <c r="L127" s="17"/>
      <c r="N127" s="71"/>
    </row>
    <row r="128" spans="2:14" x14ac:dyDescent="0.3">
      <c r="B128" s="386"/>
      <c r="C128" s="392"/>
      <c r="D128" s="392"/>
      <c r="E128" s="395"/>
      <c r="F128" s="394"/>
      <c r="G128" s="396" t="str">
        <f t="shared" si="2"/>
        <v>No</v>
      </c>
      <c r="H128" s="396" t="str">
        <f t="shared" si="3"/>
        <v>No</v>
      </c>
      <c r="I128" s="396" t="str">
        <f t="shared" si="3"/>
        <v>No</v>
      </c>
      <c r="J128" s="17"/>
      <c r="K128" s="17"/>
      <c r="L128" s="17"/>
      <c r="N128" s="71"/>
    </row>
    <row r="129" spans="2:14" x14ac:dyDescent="0.3">
      <c r="B129" s="386"/>
      <c r="C129" s="392"/>
      <c r="D129" s="392"/>
      <c r="E129" s="395"/>
      <c r="F129" s="394"/>
      <c r="G129" s="396" t="str">
        <f t="shared" si="2"/>
        <v>No</v>
      </c>
      <c r="H129" s="396" t="str">
        <f t="shared" si="3"/>
        <v>No</v>
      </c>
      <c r="I129" s="396" t="str">
        <f t="shared" si="3"/>
        <v>No</v>
      </c>
      <c r="J129" s="17"/>
      <c r="K129" s="17"/>
      <c r="L129" s="17"/>
      <c r="N129" s="71"/>
    </row>
    <row r="130" spans="2:14" x14ac:dyDescent="0.3">
      <c r="B130" s="386"/>
      <c r="C130" s="392"/>
      <c r="D130" s="392"/>
      <c r="E130" s="395"/>
      <c r="F130" s="394"/>
      <c r="G130" s="396" t="str">
        <f t="shared" si="2"/>
        <v>No</v>
      </c>
      <c r="H130" s="396" t="str">
        <f t="shared" si="3"/>
        <v>No</v>
      </c>
      <c r="I130" s="396" t="str">
        <f t="shared" si="3"/>
        <v>No</v>
      </c>
      <c r="J130" s="17"/>
      <c r="K130" s="17"/>
      <c r="L130" s="17"/>
      <c r="N130" s="71"/>
    </row>
    <row r="131" spans="2:14" x14ac:dyDescent="0.3">
      <c r="B131" s="386"/>
      <c r="C131" s="392"/>
      <c r="D131" s="392"/>
      <c r="E131" s="395"/>
      <c r="F131" s="394"/>
      <c r="G131" s="396" t="str">
        <f t="shared" si="2"/>
        <v>No</v>
      </c>
      <c r="H131" s="396" t="str">
        <f t="shared" si="3"/>
        <v>No</v>
      </c>
      <c r="I131" s="396" t="str">
        <f t="shared" si="3"/>
        <v>No</v>
      </c>
      <c r="J131" s="17"/>
      <c r="K131" s="17"/>
      <c r="L131" s="17"/>
      <c r="N131" s="71"/>
    </row>
    <row r="132" spans="2:14" x14ac:dyDescent="0.3">
      <c r="B132" s="386"/>
      <c r="C132" s="392"/>
      <c r="D132" s="392"/>
      <c r="E132" s="395"/>
      <c r="F132" s="394"/>
      <c r="G132" s="396" t="str">
        <f t="shared" si="2"/>
        <v>No</v>
      </c>
      <c r="H132" s="396" t="str">
        <f t="shared" si="3"/>
        <v>No</v>
      </c>
      <c r="I132" s="396" t="str">
        <f t="shared" si="3"/>
        <v>No</v>
      </c>
      <c r="J132" s="17"/>
      <c r="K132" s="17"/>
      <c r="L132" s="17"/>
      <c r="N132" s="71"/>
    </row>
    <row r="133" spans="2:14" x14ac:dyDescent="0.3">
      <c r="B133" s="386"/>
      <c r="C133" s="392"/>
      <c r="D133" s="392"/>
      <c r="E133" s="395"/>
      <c r="F133" s="394"/>
      <c r="G133" s="396" t="str">
        <f t="shared" si="2"/>
        <v>No</v>
      </c>
      <c r="H133" s="396" t="str">
        <f t="shared" si="3"/>
        <v>No</v>
      </c>
      <c r="I133" s="396" t="str">
        <f t="shared" si="3"/>
        <v>No</v>
      </c>
      <c r="J133" s="17"/>
      <c r="K133" s="17"/>
      <c r="L133" s="17"/>
      <c r="N133" s="71"/>
    </row>
    <row r="134" spans="2:14" x14ac:dyDescent="0.3">
      <c r="B134" s="386"/>
      <c r="C134" s="392"/>
      <c r="D134" s="392"/>
      <c r="E134" s="395"/>
      <c r="F134" s="394"/>
      <c r="G134" s="396" t="str">
        <f t="shared" si="2"/>
        <v>No</v>
      </c>
      <c r="H134" s="396" t="str">
        <f t="shared" si="3"/>
        <v>No</v>
      </c>
      <c r="I134" s="396" t="str">
        <f t="shared" si="3"/>
        <v>No</v>
      </c>
      <c r="J134" s="17"/>
      <c r="K134" s="17"/>
      <c r="L134" s="17"/>
      <c r="N134" s="71"/>
    </row>
    <row r="135" spans="2:14" x14ac:dyDescent="0.3">
      <c r="B135" s="386"/>
      <c r="C135" s="392"/>
      <c r="D135" s="392"/>
      <c r="E135" s="395"/>
      <c r="F135" s="394"/>
      <c r="G135" s="396" t="str">
        <f t="shared" si="2"/>
        <v>No</v>
      </c>
      <c r="H135" s="396" t="str">
        <f t="shared" si="3"/>
        <v>No</v>
      </c>
      <c r="I135" s="396" t="str">
        <f t="shared" si="3"/>
        <v>No</v>
      </c>
      <c r="J135" s="17"/>
      <c r="K135" s="17"/>
      <c r="L135" s="17"/>
      <c r="N135" s="71"/>
    </row>
    <row r="136" spans="2:14" x14ac:dyDescent="0.3">
      <c r="B136" s="386"/>
      <c r="C136" s="392"/>
      <c r="D136" s="392"/>
      <c r="E136" s="395"/>
      <c r="F136" s="394"/>
      <c r="G136" s="396" t="str">
        <f t="shared" ref="G136:G199" si="4">IF($C136="","No",IF($C136&lt;DATE(2007,9,21),"Yes","No"))</f>
        <v>No</v>
      </c>
      <c r="H136" s="396" t="str">
        <f t="shared" ref="H136:I199" si="5">IF($C136="","No",IF($C136&lt;DATE(2019,9,20),"Yes","No"))</f>
        <v>No</v>
      </c>
      <c r="I136" s="396" t="str">
        <f t="shared" si="5"/>
        <v>No</v>
      </c>
      <c r="J136" s="17"/>
      <c r="K136" s="17"/>
      <c r="L136" s="17"/>
      <c r="N136" s="71"/>
    </row>
    <row r="137" spans="2:14" x14ac:dyDescent="0.3">
      <c r="B137" s="386"/>
      <c r="C137" s="392"/>
      <c r="D137" s="392"/>
      <c r="E137" s="395"/>
      <c r="F137" s="394"/>
      <c r="G137" s="396" t="str">
        <f t="shared" si="4"/>
        <v>No</v>
      </c>
      <c r="H137" s="396" t="str">
        <f t="shared" si="5"/>
        <v>No</v>
      </c>
      <c r="I137" s="396" t="str">
        <f t="shared" si="5"/>
        <v>No</v>
      </c>
      <c r="J137" s="17"/>
      <c r="K137" s="17"/>
      <c r="L137" s="17"/>
      <c r="N137" s="71"/>
    </row>
    <row r="138" spans="2:14" x14ac:dyDescent="0.3">
      <c r="B138" s="386"/>
      <c r="C138" s="392"/>
      <c r="D138" s="392"/>
      <c r="E138" s="395"/>
      <c r="F138" s="394"/>
      <c r="G138" s="396" t="str">
        <f t="shared" si="4"/>
        <v>No</v>
      </c>
      <c r="H138" s="396" t="str">
        <f t="shared" si="5"/>
        <v>No</v>
      </c>
      <c r="I138" s="396" t="str">
        <f t="shared" si="5"/>
        <v>No</v>
      </c>
      <c r="J138" s="17"/>
      <c r="K138" s="17"/>
      <c r="L138" s="17"/>
      <c r="N138" s="71"/>
    </row>
    <row r="139" spans="2:14" x14ac:dyDescent="0.3">
      <c r="B139" s="386"/>
      <c r="C139" s="392"/>
      <c r="D139" s="392"/>
      <c r="E139" s="395"/>
      <c r="F139" s="394"/>
      <c r="G139" s="396" t="str">
        <f t="shared" si="4"/>
        <v>No</v>
      </c>
      <c r="H139" s="396" t="str">
        <f t="shared" si="5"/>
        <v>No</v>
      </c>
      <c r="I139" s="396" t="str">
        <f t="shared" si="5"/>
        <v>No</v>
      </c>
      <c r="J139" s="17"/>
      <c r="K139" s="17"/>
      <c r="L139" s="17"/>
      <c r="N139" s="71"/>
    </row>
    <row r="140" spans="2:14" x14ac:dyDescent="0.3">
      <c r="B140" s="386"/>
      <c r="C140" s="392"/>
      <c r="D140" s="392"/>
      <c r="E140" s="395"/>
      <c r="F140" s="394"/>
      <c r="G140" s="396" t="str">
        <f t="shared" si="4"/>
        <v>No</v>
      </c>
      <c r="H140" s="396" t="str">
        <f t="shared" si="5"/>
        <v>No</v>
      </c>
      <c r="I140" s="396" t="str">
        <f t="shared" si="5"/>
        <v>No</v>
      </c>
      <c r="J140" s="17"/>
      <c r="K140" s="17"/>
      <c r="L140" s="17"/>
      <c r="N140" s="71"/>
    </row>
    <row r="141" spans="2:14" x14ac:dyDescent="0.3">
      <c r="B141" s="386"/>
      <c r="C141" s="392"/>
      <c r="D141" s="392"/>
      <c r="E141" s="395"/>
      <c r="F141" s="394"/>
      <c r="G141" s="396" t="str">
        <f t="shared" si="4"/>
        <v>No</v>
      </c>
      <c r="H141" s="396" t="str">
        <f t="shared" si="5"/>
        <v>No</v>
      </c>
      <c r="I141" s="396" t="str">
        <f t="shared" si="5"/>
        <v>No</v>
      </c>
      <c r="J141" s="17"/>
      <c r="K141" s="17"/>
      <c r="L141" s="17"/>
      <c r="N141" s="71"/>
    </row>
    <row r="142" spans="2:14" x14ac:dyDescent="0.3">
      <c r="B142" s="386"/>
      <c r="C142" s="392"/>
      <c r="D142" s="392"/>
      <c r="E142" s="395"/>
      <c r="F142" s="394"/>
      <c r="G142" s="396" t="str">
        <f t="shared" si="4"/>
        <v>No</v>
      </c>
      <c r="H142" s="396" t="str">
        <f t="shared" si="5"/>
        <v>No</v>
      </c>
      <c r="I142" s="396" t="str">
        <f t="shared" si="5"/>
        <v>No</v>
      </c>
      <c r="J142" s="17"/>
      <c r="K142" s="17"/>
      <c r="L142" s="17"/>
      <c r="N142" s="71"/>
    </row>
    <row r="143" spans="2:14" x14ac:dyDescent="0.3">
      <c r="B143" s="386"/>
      <c r="C143" s="392"/>
      <c r="D143" s="392"/>
      <c r="E143" s="395"/>
      <c r="F143" s="394"/>
      <c r="G143" s="396" t="str">
        <f t="shared" si="4"/>
        <v>No</v>
      </c>
      <c r="H143" s="396" t="str">
        <f t="shared" si="5"/>
        <v>No</v>
      </c>
      <c r="I143" s="396" t="str">
        <f t="shared" si="5"/>
        <v>No</v>
      </c>
      <c r="J143" s="17"/>
      <c r="K143" s="17"/>
      <c r="L143" s="17"/>
      <c r="N143" s="71"/>
    </row>
    <row r="144" spans="2:14" x14ac:dyDescent="0.3">
      <c r="B144" s="386"/>
      <c r="C144" s="392"/>
      <c r="D144" s="392"/>
      <c r="E144" s="395"/>
      <c r="F144" s="394"/>
      <c r="G144" s="396" t="str">
        <f t="shared" si="4"/>
        <v>No</v>
      </c>
      <c r="H144" s="396" t="str">
        <f t="shared" si="5"/>
        <v>No</v>
      </c>
      <c r="I144" s="396" t="str">
        <f t="shared" si="5"/>
        <v>No</v>
      </c>
      <c r="J144" s="17"/>
      <c r="K144" s="17"/>
      <c r="L144" s="17"/>
      <c r="N144" s="71"/>
    </row>
    <row r="145" spans="2:14" x14ac:dyDescent="0.3">
      <c r="B145" s="386"/>
      <c r="C145" s="392"/>
      <c r="D145" s="392"/>
      <c r="E145" s="395"/>
      <c r="F145" s="394"/>
      <c r="G145" s="396" t="str">
        <f t="shared" si="4"/>
        <v>No</v>
      </c>
      <c r="H145" s="396" t="str">
        <f t="shared" si="5"/>
        <v>No</v>
      </c>
      <c r="I145" s="396" t="str">
        <f t="shared" si="5"/>
        <v>No</v>
      </c>
      <c r="J145" s="17"/>
      <c r="K145" s="17"/>
      <c r="L145" s="17"/>
      <c r="N145" s="71"/>
    </row>
    <row r="146" spans="2:14" x14ac:dyDescent="0.3">
      <c r="B146" s="386"/>
      <c r="C146" s="392"/>
      <c r="D146" s="392"/>
      <c r="E146" s="395"/>
      <c r="F146" s="394"/>
      <c r="G146" s="396" t="str">
        <f t="shared" si="4"/>
        <v>No</v>
      </c>
      <c r="H146" s="396" t="str">
        <f t="shared" si="5"/>
        <v>No</v>
      </c>
      <c r="I146" s="396" t="str">
        <f t="shared" si="5"/>
        <v>No</v>
      </c>
      <c r="J146" s="17"/>
      <c r="K146" s="17"/>
      <c r="L146" s="17"/>
      <c r="N146" s="71"/>
    </row>
    <row r="147" spans="2:14" x14ac:dyDescent="0.3">
      <c r="B147" s="386"/>
      <c r="C147" s="392"/>
      <c r="D147" s="392"/>
      <c r="E147" s="395"/>
      <c r="F147" s="394"/>
      <c r="G147" s="396" t="str">
        <f t="shared" si="4"/>
        <v>No</v>
      </c>
      <c r="H147" s="396" t="str">
        <f t="shared" si="5"/>
        <v>No</v>
      </c>
      <c r="I147" s="396" t="str">
        <f t="shared" si="5"/>
        <v>No</v>
      </c>
      <c r="J147" s="17"/>
      <c r="K147" s="17"/>
      <c r="L147" s="17"/>
      <c r="N147" s="71"/>
    </row>
    <row r="148" spans="2:14" x14ac:dyDescent="0.3">
      <c r="B148" s="386"/>
      <c r="C148" s="392"/>
      <c r="D148" s="392"/>
      <c r="E148" s="395"/>
      <c r="F148" s="394"/>
      <c r="G148" s="396" t="str">
        <f t="shared" si="4"/>
        <v>No</v>
      </c>
      <c r="H148" s="396" t="str">
        <f t="shared" si="5"/>
        <v>No</v>
      </c>
      <c r="I148" s="396" t="str">
        <f t="shared" si="5"/>
        <v>No</v>
      </c>
      <c r="J148" s="17"/>
      <c r="K148" s="17"/>
      <c r="L148" s="17"/>
      <c r="N148" s="71"/>
    </row>
    <row r="149" spans="2:14" x14ac:dyDescent="0.3">
      <c r="B149" s="386"/>
      <c r="C149" s="392"/>
      <c r="D149" s="392"/>
      <c r="E149" s="395"/>
      <c r="F149" s="394"/>
      <c r="G149" s="396" t="str">
        <f t="shared" si="4"/>
        <v>No</v>
      </c>
      <c r="H149" s="396" t="str">
        <f t="shared" si="5"/>
        <v>No</v>
      </c>
      <c r="I149" s="396" t="str">
        <f t="shared" si="5"/>
        <v>No</v>
      </c>
      <c r="J149" s="17"/>
      <c r="K149" s="17"/>
      <c r="L149" s="17"/>
      <c r="N149" s="71"/>
    </row>
    <row r="150" spans="2:14" x14ac:dyDescent="0.3">
      <c r="B150" s="386"/>
      <c r="C150" s="392"/>
      <c r="D150" s="392"/>
      <c r="E150" s="395"/>
      <c r="F150" s="394"/>
      <c r="G150" s="396" t="str">
        <f t="shared" si="4"/>
        <v>No</v>
      </c>
      <c r="H150" s="396" t="str">
        <f t="shared" si="5"/>
        <v>No</v>
      </c>
      <c r="I150" s="396" t="str">
        <f t="shared" si="5"/>
        <v>No</v>
      </c>
      <c r="J150" s="17"/>
      <c r="K150" s="17"/>
      <c r="L150" s="17"/>
      <c r="N150" s="71"/>
    </row>
    <row r="151" spans="2:14" x14ac:dyDescent="0.3">
      <c r="B151" s="386"/>
      <c r="C151" s="392"/>
      <c r="D151" s="392"/>
      <c r="E151" s="395"/>
      <c r="F151" s="394"/>
      <c r="G151" s="396" t="str">
        <f t="shared" si="4"/>
        <v>No</v>
      </c>
      <c r="H151" s="396" t="str">
        <f t="shared" si="5"/>
        <v>No</v>
      </c>
      <c r="I151" s="396" t="str">
        <f t="shared" si="5"/>
        <v>No</v>
      </c>
      <c r="J151" s="17"/>
      <c r="K151" s="17"/>
      <c r="L151" s="17"/>
      <c r="N151" s="71"/>
    </row>
    <row r="152" spans="2:14" x14ac:dyDescent="0.3">
      <c r="B152" s="386"/>
      <c r="C152" s="392"/>
      <c r="D152" s="392"/>
      <c r="E152" s="395"/>
      <c r="F152" s="394"/>
      <c r="G152" s="396" t="str">
        <f t="shared" si="4"/>
        <v>No</v>
      </c>
      <c r="H152" s="396" t="str">
        <f t="shared" si="5"/>
        <v>No</v>
      </c>
      <c r="I152" s="396" t="str">
        <f t="shared" si="5"/>
        <v>No</v>
      </c>
      <c r="J152" s="17"/>
      <c r="K152" s="17"/>
      <c r="L152" s="17"/>
      <c r="N152" s="71"/>
    </row>
    <row r="153" spans="2:14" x14ac:dyDescent="0.3">
      <c r="B153" s="386"/>
      <c r="C153" s="392"/>
      <c r="D153" s="392"/>
      <c r="E153" s="395"/>
      <c r="F153" s="394"/>
      <c r="G153" s="396" t="str">
        <f t="shared" si="4"/>
        <v>No</v>
      </c>
      <c r="H153" s="396" t="str">
        <f t="shared" si="5"/>
        <v>No</v>
      </c>
      <c r="I153" s="396" t="str">
        <f t="shared" si="5"/>
        <v>No</v>
      </c>
      <c r="J153" s="17"/>
      <c r="K153" s="17"/>
      <c r="L153" s="17"/>
      <c r="N153" s="71"/>
    </row>
    <row r="154" spans="2:14" x14ac:dyDescent="0.3">
      <c r="B154" s="386"/>
      <c r="C154" s="392"/>
      <c r="D154" s="392"/>
      <c r="E154" s="395"/>
      <c r="F154" s="394"/>
      <c r="G154" s="396" t="str">
        <f t="shared" si="4"/>
        <v>No</v>
      </c>
      <c r="H154" s="396" t="str">
        <f t="shared" si="5"/>
        <v>No</v>
      </c>
      <c r="I154" s="396" t="str">
        <f t="shared" si="5"/>
        <v>No</v>
      </c>
      <c r="J154" s="17"/>
      <c r="K154" s="17"/>
      <c r="L154" s="17"/>
      <c r="N154" s="71"/>
    </row>
    <row r="155" spans="2:14" x14ac:dyDescent="0.3">
      <c r="B155" s="386"/>
      <c r="C155" s="392"/>
      <c r="D155" s="392"/>
      <c r="E155" s="395"/>
      <c r="F155" s="394"/>
      <c r="G155" s="396" t="str">
        <f t="shared" si="4"/>
        <v>No</v>
      </c>
      <c r="H155" s="396" t="str">
        <f t="shared" si="5"/>
        <v>No</v>
      </c>
      <c r="I155" s="396" t="str">
        <f t="shared" si="5"/>
        <v>No</v>
      </c>
      <c r="J155" s="17"/>
      <c r="K155" s="17"/>
      <c r="L155" s="17"/>
      <c r="N155" s="71"/>
    </row>
    <row r="156" spans="2:14" x14ac:dyDescent="0.3">
      <c r="B156" s="386"/>
      <c r="C156" s="392"/>
      <c r="D156" s="392"/>
      <c r="E156" s="395"/>
      <c r="F156" s="394"/>
      <c r="G156" s="396" t="str">
        <f t="shared" si="4"/>
        <v>No</v>
      </c>
      <c r="H156" s="396" t="str">
        <f t="shared" si="5"/>
        <v>No</v>
      </c>
      <c r="I156" s="396" t="str">
        <f t="shared" si="5"/>
        <v>No</v>
      </c>
      <c r="J156" s="17"/>
      <c r="K156" s="17"/>
      <c r="L156" s="17"/>
      <c r="N156" s="71"/>
    </row>
    <row r="157" spans="2:14" x14ac:dyDescent="0.3">
      <c r="B157" s="386"/>
      <c r="C157" s="392"/>
      <c r="D157" s="392"/>
      <c r="E157" s="395"/>
      <c r="F157" s="394"/>
      <c r="G157" s="396" t="str">
        <f t="shared" si="4"/>
        <v>No</v>
      </c>
      <c r="H157" s="396" t="str">
        <f t="shared" si="5"/>
        <v>No</v>
      </c>
      <c r="I157" s="396" t="str">
        <f t="shared" si="5"/>
        <v>No</v>
      </c>
      <c r="J157" s="17"/>
      <c r="K157" s="17"/>
      <c r="L157" s="17"/>
      <c r="N157" s="71"/>
    </row>
    <row r="158" spans="2:14" x14ac:dyDescent="0.3">
      <c r="B158" s="386"/>
      <c r="C158" s="392"/>
      <c r="D158" s="392"/>
      <c r="E158" s="395"/>
      <c r="F158" s="394"/>
      <c r="G158" s="396" t="str">
        <f t="shared" si="4"/>
        <v>No</v>
      </c>
      <c r="H158" s="396" t="str">
        <f t="shared" si="5"/>
        <v>No</v>
      </c>
      <c r="I158" s="396" t="str">
        <f t="shared" si="5"/>
        <v>No</v>
      </c>
      <c r="J158" s="17"/>
      <c r="K158" s="17"/>
      <c r="L158" s="17"/>
      <c r="N158" s="71"/>
    </row>
    <row r="159" spans="2:14" x14ac:dyDescent="0.3">
      <c r="B159" s="386"/>
      <c r="C159" s="392"/>
      <c r="D159" s="392"/>
      <c r="E159" s="395"/>
      <c r="F159" s="394"/>
      <c r="G159" s="396" t="str">
        <f t="shared" si="4"/>
        <v>No</v>
      </c>
      <c r="H159" s="396" t="str">
        <f t="shared" si="5"/>
        <v>No</v>
      </c>
      <c r="I159" s="396" t="str">
        <f t="shared" si="5"/>
        <v>No</v>
      </c>
      <c r="J159" s="17"/>
      <c r="K159" s="17"/>
      <c r="L159" s="17"/>
      <c r="N159" s="71"/>
    </row>
    <row r="160" spans="2:14" x14ac:dyDescent="0.3">
      <c r="B160" s="386"/>
      <c r="C160" s="392"/>
      <c r="D160" s="392"/>
      <c r="E160" s="395"/>
      <c r="F160" s="394"/>
      <c r="G160" s="396" t="str">
        <f t="shared" si="4"/>
        <v>No</v>
      </c>
      <c r="H160" s="396" t="str">
        <f t="shared" si="5"/>
        <v>No</v>
      </c>
      <c r="I160" s="396" t="str">
        <f t="shared" si="5"/>
        <v>No</v>
      </c>
      <c r="J160" s="17"/>
      <c r="K160" s="17"/>
      <c r="L160" s="17"/>
      <c r="N160" s="71"/>
    </row>
    <row r="161" spans="2:14" x14ac:dyDescent="0.3">
      <c r="B161" s="386"/>
      <c r="C161" s="392"/>
      <c r="D161" s="392"/>
      <c r="E161" s="395"/>
      <c r="F161" s="394"/>
      <c r="G161" s="396" t="str">
        <f t="shared" si="4"/>
        <v>No</v>
      </c>
      <c r="H161" s="396" t="str">
        <f t="shared" si="5"/>
        <v>No</v>
      </c>
      <c r="I161" s="396" t="str">
        <f t="shared" si="5"/>
        <v>No</v>
      </c>
      <c r="J161" s="17"/>
      <c r="K161" s="17"/>
      <c r="L161" s="17"/>
      <c r="N161" s="71"/>
    </row>
    <row r="162" spans="2:14" x14ac:dyDescent="0.3">
      <c r="B162" s="386"/>
      <c r="C162" s="392"/>
      <c r="D162" s="392"/>
      <c r="E162" s="395"/>
      <c r="F162" s="394"/>
      <c r="G162" s="396" t="str">
        <f t="shared" si="4"/>
        <v>No</v>
      </c>
      <c r="H162" s="396" t="str">
        <f t="shared" si="5"/>
        <v>No</v>
      </c>
      <c r="I162" s="396" t="str">
        <f t="shared" si="5"/>
        <v>No</v>
      </c>
      <c r="J162" s="17"/>
      <c r="K162" s="17"/>
      <c r="L162" s="17"/>
      <c r="N162" s="71"/>
    </row>
    <row r="163" spans="2:14" x14ac:dyDescent="0.3">
      <c r="B163" s="386"/>
      <c r="C163" s="392"/>
      <c r="D163" s="392"/>
      <c r="E163" s="395"/>
      <c r="F163" s="394"/>
      <c r="G163" s="396" t="str">
        <f t="shared" si="4"/>
        <v>No</v>
      </c>
      <c r="H163" s="396" t="str">
        <f t="shared" si="5"/>
        <v>No</v>
      </c>
      <c r="I163" s="396" t="str">
        <f t="shared" si="5"/>
        <v>No</v>
      </c>
      <c r="J163" s="17"/>
      <c r="K163" s="17"/>
      <c r="L163" s="17"/>
      <c r="N163" s="71"/>
    </row>
    <row r="164" spans="2:14" x14ac:dyDescent="0.3">
      <c r="B164" s="386"/>
      <c r="C164" s="392"/>
      <c r="D164" s="392"/>
      <c r="E164" s="395"/>
      <c r="F164" s="394"/>
      <c r="G164" s="396" t="str">
        <f t="shared" si="4"/>
        <v>No</v>
      </c>
      <c r="H164" s="396" t="str">
        <f t="shared" si="5"/>
        <v>No</v>
      </c>
      <c r="I164" s="396" t="str">
        <f t="shared" si="5"/>
        <v>No</v>
      </c>
      <c r="J164" s="17"/>
      <c r="K164" s="17"/>
      <c r="L164" s="17"/>
      <c r="N164" s="71"/>
    </row>
    <row r="165" spans="2:14" x14ac:dyDescent="0.3">
      <c r="B165" s="386"/>
      <c r="C165" s="392"/>
      <c r="D165" s="392"/>
      <c r="E165" s="395"/>
      <c r="F165" s="394"/>
      <c r="G165" s="396" t="str">
        <f t="shared" si="4"/>
        <v>No</v>
      </c>
      <c r="H165" s="396" t="str">
        <f t="shared" si="5"/>
        <v>No</v>
      </c>
      <c r="I165" s="396" t="str">
        <f t="shared" si="5"/>
        <v>No</v>
      </c>
      <c r="J165" s="17"/>
      <c r="K165" s="17"/>
      <c r="L165" s="17"/>
      <c r="N165" s="71"/>
    </row>
    <row r="166" spans="2:14" x14ac:dyDescent="0.3">
      <c r="B166" s="386"/>
      <c r="C166" s="392"/>
      <c r="D166" s="392"/>
      <c r="E166" s="395"/>
      <c r="F166" s="394"/>
      <c r="G166" s="396" t="str">
        <f t="shared" si="4"/>
        <v>No</v>
      </c>
      <c r="H166" s="396" t="str">
        <f t="shared" si="5"/>
        <v>No</v>
      </c>
      <c r="I166" s="396" t="str">
        <f t="shared" si="5"/>
        <v>No</v>
      </c>
      <c r="J166" s="17"/>
      <c r="K166" s="17"/>
      <c r="L166" s="17"/>
      <c r="N166" s="71"/>
    </row>
    <row r="167" spans="2:14" x14ac:dyDescent="0.3">
      <c r="B167" s="386"/>
      <c r="C167" s="392"/>
      <c r="D167" s="392"/>
      <c r="E167" s="395"/>
      <c r="F167" s="394"/>
      <c r="G167" s="396" t="str">
        <f t="shared" si="4"/>
        <v>No</v>
      </c>
      <c r="H167" s="396" t="str">
        <f t="shared" si="5"/>
        <v>No</v>
      </c>
      <c r="I167" s="396" t="str">
        <f t="shared" si="5"/>
        <v>No</v>
      </c>
      <c r="J167" s="17"/>
      <c r="K167" s="17"/>
      <c r="L167" s="17"/>
      <c r="N167" s="71"/>
    </row>
    <row r="168" spans="2:14" x14ac:dyDescent="0.3">
      <c r="B168" s="386"/>
      <c r="C168" s="392"/>
      <c r="D168" s="392"/>
      <c r="E168" s="395"/>
      <c r="F168" s="394"/>
      <c r="G168" s="396" t="str">
        <f t="shared" si="4"/>
        <v>No</v>
      </c>
      <c r="H168" s="396" t="str">
        <f t="shared" si="5"/>
        <v>No</v>
      </c>
      <c r="I168" s="396" t="str">
        <f t="shared" si="5"/>
        <v>No</v>
      </c>
      <c r="J168" s="17"/>
      <c r="K168" s="17"/>
      <c r="L168" s="17"/>
      <c r="N168" s="71"/>
    </row>
    <row r="169" spans="2:14" x14ac:dyDescent="0.3">
      <c r="B169" s="386"/>
      <c r="C169" s="392"/>
      <c r="D169" s="392"/>
      <c r="E169" s="395"/>
      <c r="F169" s="394"/>
      <c r="G169" s="396" t="str">
        <f t="shared" si="4"/>
        <v>No</v>
      </c>
      <c r="H169" s="396" t="str">
        <f t="shared" si="5"/>
        <v>No</v>
      </c>
      <c r="I169" s="396" t="str">
        <f t="shared" si="5"/>
        <v>No</v>
      </c>
      <c r="J169" s="17"/>
      <c r="K169" s="17"/>
      <c r="L169" s="17"/>
      <c r="N169" s="71"/>
    </row>
    <row r="170" spans="2:14" x14ac:dyDescent="0.3">
      <c r="B170" s="386"/>
      <c r="C170" s="392"/>
      <c r="D170" s="392"/>
      <c r="E170" s="395"/>
      <c r="F170" s="394"/>
      <c r="G170" s="396" t="str">
        <f t="shared" si="4"/>
        <v>No</v>
      </c>
      <c r="H170" s="396" t="str">
        <f t="shared" si="5"/>
        <v>No</v>
      </c>
      <c r="I170" s="396" t="str">
        <f t="shared" si="5"/>
        <v>No</v>
      </c>
      <c r="J170" s="17"/>
      <c r="K170" s="17"/>
      <c r="L170" s="17"/>
      <c r="N170" s="71"/>
    </row>
    <row r="171" spans="2:14" x14ac:dyDescent="0.3">
      <c r="B171" s="386"/>
      <c r="C171" s="392"/>
      <c r="D171" s="392"/>
      <c r="E171" s="395"/>
      <c r="F171" s="394"/>
      <c r="G171" s="396" t="str">
        <f t="shared" si="4"/>
        <v>No</v>
      </c>
      <c r="H171" s="396" t="str">
        <f t="shared" si="5"/>
        <v>No</v>
      </c>
      <c r="I171" s="396" t="str">
        <f t="shared" si="5"/>
        <v>No</v>
      </c>
      <c r="J171" s="17"/>
      <c r="K171" s="17"/>
      <c r="L171" s="17"/>
      <c r="N171" s="71"/>
    </row>
    <row r="172" spans="2:14" x14ac:dyDescent="0.3">
      <c r="B172" s="386"/>
      <c r="C172" s="392"/>
      <c r="D172" s="392"/>
      <c r="E172" s="395"/>
      <c r="F172" s="394"/>
      <c r="G172" s="396" t="str">
        <f t="shared" si="4"/>
        <v>No</v>
      </c>
      <c r="H172" s="396" t="str">
        <f t="shared" si="5"/>
        <v>No</v>
      </c>
      <c r="I172" s="396" t="str">
        <f t="shared" si="5"/>
        <v>No</v>
      </c>
      <c r="J172" s="17"/>
      <c r="K172" s="17"/>
      <c r="L172" s="17"/>
      <c r="N172" s="71"/>
    </row>
    <row r="173" spans="2:14" x14ac:dyDescent="0.3">
      <c r="B173" s="386"/>
      <c r="C173" s="392"/>
      <c r="D173" s="392"/>
      <c r="E173" s="395"/>
      <c r="F173" s="394"/>
      <c r="G173" s="396" t="str">
        <f t="shared" si="4"/>
        <v>No</v>
      </c>
      <c r="H173" s="396" t="str">
        <f t="shared" si="5"/>
        <v>No</v>
      </c>
      <c r="I173" s="396" t="str">
        <f t="shared" si="5"/>
        <v>No</v>
      </c>
      <c r="J173" s="17"/>
      <c r="K173" s="17"/>
      <c r="L173" s="17"/>
      <c r="N173" s="71"/>
    </row>
    <row r="174" spans="2:14" x14ac:dyDescent="0.3">
      <c r="B174" s="386"/>
      <c r="C174" s="392"/>
      <c r="D174" s="392"/>
      <c r="E174" s="395"/>
      <c r="F174" s="394"/>
      <c r="G174" s="396" t="str">
        <f t="shared" si="4"/>
        <v>No</v>
      </c>
      <c r="H174" s="396" t="str">
        <f t="shared" si="5"/>
        <v>No</v>
      </c>
      <c r="I174" s="396" t="str">
        <f t="shared" si="5"/>
        <v>No</v>
      </c>
      <c r="J174" s="17"/>
      <c r="K174" s="17"/>
      <c r="L174" s="17"/>
      <c r="N174" s="71"/>
    </row>
    <row r="175" spans="2:14" x14ac:dyDescent="0.3">
      <c r="B175" s="386"/>
      <c r="C175" s="392"/>
      <c r="D175" s="392"/>
      <c r="E175" s="395"/>
      <c r="F175" s="394"/>
      <c r="G175" s="396" t="str">
        <f t="shared" si="4"/>
        <v>No</v>
      </c>
      <c r="H175" s="396" t="str">
        <f t="shared" si="5"/>
        <v>No</v>
      </c>
      <c r="I175" s="396" t="str">
        <f t="shared" si="5"/>
        <v>No</v>
      </c>
      <c r="J175" s="17"/>
      <c r="K175" s="17"/>
      <c r="L175" s="17"/>
      <c r="N175" s="71"/>
    </row>
    <row r="176" spans="2:14" x14ac:dyDescent="0.3">
      <c r="B176" s="386"/>
      <c r="C176" s="392"/>
      <c r="D176" s="392"/>
      <c r="E176" s="395"/>
      <c r="F176" s="394"/>
      <c r="G176" s="396" t="str">
        <f t="shared" si="4"/>
        <v>No</v>
      </c>
      <c r="H176" s="396" t="str">
        <f t="shared" si="5"/>
        <v>No</v>
      </c>
      <c r="I176" s="396" t="str">
        <f t="shared" si="5"/>
        <v>No</v>
      </c>
      <c r="J176" s="17"/>
      <c r="K176" s="17"/>
      <c r="L176" s="17"/>
      <c r="N176" s="71"/>
    </row>
    <row r="177" spans="2:14" x14ac:dyDescent="0.3">
      <c r="B177" s="386"/>
      <c r="C177" s="392"/>
      <c r="D177" s="392"/>
      <c r="E177" s="395"/>
      <c r="F177" s="394"/>
      <c r="G177" s="396" t="str">
        <f t="shared" si="4"/>
        <v>No</v>
      </c>
      <c r="H177" s="396" t="str">
        <f t="shared" si="5"/>
        <v>No</v>
      </c>
      <c r="I177" s="396" t="str">
        <f t="shared" si="5"/>
        <v>No</v>
      </c>
      <c r="J177" s="17"/>
      <c r="K177" s="17"/>
      <c r="L177" s="17"/>
      <c r="N177" s="71"/>
    </row>
    <row r="178" spans="2:14" x14ac:dyDescent="0.3">
      <c r="B178" s="386"/>
      <c r="C178" s="392"/>
      <c r="D178" s="392"/>
      <c r="E178" s="395"/>
      <c r="F178" s="394"/>
      <c r="G178" s="396" t="str">
        <f t="shared" si="4"/>
        <v>No</v>
      </c>
      <c r="H178" s="396" t="str">
        <f t="shared" si="5"/>
        <v>No</v>
      </c>
      <c r="I178" s="396" t="str">
        <f t="shared" si="5"/>
        <v>No</v>
      </c>
      <c r="J178" s="17"/>
      <c r="K178" s="17"/>
      <c r="L178" s="17"/>
      <c r="N178" s="71"/>
    </row>
    <row r="179" spans="2:14" x14ac:dyDescent="0.3">
      <c r="B179" s="386"/>
      <c r="C179" s="392"/>
      <c r="D179" s="392"/>
      <c r="E179" s="395"/>
      <c r="F179" s="394"/>
      <c r="G179" s="396" t="str">
        <f t="shared" si="4"/>
        <v>No</v>
      </c>
      <c r="H179" s="396" t="str">
        <f t="shared" si="5"/>
        <v>No</v>
      </c>
      <c r="I179" s="396" t="str">
        <f t="shared" si="5"/>
        <v>No</v>
      </c>
      <c r="J179" s="17"/>
      <c r="K179" s="17"/>
      <c r="L179" s="17"/>
      <c r="N179" s="71"/>
    </row>
    <row r="180" spans="2:14" x14ac:dyDescent="0.3">
      <c r="B180" s="386"/>
      <c r="C180" s="392"/>
      <c r="D180" s="392"/>
      <c r="E180" s="395"/>
      <c r="F180" s="394"/>
      <c r="G180" s="396" t="str">
        <f t="shared" si="4"/>
        <v>No</v>
      </c>
      <c r="H180" s="396" t="str">
        <f t="shared" si="5"/>
        <v>No</v>
      </c>
      <c r="I180" s="396" t="str">
        <f t="shared" si="5"/>
        <v>No</v>
      </c>
      <c r="J180" s="17"/>
      <c r="K180" s="17"/>
      <c r="L180" s="17"/>
      <c r="N180" s="71"/>
    </row>
    <row r="181" spans="2:14" x14ac:dyDescent="0.3">
      <c r="B181" s="386"/>
      <c r="C181" s="392"/>
      <c r="D181" s="392"/>
      <c r="E181" s="395"/>
      <c r="F181" s="394"/>
      <c r="G181" s="396" t="str">
        <f t="shared" si="4"/>
        <v>No</v>
      </c>
      <c r="H181" s="396" t="str">
        <f t="shared" si="5"/>
        <v>No</v>
      </c>
      <c r="I181" s="396" t="str">
        <f t="shared" si="5"/>
        <v>No</v>
      </c>
      <c r="J181" s="17"/>
      <c r="K181" s="17"/>
      <c r="L181" s="17"/>
      <c r="N181" s="71"/>
    </row>
    <row r="182" spans="2:14" x14ac:dyDescent="0.3">
      <c r="B182" s="386"/>
      <c r="C182" s="392"/>
      <c r="D182" s="392"/>
      <c r="E182" s="395"/>
      <c r="F182" s="394"/>
      <c r="G182" s="396" t="str">
        <f t="shared" si="4"/>
        <v>No</v>
      </c>
      <c r="H182" s="396" t="str">
        <f t="shared" si="5"/>
        <v>No</v>
      </c>
      <c r="I182" s="396" t="str">
        <f t="shared" si="5"/>
        <v>No</v>
      </c>
      <c r="J182" s="17"/>
      <c r="K182" s="17"/>
      <c r="L182" s="17"/>
      <c r="N182" s="71"/>
    </row>
    <row r="183" spans="2:14" x14ac:dyDescent="0.3">
      <c r="B183" s="386"/>
      <c r="C183" s="392"/>
      <c r="D183" s="392"/>
      <c r="E183" s="395"/>
      <c r="F183" s="394"/>
      <c r="G183" s="396" t="str">
        <f t="shared" si="4"/>
        <v>No</v>
      </c>
      <c r="H183" s="396" t="str">
        <f t="shared" si="5"/>
        <v>No</v>
      </c>
      <c r="I183" s="396" t="str">
        <f t="shared" si="5"/>
        <v>No</v>
      </c>
      <c r="J183" s="17"/>
      <c r="K183" s="17"/>
      <c r="L183" s="17"/>
      <c r="N183" s="71"/>
    </row>
    <row r="184" spans="2:14" x14ac:dyDescent="0.3">
      <c r="B184" s="386"/>
      <c r="C184" s="392"/>
      <c r="D184" s="392"/>
      <c r="E184" s="395"/>
      <c r="F184" s="394"/>
      <c r="G184" s="396" t="str">
        <f t="shared" si="4"/>
        <v>No</v>
      </c>
      <c r="H184" s="396" t="str">
        <f t="shared" si="5"/>
        <v>No</v>
      </c>
      <c r="I184" s="396" t="str">
        <f t="shared" si="5"/>
        <v>No</v>
      </c>
      <c r="J184" s="17"/>
      <c r="K184" s="17"/>
      <c r="L184" s="17"/>
      <c r="N184" s="71"/>
    </row>
    <row r="185" spans="2:14" x14ac:dyDescent="0.3">
      <c r="B185" s="386"/>
      <c r="C185" s="392"/>
      <c r="D185" s="392"/>
      <c r="E185" s="395"/>
      <c r="F185" s="394"/>
      <c r="G185" s="396" t="str">
        <f t="shared" si="4"/>
        <v>No</v>
      </c>
      <c r="H185" s="396" t="str">
        <f t="shared" si="5"/>
        <v>No</v>
      </c>
      <c r="I185" s="396" t="str">
        <f t="shared" si="5"/>
        <v>No</v>
      </c>
      <c r="J185" s="17"/>
      <c r="K185" s="17"/>
      <c r="L185" s="17"/>
      <c r="N185" s="71"/>
    </row>
    <row r="186" spans="2:14" x14ac:dyDescent="0.3">
      <c r="B186" s="386"/>
      <c r="C186" s="392"/>
      <c r="D186" s="392"/>
      <c r="E186" s="395"/>
      <c r="F186" s="394"/>
      <c r="G186" s="396" t="str">
        <f t="shared" si="4"/>
        <v>No</v>
      </c>
      <c r="H186" s="396" t="str">
        <f t="shared" si="5"/>
        <v>No</v>
      </c>
      <c r="I186" s="396" t="str">
        <f t="shared" si="5"/>
        <v>No</v>
      </c>
      <c r="J186" s="17"/>
      <c r="K186" s="17"/>
      <c r="L186" s="17"/>
      <c r="N186" s="71"/>
    </row>
    <row r="187" spans="2:14" x14ac:dyDescent="0.3">
      <c r="B187" s="386"/>
      <c r="C187" s="392"/>
      <c r="D187" s="392"/>
      <c r="E187" s="395"/>
      <c r="F187" s="394"/>
      <c r="G187" s="396" t="str">
        <f t="shared" si="4"/>
        <v>No</v>
      </c>
      <c r="H187" s="396" t="str">
        <f t="shared" si="5"/>
        <v>No</v>
      </c>
      <c r="I187" s="396" t="str">
        <f t="shared" si="5"/>
        <v>No</v>
      </c>
      <c r="J187" s="17"/>
      <c r="K187" s="17"/>
      <c r="L187" s="17"/>
      <c r="N187" s="71"/>
    </row>
    <row r="188" spans="2:14" x14ac:dyDescent="0.3">
      <c r="B188" s="386"/>
      <c r="C188" s="392"/>
      <c r="D188" s="392"/>
      <c r="E188" s="395"/>
      <c r="F188" s="394"/>
      <c r="G188" s="396" t="str">
        <f t="shared" si="4"/>
        <v>No</v>
      </c>
      <c r="H188" s="396" t="str">
        <f t="shared" si="5"/>
        <v>No</v>
      </c>
      <c r="I188" s="396" t="str">
        <f t="shared" si="5"/>
        <v>No</v>
      </c>
      <c r="J188" s="17"/>
      <c r="K188" s="17"/>
      <c r="L188" s="17"/>
      <c r="N188" s="71"/>
    </row>
    <row r="189" spans="2:14" x14ac:dyDescent="0.3">
      <c r="B189" s="386"/>
      <c r="C189" s="392"/>
      <c r="D189" s="392"/>
      <c r="E189" s="395"/>
      <c r="F189" s="394"/>
      <c r="G189" s="396" t="str">
        <f t="shared" si="4"/>
        <v>No</v>
      </c>
      <c r="H189" s="396" t="str">
        <f t="shared" si="5"/>
        <v>No</v>
      </c>
      <c r="I189" s="396" t="str">
        <f t="shared" si="5"/>
        <v>No</v>
      </c>
      <c r="J189" s="17"/>
      <c r="K189" s="17"/>
      <c r="L189" s="17"/>
      <c r="N189" s="71"/>
    </row>
    <row r="190" spans="2:14" x14ac:dyDescent="0.3">
      <c r="B190" s="386"/>
      <c r="C190" s="392"/>
      <c r="D190" s="392"/>
      <c r="E190" s="395"/>
      <c r="F190" s="394"/>
      <c r="G190" s="396" t="str">
        <f t="shared" si="4"/>
        <v>No</v>
      </c>
      <c r="H190" s="396" t="str">
        <f t="shared" si="5"/>
        <v>No</v>
      </c>
      <c r="I190" s="396" t="str">
        <f t="shared" si="5"/>
        <v>No</v>
      </c>
      <c r="J190" s="17"/>
      <c r="K190" s="17"/>
      <c r="L190" s="17"/>
      <c r="N190" s="71"/>
    </row>
    <row r="191" spans="2:14" x14ac:dyDescent="0.3">
      <c r="B191" s="386"/>
      <c r="C191" s="392"/>
      <c r="D191" s="392"/>
      <c r="E191" s="395"/>
      <c r="F191" s="394"/>
      <c r="G191" s="396" t="str">
        <f t="shared" si="4"/>
        <v>No</v>
      </c>
      <c r="H191" s="396" t="str">
        <f t="shared" si="5"/>
        <v>No</v>
      </c>
      <c r="I191" s="396" t="str">
        <f t="shared" si="5"/>
        <v>No</v>
      </c>
      <c r="J191" s="17"/>
      <c r="K191" s="17"/>
      <c r="L191" s="17"/>
      <c r="N191" s="71"/>
    </row>
    <row r="192" spans="2:14" x14ac:dyDescent="0.3">
      <c r="B192" s="386"/>
      <c r="C192" s="392"/>
      <c r="D192" s="392"/>
      <c r="E192" s="395"/>
      <c r="F192" s="394"/>
      <c r="G192" s="396" t="str">
        <f t="shared" si="4"/>
        <v>No</v>
      </c>
      <c r="H192" s="396" t="str">
        <f t="shared" si="5"/>
        <v>No</v>
      </c>
      <c r="I192" s="396" t="str">
        <f t="shared" si="5"/>
        <v>No</v>
      </c>
      <c r="J192" s="17"/>
      <c r="K192" s="17"/>
      <c r="L192" s="17"/>
      <c r="N192" s="71"/>
    </row>
    <row r="193" spans="2:14" x14ac:dyDescent="0.3">
      <c r="B193" s="386"/>
      <c r="C193" s="392"/>
      <c r="D193" s="392"/>
      <c r="E193" s="395"/>
      <c r="F193" s="394"/>
      <c r="G193" s="396" t="str">
        <f t="shared" si="4"/>
        <v>No</v>
      </c>
      <c r="H193" s="396" t="str">
        <f t="shared" si="5"/>
        <v>No</v>
      </c>
      <c r="I193" s="396" t="str">
        <f t="shared" si="5"/>
        <v>No</v>
      </c>
      <c r="J193" s="17"/>
      <c r="K193" s="17"/>
      <c r="L193" s="17"/>
      <c r="N193" s="71"/>
    </row>
    <row r="194" spans="2:14" x14ac:dyDescent="0.3">
      <c r="B194" s="386"/>
      <c r="C194" s="392"/>
      <c r="D194" s="392"/>
      <c r="E194" s="395"/>
      <c r="F194" s="394"/>
      <c r="G194" s="396" t="str">
        <f t="shared" si="4"/>
        <v>No</v>
      </c>
      <c r="H194" s="396" t="str">
        <f t="shared" si="5"/>
        <v>No</v>
      </c>
      <c r="I194" s="396" t="str">
        <f t="shared" si="5"/>
        <v>No</v>
      </c>
      <c r="J194" s="17"/>
      <c r="K194" s="17"/>
      <c r="L194" s="17"/>
      <c r="N194" s="71"/>
    </row>
    <row r="195" spans="2:14" x14ac:dyDescent="0.3">
      <c r="B195" s="386"/>
      <c r="C195" s="392"/>
      <c r="D195" s="392"/>
      <c r="E195" s="395"/>
      <c r="F195" s="394"/>
      <c r="G195" s="396" t="str">
        <f t="shared" si="4"/>
        <v>No</v>
      </c>
      <c r="H195" s="396" t="str">
        <f t="shared" si="5"/>
        <v>No</v>
      </c>
      <c r="I195" s="396" t="str">
        <f t="shared" si="5"/>
        <v>No</v>
      </c>
      <c r="J195" s="17"/>
      <c r="K195" s="17"/>
      <c r="L195" s="17"/>
      <c r="N195" s="71"/>
    </row>
    <row r="196" spans="2:14" x14ac:dyDescent="0.3">
      <c r="B196" s="386"/>
      <c r="C196" s="392"/>
      <c r="D196" s="392"/>
      <c r="E196" s="395"/>
      <c r="F196" s="394"/>
      <c r="G196" s="396" t="str">
        <f t="shared" si="4"/>
        <v>No</v>
      </c>
      <c r="H196" s="396" t="str">
        <f t="shared" si="5"/>
        <v>No</v>
      </c>
      <c r="I196" s="396" t="str">
        <f t="shared" si="5"/>
        <v>No</v>
      </c>
      <c r="J196" s="17"/>
      <c r="K196" s="17"/>
      <c r="L196" s="17"/>
      <c r="N196" s="71"/>
    </row>
    <row r="197" spans="2:14" x14ac:dyDescent="0.3">
      <c r="B197" s="386"/>
      <c r="C197" s="392"/>
      <c r="D197" s="392"/>
      <c r="E197" s="395"/>
      <c r="F197" s="394"/>
      <c r="G197" s="396" t="str">
        <f t="shared" si="4"/>
        <v>No</v>
      </c>
      <c r="H197" s="396" t="str">
        <f t="shared" si="5"/>
        <v>No</v>
      </c>
      <c r="I197" s="396" t="str">
        <f t="shared" si="5"/>
        <v>No</v>
      </c>
      <c r="J197" s="17"/>
      <c r="K197" s="17"/>
      <c r="L197" s="17"/>
      <c r="N197" s="71"/>
    </row>
    <row r="198" spans="2:14" x14ac:dyDescent="0.3">
      <c r="B198" s="386"/>
      <c r="C198" s="392"/>
      <c r="D198" s="392"/>
      <c r="E198" s="395"/>
      <c r="F198" s="394"/>
      <c r="G198" s="396" t="str">
        <f t="shared" si="4"/>
        <v>No</v>
      </c>
      <c r="H198" s="396" t="str">
        <f t="shared" si="5"/>
        <v>No</v>
      </c>
      <c r="I198" s="396" t="str">
        <f t="shared" si="5"/>
        <v>No</v>
      </c>
      <c r="J198" s="17"/>
      <c r="K198" s="17"/>
      <c r="L198" s="17"/>
      <c r="N198" s="71"/>
    </row>
    <row r="199" spans="2:14" x14ac:dyDescent="0.3">
      <c r="B199" s="386"/>
      <c r="C199" s="392"/>
      <c r="D199" s="392"/>
      <c r="E199" s="395"/>
      <c r="F199" s="394"/>
      <c r="G199" s="396" t="str">
        <f t="shared" si="4"/>
        <v>No</v>
      </c>
      <c r="H199" s="396" t="str">
        <f t="shared" si="5"/>
        <v>No</v>
      </c>
      <c r="I199" s="396" t="str">
        <f t="shared" si="5"/>
        <v>No</v>
      </c>
      <c r="J199" s="17"/>
      <c r="K199" s="17"/>
      <c r="L199" s="17"/>
      <c r="N199" s="71"/>
    </row>
    <row r="200" spans="2:14" x14ac:dyDescent="0.3">
      <c r="B200" s="386"/>
      <c r="C200" s="392"/>
      <c r="D200" s="392"/>
      <c r="E200" s="395"/>
      <c r="F200" s="394"/>
      <c r="G200" s="396" t="str">
        <f t="shared" ref="G200:G263" si="6">IF($C200="","No",IF($C200&lt;DATE(2007,9,21),"Yes","No"))</f>
        <v>No</v>
      </c>
      <c r="H200" s="396" t="str">
        <f t="shared" ref="H200:I263" si="7">IF($C200="","No",IF($C200&lt;DATE(2019,9,20),"Yes","No"))</f>
        <v>No</v>
      </c>
      <c r="I200" s="396" t="str">
        <f t="shared" si="7"/>
        <v>No</v>
      </c>
      <c r="J200" s="17"/>
      <c r="K200" s="17"/>
      <c r="L200" s="17"/>
      <c r="N200" s="71"/>
    </row>
    <row r="201" spans="2:14" x14ac:dyDescent="0.3">
      <c r="B201" s="386"/>
      <c r="C201" s="392"/>
      <c r="D201" s="392"/>
      <c r="E201" s="395"/>
      <c r="F201" s="394"/>
      <c r="G201" s="396" t="str">
        <f t="shared" si="6"/>
        <v>No</v>
      </c>
      <c r="H201" s="396" t="str">
        <f t="shared" si="7"/>
        <v>No</v>
      </c>
      <c r="I201" s="396" t="str">
        <f t="shared" si="7"/>
        <v>No</v>
      </c>
      <c r="J201" s="17"/>
      <c r="K201" s="17"/>
      <c r="L201" s="17"/>
      <c r="N201" s="71"/>
    </row>
    <row r="202" spans="2:14" x14ac:dyDescent="0.3">
      <c r="B202" s="386"/>
      <c r="C202" s="392"/>
      <c r="D202" s="392"/>
      <c r="E202" s="395"/>
      <c r="F202" s="394"/>
      <c r="G202" s="396" t="str">
        <f t="shared" si="6"/>
        <v>No</v>
      </c>
      <c r="H202" s="396" t="str">
        <f t="shared" si="7"/>
        <v>No</v>
      </c>
      <c r="I202" s="396" t="str">
        <f t="shared" si="7"/>
        <v>No</v>
      </c>
      <c r="J202" s="17"/>
      <c r="K202" s="17"/>
      <c r="L202" s="17"/>
      <c r="N202" s="71"/>
    </row>
    <row r="203" spans="2:14" x14ac:dyDescent="0.3">
      <c r="B203" s="386"/>
      <c r="C203" s="392"/>
      <c r="D203" s="392"/>
      <c r="E203" s="395"/>
      <c r="F203" s="394"/>
      <c r="G203" s="396" t="str">
        <f t="shared" si="6"/>
        <v>No</v>
      </c>
      <c r="H203" s="396" t="str">
        <f t="shared" si="7"/>
        <v>No</v>
      </c>
      <c r="I203" s="396" t="str">
        <f t="shared" si="7"/>
        <v>No</v>
      </c>
      <c r="J203" s="17"/>
      <c r="K203" s="17"/>
      <c r="L203" s="17"/>
      <c r="N203" s="71"/>
    </row>
    <row r="204" spans="2:14" x14ac:dyDescent="0.3">
      <c r="B204" s="386"/>
      <c r="C204" s="392"/>
      <c r="D204" s="392"/>
      <c r="E204" s="395"/>
      <c r="F204" s="394"/>
      <c r="G204" s="396" t="str">
        <f t="shared" si="6"/>
        <v>No</v>
      </c>
      <c r="H204" s="396" t="str">
        <f t="shared" si="7"/>
        <v>No</v>
      </c>
      <c r="I204" s="396" t="str">
        <f t="shared" si="7"/>
        <v>No</v>
      </c>
      <c r="J204" s="17"/>
      <c r="K204" s="17"/>
      <c r="L204" s="17"/>
      <c r="N204" s="71"/>
    </row>
    <row r="205" spans="2:14" x14ac:dyDescent="0.3">
      <c r="B205" s="386"/>
      <c r="C205" s="392"/>
      <c r="D205" s="392"/>
      <c r="E205" s="395"/>
      <c r="F205" s="394"/>
      <c r="G205" s="396" t="str">
        <f t="shared" si="6"/>
        <v>No</v>
      </c>
      <c r="H205" s="396" t="str">
        <f t="shared" si="7"/>
        <v>No</v>
      </c>
      <c r="I205" s="396" t="str">
        <f t="shared" si="7"/>
        <v>No</v>
      </c>
      <c r="J205" s="17"/>
      <c r="K205" s="17"/>
      <c r="L205" s="17"/>
      <c r="N205" s="71"/>
    </row>
    <row r="206" spans="2:14" x14ac:dyDescent="0.3">
      <c r="B206" s="386"/>
      <c r="C206" s="392"/>
      <c r="D206" s="392"/>
      <c r="E206" s="395"/>
      <c r="F206" s="394"/>
      <c r="G206" s="396" t="str">
        <f t="shared" si="6"/>
        <v>No</v>
      </c>
      <c r="H206" s="396" t="str">
        <f t="shared" si="7"/>
        <v>No</v>
      </c>
      <c r="I206" s="396" t="str">
        <f t="shared" si="7"/>
        <v>No</v>
      </c>
      <c r="J206" s="17"/>
      <c r="K206" s="17"/>
      <c r="L206" s="17"/>
      <c r="N206" s="71"/>
    </row>
    <row r="207" spans="2:14" x14ac:dyDescent="0.3">
      <c r="B207" s="386"/>
      <c r="C207" s="392"/>
      <c r="D207" s="392"/>
      <c r="E207" s="395"/>
      <c r="F207" s="394"/>
      <c r="G207" s="396" t="str">
        <f t="shared" si="6"/>
        <v>No</v>
      </c>
      <c r="H207" s="396" t="str">
        <f t="shared" si="7"/>
        <v>No</v>
      </c>
      <c r="I207" s="396" t="str">
        <f t="shared" si="7"/>
        <v>No</v>
      </c>
      <c r="J207" s="17"/>
      <c r="K207" s="17"/>
      <c r="L207" s="17"/>
      <c r="N207" s="71"/>
    </row>
    <row r="208" spans="2:14" x14ac:dyDescent="0.3">
      <c r="B208" s="386"/>
      <c r="C208" s="392"/>
      <c r="D208" s="392"/>
      <c r="E208" s="395"/>
      <c r="F208" s="394"/>
      <c r="G208" s="396" t="str">
        <f t="shared" si="6"/>
        <v>No</v>
      </c>
      <c r="H208" s="396" t="str">
        <f t="shared" si="7"/>
        <v>No</v>
      </c>
      <c r="I208" s="396" t="str">
        <f t="shared" si="7"/>
        <v>No</v>
      </c>
      <c r="J208" s="17"/>
      <c r="K208" s="17"/>
      <c r="L208" s="17"/>
      <c r="N208" s="71"/>
    </row>
    <row r="209" spans="2:14" x14ac:dyDescent="0.3">
      <c r="B209" s="386"/>
      <c r="C209" s="392"/>
      <c r="D209" s="392"/>
      <c r="E209" s="395"/>
      <c r="F209" s="394"/>
      <c r="G209" s="396" t="str">
        <f t="shared" si="6"/>
        <v>No</v>
      </c>
      <c r="H209" s="396" t="str">
        <f t="shared" si="7"/>
        <v>No</v>
      </c>
      <c r="I209" s="396" t="str">
        <f t="shared" si="7"/>
        <v>No</v>
      </c>
      <c r="J209" s="17"/>
      <c r="K209" s="17"/>
      <c r="L209" s="17"/>
      <c r="N209" s="71"/>
    </row>
    <row r="210" spans="2:14" x14ac:dyDescent="0.3">
      <c r="B210" s="386"/>
      <c r="C210" s="392"/>
      <c r="D210" s="392"/>
      <c r="E210" s="395"/>
      <c r="F210" s="394"/>
      <c r="G210" s="396" t="str">
        <f t="shared" si="6"/>
        <v>No</v>
      </c>
      <c r="H210" s="396" t="str">
        <f t="shared" si="7"/>
        <v>No</v>
      </c>
      <c r="I210" s="396" t="str">
        <f t="shared" si="7"/>
        <v>No</v>
      </c>
      <c r="J210" s="17"/>
      <c r="K210" s="17"/>
      <c r="L210" s="17"/>
      <c r="N210" s="71"/>
    </row>
    <row r="211" spans="2:14" x14ac:dyDescent="0.3">
      <c r="B211" s="386"/>
      <c r="C211" s="392"/>
      <c r="D211" s="392"/>
      <c r="E211" s="395"/>
      <c r="F211" s="394"/>
      <c r="G211" s="396" t="str">
        <f t="shared" si="6"/>
        <v>No</v>
      </c>
      <c r="H211" s="396" t="str">
        <f t="shared" si="7"/>
        <v>No</v>
      </c>
      <c r="I211" s="396" t="str">
        <f t="shared" si="7"/>
        <v>No</v>
      </c>
      <c r="J211" s="17"/>
      <c r="K211" s="17"/>
      <c r="L211" s="17"/>
      <c r="N211" s="71"/>
    </row>
    <row r="212" spans="2:14" x14ac:dyDescent="0.3">
      <c r="B212" s="386"/>
      <c r="C212" s="392"/>
      <c r="D212" s="392"/>
      <c r="E212" s="395"/>
      <c r="F212" s="394"/>
      <c r="G212" s="396" t="str">
        <f t="shared" si="6"/>
        <v>No</v>
      </c>
      <c r="H212" s="396" t="str">
        <f t="shared" si="7"/>
        <v>No</v>
      </c>
      <c r="I212" s="396" t="str">
        <f t="shared" si="7"/>
        <v>No</v>
      </c>
      <c r="J212" s="17"/>
      <c r="K212" s="17"/>
      <c r="L212" s="17"/>
      <c r="N212" s="71"/>
    </row>
    <row r="213" spans="2:14" x14ac:dyDescent="0.3">
      <c r="B213" s="386"/>
      <c r="C213" s="392"/>
      <c r="D213" s="392"/>
      <c r="E213" s="395"/>
      <c r="F213" s="394"/>
      <c r="G213" s="396" t="str">
        <f t="shared" si="6"/>
        <v>No</v>
      </c>
      <c r="H213" s="396" t="str">
        <f t="shared" si="7"/>
        <v>No</v>
      </c>
      <c r="I213" s="396" t="str">
        <f t="shared" si="7"/>
        <v>No</v>
      </c>
      <c r="J213" s="17"/>
      <c r="K213" s="17"/>
      <c r="L213" s="17"/>
      <c r="N213" s="71"/>
    </row>
    <row r="214" spans="2:14" x14ac:dyDescent="0.3">
      <c r="B214" s="386"/>
      <c r="C214" s="392"/>
      <c r="D214" s="392"/>
      <c r="E214" s="395"/>
      <c r="F214" s="394"/>
      <c r="G214" s="396" t="str">
        <f t="shared" si="6"/>
        <v>No</v>
      </c>
      <c r="H214" s="396" t="str">
        <f t="shared" si="7"/>
        <v>No</v>
      </c>
      <c r="I214" s="396" t="str">
        <f t="shared" si="7"/>
        <v>No</v>
      </c>
      <c r="J214" s="17"/>
      <c r="K214" s="17"/>
      <c r="L214" s="17"/>
      <c r="N214" s="71"/>
    </row>
    <row r="215" spans="2:14" x14ac:dyDescent="0.3">
      <c r="B215" s="386"/>
      <c r="C215" s="392"/>
      <c r="D215" s="392"/>
      <c r="E215" s="395"/>
      <c r="F215" s="394"/>
      <c r="G215" s="396" t="str">
        <f t="shared" si="6"/>
        <v>No</v>
      </c>
      <c r="H215" s="396" t="str">
        <f t="shared" si="7"/>
        <v>No</v>
      </c>
      <c r="I215" s="396" t="str">
        <f t="shared" si="7"/>
        <v>No</v>
      </c>
      <c r="J215" s="17"/>
      <c r="K215" s="17"/>
      <c r="L215" s="17"/>
      <c r="N215" s="71"/>
    </row>
    <row r="216" spans="2:14" x14ac:dyDescent="0.3">
      <c r="B216" s="386"/>
      <c r="C216" s="392"/>
      <c r="D216" s="392"/>
      <c r="E216" s="395"/>
      <c r="F216" s="394"/>
      <c r="G216" s="396" t="str">
        <f t="shared" si="6"/>
        <v>No</v>
      </c>
      <c r="H216" s="396" t="str">
        <f t="shared" si="7"/>
        <v>No</v>
      </c>
      <c r="I216" s="396" t="str">
        <f t="shared" si="7"/>
        <v>No</v>
      </c>
      <c r="J216" s="17"/>
      <c r="K216" s="17"/>
      <c r="L216" s="17"/>
      <c r="N216" s="71"/>
    </row>
    <row r="217" spans="2:14" x14ac:dyDescent="0.3">
      <c r="B217" s="386"/>
      <c r="C217" s="392"/>
      <c r="D217" s="392"/>
      <c r="E217" s="395"/>
      <c r="F217" s="394"/>
      <c r="G217" s="396" t="str">
        <f t="shared" si="6"/>
        <v>No</v>
      </c>
      <c r="H217" s="396" t="str">
        <f t="shared" si="7"/>
        <v>No</v>
      </c>
      <c r="I217" s="396" t="str">
        <f t="shared" si="7"/>
        <v>No</v>
      </c>
      <c r="J217" s="17"/>
      <c r="K217" s="17"/>
      <c r="L217" s="17"/>
      <c r="N217" s="71"/>
    </row>
    <row r="218" spans="2:14" x14ac:dyDescent="0.3">
      <c r="B218" s="386"/>
      <c r="C218" s="392"/>
      <c r="D218" s="392"/>
      <c r="E218" s="395"/>
      <c r="F218" s="394"/>
      <c r="G218" s="396" t="str">
        <f t="shared" si="6"/>
        <v>No</v>
      </c>
      <c r="H218" s="396" t="str">
        <f t="shared" si="7"/>
        <v>No</v>
      </c>
      <c r="I218" s="396" t="str">
        <f t="shared" si="7"/>
        <v>No</v>
      </c>
      <c r="J218" s="17"/>
      <c r="K218" s="17"/>
      <c r="L218" s="17"/>
      <c r="N218" s="71"/>
    </row>
    <row r="219" spans="2:14" x14ac:dyDescent="0.3">
      <c r="B219" s="386"/>
      <c r="C219" s="392"/>
      <c r="D219" s="392"/>
      <c r="E219" s="395"/>
      <c r="F219" s="394"/>
      <c r="G219" s="396" t="str">
        <f t="shared" si="6"/>
        <v>No</v>
      </c>
      <c r="H219" s="396" t="str">
        <f t="shared" si="7"/>
        <v>No</v>
      </c>
      <c r="I219" s="396" t="str">
        <f t="shared" si="7"/>
        <v>No</v>
      </c>
      <c r="J219" s="17"/>
      <c r="K219" s="17"/>
      <c r="L219" s="17"/>
      <c r="N219" s="71"/>
    </row>
    <row r="220" spans="2:14" x14ac:dyDescent="0.3">
      <c r="B220" s="386"/>
      <c r="C220" s="392"/>
      <c r="D220" s="392"/>
      <c r="E220" s="395"/>
      <c r="F220" s="394"/>
      <c r="G220" s="396" t="str">
        <f t="shared" si="6"/>
        <v>No</v>
      </c>
      <c r="H220" s="396" t="str">
        <f t="shared" si="7"/>
        <v>No</v>
      </c>
      <c r="I220" s="396" t="str">
        <f t="shared" si="7"/>
        <v>No</v>
      </c>
      <c r="J220" s="17"/>
      <c r="K220" s="17"/>
      <c r="L220" s="17"/>
      <c r="N220" s="71"/>
    </row>
    <row r="221" spans="2:14" x14ac:dyDescent="0.3">
      <c r="B221" s="386"/>
      <c r="C221" s="392"/>
      <c r="D221" s="392"/>
      <c r="E221" s="395"/>
      <c r="F221" s="394"/>
      <c r="G221" s="396" t="str">
        <f t="shared" si="6"/>
        <v>No</v>
      </c>
      <c r="H221" s="396" t="str">
        <f t="shared" si="7"/>
        <v>No</v>
      </c>
      <c r="I221" s="396" t="str">
        <f t="shared" si="7"/>
        <v>No</v>
      </c>
      <c r="J221" s="17"/>
      <c r="K221" s="17"/>
      <c r="L221" s="17"/>
      <c r="N221" s="71"/>
    </row>
    <row r="222" spans="2:14" x14ac:dyDescent="0.3">
      <c r="B222" s="386"/>
      <c r="C222" s="392"/>
      <c r="D222" s="392"/>
      <c r="E222" s="395"/>
      <c r="F222" s="394"/>
      <c r="G222" s="396" t="str">
        <f t="shared" si="6"/>
        <v>No</v>
      </c>
      <c r="H222" s="396" t="str">
        <f t="shared" si="7"/>
        <v>No</v>
      </c>
      <c r="I222" s="396" t="str">
        <f t="shared" si="7"/>
        <v>No</v>
      </c>
      <c r="J222" s="17"/>
      <c r="K222" s="17"/>
      <c r="L222" s="17"/>
      <c r="N222" s="71"/>
    </row>
    <row r="223" spans="2:14" x14ac:dyDescent="0.3">
      <c r="B223" s="386"/>
      <c r="C223" s="392"/>
      <c r="D223" s="392"/>
      <c r="E223" s="395"/>
      <c r="F223" s="394"/>
      <c r="G223" s="396" t="str">
        <f t="shared" si="6"/>
        <v>No</v>
      </c>
      <c r="H223" s="396" t="str">
        <f t="shared" si="7"/>
        <v>No</v>
      </c>
      <c r="I223" s="396" t="str">
        <f t="shared" si="7"/>
        <v>No</v>
      </c>
      <c r="J223" s="17"/>
      <c r="K223" s="17"/>
      <c r="L223" s="17"/>
      <c r="N223" s="71"/>
    </row>
    <row r="224" spans="2:14" x14ac:dyDescent="0.3">
      <c r="B224" s="386"/>
      <c r="C224" s="392"/>
      <c r="D224" s="392"/>
      <c r="E224" s="395"/>
      <c r="F224" s="394"/>
      <c r="G224" s="396" t="str">
        <f t="shared" si="6"/>
        <v>No</v>
      </c>
      <c r="H224" s="396" t="str">
        <f t="shared" si="7"/>
        <v>No</v>
      </c>
      <c r="I224" s="396" t="str">
        <f t="shared" si="7"/>
        <v>No</v>
      </c>
      <c r="J224" s="17"/>
      <c r="K224" s="17"/>
      <c r="L224" s="17"/>
      <c r="N224" s="71"/>
    </row>
    <row r="225" spans="2:14" x14ac:dyDescent="0.3">
      <c r="B225" s="386"/>
      <c r="C225" s="392"/>
      <c r="D225" s="392"/>
      <c r="E225" s="395"/>
      <c r="F225" s="394"/>
      <c r="G225" s="396" t="str">
        <f t="shared" si="6"/>
        <v>No</v>
      </c>
      <c r="H225" s="396" t="str">
        <f t="shared" si="7"/>
        <v>No</v>
      </c>
      <c r="I225" s="396" t="str">
        <f t="shared" si="7"/>
        <v>No</v>
      </c>
      <c r="J225" s="17"/>
      <c r="K225" s="17"/>
      <c r="L225" s="17"/>
      <c r="N225" s="71"/>
    </row>
    <row r="226" spans="2:14" x14ac:dyDescent="0.3">
      <c r="B226" s="386"/>
      <c r="C226" s="392"/>
      <c r="D226" s="392"/>
      <c r="E226" s="395"/>
      <c r="F226" s="394"/>
      <c r="G226" s="396" t="str">
        <f t="shared" si="6"/>
        <v>No</v>
      </c>
      <c r="H226" s="396" t="str">
        <f t="shared" si="7"/>
        <v>No</v>
      </c>
      <c r="I226" s="396" t="str">
        <f t="shared" si="7"/>
        <v>No</v>
      </c>
      <c r="J226" s="17"/>
      <c r="K226" s="17"/>
      <c r="L226" s="17"/>
      <c r="N226" s="71"/>
    </row>
    <row r="227" spans="2:14" x14ac:dyDescent="0.3">
      <c r="B227" s="386"/>
      <c r="C227" s="392"/>
      <c r="D227" s="392"/>
      <c r="E227" s="395"/>
      <c r="F227" s="394"/>
      <c r="G227" s="396" t="str">
        <f t="shared" si="6"/>
        <v>No</v>
      </c>
      <c r="H227" s="396" t="str">
        <f t="shared" si="7"/>
        <v>No</v>
      </c>
      <c r="I227" s="396" t="str">
        <f t="shared" si="7"/>
        <v>No</v>
      </c>
      <c r="J227" s="17"/>
      <c r="K227" s="17"/>
      <c r="L227" s="17"/>
      <c r="N227" s="71"/>
    </row>
    <row r="228" spans="2:14" x14ac:dyDescent="0.3">
      <c r="B228" s="386"/>
      <c r="C228" s="392"/>
      <c r="D228" s="392"/>
      <c r="E228" s="395"/>
      <c r="F228" s="394"/>
      <c r="G228" s="396" t="str">
        <f t="shared" si="6"/>
        <v>No</v>
      </c>
      <c r="H228" s="396" t="str">
        <f t="shared" si="7"/>
        <v>No</v>
      </c>
      <c r="I228" s="396" t="str">
        <f t="shared" si="7"/>
        <v>No</v>
      </c>
      <c r="J228" s="17"/>
      <c r="K228" s="17"/>
      <c r="L228" s="17"/>
      <c r="N228" s="71"/>
    </row>
    <row r="229" spans="2:14" x14ac:dyDescent="0.3">
      <c r="B229" s="386"/>
      <c r="C229" s="392"/>
      <c r="D229" s="392"/>
      <c r="E229" s="395"/>
      <c r="F229" s="394"/>
      <c r="G229" s="396" t="str">
        <f t="shared" si="6"/>
        <v>No</v>
      </c>
      <c r="H229" s="396" t="str">
        <f t="shared" si="7"/>
        <v>No</v>
      </c>
      <c r="I229" s="396" t="str">
        <f t="shared" si="7"/>
        <v>No</v>
      </c>
      <c r="J229" s="17"/>
      <c r="K229" s="17"/>
      <c r="L229" s="17"/>
      <c r="N229" s="71"/>
    </row>
    <row r="230" spans="2:14" x14ac:dyDescent="0.3">
      <c r="B230" s="386"/>
      <c r="C230" s="392"/>
      <c r="D230" s="392"/>
      <c r="E230" s="395"/>
      <c r="F230" s="394"/>
      <c r="G230" s="396" t="str">
        <f t="shared" si="6"/>
        <v>No</v>
      </c>
      <c r="H230" s="396" t="str">
        <f t="shared" si="7"/>
        <v>No</v>
      </c>
      <c r="I230" s="396" t="str">
        <f t="shared" si="7"/>
        <v>No</v>
      </c>
      <c r="J230" s="17"/>
      <c r="K230" s="17"/>
      <c r="L230" s="17"/>
      <c r="N230" s="71"/>
    </row>
    <row r="231" spans="2:14" x14ac:dyDescent="0.3">
      <c r="B231" s="386"/>
      <c r="C231" s="392"/>
      <c r="D231" s="392"/>
      <c r="E231" s="395"/>
      <c r="F231" s="394"/>
      <c r="G231" s="396" t="str">
        <f t="shared" si="6"/>
        <v>No</v>
      </c>
      <c r="H231" s="396" t="str">
        <f t="shared" si="7"/>
        <v>No</v>
      </c>
      <c r="I231" s="396" t="str">
        <f t="shared" si="7"/>
        <v>No</v>
      </c>
      <c r="J231" s="17"/>
      <c r="K231" s="17"/>
      <c r="L231" s="17"/>
      <c r="N231" s="71"/>
    </row>
    <row r="232" spans="2:14" x14ac:dyDescent="0.3">
      <c r="B232" s="386"/>
      <c r="C232" s="392"/>
      <c r="D232" s="392"/>
      <c r="E232" s="395"/>
      <c r="F232" s="394"/>
      <c r="G232" s="396" t="str">
        <f t="shared" si="6"/>
        <v>No</v>
      </c>
      <c r="H232" s="396" t="str">
        <f t="shared" si="7"/>
        <v>No</v>
      </c>
      <c r="I232" s="396" t="str">
        <f t="shared" si="7"/>
        <v>No</v>
      </c>
      <c r="J232" s="17"/>
      <c r="K232" s="17"/>
      <c r="L232" s="17"/>
      <c r="N232" s="71"/>
    </row>
    <row r="233" spans="2:14" x14ac:dyDescent="0.3">
      <c r="B233" s="386"/>
      <c r="C233" s="392"/>
      <c r="D233" s="392"/>
      <c r="E233" s="395"/>
      <c r="F233" s="394"/>
      <c r="G233" s="396" t="str">
        <f t="shared" si="6"/>
        <v>No</v>
      </c>
      <c r="H233" s="396" t="str">
        <f t="shared" si="7"/>
        <v>No</v>
      </c>
      <c r="I233" s="396" t="str">
        <f t="shared" si="7"/>
        <v>No</v>
      </c>
      <c r="J233" s="17"/>
      <c r="K233" s="17"/>
      <c r="L233" s="17"/>
      <c r="N233" s="71"/>
    </row>
    <row r="234" spans="2:14" x14ac:dyDescent="0.3">
      <c r="B234" s="386"/>
      <c r="C234" s="392"/>
      <c r="D234" s="392"/>
      <c r="E234" s="395"/>
      <c r="F234" s="394"/>
      <c r="G234" s="396" t="str">
        <f t="shared" si="6"/>
        <v>No</v>
      </c>
      <c r="H234" s="396" t="str">
        <f t="shared" si="7"/>
        <v>No</v>
      </c>
      <c r="I234" s="396" t="str">
        <f t="shared" si="7"/>
        <v>No</v>
      </c>
      <c r="J234" s="17"/>
      <c r="K234" s="17"/>
      <c r="L234" s="17"/>
      <c r="N234" s="71"/>
    </row>
    <row r="235" spans="2:14" x14ac:dyDescent="0.3">
      <c r="B235" s="386"/>
      <c r="C235" s="392"/>
      <c r="D235" s="392"/>
      <c r="E235" s="395"/>
      <c r="F235" s="394"/>
      <c r="G235" s="396" t="str">
        <f t="shared" si="6"/>
        <v>No</v>
      </c>
      <c r="H235" s="396" t="str">
        <f t="shared" si="7"/>
        <v>No</v>
      </c>
      <c r="I235" s="396" t="str">
        <f t="shared" si="7"/>
        <v>No</v>
      </c>
      <c r="J235" s="17"/>
      <c r="K235" s="17"/>
      <c r="L235" s="17"/>
      <c r="N235" s="71"/>
    </row>
    <row r="236" spans="2:14" x14ac:dyDescent="0.3">
      <c r="B236" s="386"/>
      <c r="C236" s="392"/>
      <c r="D236" s="392"/>
      <c r="E236" s="395"/>
      <c r="F236" s="394"/>
      <c r="G236" s="396" t="str">
        <f t="shared" si="6"/>
        <v>No</v>
      </c>
      <c r="H236" s="396" t="str">
        <f t="shared" si="7"/>
        <v>No</v>
      </c>
      <c r="I236" s="396" t="str">
        <f t="shared" si="7"/>
        <v>No</v>
      </c>
      <c r="J236" s="17"/>
      <c r="K236" s="17"/>
      <c r="L236" s="17"/>
      <c r="N236" s="71"/>
    </row>
    <row r="237" spans="2:14" x14ac:dyDescent="0.3">
      <c r="B237" s="386"/>
      <c r="C237" s="392"/>
      <c r="D237" s="392"/>
      <c r="E237" s="395"/>
      <c r="F237" s="394"/>
      <c r="G237" s="396" t="str">
        <f t="shared" si="6"/>
        <v>No</v>
      </c>
      <c r="H237" s="396" t="str">
        <f t="shared" si="7"/>
        <v>No</v>
      </c>
      <c r="I237" s="396" t="str">
        <f t="shared" si="7"/>
        <v>No</v>
      </c>
      <c r="J237" s="17"/>
      <c r="K237" s="17"/>
      <c r="L237" s="17"/>
      <c r="N237" s="71"/>
    </row>
    <row r="238" spans="2:14" x14ac:dyDescent="0.3">
      <c r="B238" s="386"/>
      <c r="C238" s="392"/>
      <c r="D238" s="392"/>
      <c r="E238" s="395"/>
      <c r="F238" s="394"/>
      <c r="G238" s="396" t="str">
        <f t="shared" si="6"/>
        <v>No</v>
      </c>
      <c r="H238" s="396" t="str">
        <f t="shared" si="7"/>
        <v>No</v>
      </c>
      <c r="I238" s="396" t="str">
        <f t="shared" si="7"/>
        <v>No</v>
      </c>
      <c r="J238" s="17"/>
      <c r="K238" s="17"/>
      <c r="L238" s="17"/>
      <c r="N238" s="71"/>
    </row>
    <row r="239" spans="2:14" x14ac:dyDescent="0.3">
      <c r="B239" s="386"/>
      <c r="C239" s="392"/>
      <c r="D239" s="392"/>
      <c r="E239" s="395"/>
      <c r="F239" s="394"/>
      <c r="G239" s="396" t="str">
        <f t="shared" si="6"/>
        <v>No</v>
      </c>
      <c r="H239" s="396" t="str">
        <f t="shared" si="7"/>
        <v>No</v>
      </c>
      <c r="I239" s="396" t="str">
        <f t="shared" si="7"/>
        <v>No</v>
      </c>
      <c r="J239" s="17"/>
      <c r="K239" s="17"/>
      <c r="L239" s="17"/>
      <c r="N239" s="71"/>
    </row>
    <row r="240" spans="2:14" x14ac:dyDescent="0.3">
      <c r="B240" s="386"/>
      <c r="C240" s="392"/>
      <c r="D240" s="392"/>
      <c r="E240" s="395"/>
      <c r="F240" s="394"/>
      <c r="G240" s="396" t="str">
        <f t="shared" si="6"/>
        <v>No</v>
      </c>
      <c r="H240" s="396" t="str">
        <f t="shared" si="7"/>
        <v>No</v>
      </c>
      <c r="I240" s="396" t="str">
        <f t="shared" si="7"/>
        <v>No</v>
      </c>
      <c r="J240" s="17"/>
      <c r="K240" s="17"/>
      <c r="L240" s="17"/>
      <c r="N240" s="71"/>
    </row>
    <row r="241" spans="2:14" x14ac:dyDescent="0.3">
      <c r="B241" s="386"/>
      <c r="C241" s="392"/>
      <c r="D241" s="392"/>
      <c r="E241" s="395"/>
      <c r="F241" s="394"/>
      <c r="G241" s="396" t="str">
        <f t="shared" si="6"/>
        <v>No</v>
      </c>
      <c r="H241" s="396" t="str">
        <f t="shared" si="7"/>
        <v>No</v>
      </c>
      <c r="I241" s="396" t="str">
        <f t="shared" si="7"/>
        <v>No</v>
      </c>
      <c r="J241" s="17"/>
      <c r="K241" s="17"/>
      <c r="L241" s="17"/>
      <c r="N241" s="71"/>
    </row>
    <row r="242" spans="2:14" x14ac:dyDescent="0.3">
      <c r="B242" s="386"/>
      <c r="C242" s="392"/>
      <c r="D242" s="392"/>
      <c r="E242" s="395"/>
      <c r="F242" s="394"/>
      <c r="G242" s="396" t="str">
        <f t="shared" si="6"/>
        <v>No</v>
      </c>
      <c r="H242" s="396" t="str">
        <f t="shared" si="7"/>
        <v>No</v>
      </c>
      <c r="I242" s="396" t="str">
        <f t="shared" si="7"/>
        <v>No</v>
      </c>
      <c r="J242" s="17"/>
      <c r="K242" s="17"/>
      <c r="L242" s="17"/>
      <c r="N242" s="71"/>
    </row>
    <row r="243" spans="2:14" x14ac:dyDescent="0.3">
      <c r="B243" s="386"/>
      <c r="C243" s="392"/>
      <c r="D243" s="392"/>
      <c r="E243" s="395"/>
      <c r="F243" s="394"/>
      <c r="G243" s="396" t="str">
        <f t="shared" si="6"/>
        <v>No</v>
      </c>
      <c r="H243" s="396" t="str">
        <f t="shared" si="7"/>
        <v>No</v>
      </c>
      <c r="I243" s="396" t="str">
        <f t="shared" si="7"/>
        <v>No</v>
      </c>
      <c r="J243" s="17"/>
      <c r="K243" s="17"/>
      <c r="L243" s="17"/>
      <c r="N243" s="71"/>
    </row>
    <row r="244" spans="2:14" x14ac:dyDescent="0.3">
      <c r="B244" s="386"/>
      <c r="C244" s="392"/>
      <c r="D244" s="392"/>
      <c r="E244" s="395"/>
      <c r="F244" s="394"/>
      <c r="G244" s="396" t="str">
        <f t="shared" si="6"/>
        <v>No</v>
      </c>
      <c r="H244" s="396" t="str">
        <f t="shared" si="7"/>
        <v>No</v>
      </c>
      <c r="I244" s="396" t="str">
        <f t="shared" si="7"/>
        <v>No</v>
      </c>
      <c r="J244" s="17"/>
      <c r="K244" s="17"/>
      <c r="L244" s="17"/>
      <c r="N244" s="71"/>
    </row>
    <row r="245" spans="2:14" x14ac:dyDescent="0.3">
      <c r="B245" s="386"/>
      <c r="C245" s="392"/>
      <c r="D245" s="392"/>
      <c r="E245" s="395"/>
      <c r="F245" s="394"/>
      <c r="G245" s="396" t="str">
        <f t="shared" si="6"/>
        <v>No</v>
      </c>
      <c r="H245" s="396" t="str">
        <f t="shared" si="7"/>
        <v>No</v>
      </c>
      <c r="I245" s="396" t="str">
        <f t="shared" si="7"/>
        <v>No</v>
      </c>
      <c r="J245" s="17"/>
      <c r="K245" s="17"/>
      <c r="L245" s="17"/>
      <c r="N245" s="71"/>
    </row>
    <row r="246" spans="2:14" x14ac:dyDescent="0.3">
      <c r="B246" s="386"/>
      <c r="C246" s="392"/>
      <c r="D246" s="392"/>
      <c r="E246" s="395"/>
      <c r="F246" s="394"/>
      <c r="G246" s="396" t="str">
        <f t="shared" si="6"/>
        <v>No</v>
      </c>
      <c r="H246" s="396" t="str">
        <f t="shared" si="7"/>
        <v>No</v>
      </c>
      <c r="I246" s="396" t="str">
        <f t="shared" si="7"/>
        <v>No</v>
      </c>
      <c r="J246" s="17"/>
      <c r="K246" s="17"/>
      <c r="L246" s="17"/>
      <c r="N246" s="71"/>
    </row>
    <row r="247" spans="2:14" x14ac:dyDescent="0.3">
      <c r="B247" s="386"/>
      <c r="C247" s="392"/>
      <c r="D247" s="392"/>
      <c r="E247" s="395"/>
      <c r="F247" s="394"/>
      <c r="G247" s="396" t="str">
        <f t="shared" si="6"/>
        <v>No</v>
      </c>
      <c r="H247" s="396" t="str">
        <f t="shared" si="7"/>
        <v>No</v>
      </c>
      <c r="I247" s="396" t="str">
        <f t="shared" si="7"/>
        <v>No</v>
      </c>
      <c r="J247" s="17"/>
      <c r="K247" s="17"/>
      <c r="L247" s="17"/>
      <c r="N247" s="71"/>
    </row>
    <row r="248" spans="2:14" x14ac:dyDescent="0.3">
      <c r="B248" s="386"/>
      <c r="C248" s="392"/>
      <c r="D248" s="392"/>
      <c r="E248" s="395"/>
      <c r="F248" s="394"/>
      <c r="G248" s="396" t="str">
        <f t="shared" si="6"/>
        <v>No</v>
      </c>
      <c r="H248" s="396" t="str">
        <f t="shared" si="7"/>
        <v>No</v>
      </c>
      <c r="I248" s="396" t="str">
        <f t="shared" si="7"/>
        <v>No</v>
      </c>
      <c r="J248" s="17"/>
      <c r="K248" s="17"/>
      <c r="L248" s="17"/>
      <c r="N248" s="71"/>
    </row>
    <row r="249" spans="2:14" x14ac:dyDescent="0.3">
      <c r="B249" s="386"/>
      <c r="C249" s="392"/>
      <c r="D249" s="392"/>
      <c r="E249" s="395"/>
      <c r="F249" s="394"/>
      <c r="G249" s="396" t="str">
        <f t="shared" si="6"/>
        <v>No</v>
      </c>
      <c r="H249" s="396" t="str">
        <f t="shared" si="7"/>
        <v>No</v>
      </c>
      <c r="I249" s="396" t="str">
        <f t="shared" si="7"/>
        <v>No</v>
      </c>
      <c r="J249" s="17"/>
      <c r="K249" s="17"/>
      <c r="L249" s="17"/>
      <c r="N249" s="71"/>
    </row>
    <row r="250" spans="2:14" x14ac:dyDescent="0.3">
      <c r="B250" s="386"/>
      <c r="C250" s="392"/>
      <c r="D250" s="392"/>
      <c r="E250" s="395"/>
      <c r="F250" s="394"/>
      <c r="G250" s="396" t="str">
        <f t="shared" si="6"/>
        <v>No</v>
      </c>
      <c r="H250" s="396" t="str">
        <f t="shared" si="7"/>
        <v>No</v>
      </c>
      <c r="I250" s="396" t="str">
        <f t="shared" si="7"/>
        <v>No</v>
      </c>
      <c r="J250" s="17"/>
      <c r="K250" s="17"/>
      <c r="L250" s="17"/>
      <c r="N250" s="71"/>
    </row>
    <row r="251" spans="2:14" x14ac:dyDescent="0.3">
      <c r="B251" s="386"/>
      <c r="C251" s="392"/>
      <c r="D251" s="392"/>
      <c r="E251" s="395"/>
      <c r="F251" s="394"/>
      <c r="G251" s="396" t="str">
        <f t="shared" si="6"/>
        <v>No</v>
      </c>
      <c r="H251" s="396" t="str">
        <f t="shared" si="7"/>
        <v>No</v>
      </c>
      <c r="I251" s="396" t="str">
        <f t="shared" si="7"/>
        <v>No</v>
      </c>
      <c r="J251" s="17"/>
      <c r="K251" s="17"/>
      <c r="L251" s="17"/>
      <c r="N251" s="71"/>
    </row>
    <row r="252" spans="2:14" x14ac:dyDescent="0.3">
      <c r="B252" s="386"/>
      <c r="C252" s="392"/>
      <c r="D252" s="392"/>
      <c r="E252" s="395"/>
      <c r="F252" s="394"/>
      <c r="G252" s="396" t="str">
        <f t="shared" si="6"/>
        <v>No</v>
      </c>
      <c r="H252" s="396" t="str">
        <f t="shared" si="7"/>
        <v>No</v>
      </c>
      <c r="I252" s="396" t="str">
        <f t="shared" si="7"/>
        <v>No</v>
      </c>
      <c r="J252" s="17"/>
      <c r="K252" s="17"/>
      <c r="L252" s="17"/>
      <c r="N252" s="71"/>
    </row>
    <row r="253" spans="2:14" x14ac:dyDescent="0.3">
      <c r="B253" s="386"/>
      <c r="C253" s="392"/>
      <c r="D253" s="392"/>
      <c r="E253" s="395"/>
      <c r="F253" s="394"/>
      <c r="G253" s="396" t="str">
        <f t="shared" si="6"/>
        <v>No</v>
      </c>
      <c r="H253" s="396" t="str">
        <f t="shared" si="7"/>
        <v>No</v>
      </c>
      <c r="I253" s="396" t="str">
        <f t="shared" si="7"/>
        <v>No</v>
      </c>
      <c r="J253" s="17"/>
      <c r="K253" s="17"/>
      <c r="L253" s="17"/>
      <c r="N253" s="71"/>
    </row>
    <row r="254" spans="2:14" x14ac:dyDescent="0.3">
      <c r="B254" s="386"/>
      <c r="C254" s="392"/>
      <c r="D254" s="392"/>
      <c r="E254" s="395"/>
      <c r="F254" s="394"/>
      <c r="G254" s="396" t="str">
        <f t="shared" si="6"/>
        <v>No</v>
      </c>
      <c r="H254" s="396" t="str">
        <f t="shared" si="7"/>
        <v>No</v>
      </c>
      <c r="I254" s="396" t="str">
        <f t="shared" si="7"/>
        <v>No</v>
      </c>
      <c r="J254" s="17"/>
      <c r="K254" s="17"/>
      <c r="L254" s="17"/>
      <c r="N254" s="71"/>
    </row>
    <row r="255" spans="2:14" x14ac:dyDescent="0.3">
      <c r="B255" s="386"/>
      <c r="C255" s="392"/>
      <c r="D255" s="392"/>
      <c r="E255" s="395"/>
      <c r="F255" s="394"/>
      <c r="G255" s="396" t="str">
        <f t="shared" si="6"/>
        <v>No</v>
      </c>
      <c r="H255" s="396" t="str">
        <f t="shared" si="7"/>
        <v>No</v>
      </c>
      <c r="I255" s="396" t="str">
        <f t="shared" si="7"/>
        <v>No</v>
      </c>
      <c r="J255" s="17"/>
      <c r="K255" s="17"/>
      <c r="L255" s="17"/>
      <c r="N255" s="71"/>
    </row>
    <row r="256" spans="2:14" x14ac:dyDescent="0.3">
      <c r="B256" s="386"/>
      <c r="C256" s="392"/>
      <c r="D256" s="392"/>
      <c r="E256" s="395"/>
      <c r="F256" s="394"/>
      <c r="G256" s="396" t="str">
        <f t="shared" si="6"/>
        <v>No</v>
      </c>
      <c r="H256" s="396" t="str">
        <f t="shared" si="7"/>
        <v>No</v>
      </c>
      <c r="I256" s="396" t="str">
        <f t="shared" si="7"/>
        <v>No</v>
      </c>
      <c r="J256" s="17"/>
      <c r="K256" s="17"/>
      <c r="L256" s="17"/>
      <c r="N256" s="71"/>
    </row>
    <row r="257" spans="2:14" x14ac:dyDescent="0.3">
      <c r="B257" s="386"/>
      <c r="C257" s="392"/>
      <c r="D257" s="392"/>
      <c r="E257" s="395"/>
      <c r="F257" s="394"/>
      <c r="G257" s="396" t="str">
        <f t="shared" si="6"/>
        <v>No</v>
      </c>
      <c r="H257" s="396" t="str">
        <f t="shared" si="7"/>
        <v>No</v>
      </c>
      <c r="I257" s="396" t="str">
        <f t="shared" si="7"/>
        <v>No</v>
      </c>
      <c r="J257" s="17"/>
      <c r="K257" s="17"/>
      <c r="L257" s="17"/>
      <c r="N257" s="71"/>
    </row>
    <row r="258" spans="2:14" x14ac:dyDescent="0.3">
      <c r="B258" s="386"/>
      <c r="C258" s="392"/>
      <c r="D258" s="392"/>
      <c r="E258" s="395"/>
      <c r="F258" s="394"/>
      <c r="G258" s="396" t="str">
        <f t="shared" si="6"/>
        <v>No</v>
      </c>
      <c r="H258" s="396" t="str">
        <f t="shared" si="7"/>
        <v>No</v>
      </c>
      <c r="I258" s="396" t="str">
        <f t="shared" si="7"/>
        <v>No</v>
      </c>
      <c r="J258" s="17"/>
      <c r="K258" s="17"/>
      <c r="L258" s="17"/>
      <c r="N258" s="71"/>
    </row>
    <row r="259" spans="2:14" x14ac:dyDescent="0.3">
      <c r="B259" s="386"/>
      <c r="C259" s="392"/>
      <c r="D259" s="392"/>
      <c r="E259" s="395"/>
      <c r="F259" s="394"/>
      <c r="G259" s="396" t="str">
        <f t="shared" si="6"/>
        <v>No</v>
      </c>
      <c r="H259" s="396" t="str">
        <f t="shared" si="7"/>
        <v>No</v>
      </c>
      <c r="I259" s="396" t="str">
        <f t="shared" si="7"/>
        <v>No</v>
      </c>
      <c r="J259" s="17"/>
      <c r="K259" s="17"/>
      <c r="L259" s="17"/>
      <c r="N259" s="71"/>
    </row>
    <row r="260" spans="2:14" x14ac:dyDescent="0.3">
      <c r="B260" s="386"/>
      <c r="C260" s="392"/>
      <c r="D260" s="392"/>
      <c r="E260" s="395"/>
      <c r="F260" s="394"/>
      <c r="G260" s="396" t="str">
        <f t="shared" si="6"/>
        <v>No</v>
      </c>
      <c r="H260" s="396" t="str">
        <f t="shared" si="7"/>
        <v>No</v>
      </c>
      <c r="I260" s="396" t="str">
        <f t="shared" si="7"/>
        <v>No</v>
      </c>
      <c r="J260" s="17"/>
      <c r="K260" s="17"/>
      <c r="L260" s="17"/>
      <c r="N260" s="71"/>
    </row>
    <row r="261" spans="2:14" x14ac:dyDescent="0.3">
      <c r="B261" s="386"/>
      <c r="C261" s="392"/>
      <c r="D261" s="392"/>
      <c r="E261" s="395"/>
      <c r="F261" s="394"/>
      <c r="G261" s="396" t="str">
        <f t="shared" si="6"/>
        <v>No</v>
      </c>
      <c r="H261" s="396" t="str">
        <f t="shared" si="7"/>
        <v>No</v>
      </c>
      <c r="I261" s="396" t="str">
        <f t="shared" si="7"/>
        <v>No</v>
      </c>
      <c r="J261" s="17"/>
      <c r="K261" s="17"/>
      <c r="L261" s="17"/>
      <c r="N261" s="71"/>
    </row>
    <row r="262" spans="2:14" x14ac:dyDescent="0.3">
      <c r="B262" s="386"/>
      <c r="C262" s="392"/>
      <c r="D262" s="392"/>
      <c r="E262" s="395"/>
      <c r="F262" s="394"/>
      <c r="G262" s="396" t="str">
        <f t="shared" si="6"/>
        <v>No</v>
      </c>
      <c r="H262" s="396" t="str">
        <f t="shared" si="7"/>
        <v>No</v>
      </c>
      <c r="I262" s="396" t="str">
        <f t="shared" si="7"/>
        <v>No</v>
      </c>
      <c r="J262" s="17"/>
      <c r="K262" s="17"/>
      <c r="L262" s="17"/>
      <c r="N262" s="71"/>
    </row>
    <row r="263" spans="2:14" x14ac:dyDescent="0.3">
      <c r="B263" s="386"/>
      <c r="C263" s="392"/>
      <c r="D263" s="392"/>
      <c r="E263" s="395"/>
      <c r="F263" s="394"/>
      <c r="G263" s="396" t="str">
        <f t="shared" si="6"/>
        <v>No</v>
      </c>
      <c r="H263" s="396" t="str">
        <f t="shared" si="7"/>
        <v>No</v>
      </c>
      <c r="I263" s="396" t="str">
        <f t="shared" si="7"/>
        <v>No</v>
      </c>
      <c r="J263" s="17"/>
      <c r="K263" s="17"/>
      <c r="L263" s="17"/>
      <c r="N263" s="71"/>
    </row>
    <row r="264" spans="2:14" x14ac:dyDescent="0.3">
      <c r="B264" s="386"/>
      <c r="C264" s="392"/>
      <c r="D264" s="392"/>
      <c r="E264" s="395"/>
      <c r="F264" s="394"/>
      <c r="G264" s="396" t="str">
        <f t="shared" ref="G264:G327" si="8">IF($C264="","No",IF($C264&lt;DATE(2007,9,21),"Yes","No"))</f>
        <v>No</v>
      </c>
      <c r="H264" s="396" t="str">
        <f t="shared" ref="H264:I327" si="9">IF($C264="","No",IF($C264&lt;DATE(2019,9,20),"Yes","No"))</f>
        <v>No</v>
      </c>
      <c r="I264" s="396" t="str">
        <f t="shared" si="9"/>
        <v>No</v>
      </c>
      <c r="J264" s="17"/>
      <c r="K264" s="17"/>
      <c r="L264" s="17"/>
      <c r="N264" s="71"/>
    </row>
    <row r="265" spans="2:14" x14ac:dyDescent="0.3">
      <c r="B265" s="386"/>
      <c r="C265" s="392"/>
      <c r="D265" s="392"/>
      <c r="E265" s="395"/>
      <c r="F265" s="394"/>
      <c r="G265" s="396" t="str">
        <f t="shared" si="8"/>
        <v>No</v>
      </c>
      <c r="H265" s="396" t="str">
        <f t="shared" si="9"/>
        <v>No</v>
      </c>
      <c r="I265" s="396" t="str">
        <f t="shared" si="9"/>
        <v>No</v>
      </c>
      <c r="J265" s="17"/>
      <c r="K265" s="17"/>
      <c r="L265" s="17"/>
      <c r="N265" s="71"/>
    </row>
    <row r="266" spans="2:14" x14ac:dyDescent="0.3">
      <c r="B266" s="386"/>
      <c r="C266" s="392"/>
      <c r="D266" s="392"/>
      <c r="E266" s="395"/>
      <c r="F266" s="394"/>
      <c r="G266" s="396" t="str">
        <f t="shared" si="8"/>
        <v>No</v>
      </c>
      <c r="H266" s="396" t="str">
        <f t="shared" si="9"/>
        <v>No</v>
      </c>
      <c r="I266" s="396" t="str">
        <f t="shared" si="9"/>
        <v>No</v>
      </c>
      <c r="J266" s="17"/>
      <c r="K266" s="17"/>
      <c r="L266" s="17"/>
      <c r="N266" s="71"/>
    </row>
    <row r="267" spans="2:14" x14ac:dyDescent="0.3">
      <c r="B267" s="386"/>
      <c r="C267" s="392"/>
      <c r="D267" s="392"/>
      <c r="E267" s="395"/>
      <c r="F267" s="394"/>
      <c r="G267" s="396" t="str">
        <f t="shared" si="8"/>
        <v>No</v>
      </c>
      <c r="H267" s="396" t="str">
        <f t="shared" si="9"/>
        <v>No</v>
      </c>
      <c r="I267" s="396" t="str">
        <f t="shared" si="9"/>
        <v>No</v>
      </c>
      <c r="J267" s="17"/>
      <c r="K267" s="17"/>
      <c r="L267" s="17"/>
      <c r="N267" s="71"/>
    </row>
    <row r="268" spans="2:14" x14ac:dyDescent="0.3">
      <c r="B268" s="386"/>
      <c r="C268" s="392"/>
      <c r="D268" s="392"/>
      <c r="E268" s="395"/>
      <c r="F268" s="394"/>
      <c r="G268" s="396" t="str">
        <f t="shared" si="8"/>
        <v>No</v>
      </c>
      <c r="H268" s="396" t="str">
        <f t="shared" si="9"/>
        <v>No</v>
      </c>
      <c r="I268" s="396" t="str">
        <f t="shared" si="9"/>
        <v>No</v>
      </c>
      <c r="J268" s="17"/>
      <c r="K268" s="17"/>
      <c r="L268" s="17"/>
      <c r="N268" s="71"/>
    </row>
    <row r="269" spans="2:14" x14ac:dyDescent="0.3">
      <c r="B269" s="386"/>
      <c r="C269" s="392"/>
      <c r="D269" s="392"/>
      <c r="E269" s="395"/>
      <c r="F269" s="394"/>
      <c r="G269" s="396" t="str">
        <f t="shared" si="8"/>
        <v>No</v>
      </c>
      <c r="H269" s="396" t="str">
        <f t="shared" si="9"/>
        <v>No</v>
      </c>
      <c r="I269" s="396" t="str">
        <f t="shared" si="9"/>
        <v>No</v>
      </c>
      <c r="J269" s="17"/>
      <c r="K269" s="17"/>
      <c r="L269" s="17"/>
      <c r="N269" s="71"/>
    </row>
    <row r="270" spans="2:14" x14ac:dyDescent="0.3">
      <c r="B270" s="386"/>
      <c r="C270" s="392"/>
      <c r="D270" s="392"/>
      <c r="E270" s="395"/>
      <c r="F270" s="394"/>
      <c r="G270" s="396" t="str">
        <f t="shared" si="8"/>
        <v>No</v>
      </c>
      <c r="H270" s="396" t="str">
        <f t="shared" si="9"/>
        <v>No</v>
      </c>
      <c r="I270" s="396" t="str">
        <f t="shared" si="9"/>
        <v>No</v>
      </c>
      <c r="J270" s="17"/>
      <c r="K270" s="17"/>
      <c r="L270" s="17"/>
      <c r="N270" s="71"/>
    </row>
    <row r="271" spans="2:14" x14ac:dyDescent="0.3">
      <c r="B271" s="386"/>
      <c r="C271" s="392"/>
      <c r="D271" s="392"/>
      <c r="E271" s="395"/>
      <c r="F271" s="394"/>
      <c r="G271" s="396" t="str">
        <f t="shared" si="8"/>
        <v>No</v>
      </c>
      <c r="H271" s="396" t="str">
        <f t="shared" si="9"/>
        <v>No</v>
      </c>
      <c r="I271" s="396" t="str">
        <f t="shared" si="9"/>
        <v>No</v>
      </c>
      <c r="J271" s="17"/>
      <c r="K271" s="17"/>
      <c r="L271" s="17"/>
      <c r="N271" s="71"/>
    </row>
    <row r="272" spans="2:14" x14ac:dyDescent="0.3">
      <c r="B272" s="386"/>
      <c r="C272" s="392"/>
      <c r="D272" s="392"/>
      <c r="E272" s="395"/>
      <c r="F272" s="394"/>
      <c r="G272" s="396" t="str">
        <f t="shared" si="8"/>
        <v>No</v>
      </c>
      <c r="H272" s="396" t="str">
        <f t="shared" si="9"/>
        <v>No</v>
      </c>
      <c r="I272" s="396" t="str">
        <f t="shared" si="9"/>
        <v>No</v>
      </c>
      <c r="J272" s="17"/>
      <c r="K272" s="17"/>
      <c r="L272" s="17"/>
      <c r="N272" s="71"/>
    </row>
    <row r="273" spans="2:14" x14ac:dyDescent="0.3">
      <c r="B273" s="386"/>
      <c r="C273" s="392"/>
      <c r="D273" s="392"/>
      <c r="E273" s="395"/>
      <c r="F273" s="394"/>
      <c r="G273" s="396" t="str">
        <f t="shared" si="8"/>
        <v>No</v>
      </c>
      <c r="H273" s="396" t="str">
        <f t="shared" si="9"/>
        <v>No</v>
      </c>
      <c r="I273" s="396" t="str">
        <f t="shared" si="9"/>
        <v>No</v>
      </c>
      <c r="J273" s="17"/>
      <c r="K273" s="17"/>
      <c r="L273" s="17"/>
      <c r="N273" s="71"/>
    </row>
    <row r="274" spans="2:14" x14ac:dyDescent="0.3">
      <c r="B274" s="386"/>
      <c r="C274" s="392"/>
      <c r="D274" s="392"/>
      <c r="E274" s="395"/>
      <c r="F274" s="394"/>
      <c r="G274" s="396" t="str">
        <f t="shared" si="8"/>
        <v>No</v>
      </c>
      <c r="H274" s="396" t="str">
        <f t="shared" si="9"/>
        <v>No</v>
      </c>
      <c r="I274" s="396" t="str">
        <f t="shared" si="9"/>
        <v>No</v>
      </c>
      <c r="J274" s="17"/>
      <c r="K274" s="17"/>
      <c r="L274" s="17"/>
      <c r="N274" s="71"/>
    </row>
    <row r="275" spans="2:14" x14ac:dyDescent="0.3">
      <c r="B275" s="386"/>
      <c r="C275" s="392"/>
      <c r="D275" s="392"/>
      <c r="E275" s="395"/>
      <c r="F275" s="394"/>
      <c r="G275" s="396" t="str">
        <f t="shared" si="8"/>
        <v>No</v>
      </c>
      <c r="H275" s="396" t="str">
        <f t="shared" si="9"/>
        <v>No</v>
      </c>
      <c r="I275" s="396" t="str">
        <f t="shared" si="9"/>
        <v>No</v>
      </c>
      <c r="J275" s="17"/>
      <c r="K275" s="17"/>
      <c r="L275" s="17"/>
      <c r="N275" s="71"/>
    </row>
    <row r="276" spans="2:14" x14ac:dyDescent="0.3">
      <c r="B276" s="386"/>
      <c r="C276" s="392"/>
      <c r="D276" s="392"/>
      <c r="E276" s="395"/>
      <c r="F276" s="394"/>
      <c r="G276" s="396" t="str">
        <f t="shared" si="8"/>
        <v>No</v>
      </c>
      <c r="H276" s="396" t="str">
        <f t="shared" si="9"/>
        <v>No</v>
      </c>
      <c r="I276" s="396" t="str">
        <f t="shared" si="9"/>
        <v>No</v>
      </c>
      <c r="J276" s="17"/>
      <c r="K276" s="17"/>
      <c r="L276" s="17"/>
      <c r="N276" s="71"/>
    </row>
    <row r="277" spans="2:14" x14ac:dyDescent="0.3">
      <c r="B277" s="386"/>
      <c r="C277" s="392"/>
      <c r="D277" s="392"/>
      <c r="E277" s="395"/>
      <c r="F277" s="394"/>
      <c r="G277" s="396" t="str">
        <f t="shared" si="8"/>
        <v>No</v>
      </c>
      <c r="H277" s="396" t="str">
        <f t="shared" si="9"/>
        <v>No</v>
      </c>
      <c r="I277" s="396" t="str">
        <f t="shared" si="9"/>
        <v>No</v>
      </c>
      <c r="J277" s="17"/>
      <c r="K277" s="17"/>
      <c r="L277" s="17"/>
      <c r="N277" s="71"/>
    </row>
    <row r="278" spans="2:14" x14ac:dyDescent="0.3">
      <c r="B278" s="386"/>
      <c r="C278" s="392"/>
      <c r="D278" s="392"/>
      <c r="E278" s="395"/>
      <c r="F278" s="394"/>
      <c r="G278" s="396" t="str">
        <f t="shared" si="8"/>
        <v>No</v>
      </c>
      <c r="H278" s="396" t="str">
        <f t="shared" si="9"/>
        <v>No</v>
      </c>
      <c r="I278" s="396" t="str">
        <f t="shared" si="9"/>
        <v>No</v>
      </c>
      <c r="J278" s="17"/>
      <c r="K278" s="17"/>
      <c r="L278" s="17"/>
      <c r="N278" s="71"/>
    </row>
    <row r="279" spans="2:14" x14ac:dyDescent="0.3">
      <c r="B279" s="386"/>
      <c r="C279" s="392"/>
      <c r="D279" s="392"/>
      <c r="E279" s="395"/>
      <c r="F279" s="394"/>
      <c r="G279" s="396" t="str">
        <f t="shared" si="8"/>
        <v>No</v>
      </c>
      <c r="H279" s="396" t="str">
        <f t="shared" si="9"/>
        <v>No</v>
      </c>
      <c r="I279" s="396" t="str">
        <f t="shared" si="9"/>
        <v>No</v>
      </c>
      <c r="J279" s="17"/>
      <c r="K279" s="17"/>
      <c r="L279" s="17"/>
      <c r="N279" s="71"/>
    </row>
    <row r="280" spans="2:14" x14ac:dyDescent="0.3">
      <c r="B280" s="386"/>
      <c r="C280" s="392"/>
      <c r="D280" s="392"/>
      <c r="E280" s="395"/>
      <c r="F280" s="394"/>
      <c r="G280" s="396" t="str">
        <f t="shared" si="8"/>
        <v>No</v>
      </c>
      <c r="H280" s="396" t="str">
        <f t="shared" si="9"/>
        <v>No</v>
      </c>
      <c r="I280" s="396" t="str">
        <f t="shared" si="9"/>
        <v>No</v>
      </c>
      <c r="J280" s="17"/>
      <c r="K280" s="17"/>
      <c r="L280" s="17"/>
      <c r="N280" s="71"/>
    </row>
    <row r="281" spans="2:14" x14ac:dyDescent="0.3">
      <c r="B281" s="386"/>
      <c r="C281" s="392"/>
      <c r="D281" s="392"/>
      <c r="E281" s="395"/>
      <c r="F281" s="394"/>
      <c r="G281" s="396" t="str">
        <f t="shared" si="8"/>
        <v>No</v>
      </c>
      <c r="H281" s="396" t="str">
        <f t="shared" si="9"/>
        <v>No</v>
      </c>
      <c r="I281" s="396" t="str">
        <f t="shared" si="9"/>
        <v>No</v>
      </c>
      <c r="J281" s="17"/>
      <c r="K281" s="17"/>
      <c r="L281" s="17"/>
      <c r="N281" s="71"/>
    </row>
    <row r="282" spans="2:14" x14ac:dyDescent="0.3">
      <c r="B282" s="386"/>
      <c r="C282" s="392"/>
      <c r="D282" s="392"/>
      <c r="E282" s="395"/>
      <c r="F282" s="394"/>
      <c r="G282" s="396" t="str">
        <f t="shared" si="8"/>
        <v>No</v>
      </c>
      <c r="H282" s="396" t="str">
        <f t="shared" si="9"/>
        <v>No</v>
      </c>
      <c r="I282" s="396" t="str">
        <f t="shared" si="9"/>
        <v>No</v>
      </c>
      <c r="J282" s="17"/>
      <c r="K282" s="17"/>
      <c r="L282" s="17"/>
      <c r="N282" s="71"/>
    </row>
    <row r="283" spans="2:14" x14ac:dyDescent="0.3">
      <c r="B283" s="386"/>
      <c r="C283" s="392"/>
      <c r="D283" s="392"/>
      <c r="E283" s="395"/>
      <c r="F283" s="394"/>
      <c r="G283" s="396" t="str">
        <f t="shared" si="8"/>
        <v>No</v>
      </c>
      <c r="H283" s="396" t="str">
        <f t="shared" si="9"/>
        <v>No</v>
      </c>
      <c r="I283" s="396" t="str">
        <f t="shared" si="9"/>
        <v>No</v>
      </c>
      <c r="J283" s="17"/>
      <c r="K283" s="17"/>
      <c r="L283" s="17"/>
      <c r="N283" s="71"/>
    </row>
    <row r="284" spans="2:14" x14ac:dyDescent="0.3">
      <c r="B284" s="386"/>
      <c r="C284" s="392"/>
      <c r="D284" s="392"/>
      <c r="E284" s="395"/>
      <c r="F284" s="394"/>
      <c r="G284" s="396" t="str">
        <f t="shared" si="8"/>
        <v>No</v>
      </c>
      <c r="H284" s="396" t="str">
        <f t="shared" si="9"/>
        <v>No</v>
      </c>
      <c r="I284" s="396" t="str">
        <f t="shared" si="9"/>
        <v>No</v>
      </c>
      <c r="J284" s="17"/>
      <c r="K284" s="17"/>
      <c r="L284" s="17"/>
      <c r="N284" s="71"/>
    </row>
    <row r="285" spans="2:14" x14ac:dyDescent="0.3">
      <c r="B285" s="386"/>
      <c r="C285" s="392"/>
      <c r="D285" s="392"/>
      <c r="E285" s="395"/>
      <c r="F285" s="394"/>
      <c r="G285" s="396" t="str">
        <f t="shared" si="8"/>
        <v>No</v>
      </c>
      <c r="H285" s="396" t="str">
        <f t="shared" si="9"/>
        <v>No</v>
      </c>
      <c r="I285" s="396" t="str">
        <f t="shared" si="9"/>
        <v>No</v>
      </c>
      <c r="J285" s="17"/>
      <c r="K285" s="17"/>
      <c r="L285" s="17"/>
      <c r="N285" s="71"/>
    </row>
    <row r="286" spans="2:14" x14ac:dyDescent="0.3">
      <c r="B286" s="386"/>
      <c r="C286" s="392"/>
      <c r="D286" s="392"/>
      <c r="E286" s="395"/>
      <c r="F286" s="394"/>
      <c r="G286" s="396" t="str">
        <f t="shared" si="8"/>
        <v>No</v>
      </c>
      <c r="H286" s="396" t="str">
        <f t="shared" si="9"/>
        <v>No</v>
      </c>
      <c r="I286" s="396" t="str">
        <f t="shared" si="9"/>
        <v>No</v>
      </c>
      <c r="J286" s="17"/>
      <c r="K286" s="17"/>
      <c r="L286" s="17"/>
      <c r="N286" s="71"/>
    </row>
    <row r="287" spans="2:14" x14ac:dyDescent="0.3">
      <c r="B287" s="386"/>
      <c r="C287" s="392"/>
      <c r="D287" s="392"/>
      <c r="E287" s="395"/>
      <c r="F287" s="394"/>
      <c r="G287" s="396" t="str">
        <f t="shared" si="8"/>
        <v>No</v>
      </c>
      <c r="H287" s="396" t="str">
        <f t="shared" si="9"/>
        <v>No</v>
      </c>
      <c r="I287" s="396" t="str">
        <f t="shared" si="9"/>
        <v>No</v>
      </c>
      <c r="J287" s="17"/>
      <c r="K287" s="17"/>
      <c r="L287" s="17"/>
      <c r="N287" s="71"/>
    </row>
    <row r="288" spans="2:14" x14ac:dyDescent="0.3">
      <c r="B288" s="386"/>
      <c r="C288" s="392"/>
      <c r="D288" s="392"/>
      <c r="E288" s="395"/>
      <c r="F288" s="394"/>
      <c r="G288" s="396" t="str">
        <f t="shared" si="8"/>
        <v>No</v>
      </c>
      <c r="H288" s="396" t="str">
        <f t="shared" si="9"/>
        <v>No</v>
      </c>
      <c r="I288" s="396" t="str">
        <f t="shared" si="9"/>
        <v>No</v>
      </c>
      <c r="J288" s="17"/>
      <c r="K288" s="17"/>
      <c r="L288" s="17"/>
      <c r="N288" s="71"/>
    </row>
    <row r="289" spans="2:14" x14ac:dyDescent="0.3">
      <c r="B289" s="386"/>
      <c r="C289" s="392"/>
      <c r="D289" s="392"/>
      <c r="E289" s="395"/>
      <c r="F289" s="394"/>
      <c r="G289" s="396" t="str">
        <f t="shared" si="8"/>
        <v>No</v>
      </c>
      <c r="H289" s="396" t="str">
        <f t="shared" si="9"/>
        <v>No</v>
      </c>
      <c r="I289" s="396" t="str">
        <f t="shared" si="9"/>
        <v>No</v>
      </c>
      <c r="J289" s="17"/>
      <c r="K289" s="17"/>
      <c r="L289" s="17"/>
      <c r="N289" s="71"/>
    </row>
    <row r="290" spans="2:14" x14ac:dyDescent="0.3">
      <c r="B290" s="386"/>
      <c r="C290" s="392"/>
      <c r="D290" s="392"/>
      <c r="E290" s="395"/>
      <c r="F290" s="394"/>
      <c r="G290" s="396" t="str">
        <f t="shared" si="8"/>
        <v>No</v>
      </c>
      <c r="H290" s="396" t="str">
        <f t="shared" si="9"/>
        <v>No</v>
      </c>
      <c r="I290" s="396" t="str">
        <f t="shared" si="9"/>
        <v>No</v>
      </c>
      <c r="J290" s="17"/>
      <c r="K290" s="17"/>
      <c r="L290" s="17"/>
      <c r="N290" s="71"/>
    </row>
    <row r="291" spans="2:14" x14ac:dyDescent="0.3">
      <c r="B291" s="386"/>
      <c r="C291" s="392"/>
      <c r="D291" s="392"/>
      <c r="E291" s="395"/>
      <c r="F291" s="394"/>
      <c r="G291" s="396" t="str">
        <f t="shared" si="8"/>
        <v>No</v>
      </c>
      <c r="H291" s="396" t="str">
        <f t="shared" si="9"/>
        <v>No</v>
      </c>
      <c r="I291" s="396" t="str">
        <f t="shared" si="9"/>
        <v>No</v>
      </c>
      <c r="J291" s="17"/>
      <c r="K291" s="17"/>
      <c r="L291" s="17"/>
      <c r="N291" s="71"/>
    </row>
    <row r="292" spans="2:14" x14ac:dyDescent="0.3">
      <c r="B292" s="386"/>
      <c r="C292" s="392"/>
      <c r="D292" s="392"/>
      <c r="E292" s="395"/>
      <c r="F292" s="394"/>
      <c r="G292" s="396" t="str">
        <f t="shared" si="8"/>
        <v>No</v>
      </c>
      <c r="H292" s="396" t="str">
        <f t="shared" si="9"/>
        <v>No</v>
      </c>
      <c r="I292" s="396" t="str">
        <f t="shared" si="9"/>
        <v>No</v>
      </c>
      <c r="J292" s="17"/>
      <c r="K292" s="17"/>
      <c r="L292" s="17"/>
      <c r="N292" s="71"/>
    </row>
    <row r="293" spans="2:14" x14ac:dyDescent="0.3">
      <c r="B293" s="386"/>
      <c r="C293" s="392"/>
      <c r="D293" s="392"/>
      <c r="E293" s="395"/>
      <c r="F293" s="394"/>
      <c r="G293" s="396" t="str">
        <f t="shared" si="8"/>
        <v>No</v>
      </c>
      <c r="H293" s="396" t="str">
        <f t="shared" si="9"/>
        <v>No</v>
      </c>
      <c r="I293" s="396" t="str">
        <f t="shared" si="9"/>
        <v>No</v>
      </c>
      <c r="J293" s="17"/>
      <c r="K293" s="17"/>
      <c r="L293" s="17"/>
      <c r="N293" s="71"/>
    </row>
    <row r="294" spans="2:14" x14ac:dyDescent="0.3">
      <c r="B294" s="386"/>
      <c r="C294" s="392"/>
      <c r="D294" s="392"/>
      <c r="E294" s="395"/>
      <c r="F294" s="394"/>
      <c r="G294" s="396" t="str">
        <f t="shared" si="8"/>
        <v>No</v>
      </c>
      <c r="H294" s="396" t="str">
        <f t="shared" si="9"/>
        <v>No</v>
      </c>
      <c r="I294" s="396" t="str">
        <f t="shared" si="9"/>
        <v>No</v>
      </c>
      <c r="J294" s="17"/>
      <c r="K294" s="17"/>
      <c r="L294" s="17"/>
      <c r="N294" s="71"/>
    </row>
    <row r="295" spans="2:14" x14ac:dyDescent="0.3">
      <c r="B295" s="386"/>
      <c r="C295" s="392"/>
      <c r="D295" s="392"/>
      <c r="E295" s="395"/>
      <c r="F295" s="394"/>
      <c r="G295" s="396" t="str">
        <f t="shared" si="8"/>
        <v>No</v>
      </c>
      <c r="H295" s="396" t="str">
        <f t="shared" si="9"/>
        <v>No</v>
      </c>
      <c r="I295" s="396" t="str">
        <f t="shared" si="9"/>
        <v>No</v>
      </c>
      <c r="J295" s="17"/>
      <c r="K295" s="17"/>
      <c r="L295" s="17"/>
      <c r="N295" s="71"/>
    </row>
    <row r="296" spans="2:14" x14ac:dyDescent="0.3">
      <c r="B296" s="386"/>
      <c r="C296" s="392"/>
      <c r="D296" s="392"/>
      <c r="E296" s="395"/>
      <c r="F296" s="394"/>
      <c r="G296" s="396" t="str">
        <f t="shared" si="8"/>
        <v>No</v>
      </c>
      <c r="H296" s="396" t="str">
        <f t="shared" si="9"/>
        <v>No</v>
      </c>
      <c r="I296" s="396" t="str">
        <f t="shared" si="9"/>
        <v>No</v>
      </c>
      <c r="J296" s="17"/>
      <c r="K296" s="17"/>
      <c r="L296" s="17"/>
      <c r="N296" s="71"/>
    </row>
    <row r="297" spans="2:14" x14ac:dyDescent="0.3">
      <c r="B297" s="386"/>
      <c r="C297" s="392"/>
      <c r="D297" s="392"/>
      <c r="E297" s="395"/>
      <c r="F297" s="394"/>
      <c r="G297" s="396" t="str">
        <f t="shared" si="8"/>
        <v>No</v>
      </c>
      <c r="H297" s="396" t="str">
        <f t="shared" si="9"/>
        <v>No</v>
      </c>
      <c r="I297" s="396" t="str">
        <f t="shared" si="9"/>
        <v>No</v>
      </c>
      <c r="J297" s="17"/>
      <c r="K297" s="17"/>
      <c r="L297" s="17"/>
      <c r="N297" s="71"/>
    </row>
    <row r="298" spans="2:14" x14ac:dyDescent="0.3">
      <c r="B298" s="386"/>
      <c r="C298" s="392"/>
      <c r="D298" s="392"/>
      <c r="E298" s="395"/>
      <c r="F298" s="394"/>
      <c r="G298" s="396" t="str">
        <f t="shared" si="8"/>
        <v>No</v>
      </c>
      <c r="H298" s="396" t="str">
        <f t="shared" si="9"/>
        <v>No</v>
      </c>
      <c r="I298" s="396" t="str">
        <f t="shared" si="9"/>
        <v>No</v>
      </c>
      <c r="J298" s="17"/>
      <c r="K298" s="17"/>
      <c r="L298" s="17"/>
      <c r="N298" s="71"/>
    </row>
    <row r="299" spans="2:14" x14ac:dyDescent="0.3">
      <c r="B299" s="386"/>
      <c r="C299" s="392"/>
      <c r="D299" s="392"/>
      <c r="E299" s="395"/>
      <c r="F299" s="394"/>
      <c r="G299" s="396" t="str">
        <f t="shared" si="8"/>
        <v>No</v>
      </c>
      <c r="H299" s="396" t="str">
        <f t="shared" si="9"/>
        <v>No</v>
      </c>
      <c r="I299" s="396" t="str">
        <f t="shared" si="9"/>
        <v>No</v>
      </c>
      <c r="J299" s="17"/>
      <c r="K299" s="17"/>
      <c r="L299" s="17"/>
      <c r="N299" s="71"/>
    </row>
    <row r="300" spans="2:14" x14ac:dyDescent="0.3">
      <c r="B300" s="386"/>
      <c r="C300" s="392"/>
      <c r="D300" s="392"/>
      <c r="E300" s="395"/>
      <c r="F300" s="394"/>
      <c r="G300" s="396" t="str">
        <f t="shared" si="8"/>
        <v>No</v>
      </c>
      <c r="H300" s="396" t="str">
        <f t="shared" si="9"/>
        <v>No</v>
      </c>
      <c r="I300" s="396" t="str">
        <f t="shared" si="9"/>
        <v>No</v>
      </c>
      <c r="J300" s="17"/>
      <c r="K300" s="17"/>
      <c r="L300" s="17"/>
      <c r="N300" s="71"/>
    </row>
    <row r="301" spans="2:14" x14ac:dyDescent="0.3">
      <c r="B301" s="386"/>
      <c r="C301" s="392"/>
      <c r="D301" s="392"/>
      <c r="E301" s="395"/>
      <c r="F301" s="394"/>
      <c r="G301" s="396" t="str">
        <f t="shared" si="8"/>
        <v>No</v>
      </c>
      <c r="H301" s="396" t="str">
        <f t="shared" si="9"/>
        <v>No</v>
      </c>
      <c r="I301" s="396" t="str">
        <f t="shared" si="9"/>
        <v>No</v>
      </c>
      <c r="J301" s="17"/>
      <c r="K301" s="17"/>
      <c r="L301" s="17"/>
      <c r="N301" s="71"/>
    </row>
    <row r="302" spans="2:14" x14ac:dyDescent="0.3">
      <c r="B302" s="386"/>
      <c r="C302" s="392"/>
      <c r="D302" s="392"/>
      <c r="E302" s="395"/>
      <c r="F302" s="394"/>
      <c r="G302" s="396" t="str">
        <f t="shared" si="8"/>
        <v>No</v>
      </c>
      <c r="H302" s="396" t="str">
        <f t="shared" si="9"/>
        <v>No</v>
      </c>
      <c r="I302" s="396" t="str">
        <f t="shared" si="9"/>
        <v>No</v>
      </c>
      <c r="J302" s="17"/>
      <c r="K302" s="17"/>
      <c r="L302" s="17"/>
      <c r="N302" s="71"/>
    </row>
    <row r="303" spans="2:14" x14ac:dyDescent="0.3">
      <c r="B303" s="386"/>
      <c r="C303" s="392"/>
      <c r="D303" s="392"/>
      <c r="E303" s="395"/>
      <c r="F303" s="394"/>
      <c r="G303" s="396" t="str">
        <f t="shared" si="8"/>
        <v>No</v>
      </c>
      <c r="H303" s="396" t="str">
        <f t="shared" si="9"/>
        <v>No</v>
      </c>
      <c r="I303" s="396" t="str">
        <f t="shared" si="9"/>
        <v>No</v>
      </c>
      <c r="J303" s="17"/>
      <c r="K303" s="17"/>
      <c r="L303" s="17"/>
      <c r="N303" s="71"/>
    </row>
    <row r="304" spans="2:14" x14ac:dyDescent="0.3">
      <c r="B304" s="386"/>
      <c r="C304" s="392"/>
      <c r="D304" s="392"/>
      <c r="E304" s="395"/>
      <c r="F304" s="394"/>
      <c r="G304" s="396" t="str">
        <f t="shared" si="8"/>
        <v>No</v>
      </c>
      <c r="H304" s="396" t="str">
        <f t="shared" si="9"/>
        <v>No</v>
      </c>
      <c r="I304" s="396" t="str">
        <f t="shared" si="9"/>
        <v>No</v>
      </c>
      <c r="J304" s="17"/>
      <c r="K304" s="17"/>
      <c r="L304" s="17"/>
      <c r="N304" s="71"/>
    </row>
    <row r="305" spans="2:14" x14ac:dyDescent="0.3">
      <c r="B305" s="386"/>
      <c r="C305" s="392"/>
      <c r="D305" s="392"/>
      <c r="E305" s="395"/>
      <c r="F305" s="394"/>
      <c r="G305" s="396" t="str">
        <f t="shared" si="8"/>
        <v>No</v>
      </c>
      <c r="H305" s="396" t="str">
        <f t="shared" si="9"/>
        <v>No</v>
      </c>
      <c r="I305" s="396" t="str">
        <f t="shared" si="9"/>
        <v>No</v>
      </c>
      <c r="J305" s="17"/>
      <c r="K305" s="17"/>
      <c r="L305" s="17"/>
      <c r="N305" s="71"/>
    </row>
    <row r="306" spans="2:14" x14ac:dyDescent="0.3">
      <c r="B306" s="386"/>
      <c r="C306" s="392"/>
      <c r="D306" s="392"/>
      <c r="E306" s="395"/>
      <c r="F306" s="394"/>
      <c r="G306" s="396" t="str">
        <f t="shared" si="8"/>
        <v>No</v>
      </c>
      <c r="H306" s="396" t="str">
        <f t="shared" si="9"/>
        <v>No</v>
      </c>
      <c r="I306" s="396" t="str">
        <f t="shared" si="9"/>
        <v>No</v>
      </c>
      <c r="J306" s="17"/>
      <c r="K306" s="17"/>
      <c r="L306" s="17"/>
      <c r="N306" s="71"/>
    </row>
    <row r="307" spans="2:14" x14ac:dyDescent="0.3">
      <c r="B307" s="386"/>
      <c r="C307" s="392"/>
      <c r="D307" s="392"/>
      <c r="E307" s="395"/>
      <c r="F307" s="394"/>
      <c r="G307" s="396" t="str">
        <f t="shared" si="8"/>
        <v>No</v>
      </c>
      <c r="H307" s="396" t="str">
        <f t="shared" si="9"/>
        <v>No</v>
      </c>
      <c r="I307" s="396" t="str">
        <f t="shared" si="9"/>
        <v>No</v>
      </c>
      <c r="J307" s="17"/>
      <c r="K307" s="17"/>
      <c r="L307" s="17"/>
      <c r="N307" s="71"/>
    </row>
    <row r="308" spans="2:14" x14ac:dyDescent="0.3">
      <c r="B308" s="386"/>
      <c r="C308" s="392"/>
      <c r="D308" s="392"/>
      <c r="E308" s="395"/>
      <c r="F308" s="394"/>
      <c r="G308" s="396" t="str">
        <f t="shared" si="8"/>
        <v>No</v>
      </c>
      <c r="H308" s="396" t="str">
        <f t="shared" si="9"/>
        <v>No</v>
      </c>
      <c r="I308" s="396" t="str">
        <f t="shared" si="9"/>
        <v>No</v>
      </c>
      <c r="J308" s="17"/>
      <c r="K308" s="17"/>
      <c r="L308" s="17"/>
      <c r="N308" s="71"/>
    </row>
    <row r="309" spans="2:14" x14ac:dyDescent="0.3">
      <c r="B309" s="386"/>
      <c r="C309" s="392"/>
      <c r="D309" s="392"/>
      <c r="E309" s="395"/>
      <c r="F309" s="394"/>
      <c r="G309" s="396" t="str">
        <f t="shared" si="8"/>
        <v>No</v>
      </c>
      <c r="H309" s="396" t="str">
        <f t="shared" si="9"/>
        <v>No</v>
      </c>
      <c r="I309" s="396" t="str">
        <f t="shared" si="9"/>
        <v>No</v>
      </c>
      <c r="J309" s="17"/>
      <c r="K309" s="17"/>
      <c r="L309" s="17"/>
      <c r="N309" s="71"/>
    </row>
    <row r="310" spans="2:14" x14ac:dyDescent="0.3">
      <c r="B310" s="386"/>
      <c r="C310" s="392"/>
      <c r="D310" s="392"/>
      <c r="E310" s="395"/>
      <c r="F310" s="394"/>
      <c r="G310" s="396" t="str">
        <f t="shared" si="8"/>
        <v>No</v>
      </c>
      <c r="H310" s="396" t="str">
        <f t="shared" si="9"/>
        <v>No</v>
      </c>
      <c r="I310" s="396" t="str">
        <f t="shared" si="9"/>
        <v>No</v>
      </c>
      <c r="J310" s="17"/>
      <c r="K310" s="17"/>
      <c r="L310" s="17"/>
      <c r="N310" s="71"/>
    </row>
    <row r="311" spans="2:14" x14ac:dyDescent="0.3">
      <c r="B311" s="386"/>
      <c r="C311" s="392"/>
      <c r="D311" s="392"/>
      <c r="E311" s="395"/>
      <c r="F311" s="394"/>
      <c r="G311" s="396" t="str">
        <f t="shared" si="8"/>
        <v>No</v>
      </c>
      <c r="H311" s="396" t="str">
        <f t="shared" si="9"/>
        <v>No</v>
      </c>
      <c r="I311" s="396" t="str">
        <f t="shared" si="9"/>
        <v>No</v>
      </c>
      <c r="J311" s="17"/>
      <c r="K311" s="17"/>
      <c r="L311" s="17"/>
      <c r="N311" s="71"/>
    </row>
    <row r="312" spans="2:14" x14ac:dyDescent="0.3">
      <c r="B312" s="386"/>
      <c r="C312" s="392"/>
      <c r="D312" s="392"/>
      <c r="E312" s="395"/>
      <c r="F312" s="394"/>
      <c r="G312" s="396" t="str">
        <f t="shared" si="8"/>
        <v>No</v>
      </c>
      <c r="H312" s="396" t="str">
        <f t="shared" si="9"/>
        <v>No</v>
      </c>
      <c r="I312" s="396" t="str">
        <f t="shared" si="9"/>
        <v>No</v>
      </c>
      <c r="J312" s="17"/>
      <c r="K312" s="17"/>
      <c r="L312" s="17"/>
      <c r="N312" s="71"/>
    </row>
    <row r="313" spans="2:14" x14ac:dyDescent="0.3">
      <c r="B313" s="386"/>
      <c r="C313" s="392"/>
      <c r="D313" s="392"/>
      <c r="E313" s="395"/>
      <c r="F313" s="394"/>
      <c r="G313" s="396" t="str">
        <f t="shared" si="8"/>
        <v>No</v>
      </c>
      <c r="H313" s="396" t="str">
        <f t="shared" si="9"/>
        <v>No</v>
      </c>
      <c r="I313" s="396" t="str">
        <f t="shared" si="9"/>
        <v>No</v>
      </c>
      <c r="J313" s="17"/>
      <c r="K313" s="17"/>
      <c r="L313" s="17"/>
      <c r="N313" s="71"/>
    </row>
    <row r="314" spans="2:14" x14ac:dyDescent="0.3">
      <c r="B314" s="386"/>
      <c r="C314" s="392"/>
      <c r="D314" s="392"/>
      <c r="E314" s="395"/>
      <c r="F314" s="394"/>
      <c r="G314" s="396" t="str">
        <f t="shared" si="8"/>
        <v>No</v>
      </c>
      <c r="H314" s="396" t="str">
        <f t="shared" si="9"/>
        <v>No</v>
      </c>
      <c r="I314" s="396" t="str">
        <f t="shared" si="9"/>
        <v>No</v>
      </c>
      <c r="J314" s="17"/>
      <c r="K314" s="17"/>
      <c r="L314" s="17"/>
      <c r="N314" s="71"/>
    </row>
    <row r="315" spans="2:14" x14ac:dyDescent="0.3">
      <c r="B315" s="386"/>
      <c r="C315" s="392"/>
      <c r="D315" s="392"/>
      <c r="E315" s="395"/>
      <c r="F315" s="394"/>
      <c r="G315" s="396" t="str">
        <f t="shared" si="8"/>
        <v>No</v>
      </c>
      <c r="H315" s="396" t="str">
        <f t="shared" si="9"/>
        <v>No</v>
      </c>
      <c r="I315" s="396" t="str">
        <f t="shared" si="9"/>
        <v>No</v>
      </c>
      <c r="J315" s="17"/>
      <c r="K315" s="17"/>
      <c r="L315" s="17"/>
      <c r="N315" s="71"/>
    </row>
    <row r="316" spans="2:14" x14ac:dyDescent="0.3">
      <c r="B316" s="386"/>
      <c r="C316" s="392"/>
      <c r="D316" s="392"/>
      <c r="E316" s="395"/>
      <c r="F316" s="394"/>
      <c r="G316" s="396" t="str">
        <f t="shared" si="8"/>
        <v>No</v>
      </c>
      <c r="H316" s="396" t="str">
        <f t="shared" si="9"/>
        <v>No</v>
      </c>
      <c r="I316" s="396" t="str">
        <f t="shared" si="9"/>
        <v>No</v>
      </c>
      <c r="J316" s="17"/>
      <c r="K316" s="17"/>
      <c r="L316" s="17"/>
      <c r="N316" s="71"/>
    </row>
    <row r="317" spans="2:14" x14ac:dyDescent="0.3">
      <c r="B317" s="386"/>
      <c r="C317" s="392"/>
      <c r="D317" s="392"/>
      <c r="E317" s="395"/>
      <c r="F317" s="394"/>
      <c r="G317" s="396" t="str">
        <f t="shared" si="8"/>
        <v>No</v>
      </c>
      <c r="H317" s="396" t="str">
        <f t="shared" si="9"/>
        <v>No</v>
      </c>
      <c r="I317" s="396" t="str">
        <f t="shared" si="9"/>
        <v>No</v>
      </c>
      <c r="J317" s="17"/>
      <c r="K317" s="17"/>
      <c r="L317" s="17"/>
      <c r="N317" s="71"/>
    </row>
    <row r="318" spans="2:14" x14ac:dyDescent="0.3">
      <c r="B318" s="386"/>
      <c r="C318" s="392"/>
      <c r="D318" s="392"/>
      <c r="E318" s="395"/>
      <c r="F318" s="394"/>
      <c r="G318" s="396" t="str">
        <f t="shared" si="8"/>
        <v>No</v>
      </c>
      <c r="H318" s="396" t="str">
        <f t="shared" si="9"/>
        <v>No</v>
      </c>
      <c r="I318" s="396" t="str">
        <f t="shared" si="9"/>
        <v>No</v>
      </c>
      <c r="J318" s="17"/>
      <c r="K318" s="17"/>
      <c r="L318" s="17"/>
      <c r="N318" s="71"/>
    </row>
    <row r="319" spans="2:14" x14ac:dyDescent="0.3">
      <c r="B319" s="386"/>
      <c r="C319" s="392"/>
      <c r="D319" s="392"/>
      <c r="E319" s="395"/>
      <c r="F319" s="394"/>
      <c r="G319" s="396" t="str">
        <f t="shared" si="8"/>
        <v>No</v>
      </c>
      <c r="H319" s="396" t="str">
        <f t="shared" si="9"/>
        <v>No</v>
      </c>
      <c r="I319" s="396" t="str">
        <f t="shared" si="9"/>
        <v>No</v>
      </c>
      <c r="J319" s="17"/>
      <c r="K319" s="17"/>
      <c r="L319" s="17"/>
      <c r="N319" s="71"/>
    </row>
    <row r="320" spans="2:14" x14ac:dyDescent="0.3">
      <c r="B320" s="386"/>
      <c r="C320" s="392"/>
      <c r="D320" s="392"/>
      <c r="E320" s="395"/>
      <c r="F320" s="394"/>
      <c r="G320" s="396" t="str">
        <f t="shared" si="8"/>
        <v>No</v>
      </c>
      <c r="H320" s="396" t="str">
        <f t="shared" si="9"/>
        <v>No</v>
      </c>
      <c r="I320" s="396" t="str">
        <f t="shared" si="9"/>
        <v>No</v>
      </c>
      <c r="J320" s="17"/>
      <c r="K320" s="17"/>
      <c r="L320" s="17"/>
      <c r="N320" s="71"/>
    </row>
    <row r="321" spans="2:14" x14ac:dyDescent="0.3">
      <c r="B321" s="386"/>
      <c r="C321" s="392"/>
      <c r="D321" s="392"/>
      <c r="E321" s="395"/>
      <c r="F321" s="394"/>
      <c r="G321" s="396" t="str">
        <f t="shared" si="8"/>
        <v>No</v>
      </c>
      <c r="H321" s="396" t="str">
        <f t="shared" si="9"/>
        <v>No</v>
      </c>
      <c r="I321" s="396" t="str">
        <f t="shared" si="9"/>
        <v>No</v>
      </c>
      <c r="J321" s="17"/>
      <c r="K321" s="17"/>
      <c r="L321" s="17"/>
      <c r="N321" s="71"/>
    </row>
    <row r="322" spans="2:14" x14ac:dyDescent="0.3">
      <c r="B322" s="386"/>
      <c r="C322" s="392"/>
      <c r="D322" s="392"/>
      <c r="E322" s="395"/>
      <c r="F322" s="394"/>
      <c r="G322" s="396" t="str">
        <f t="shared" si="8"/>
        <v>No</v>
      </c>
      <c r="H322" s="396" t="str">
        <f t="shared" si="9"/>
        <v>No</v>
      </c>
      <c r="I322" s="396" t="str">
        <f t="shared" si="9"/>
        <v>No</v>
      </c>
      <c r="J322" s="17"/>
      <c r="K322" s="17"/>
      <c r="L322" s="17"/>
      <c r="N322" s="71"/>
    </row>
    <row r="323" spans="2:14" x14ac:dyDescent="0.3">
      <c r="B323" s="386"/>
      <c r="C323" s="392"/>
      <c r="D323" s="392"/>
      <c r="E323" s="395"/>
      <c r="F323" s="394"/>
      <c r="G323" s="396" t="str">
        <f t="shared" si="8"/>
        <v>No</v>
      </c>
      <c r="H323" s="396" t="str">
        <f t="shared" si="9"/>
        <v>No</v>
      </c>
      <c r="I323" s="396" t="str">
        <f t="shared" si="9"/>
        <v>No</v>
      </c>
      <c r="J323" s="17"/>
      <c r="K323" s="17"/>
      <c r="L323" s="17"/>
      <c r="N323" s="71"/>
    </row>
    <row r="324" spans="2:14" x14ac:dyDescent="0.3">
      <c r="B324" s="386"/>
      <c r="C324" s="392"/>
      <c r="D324" s="392"/>
      <c r="E324" s="395"/>
      <c r="F324" s="394"/>
      <c r="G324" s="396" t="str">
        <f t="shared" si="8"/>
        <v>No</v>
      </c>
      <c r="H324" s="396" t="str">
        <f t="shared" si="9"/>
        <v>No</v>
      </c>
      <c r="I324" s="396" t="str">
        <f t="shared" si="9"/>
        <v>No</v>
      </c>
      <c r="J324" s="17"/>
      <c r="K324" s="17"/>
      <c r="L324" s="17"/>
      <c r="N324" s="71"/>
    </row>
    <row r="325" spans="2:14" x14ac:dyDescent="0.3">
      <c r="B325" s="386"/>
      <c r="C325" s="392"/>
      <c r="D325" s="392"/>
      <c r="E325" s="395"/>
      <c r="F325" s="394"/>
      <c r="G325" s="396" t="str">
        <f t="shared" si="8"/>
        <v>No</v>
      </c>
      <c r="H325" s="396" t="str">
        <f t="shared" si="9"/>
        <v>No</v>
      </c>
      <c r="I325" s="396" t="str">
        <f t="shared" si="9"/>
        <v>No</v>
      </c>
      <c r="J325" s="17"/>
      <c r="K325" s="17"/>
      <c r="L325" s="17"/>
      <c r="N325" s="71"/>
    </row>
    <row r="326" spans="2:14" x14ac:dyDescent="0.3">
      <c r="B326" s="386"/>
      <c r="C326" s="392"/>
      <c r="D326" s="392"/>
      <c r="E326" s="395"/>
      <c r="F326" s="394"/>
      <c r="G326" s="396" t="str">
        <f t="shared" si="8"/>
        <v>No</v>
      </c>
      <c r="H326" s="396" t="str">
        <f t="shared" si="9"/>
        <v>No</v>
      </c>
      <c r="I326" s="396" t="str">
        <f t="shared" si="9"/>
        <v>No</v>
      </c>
      <c r="J326" s="17"/>
      <c r="K326" s="17"/>
      <c r="L326" s="17"/>
      <c r="N326" s="71"/>
    </row>
    <row r="327" spans="2:14" x14ac:dyDescent="0.3">
      <c r="B327" s="386"/>
      <c r="C327" s="392"/>
      <c r="D327" s="392"/>
      <c r="E327" s="395"/>
      <c r="F327" s="394"/>
      <c r="G327" s="396" t="str">
        <f t="shared" si="8"/>
        <v>No</v>
      </c>
      <c r="H327" s="396" t="str">
        <f t="shared" si="9"/>
        <v>No</v>
      </c>
      <c r="I327" s="396" t="str">
        <f t="shared" si="9"/>
        <v>No</v>
      </c>
      <c r="J327" s="17"/>
      <c r="K327" s="17"/>
      <c r="L327" s="17"/>
      <c r="N327" s="71"/>
    </row>
    <row r="328" spans="2:14" x14ac:dyDescent="0.3">
      <c r="B328" s="386"/>
      <c r="C328" s="392"/>
      <c r="D328" s="392"/>
      <c r="E328" s="395"/>
      <c r="F328" s="394"/>
      <c r="G328" s="396" t="str">
        <f t="shared" ref="G328:G391" si="10">IF($C328="","No",IF($C328&lt;DATE(2007,9,21),"Yes","No"))</f>
        <v>No</v>
      </c>
      <c r="H328" s="396" t="str">
        <f t="shared" ref="H328:I391" si="11">IF($C328="","No",IF($C328&lt;DATE(2019,9,20),"Yes","No"))</f>
        <v>No</v>
      </c>
      <c r="I328" s="396" t="str">
        <f t="shared" si="11"/>
        <v>No</v>
      </c>
      <c r="J328" s="17"/>
      <c r="K328" s="17"/>
      <c r="L328" s="17"/>
      <c r="N328" s="71"/>
    </row>
    <row r="329" spans="2:14" x14ac:dyDescent="0.3">
      <c r="B329" s="386"/>
      <c r="C329" s="392"/>
      <c r="D329" s="392"/>
      <c r="E329" s="395"/>
      <c r="F329" s="394"/>
      <c r="G329" s="396" t="str">
        <f t="shared" si="10"/>
        <v>No</v>
      </c>
      <c r="H329" s="396" t="str">
        <f t="shared" si="11"/>
        <v>No</v>
      </c>
      <c r="I329" s="396" t="str">
        <f t="shared" si="11"/>
        <v>No</v>
      </c>
      <c r="J329" s="17"/>
      <c r="K329" s="17"/>
      <c r="L329" s="17"/>
      <c r="N329" s="71"/>
    </row>
    <row r="330" spans="2:14" x14ac:dyDescent="0.3">
      <c r="B330" s="386"/>
      <c r="C330" s="392"/>
      <c r="D330" s="392"/>
      <c r="E330" s="395"/>
      <c r="F330" s="394"/>
      <c r="G330" s="396" t="str">
        <f t="shared" si="10"/>
        <v>No</v>
      </c>
      <c r="H330" s="396" t="str">
        <f t="shared" si="11"/>
        <v>No</v>
      </c>
      <c r="I330" s="396" t="str">
        <f t="shared" si="11"/>
        <v>No</v>
      </c>
      <c r="J330" s="17"/>
      <c r="K330" s="17"/>
      <c r="L330" s="17"/>
      <c r="N330" s="71"/>
    </row>
    <row r="331" spans="2:14" x14ac:dyDescent="0.3">
      <c r="B331" s="386"/>
      <c r="C331" s="392"/>
      <c r="D331" s="392"/>
      <c r="E331" s="395"/>
      <c r="F331" s="394"/>
      <c r="G331" s="396" t="str">
        <f t="shared" si="10"/>
        <v>No</v>
      </c>
      <c r="H331" s="396" t="str">
        <f t="shared" si="11"/>
        <v>No</v>
      </c>
      <c r="I331" s="396" t="str">
        <f t="shared" si="11"/>
        <v>No</v>
      </c>
      <c r="J331" s="17"/>
      <c r="K331" s="17"/>
      <c r="L331" s="17"/>
      <c r="N331" s="71"/>
    </row>
    <row r="332" spans="2:14" x14ac:dyDescent="0.3">
      <c r="B332" s="386"/>
      <c r="C332" s="392"/>
      <c r="D332" s="392"/>
      <c r="E332" s="395"/>
      <c r="F332" s="394"/>
      <c r="G332" s="396" t="str">
        <f t="shared" si="10"/>
        <v>No</v>
      </c>
      <c r="H332" s="396" t="str">
        <f t="shared" si="11"/>
        <v>No</v>
      </c>
      <c r="I332" s="396" t="str">
        <f t="shared" si="11"/>
        <v>No</v>
      </c>
      <c r="J332" s="17"/>
      <c r="K332" s="17"/>
      <c r="L332" s="17"/>
      <c r="N332" s="71"/>
    </row>
    <row r="333" spans="2:14" x14ac:dyDescent="0.3">
      <c r="B333" s="386"/>
      <c r="C333" s="392"/>
      <c r="D333" s="392"/>
      <c r="E333" s="395"/>
      <c r="F333" s="394"/>
      <c r="G333" s="396" t="str">
        <f t="shared" si="10"/>
        <v>No</v>
      </c>
      <c r="H333" s="396" t="str">
        <f t="shared" si="11"/>
        <v>No</v>
      </c>
      <c r="I333" s="396" t="str">
        <f t="shared" si="11"/>
        <v>No</v>
      </c>
      <c r="J333" s="17"/>
      <c r="K333" s="17"/>
      <c r="L333" s="17"/>
      <c r="N333" s="71"/>
    </row>
    <row r="334" spans="2:14" x14ac:dyDescent="0.3">
      <c r="B334" s="386"/>
      <c r="C334" s="392"/>
      <c r="D334" s="392"/>
      <c r="E334" s="395"/>
      <c r="F334" s="394"/>
      <c r="G334" s="396" t="str">
        <f t="shared" si="10"/>
        <v>No</v>
      </c>
      <c r="H334" s="396" t="str">
        <f t="shared" si="11"/>
        <v>No</v>
      </c>
      <c r="I334" s="396" t="str">
        <f t="shared" si="11"/>
        <v>No</v>
      </c>
      <c r="J334" s="17"/>
      <c r="K334" s="17"/>
      <c r="L334" s="17"/>
      <c r="N334" s="71"/>
    </row>
    <row r="335" spans="2:14" x14ac:dyDescent="0.3">
      <c r="B335" s="386"/>
      <c r="C335" s="392"/>
      <c r="D335" s="392"/>
      <c r="E335" s="395"/>
      <c r="F335" s="394"/>
      <c r="G335" s="396" t="str">
        <f t="shared" si="10"/>
        <v>No</v>
      </c>
      <c r="H335" s="396" t="str">
        <f t="shared" si="11"/>
        <v>No</v>
      </c>
      <c r="I335" s="396" t="str">
        <f t="shared" si="11"/>
        <v>No</v>
      </c>
      <c r="J335" s="17"/>
      <c r="K335" s="17"/>
      <c r="L335" s="17"/>
      <c r="N335" s="71"/>
    </row>
    <row r="336" spans="2:14" x14ac:dyDescent="0.3">
      <c r="B336" s="386"/>
      <c r="C336" s="392"/>
      <c r="D336" s="392"/>
      <c r="E336" s="395"/>
      <c r="F336" s="394"/>
      <c r="G336" s="396" t="str">
        <f t="shared" si="10"/>
        <v>No</v>
      </c>
      <c r="H336" s="396" t="str">
        <f t="shared" si="11"/>
        <v>No</v>
      </c>
      <c r="I336" s="396" t="str">
        <f t="shared" si="11"/>
        <v>No</v>
      </c>
      <c r="J336" s="17"/>
      <c r="K336" s="17"/>
      <c r="L336" s="17"/>
      <c r="N336" s="71"/>
    </row>
    <row r="337" spans="2:14" x14ac:dyDescent="0.3">
      <c r="B337" s="386"/>
      <c r="C337" s="392"/>
      <c r="D337" s="392"/>
      <c r="E337" s="395"/>
      <c r="F337" s="394"/>
      <c r="G337" s="396" t="str">
        <f t="shared" si="10"/>
        <v>No</v>
      </c>
      <c r="H337" s="396" t="str">
        <f t="shared" si="11"/>
        <v>No</v>
      </c>
      <c r="I337" s="396" t="str">
        <f t="shared" si="11"/>
        <v>No</v>
      </c>
      <c r="J337" s="17"/>
      <c r="K337" s="17"/>
      <c r="L337" s="17"/>
      <c r="N337" s="71"/>
    </row>
    <row r="338" spans="2:14" x14ac:dyDescent="0.3">
      <c r="B338" s="386"/>
      <c r="C338" s="392"/>
      <c r="D338" s="392"/>
      <c r="E338" s="395"/>
      <c r="F338" s="394"/>
      <c r="G338" s="396" t="str">
        <f t="shared" si="10"/>
        <v>No</v>
      </c>
      <c r="H338" s="396" t="str">
        <f t="shared" si="11"/>
        <v>No</v>
      </c>
      <c r="I338" s="396" t="str">
        <f t="shared" si="11"/>
        <v>No</v>
      </c>
      <c r="J338" s="17"/>
      <c r="K338" s="17"/>
      <c r="L338" s="17"/>
      <c r="N338" s="71"/>
    </row>
    <row r="339" spans="2:14" x14ac:dyDescent="0.3">
      <c r="B339" s="386"/>
      <c r="C339" s="392"/>
      <c r="D339" s="392"/>
      <c r="E339" s="395"/>
      <c r="F339" s="394"/>
      <c r="G339" s="396" t="str">
        <f t="shared" si="10"/>
        <v>No</v>
      </c>
      <c r="H339" s="396" t="str">
        <f t="shared" si="11"/>
        <v>No</v>
      </c>
      <c r="I339" s="396" t="str">
        <f t="shared" si="11"/>
        <v>No</v>
      </c>
      <c r="J339" s="17"/>
      <c r="K339" s="17"/>
      <c r="L339" s="17"/>
      <c r="N339" s="71"/>
    </row>
    <row r="340" spans="2:14" x14ac:dyDescent="0.3">
      <c r="B340" s="386"/>
      <c r="C340" s="392"/>
      <c r="D340" s="392"/>
      <c r="E340" s="395"/>
      <c r="F340" s="394"/>
      <c r="G340" s="396" t="str">
        <f t="shared" si="10"/>
        <v>No</v>
      </c>
      <c r="H340" s="396" t="str">
        <f t="shared" si="11"/>
        <v>No</v>
      </c>
      <c r="I340" s="396" t="str">
        <f t="shared" si="11"/>
        <v>No</v>
      </c>
      <c r="J340" s="17"/>
      <c r="K340" s="17"/>
      <c r="L340" s="17"/>
      <c r="N340" s="71"/>
    </row>
    <row r="341" spans="2:14" x14ac:dyDescent="0.3">
      <c r="B341" s="386"/>
      <c r="C341" s="392"/>
      <c r="D341" s="392"/>
      <c r="E341" s="395"/>
      <c r="F341" s="394"/>
      <c r="G341" s="396" t="str">
        <f t="shared" si="10"/>
        <v>No</v>
      </c>
      <c r="H341" s="396" t="str">
        <f t="shared" si="11"/>
        <v>No</v>
      </c>
      <c r="I341" s="396" t="str">
        <f t="shared" si="11"/>
        <v>No</v>
      </c>
      <c r="J341" s="17"/>
      <c r="K341" s="17"/>
      <c r="L341" s="17"/>
      <c r="N341" s="71"/>
    </row>
    <row r="342" spans="2:14" x14ac:dyDescent="0.3">
      <c r="B342" s="386"/>
      <c r="C342" s="392"/>
      <c r="D342" s="392"/>
      <c r="E342" s="395"/>
      <c r="F342" s="394"/>
      <c r="G342" s="396" t="str">
        <f t="shared" si="10"/>
        <v>No</v>
      </c>
      <c r="H342" s="396" t="str">
        <f t="shared" si="11"/>
        <v>No</v>
      </c>
      <c r="I342" s="396" t="str">
        <f t="shared" si="11"/>
        <v>No</v>
      </c>
      <c r="J342" s="17"/>
      <c r="K342" s="17"/>
      <c r="L342" s="17"/>
      <c r="N342" s="71"/>
    </row>
    <row r="343" spans="2:14" x14ac:dyDescent="0.3">
      <c r="B343" s="386"/>
      <c r="C343" s="392"/>
      <c r="D343" s="392"/>
      <c r="E343" s="395"/>
      <c r="F343" s="394"/>
      <c r="G343" s="396" t="str">
        <f t="shared" si="10"/>
        <v>No</v>
      </c>
      <c r="H343" s="396" t="str">
        <f t="shared" si="11"/>
        <v>No</v>
      </c>
      <c r="I343" s="396" t="str">
        <f t="shared" si="11"/>
        <v>No</v>
      </c>
      <c r="J343" s="17"/>
      <c r="K343" s="17"/>
      <c r="L343" s="17"/>
      <c r="N343" s="71"/>
    </row>
    <row r="344" spans="2:14" x14ac:dyDescent="0.3">
      <c r="B344" s="386"/>
      <c r="C344" s="392"/>
      <c r="D344" s="392"/>
      <c r="E344" s="395"/>
      <c r="F344" s="394"/>
      <c r="G344" s="396" t="str">
        <f t="shared" si="10"/>
        <v>No</v>
      </c>
      <c r="H344" s="396" t="str">
        <f t="shared" si="11"/>
        <v>No</v>
      </c>
      <c r="I344" s="396" t="str">
        <f t="shared" si="11"/>
        <v>No</v>
      </c>
      <c r="J344" s="17"/>
      <c r="K344" s="17"/>
      <c r="L344" s="17"/>
      <c r="N344" s="71"/>
    </row>
    <row r="345" spans="2:14" x14ac:dyDescent="0.3">
      <c r="B345" s="386"/>
      <c r="C345" s="392"/>
      <c r="D345" s="392"/>
      <c r="E345" s="395"/>
      <c r="F345" s="394"/>
      <c r="G345" s="396" t="str">
        <f t="shared" si="10"/>
        <v>No</v>
      </c>
      <c r="H345" s="396" t="str">
        <f t="shared" si="11"/>
        <v>No</v>
      </c>
      <c r="I345" s="396" t="str">
        <f t="shared" si="11"/>
        <v>No</v>
      </c>
      <c r="J345" s="17"/>
      <c r="K345" s="17"/>
      <c r="L345" s="17"/>
      <c r="N345" s="71"/>
    </row>
    <row r="346" spans="2:14" x14ac:dyDescent="0.3">
      <c r="B346" s="386"/>
      <c r="C346" s="392"/>
      <c r="D346" s="392"/>
      <c r="E346" s="395"/>
      <c r="F346" s="394"/>
      <c r="G346" s="396" t="str">
        <f t="shared" si="10"/>
        <v>No</v>
      </c>
      <c r="H346" s="396" t="str">
        <f t="shared" si="11"/>
        <v>No</v>
      </c>
      <c r="I346" s="396" t="str">
        <f t="shared" si="11"/>
        <v>No</v>
      </c>
      <c r="J346" s="17"/>
      <c r="K346" s="17"/>
      <c r="L346" s="17"/>
      <c r="N346" s="71"/>
    </row>
    <row r="347" spans="2:14" x14ac:dyDescent="0.3">
      <c r="B347" s="386"/>
      <c r="C347" s="392"/>
      <c r="D347" s="392"/>
      <c r="E347" s="395"/>
      <c r="F347" s="394"/>
      <c r="G347" s="396" t="str">
        <f t="shared" si="10"/>
        <v>No</v>
      </c>
      <c r="H347" s="396" t="str">
        <f t="shared" si="11"/>
        <v>No</v>
      </c>
      <c r="I347" s="396" t="str">
        <f t="shared" si="11"/>
        <v>No</v>
      </c>
      <c r="J347" s="17"/>
      <c r="K347" s="17"/>
      <c r="L347" s="17"/>
      <c r="N347" s="71"/>
    </row>
    <row r="348" spans="2:14" x14ac:dyDescent="0.3">
      <c r="B348" s="386"/>
      <c r="C348" s="392"/>
      <c r="D348" s="392"/>
      <c r="E348" s="395"/>
      <c r="F348" s="394"/>
      <c r="G348" s="396" t="str">
        <f t="shared" si="10"/>
        <v>No</v>
      </c>
      <c r="H348" s="396" t="str">
        <f t="shared" si="11"/>
        <v>No</v>
      </c>
      <c r="I348" s="396" t="str">
        <f t="shared" si="11"/>
        <v>No</v>
      </c>
      <c r="J348" s="17"/>
      <c r="K348" s="17"/>
      <c r="L348" s="17"/>
      <c r="N348" s="71"/>
    </row>
    <row r="349" spans="2:14" x14ac:dyDescent="0.3">
      <c r="B349" s="386"/>
      <c r="C349" s="392"/>
      <c r="D349" s="392"/>
      <c r="E349" s="395"/>
      <c r="F349" s="394"/>
      <c r="G349" s="396" t="str">
        <f t="shared" si="10"/>
        <v>No</v>
      </c>
      <c r="H349" s="396" t="str">
        <f t="shared" si="11"/>
        <v>No</v>
      </c>
      <c r="I349" s="396" t="str">
        <f t="shared" si="11"/>
        <v>No</v>
      </c>
      <c r="J349" s="17"/>
      <c r="K349" s="17"/>
      <c r="L349" s="17"/>
      <c r="N349" s="71"/>
    </row>
    <row r="350" spans="2:14" x14ac:dyDescent="0.3">
      <c r="B350" s="386"/>
      <c r="C350" s="392"/>
      <c r="D350" s="392"/>
      <c r="E350" s="395"/>
      <c r="F350" s="394"/>
      <c r="G350" s="396" t="str">
        <f t="shared" si="10"/>
        <v>No</v>
      </c>
      <c r="H350" s="396" t="str">
        <f t="shared" si="11"/>
        <v>No</v>
      </c>
      <c r="I350" s="396" t="str">
        <f t="shared" si="11"/>
        <v>No</v>
      </c>
      <c r="J350" s="17"/>
      <c r="K350" s="17"/>
      <c r="L350" s="17"/>
      <c r="N350" s="71"/>
    </row>
    <row r="351" spans="2:14" x14ac:dyDescent="0.3">
      <c r="B351" s="386"/>
      <c r="C351" s="392"/>
      <c r="D351" s="392"/>
      <c r="E351" s="395"/>
      <c r="F351" s="394"/>
      <c r="G351" s="396" t="str">
        <f t="shared" si="10"/>
        <v>No</v>
      </c>
      <c r="H351" s="396" t="str">
        <f t="shared" si="11"/>
        <v>No</v>
      </c>
      <c r="I351" s="396" t="str">
        <f t="shared" si="11"/>
        <v>No</v>
      </c>
      <c r="J351" s="17"/>
      <c r="K351" s="17"/>
      <c r="L351" s="17"/>
      <c r="N351" s="71"/>
    </row>
    <row r="352" spans="2:14" x14ac:dyDescent="0.3">
      <c r="B352" s="386"/>
      <c r="C352" s="392"/>
      <c r="D352" s="392"/>
      <c r="E352" s="395"/>
      <c r="F352" s="394"/>
      <c r="G352" s="396" t="str">
        <f t="shared" si="10"/>
        <v>No</v>
      </c>
      <c r="H352" s="396" t="str">
        <f t="shared" si="11"/>
        <v>No</v>
      </c>
      <c r="I352" s="396" t="str">
        <f t="shared" si="11"/>
        <v>No</v>
      </c>
      <c r="J352" s="17"/>
      <c r="K352" s="17"/>
      <c r="L352" s="17"/>
      <c r="N352" s="71"/>
    </row>
    <row r="353" spans="2:14" x14ac:dyDescent="0.3">
      <c r="B353" s="386"/>
      <c r="C353" s="392"/>
      <c r="D353" s="392"/>
      <c r="E353" s="395"/>
      <c r="F353" s="394"/>
      <c r="G353" s="396" t="str">
        <f t="shared" si="10"/>
        <v>No</v>
      </c>
      <c r="H353" s="396" t="str">
        <f t="shared" si="11"/>
        <v>No</v>
      </c>
      <c r="I353" s="396" t="str">
        <f t="shared" si="11"/>
        <v>No</v>
      </c>
      <c r="J353" s="17"/>
      <c r="K353" s="17"/>
      <c r="L353" s="17"/>
      <c r="N353" s="71"/>
    </row>
    <row r="354" spans="2:14" x14ac:dyDescent="0.3">
      <c r="B354" s="386"/>
      <c r="C354" s="392"/>
      <c r="D354" s="392"/>
      <c r="E354" s="395"/>
      <c r="F354" s="394"/>
      <c r="G354" s="396" t="str">
        <f t="shared" si="10"/>
        <v>No</v>
      </c>
      <c r="H354" s="396" t="str">
        <f t="shared" si="11"/>
        <v>No</v>
      </c>
      <c r="I354" s="396" t="str">
        <f t="shared" si="11"/>
        <v>No</v>
      </c>
      <c r="J354" s="17"/>
      <c r="K354" s="17"/>
      <c r="L354" s="17"/>
      <c r="N354" s="71"/>
    </row>
    <row r="355" spans="2:14" x14ac:dyDescent="0.3">
      <c r="B355" s="386"/>
      <c r="C355" s="392"/>
      <c r="D355" s="392"/>
      <c r="E355" s="395"/>
      <c r="F355" s="394"/>
      <c r="G355" s="396" t="str">
        <f t="shared" si="10"/>
        <v>No</v>
      </c>
      <c r="H355" s="396" t="str">
        <f t="shared" si="11"/>
        <v>No</v>
      </c>
      <c r="I355" s="396" t="str">
        <f t="shared" si="11"/>
        <v>No</v>
      </c>
      <c r="J355" s="17"/>
      <c r="K355" s="17"/>
      <c r="L355" s="17"/>
      <c r="N355" s="71"/>
    </row>
    <row r="356" spans="2:14" x14ac:dyDescent="0.3">
      <c r="B356" s="386"/>
      <c r="C356" s="392"/>
      <c r="D356" s="392"/>
      <c r="E356" s="395"/>
      <c r="F356" s="394"/>
      <c r="G356" s="396" t="str">
        <f t="shared" si="10"/>
        <v>No</v>
      </c>
      <c r="H356" s="396" t="str">
        <f t="shared" si="11"/>
        <v>No</v>
      </c>
      <c r="I356" s="396" t="str">
        <f t="shared" si="11"/>
        <v>No</v>
      </c>
      <c r="J356" s="17"/>
      <c r="K356" s="17"/>
      <c r="L356" s="17"/>
      <c r="N356" s="71"/>
    </row>
    <row r="357" spans="2:14" x14ac:dyDescent="0.3">
      <c r="B357" s="386"/>
      <c r="C357" s="392"/>
      <c r="D357" s="392"/>
      <c r="E357" s="395"/>
      <c r="F357" s="394"/>
      <c r="G357" s="396" t="str">
        <f t="shared" si="10"/>
        <v>No</v>
      </c>
      <c r="H357" s="396" t="str">
        <f t="shared" si="11"/>
        <v>No</v>
      </c>
      <c r="I357" s="396" t="str">
        <f t="shared" si="11"/>
        <v>No</v>
      </c>
      <c r="J357" s="17"/>
      <c r="K357" s="17"/>
      <c r="L357" s="17"/>
      <c r="N357" s="71"/>
    </row>
    <row r="358" spans="2:14" x14ac:dyDescent="0.3">
      <c r="B358" s="386"/>
      <c r="C358" s="392"/>
      <c r="D358" s="392"/>
      <c r="E358" s="395"/>
      <c r="F358" s="394"/>
      <c r="G358" s="396" t="str">
        <f t="shared" si="10"/>
        <v>No</v>
      </c>
      <c r="H358" s="396" t="str">
        <f t="shared" si="11"/>
        <v>No</v>
      </c>
      <c r="I358" s="396" t="str">
        <f t="shared" si="11"/>
        <v>No</v>
      </c>
      <c r="J358" s="17"/>
      <c r="K358" s="17"/>
      <c r="L358" s="17"/>
      <c r="N358" s="71"/>
    </row>
    <row r="359" spans="2:14" x14ac:dyDescent="0.3">
      <c r="B359" s="386"/>
      <c r="C359" s="392"/>
      <c r="D359" s="392"/>
      <c r="E359" s="395"/>
      <c r="F359" s="394"/>
      <c r="G359" s="396" t="str">
        <f t="shared" si="10"/>
        <v>No</v>
      </c>
      <c r="H359" s="396" t="str">
        <f t="shared" si="11"/>
        <v>No</v>
      </c>
      <c r="I359" s="396" t="str">
        <f t="shared" si="11"/>
        <v>No</v>
      </c>
      <c r="J359" s="17"/>
      <c r="K359" s="17"/>
      <c r="L359" s="17"/>
      <c r="N359" s="71"/>
    </row>
    <row r="360" spans="2:14" x14ac:dyDescent="0.3">
      <c r="B360" s="386"/>
      <c r="C360" s="392"/>
      <c r="D360" s="392"/>
      <c r="E360" s="395"/>
      <c r="F360" s="394"/>
      <c r="G360" s="396" t="str">
        <f t="shared" si="10"/>
        <v>No</v>
      </c>
      <c r="H360" s="396" t="str">
        <f t="shared" si="11"/>
        <v>No</v>
      </c>
      <c r="I360" s="396" t="str">
        <f t="shared" si="11"/>
        <v>No</v>
      </c>
      <c r="J360" s="17"/>
      <c r="K360" s="17"/>
      <c r="L360" s="17"/>
      <c r="N360" s="71"/>
    </row>
    <row r="361" spans="2:14" x14ac:dyDescent="0.3">
      <c r="B361" s="386"/>
      <c r="C361" s="392"/>
      <c r="D361" s="392"/>
      <c r="E361" s="395"/>
      <c r="F361" s="394"/>
      <c r="G361" s="396" t="str">
        <f t="shared" si="10"/>
        <v>No</v>
      </c>
      <c r="H361" s="396" t="str">
        <f t="shared" si="11"/>
        <v>No</v>
      </c>
      <c r="I361" s="396" t="str">
        <f t="shared" si="11"/>
        <v>No</v>
      </c>
      <c r="J361" s="17"/>
      <c r="K361" s="17"/>
      <c r="L361" s="17"/>
      <c r="N361" s="71"/>
    </row>
    <row r="362" spans="2:14" x14ac:dyDescent="0.3">
      <c r="B362" s="386"/>
      <c r="C362" s="392"/>
      <c r="D362" s="392"/>
      <c r="E362" s="395"/>
      <c r="F362" s="394"/>
      <c r="G362" s="396" t="str">
        <f t="shared" si="10"/>
        <v>No</v>
      </c>
      <c r="H362" s="396" t="str">
        <f t="shared" si="11"/>
        <v>No</v>
      </c>
      <c r="I362" s="396" t="str">
        <f t="shared" si="11"/>
        <v>No</v>
      </c>
      <c r="J362" s="17"/>
      <c r="K362" s="17"/>
      <c r="L362" s="17"/>
      <c r="N362" s="71"/>
    </row>
    <row r="363" spans="2:14" x14ac:dyDescent="0.3">
      <c r="B363" s="386"/>
      <c r="C363" s="392"/>
      <c r="D363" s="392"/>
      <c r="E363" s="395"/>
      <c r="F363" s="394"/>
      <c r="G363" s="396" t="str">
        <f t="shared" si="10"/>
        <v>No</v>
      </c>
      <c r="H363" s="396" t="str">
        <f t="shared" si="11"/>
        <v>No</v>
      </c>
      <c r="I363" s="396" t="str">
        <f t="shared" si="11"/>
        <v>No</v>
      </c>
      <c r="J363" s="17"/>
      <c r="K363" s="17"/>
      <c r="L363" s="17"/>
      <c r="N363" s="71"/>
    </row>
    <row r="364" spans="2:14" x14ac:dyDescent="0.3">
      <c r="B364" s="386"/>
      <c r="C364" s="392"/>
      <c r="D364" s="392"/>
      <c r="E364" s="395"/>
      <c r="F364" s="394"/>
      <c r="G364" s="396" t="str">
        <f t="shared" si="10"/>
        <v>No</v>
      </c>
      <c r="H364" s="396" t="str">
        <f t="shared" si="11"/>
        <v>No</v>
      </c>
      <c r="I364" s="396" t="str">
        <f t="shared" si="11"/>
        <v>No</v>
      </c>
      <c r="J364" s="17"/>
      <c r="K364" s="17"/>
      <c r="L364" s="17"/>
      <c r="N364" s="71"/>
    </row>
    <row r="365" spans="2:14" x14ac:dyDescent="0.3">
      <c r="B365" s="386"/>
      <c r="C365" s="392"/>
      <c r="D365" s="392"/>
      <c r="E365" s="395"/>
      <c r="F365" s="394"/>
      <c r="G365" s="396" t="str">
        <f t="shared" si="10"/>
        <v>No</v>
      </c>
      <c r="H365" s="396" t="str">
        <f t="shared" si="11"/>
        <v>No</v>
      </c>
      <c r="I365" s="396" t="str">
        <f t="shared" si="11"/>
        <v>No</v>
      </c>
      <c r="J365" s="17"/>
      <c r="K365" s="17"/>
      <c r="L365" s="17"/>
      <c r="N365" s="71"/>
    </row>
    <row r="366" spans="2:14" x14ac:dyDescent="0.3">
      <c r="B366" s="386"/>
      <c r="C366" s="392"/>
      <c r="D366" s="392"/>
      <c r="E366" s="395"/>
      <c r="F366" s="394"/>
      <c r="G366" s="396" t="str">
        <f t="shared" si="10"/>
        <v>No</v>
      </c>
      <c r="H366" s="396" t="str">
        <f t="shared" si="11"/>
        <v>No</v>
      </c>
      <c r="I366" s="396" t="str">
        <f t="shared" si="11"/>
        <v>No</v>
      </c>
      <c r="J366" s="17"/>
      <c r="K366" s="17"/>
      <c r="L366" s="17"/>
      <c r="N366" s="71"/>
    </row>
    <row r="367" spans="2:14" x14ac:dyDescent="0.3">
      <c r="B367" s="386"/>
      <c r="C367" s="392"/>
      <c r="D367" s="392"/>
      <c r="E367" s="395"/>
      <c r="F367" s="394"/>
      <c r="G367" s="396" t="str">
        <f t="shared" si="10"/>
        <v>No</v>
      </c>
      <c r="H367" s="396" t="str">
        <f t="shared" si="11"/>
        <v>No</v>
      </c>
      <c r="I367" s="396" t="str">
        <f t="shared" si="11"/>
        <v>No</v>
      </c>
      <c r="J367" s="17"/>
      <c r="K367" s="17"/>
      <c r="L367" s="17"/>
      <c r="N367" s="71"/>
    </row>
    <row r="368" spans="2:14" x14ac:dyDescent="0.3">
      <c r="B368" s="386"/>
      <c r="C368" s="392"/>
      <c r="D368" s="392"/>
      <c r="E368" s="395"/>
      <c r="F368" s="394"/>
      <c r="G368" s="396" t="str">
        <f t="shared" si="10"/>
        <v>No</v>
      </c>
      <c r="H368" s="396" t="str">
        <f t="shared" si="11"/>
        <v>No</v>
      </c>
      <c r="I368" s="396" t="str">
        <f t="shared" si="11"/>
        <v>No</v>
      </c>
      <c r="J368" s="17"/>
      <c r="K368" s="17"/>
      <c r="L368" s="17"/>
      <c r="N368" s="71"/>
    </row>
    <row r="369" spans="2:14" x14ac:dyDescent="0.3">
      <c r="B369" s="386"/>
      <c r="C369" s="392"/>
      <c r="D369" s="392"/>
      <c r="E369" s="395"/>
      <c r="F369" s="394"/>
      <c r="G369" s="396" t="str">
        <f t="shared" si="10"/>
        <v>No</v>
      </c>
      <c r="H369" s="396" t="str">
        <f t="shared" si="11"/>
        <v>No</v>
      </c>
      <c r="I369" s="396" t="str">
        <f t="shared" si="11"/>
        <v>No</v>
      </c>
      <c r="J369" s="17"/>
      <c r="K369" s="17"/>
      <c r="L369" s="17"/>
      <c r="N369" s="71"/>
    </row>
    <row r="370" spans="2:14" x14ac:dyDescent="0.3">
      <c r="B370" s="386"/>
      <c r="C370" s="392"/>
      <c r="D370" s="392"/>
      <c r="E370" s="395"/>
      <c r="F370" s="394"/>
      <c r="G370" s="396" t="str">
        <f t="shared" si="10"/>
        <v>No</v>
      </c>
      <c r="H370" s="396" t="str">
        <f t="shared" si="11"/>
        <v>No</v>
      </c>
      <c r="I370" s="396" t="str">
        <f t="shared" si="11"/>
        <v>No</v>
      </c>
      <c r="J370" s="17"/>
      <c r="K370" s="17"/>
      <c r="L370" s="17"/>
      <c r="N370" s="71"/>
    </row>
    <row r="371" spans="2:14" x14ac:dyDescent="0.3">
      <c r="B371" s="386"/>
      <c r="C371" s="392"/>
      <c r="D371" s="392"/>
      <c r="E371" s="395"/>
      <c r="F371" s="394"/>
      <c r="G371" s="396" t="str">
        <f t="shared" si="10"/>
        <v>No</v>
      </c>
      <c r="H371" s="396" t="str">
        <f t="shared" si="11"/>
        <v>No</v>
      </c>
      <c r="I371" s="396" t="str">
        <f t="shared" si="11"/>
        <v>No</v>
      </c>
      <c r="J371" s="17"/>
      <c r="K371" s="17"/>
      <c r="L371" s="17"/>
      <c r="N371" s="71"/>
    </row>
    <row r="372" spans="2:14" x14ac:dyDescent="0.3">
      <c r="B372" s="386"/>
      <c r="C372" s="392"/>
      <c r="D372" s="392"/>
      <c r="E372" s="395"/>
      <c r="F372" s="394"/>
      <c r="G372" s="396" t="str">
        <f t="shared" si="10"/>
        <v>No</v>
      </c>
      <c r="H372" s="396" t="str">
        <f t="shared" si="11"/>
        <v>No</v>
      </c>
      <c r="I372" s="396" t="str">
        <f t="shared" si="11"/>
        <v>No</v>
      </c>
      <c r="J372" s="17"/>
      <c r="K372" s="17"/>
      <c r="L372" s="17"/>
      <c r="N372" s="71"/>
    </row>
    <row r="373" spans="2:14" x14ac:dyDescent="0.3">
      <c r="B373" s="386"/>
      <c r="C373" s="392"/>
      <c r="D373" s="392"/>
      <c r="E373" s="395"/>
      <c r="F373" s="394"/>
      <c r="G373" s="396" t="str">
        <f t="shared" si="10"/>
        <v>No</v>
      </c>
      <c r="H373" s="396" t="str">
        <f t="shared" si="11"/>
        <v>No</v>
      </c>
      <c r="I373" s="396" t="str">
        <f t="shared" si="11"/>
        <v>No</v>
      </c>
      <c r="J373" s="17"/>
      <c r="K373" s="17"/>
      <c r="L373" s="17"/>
      <c r="N373" s="71"/>
    </row>
    <row r="374" spans="2:14" x14ac:dyDescent="0.3">
      <c r="B374" s="386"/>
      <c r="C374" s="392"/>
      <c r="D374" s="392"/>
      <c r="E374" s="395"/>
      <c r="F374" s="394"/>
      <c r="G374" s="396" t="str">
        <f t="shared" si="10"/>
        <v>No</v>
      </c>
      <c r="H374" s="396" t="str">
        <f t="shared" si="11"/>
        <v>No</v>
      </c>
      <c r="I374" s="396" t="str">
        <f t="shared" si="11"/>
        <v>No</v>
      </c>
      <c r="J374" s="17"/>
      <c r="K374" s="17"/>
      <c r="L374" s="17"/>
      <c r="N374" s="71"/>
    </row>
    <row r="375" spans="2:14" x14ac:dyDescent="0.3">
      <c r="B375" s="386"/>
      <c r="C375" s="392"/>
      <c r="D375" s="392"/>
      <c r="E375" s="395"/>
      <c r="F375" s="394"/>
      <c r="G375" s="396" t="str">
        <f t="shared" si="10"/>
        <v>No</v>
      </c>
      <c r="H375" s="396" t="str">
        <f t="shared" si="11"/>
        <v>No</v>
      </c>
      <c r="I375" s="396" t="str">
        <f t="shared" si="11"/>
        <v>No</v>
      </c>
      <c r="J375" s="17"/>
      <c r="K375" s="17"/>
      <c r="L375" s="17"/>
      <c r="N375" s="71"/>
    </row>
    <row r="376" spans="2:14" x14ac:dyDescent="0.3">
      <c r="B376" s="386"/>
      <c r="C376" s="392"/>
      <c r="D376" s="392"/>
      <c r="E376" s="395"/>
      <c r="F376" s="394"/>
      <c r="G376" s="396" t="str">
        <f t="shared" si="10"/>
        <v>No</v>
      </c>
      <c r="H376" s="396" t="str">
        <f t="shared" si="11"/>
        <v>No</v>
      </c>
      <c r="I376" s="396" t="str">
        <f t="shared" si="11"/>
        <v>No</v>
      </c>
      <c r="J376" s="17"/>
      <c r="K376" s="17"/>
      <c r="L376" s="17"/>
      <c r="N376" s="71"/>
    </row>
    <row r="377" spans="2:14" x14ac:dyDescent="0.3">
      <c r="B377" s="386"/>
      <c r="C377" s="392"/>
      <c r="D377" s="392"/>
      <c r="E377" s="395"/>
      <c r="F377" s="394"/>
      <c r="G377" s="396" t="str">
        <f t="shared" si="10"/>
        <v>No</v>
      </c>
      <c r="H377" s="396" t="str">
        <f t="shared" si="11"/>
        <v>No</v>
      </c>
      <c r="I377" s="396" t="str">
        <f t="shared" si="11"/>
        <v>No</v>
      </c>
      <c r="J377" s="17"/>
      <c r="K377" s="17"/>
      <c r="L377" s="17"/>
      <c r="N377" s="71"/>
    </row>
    <row r="378" spans="2:14" x14ac:dyDescent="0.3">
      <c r="B378" s="386"/>
      <c r="C378" s="392"/>
      <c r="D378" s="392"/>
      <c r="E378" s="395"/>
      <c r="F378" s="394"/>
      <c r="G378" s="396" t="str">
        <f t="shared" si="10"/>
        <v>No</v>
      </c>
      <c r="H378" s="396" t="str">
        <f t="shared" si="11"/>
        <v>No</v>
      </c>
      <c r="I378" s="396" t="str">
        <f t="shared" si="11"/>
        <v>No</v>
      </c>
      <c r="J378" s="17"/>
      <c r="K378" s="17"/>
      <c r="L378" s="17"/>
      <c r="N378" s="71"/>
    </row>
    <row r="379" spans="2:14" x14ac:dyDescent="0.3">
      <c r="B379" s="386"/>
      <c r="C379" s="392"/>
      <c r="D379" s="392"/>
      <c r="E379" s="395"/>
      <c r="F379" s="394"/>
      <c r="G379" s="396" t="str">
        <f t="shared" si="10"/>
        <v>No</v>
      </c>
      <c r="H379" s="396" t="str">
        <f t="shared" si="11"/>
        <v>No</v>
      </c>
      <c r="I379" s="396" t="str">
        <f t="shared" si="11"/>
        <v>No</v>
      </c>
      <c r="J379" s="17"/>
      <c r="K379" s="17"/>
      <c r="L379" s="17"/>
      <c r="N379" s="71"/>
    </row>
    <row r="380" spans="2:14" x14ac:dyDescent="0.3">
      <c r="B380" s="386"/>
      <c r="C380" s="392"/>
      <c r="D380" s="392"/>
      <c r="E380" s="395"/>
      <c r="F380" s="394"/>
      <c r="G380" s="396" t="str">
        <f t="shared" si="10"/>
        <v>No</v>
      </c>
      <c r="H380" s="396" t="str">
        <f t="shared" si="11"/>
        <v>No</v>
      </c>
      <c r="I380" s="396" t="str">
        <f t="shared" si="11"/>
        <v>No</v>
      </c>
      <c r="J380" s="17"/>
      <c r="K380" s="17"/>
      <c r="L380" s="17"/>
      <c r="N380" s="71"/>
    </row>
    <row r="381" spans="2:14" x14ac:dyDescent="0.3">
      <c r="B381" s="386"/>
      <c r="C381" s="392"/>
      <c r="D381" s="392"/>
      <c r="E381" s="395"/>
      <c r="F381" s="394"/>
      <c r="G381" s="396" t="str">
        <f t="shared" si="10"/>
        <v>No</v>
      </c>
      <c r="H381" s="396" t="str">
        <f t="shared" si="11"/>
        <v>No</v>
      </c>
      <c r="I381" s="396" t="str">
        <f t="shared" si="11"/>
        <v>No</v>
      </c>
      <c r="J381" s="17"/>
      <c r="K381" s="17"/>
      <c r="L381" s="17"/>
      <c r="N381" s="71"/>
    </row>
    <row r="382" spans="2:14" x14ac:dyDescent="0.3">
      <c r="B382" s="386"/>
      <c r="C382" s="392"/>
      <c r="D382" s="392"/>
      <c r="E382" s="395"/>
      <c r="F382" s="394"/>
      <c r="G382" s="396" t="str">
        <f t="shared" si="10"/>
        <v>No</v>
      </c>
      <c r="H382" s="396" t="str">
        <f t="shared" si="11"/>
        <v>No</v>
      </c>
      <c r="I382" s="396" t="str">
        <f t="shared" si="11"/>
        <v>No</v>
      </c>
      <c r="J382" s="17"/>
      <c r="K382" s="17"/>
      <c r="L382" s="17"/>
      <c r="N382" s="71"/>
    </row>
    <row r="383" spans="2:14" x14ac:dyDescent="0.3">
      <c r="B383" s="386"/>
      <c r="C383" s="392"/>
      <c r="D383" s="392"/>
      <c r="E383" s="395"/>
      <c r="F383" s="394"/>
      <c r="G383" s="396" t="str">
        <f t="shared" si="10"/>
        <v>No</v>
      </c>
      <c r="H383" s="396" t="str">
        <f t="shared" si="11"/>
        <v>No</v>
      </c>
      <c r="I383" s="396" t="str">
        <f t="shared" si="11"/>
        <v>No</v>
      </c>
      <c r="J383" s="17"/>
      <c r="K383" s="17"/>
      <c r="L383" s="17"/>
      <c r="N383" s="71"/>
    </row>
    <row r="384" spans="2:14" x14ac:dyDescent="0.3">
      <c r="B384" s="386"/>
      <c r="C384" s="392"/>
      <c r="D384" s="392"/>
      <c r="E384" s="395"/>
      <c r="F384" s="394"/>
      <c r="G384" s="396" t="str">
        <f t="shared" si="10"/>
        <v>No</v>
      </c>
      <c r="H384" s="396" t="str">
        <f t="shared" si="11"/>
        <v>No</v>
      </c>
      <c r="I384" s="396" t="str">
        <f t="shared" si="11"/>
        <v>No</v>
      </c>
      <c r="J384" s="17"/>
      <c r="K384" s="17"/>
      <c r="L384" s="17"/>
      <c r="N384" s="71"/>
    </row>
    <row r="385" spans="2:14" x14ac:dyDescent="0.3">
      <c r="B385" s="386"/>
      <c r="C385" s="392"/>
      <c r="D385" s="392"/>
      <c r="E385" s="395"/>
      <c r="F385" s="394"/>
      <c r="G385" s="396" t="str">
        <f t="shared" si="10"/>
        <v>No</v>
      </c>
      <c r="H385" s="396" t="str">
        <f t="shared" si="11"/>
        <v>No</v>
      </c>
      <c r="I385" s="396" t="str">
        <f t="shared" si="11"/>
        <v>No</v>
      </c>
      <c r="J385" s="17"/>
      <c r="K385" s="17"/>
      <c r="L385" s="17"/>
      <c r="N385" s="71"/>
    </row>
    <row r="386" spans="2:14" x14ac:dyDescent="0.3">
      <c r="B386" s="386"/>
      <c r="C386" s="392"/>
      <c r="D386" s="392"/>
      <c r="E386" s="395"/>
      <c r="F386" s="394"/>
      <c r="G386" s="396" t="str">
        <f t="shared" si="10"/>
        <v>No</v>
      </c>
      <c r="H386" s="396" t="str">
        <f t="shared" si="11"/>
        <v>No</v>
      </c>
      <c r="I386" s="396" t="str">
        <f t="shared" si="11"/>
        <v>No</v>
      </c>
      <c r="J386" s="17"/>
      <c r="K386" s="17"/>
      <c r="L386" s="17"/>
      <c r="N386" s="71"/>
    </row>
    <row r="387" spans="2:14" x14ac:dyDescent="0.3">
      <c r="B387" s="386"/>
      <c r="C387" s="392"/>
      <c r="D387" s="392"/>
      <c r="E387" s="395"/>
      <c r="F387" s="394"/>
      <c r="G387" s="396" t="str">
        <f t="shared" si="10"/>
        <v>No</v>
      </c>
      <c r="H387" s="396" t="str">
        <f t="shared" si="11"/>
        <v>No</v>
      </c>
      <c r="I387" s="396" t="str">
        <f t="shared" si="11"/>
        <v>No</v>
      </c>
      <c r="J387" s="17"/>
      <c r="K387" s="17"/>
      <c r="L387" s="17"/>
      <c r="N387" s="71"/>
    </row>
    <row r="388" spans="2:14" x14ac:dyDescent="0.3">
      <c r="B388" s="386"/>
      <c r="C388" s="392"/>
      <c r="D388" s="392"/>
      <c r="E388" s="395"/>
      <c r="F388" s="394"/>
      <c r="G388" s="396" t="str">
        <f t="shared" si="10"/>
        <v>No</v>
      </c>
      <c r="H388" s="396" t="str">
        <f t="shared" si="11"/>
        <v>No</v>
      </c>
      <c r="I388" s="396" t="str">
        <f t="shared" si="11"/>
        <v>No</v>
      </c>
      <c r="J388" s="17"/>
      <c r="K388" s="17"/>
      <c r="L388" s="17"/>
      <c r="N388" s="71"/>
    </row>
    <row r="389" spans="2:14" x14ac:dyDescent="0.3">
      <c r="B389" s="386"/>
      <c r="C389" s="392"/>
      <c r="D389" s="392"/>
      <c r="E389" s="395"/>
      <c r="F389" s="394"/>
      <c r="G389" s="396" t="str">
        <f t="shared" si="10"/>
        <v>No</v>
      </c>
      <c r="H389" s="396" t="str">
        <f t="shared" si="11"/>
        <v>No</v>
      </c>
      <c r="I389" s="396" t="str">
        <f t="shared" si="11"/>
        <v>No</v>
      </c>
      <c r="J389" s="17"/>
      <c r="K389" s="17"/>
      <c r="L389" s="17"/>
      <c r="N389" s="71"/>
    </row>
    <row r="390" spans="2:14" x14ac:dyDescent="0.3">
      <c r="B390" s="386"/>
      <c r="C390" s="392"/>
      <c r="D390" s="392"/>
      <c r="E390" s="395"/>
      <c r="F390" s="394"/>
      <c r="G390" s="396" t="str">
        <f t="shared" si="10"/>
        <v>No</v>
      </c>
      <c r="H390" s="396" t="str">
        <f t="shared" si="11"/>
        <v>No</v>
      </c>
      <c r="I390" s="396" t="str">
        <f t="shared" si="11"/>
        <v>No</v>
      </c>
      <c r="J390" s="17"/>
      <c r="K390" s="17"/>
      <c r="L390" s="17"/>
      <c r="N390" s="71"/>
    </row>
    <row r="391" spans="2:14" x14ac:dyDescent="0.3">
      <c r="B391" s="386"/>
      <c r="C391" s="392"/>
      <c r="D391" s="392"/>
      <c r="E391" s="395"/>
      <c r="F391" s="394"/>
      <c r="G391" s="396" t="str">
        <f t="shared" si="10"/>
        <v>No</v>
      </c>
      <c r="H391" s="396" t="str">
        <f t="shared" si="11"/>
        <v>No</v>
      </c>
      <c r="I391" s="396" t="str">
        <f t="shared" si="11"/>
        <v>No</v>
      </c>
      <c r="J391" s="17"/>
      <c r="K391" s="17"/>
      <c r="L391" s="17"/>
      <c r="N391" s="71"/>
    </row>
    <row r="392" spans="2:14" x14ac:dyDescent="0.3">
      <c r="B392" s="386"/>
      <c r="C392" s="392"/>
      <c r="D392" s="392"/>
      <c r="E392" s="395"/>
      <c r="F392" s="394"/>
      <c r="G392" s="396" t="str">
        <f t="shared" ref="G392:G615" si="12">IF($C392="","No",IF($C392&lt;DATE(2007,9,21),"Yes","No"))</f>
        <v>No</v>
      </c>
      <c r="H392" s="396" t="str">
        <f t="shared" ref="H392:I488" si="13">IF($C392="","No",IF($C392&lt;DATE(2019,9,20),"Yes","No"))</f>
        <v>No</v>
      </c>
      <c r="I392" s="396" t="str">
        <f t="shared" si="13"/>
        <v>No</v>
      </c>
      <c r="J392" s="17"/>
      <c r="K392" s="17"/>
      <c r="L392" s="17"/>
      <c r="N392" s="71"/>
    </row>
    <row r="393" spans="2:14" x14ac:dyDescent="0.3">
      <c r="B393" s="386"/>
      <c r="C393" s="392"/>
      <c r="D393" s="392"/>
      <c r="E393" s="395"/>
      <c r="F393" s="394"/>
      <c r="G393" s="396" t="str">
        <f t="shared" si="12"/>
        <v>No</v>
      </c>
      <c r="H393" s="396" t="str">
        <f t="shared" si="13"/>
        <v>No</v>
      </c>
      <c r="I393" s="396" t="str">
        <f t="shared" si="13"/>
        <v>No</v>
      </c>
      <c r="J393" s="17"/>
      <c r="K393" s="17"/>
      <c r="L393" s="17"/>
      <c r="N393" s="71"/>
    </row>
    <row r="394" spans="2:14" x14ac:dyDescent="0.3">
      <c r="B394" s="386"/>
      <c r="C394" s="392"/>
      <c r="D394" s="392"/>
      <c r="E394" s="395"/>
      <c r="F394" s="394"/>
      <c r="G394" s="396" t="str">
        <f t="shared" si="12"/>
        <v>No</v>
      </c>
      <c r="H394" s="396" t="str">
        <f t="shared" si="13"/>
        <v>No</v>
      </c>
      <c r="I394" s="396" t="str">
        <f t="shared" si="13"/>
        <v>No</v>
      </c>
      <c r="J394" s="17"/>
      <c r="K394" s="17"/>
      <c r="L394" s="17"/>
      <c r="N394" s="71"/>
    </row>
    <row r="395" spans="2:14" x14ac:dyDescent="0.3">
      <c r="B395" s="386"/>
      <c r="C395" s="392"/>
      <c r="D395" s="392"/>
      <c r="E395" s="395"/>
      <c r="F395" s="394"/>
      <c r="G395" s="396" t="str">
        <f t="shared" si="12"/>
        <v>No</v>
      </c>
      <c r="H395" s="396" t="str">
        <f t="shared" si="13"/>
        <v>No</v>
      </c>
      <c r="I395" s="396" t="str">
        <f t="shared" si="13"/>
        <v>No</v>
      </c>
      <c r="J395" s="17"/>
      <c r="K395" s="17"/>
      <c r="L395" s="17"/>
      <c r="N395" s="71"/>
    </row>
    <row r="396" spans="2:14" x14ac:dyDescent="0.3">
      <c r="B396" s="386"/>
      <c r="C396" s="392"/>
      <c r="D396" s="392"/>
      <c r="E396" s="395"/>
      <c r="F396" s="394"/>
      <c r="G396" s="396" t="str">
        <f t="shared" si="12"/>
        <v>No</v>
      </c>
      <c r="H396" s="396" t="str">
        <f t="shared" si="13"/>
        <v>No</v>
      </c>
      <c r="I396" s="396" t="str">
        <f t="shared" si="13"/>
        <v>No</v>
      </c>
      <c r="J396" s="17"/>
      <c r="K396" s="17"/>
      <c r="L396" s="17"/>
      <c r="N396" s="71"/>
    </row>
    <row r="397" spans="2:14" x14ac:dyDescent="0.3">
      <c r="B397" s="386"/>
      <c r="C397" s="392"/>
      <c r="D397" s="392"/>
      <c r="E397" s="395"/>
      <c r="F397" s="394"/>
      <c r="G397" s="396" t="str">
        <f t="shared" si="12"/>
        <v>No</v>
      </c>
      <c r="H397" s="396" t="str">
        <f t="shared" si="13"/>
        <v>No</v>
      </c>
      <c r="I397" s="396" t="str">
        <f t="shared" si="13"/>
        <v>No</v>
      </c>
      <c r="J397" s="17"/>
      <c r="K397" s="17"/>
      <c r="L397" s="17"/>
      <c r="N397" s="71"/>
    </row>
    <row r="398" spans="2:14" x14ac:dyDescent="0.3">
      <c r="B398" s="386"/>
      <c r="C398" s="392"/>
      <c r="D398" s="392"/>
      <c r="E398" s="395"/>
      <c r="F398" s="394"/>
      <c r="G398" s="396" t="str">
        <f t="shared" si="12"/>
        <v>No</v>
      </c>
      <c r="H398" s="396" t="str">
        <f t="shared" si="13"/>
        <v>No</v>
      </c>
      <c r="I398" s="396" t="str">
        <f t="shared" si="13"/>
        <v>No</v>
      </c>
      <c r="J398" s="17"/>
      <c r="K398" s="17"/>
      <c r="L398" s="17"/>
      <c r="N398" s="71"/>
    </row>
    <row r="399" spans="2:14" x14ac:dyDescent="0.3">
      <c r="B399" s="386"/>
      <c r="C399" s="392"/>
      <c r="D399" s="392"/>
      <c r="E399" s="395"/>
      <c r="F399" s="394"/>
      <c r="G399" s="396" t="str">
        <f t="shared" si="12"/>
        <v>No</v>
      </c>
      <c r="H399" s="396" t="str">
        <f t="shared" si="13"/>
        <v>No</v>
      </c>
      <c r="I399" s="396" t="str">
        <f t="shared" si="13"/>
        <v>No</v>
      </c>
      <c r="J399" s="17"/>
      <c r="K399" s="17"/>
      <c r="L399" s="17"/>
      <c r="N399" s="71"/>
    </row>
    <row r="400" spans="2:14" x14ac:dyDescent="0.3">
      <c r="B400" s="386"/>
      <c r="C400" s="392"/>
      <c r="D400" s="392"/>
      <c r="E400" s="395"/>
      <c r="F400" s="394"/>
      <c r="G400" s="396" t="str">
        <f t="shared" si="12"/>
        <v>No</v>
      </c>
      <c r="H400" s="396" t="str">
        <f t="shared" si="13"/>
        <v>No</v>
      </c>
      <c r="I400" s="396" t="str">
        <f t="shared" si="13"/>
        <v>No</v>
      </c>
      <c r="J400" s="17"/>
      <c r="K400" s="17"/>
      <c r="L400" s="17"/>
      <c r="N400" s="71"/>
    </row>
    <row r="401" spans="2:14" x14ac:dyDescent="0.3">
      <c r="B401" s="386"/>
      <c r="C401" s="392"/>
      <c r="D401" s="392"/>
      <c r="E401" s="395"/>
      <c r="F401" s="394"/>
      <c r="G401" s="396" t="str">
        <f t="shared" si="12"/>
        <v>No</v>
      </c>
      <c r="H401" s="396" t="str">
        <f t="shared" si="13"/>
        <v>No</v>
      </c>
      <c r="I401" s="396" t="str">
        <f t="shared" si="13"/>
        <v>No</v>
      </c>
      <c r="J401" s="17"/>
      <c r="K401" s="17"/>
      <c r="L401" s="17"/>
      <c r="N401" s="71"/>
    </row>
    <row r="402" spans="2:14" x14ac:dyDescent="0.3">
      <c r="B402" s="386"/>
      <c r="C402" s="392"/>
      <c r="D402" s="392"/>
      <c r="E402" s="395"/>
      <c r="F402" s="394"/>
      <c r="G402" s="396" t="str">
        <f t="shared" si="12"/>
        <v>No</v>
      </c>
      <c r="H402" s="396" t="str">
        <f t="shared" si="13"/>
        <v>No</v>
      </c>
      <c r="I402" s="396" t="str">
        <f t="shared" si="13"/>
        <v>No</v>
      </c>
      <c r="J402" s="17"/>
      <c r="K402" s="17"/>
      <c r="L402" s="17"/>
      <c r="N402" s="71"/>
    </row>
    <row r="403" spans="2:14" x14ac:dyDescent="0.3">
      <c r="B403" s="386"/>
      <c r="C403" s="392"/>
      <c r="D403" s="392"/>
      <c r="E403" s="395"/>
      <c r="F403" s="394"/>
      <c r="G403" s="396" t="str">
        <f t="shared" si="12"/>
        <v>No</v>
      </c>
      <c r="H403" s="396" t="str">
        <f t="shared" si="13"/>
        <v>No</v>
      </c>
      <c r="I403" s="396" t="str">
        <f t="shared" si="13"/>
        <v>No</v>
      </c>
      <c r="J403" s="17"/>
      <c r="K403" s="17"/>
      <c r="L403" s="17"/>
      <c r="N403" s="71"/>
    </row>
    <row r="404" spans="2:14" x14ac:dyDescent="0.3">
      <c r="B404" s="386"/>
      <c r="C404" s="392"/>
      <c r="D404" s="392"/>
      <c r="E404" s="395"/>
      <c r="F404" s="394"/>
      <c r="G404" s="396" t="str">
        <f t="shared" si="12"/>
        <v>No</v>
      </c>
      <c r="H404" s="396" t="str">
        <f t="shared" si="13"/>
        <v>No</v>
      </c>
      <c r="I404" s="396" t="str">
        <f t="shared" si="13"/>
        <v>No</v>
      </c>
      <c r="J404" s="17"/>
      <c r="K404" s="17"/>
      <c r="L404" s="17"/>
      <c r="N404" s="71"/>
    </row>
    <row r="405" spans="2:14" x14ac:dyDescent="0.3">
      <c r="B405" s="386"/>
      <c r="C405" s="392"/>
      <c r="D405" s="392"/>
      <c r="E405" s="395"/>
      <c r="F405" s="394"/>
      <c r="G405" s="396" t="str">
        <f t="shared" si="12"/>
        <v>No</v>
      </c>
      <c r="H405" s="396" t="str">
        <f t="shared" si="13"/>
        <v>No</v>
      </c>
      <c r="I405" s="396" t="str">
        <f t="shared" si="13"/>
        <v>No</v>
      </c>
      <c r="J405" s="17"/>
      <c r="K405" s="17"/>
      <c r="L405" s="17"/>
      <c r="N405" s="71"/>
    </row>
    <row r="406" spans="2:14" x14ac:dyDescent="0.3">
      <c r="B406" s="386"/>
      <c r="C406" s="392"/>
      <c r="D406" s="392"/>
      <c r="E406" s="395"/>
      <c r="F406" s="394"/>
      <c r="G406" s="396" t="str">
        <f t="shared" si="12"/>
        <v>No</v>
      </c>
      <c r="H406" s="396" t="str">
        <f t="shared" si="13"/>
        <v>No</v>
      </c>
      <c r="I406" s="396" t="str">
        <f t="shared" si="13"/>
        <v>No</v>
      </c>
      <c r="J406" s="17"/>
      <c r="K406" s="17"/>
      <c r="L406" s="17"/>
      <c r="N406" s="71"/>
    </row>
    <row r="407" spans="2:14" x14ac:dyDescent="0.3">
      <c r="B407" s="386"/>
      <c r="C407" s="392"/>
      <c r="D407" s="392"/>
      <c r="E407" s="395"/>
      <c r="F407" s="394"/>
      <c r="G407" s="396" t="str">
        <f t="shared" si="12"/>
        <v>No</v>
      </c>
      <c r="H407" s="396" t="str">
        <f t="shared" si="13"/>
        <v>No</v>
      </c>
      <c r="I407" s="396" t="str">
        <f t="shared" si="13"/>
        <v>No</v>
      </c>
      <c r="J407" s="17"/>
      <c r="K407" s="17"/>
      <c r="L407" s="17"/>
      <c r="N407" s="71"/>
    </row>
    <row r="408" spans="2:14" x14ac:dyDescent="0.3">
      <c r="B408" s="386"/>
      <c r="C408" s="392"/>
      <c r="D408" s="392"/>
      <c r="E408" s="395"/>
      <c r="F408" s="394"/>
      <c r="G408" s="396" t="str">
        <f t="shared" si="12"/>
        <v>No</v>
      </c>
      <c r="H408" s="396" t="str">
        <f t="shared" si="13"/>
        <v>No</v>
      </c>
      <c r="I408" s="396" t="str">
        <f t="shared" si="13"/>
        <v>No</v>
      </c>
      <c r="J408" s="17"/>
      <c r="K408" s="17"/>
      <c r="L408" s="17"/>
      <c r="N408" s="71"/>
    </row>
    <row r="409" spans="2:14" x14ac:dyDescent="0.3">
      <c r="B409" s="386"/>
      <c r="C409" s="392"/>
      <c r="D409" s="392"/>
      <c r="E409" s="395"/>
      <c r="F409" s="394"/>
      <c r="G409" s="396" t="str">
        <f t="shared" si="12"/>
        <v>No</v>
      </c>
      <c r="H409" s="396" t="str">
        <f t="shared" si="13"/>
        <v>No</v>
      </c>
      <c r="I409" s="396" t="str">
        <f t="shared" si="13"/>
        <v>No</v>
      </c>
      <c r="J409" s="17"/>
      <c r="K409" s="17"/>
      <c r="L409" s="17"/>
      <c r="N409" s="71"/>
    </row>
    <row r="410" spans="2:14" x14ac:dyDescent="0.3">
      <c r="B410" s="386"/>
      <c r="C410" s="392"/>
      <c r="D410" s="392"/>
      <c r="E410" s="395"/>
      <c r="F410" s="394"/>
      <c r="G410" s="396" t="str">
        <f t="shared" si="12"/>
        <v>No</v>
      </c>
      <c r="H410" s="396" t="str">
        <f t="shared" si="13"/>
        <v>No</v>
      </c>
      <c r="I410" s="396" t="str">
        <f t="shared" si="13"/>
        <v>No</v>
      </c>
      <c r="J410" s="17"/>
      <c r="K410" s="17"/>
      <c r="L410" s="17"/>
      <c r="N410" s="71"/>
    </row>
    <row r="411" spans="2:14" x14ac:dyDescent="0.3">
      <c r="B411" s="386"/>
      <c r="C411" s="392"/>
      <c r="D411" s="392"/>
      <c r="E411" s="395"/>
      <c r="F411" s="394"/>
      <c r="G411" s="396" t="str">
        <f t="shared" si="12"/>
        <v>No</v>
      </c>
      <c r="H411" s="396" t="str">
        <f t="shared" si="13"/>
        <v>No</v>
      </c>
      <c r="I411" s="396" t="str">
        <f t="shared" si="13"/>
        <v>No</v>
      </c>
      <c r="J411" s="17"/>
      <c r="K411" s="17"/>
      <c r="L411" s="17"/>
      <c r="N411" s="71"/>
    </row>
    <row r="412" spans="2:14" x14ac:dyDescent="0.3">
      <c r="B412" s="386"/>
      <c r="C412" s="392"/>
      <c r="D412" s="392"/>
      <c r="E412" s="395"/>
      <c r="F412" s="394"/>
      <c r="G412" s="396" t="str">
        <f t="shared" si="12"/>
        <v>No</v>
      </c>
      <c r="H412" s="396" t="str">
        <f t="shared" si="13"/>
        <v>No</v>
      </c>
      <c r="I412" s="396" t="str">
        <f t="shared" si="13"/>
        <v>No</v>
      </c>
      <c r="J412" s="17"/>
      <c r="K412" s="17"/>
      <c r="L412" s="17"/>
      <c r="N412" s="71"/>
    </row>
    <row r="413" spans="2:14" x14ac:dyDescent="0.3">
      <c r="B413" s="386"/>
      <c r="C413" s="392"/>
      <c r="D413" s="392"/>
      <c r="E413" s="395"/>
      <c r="F413" s="394"/>
      <c r="G413" s="396" t="str">
        <f t="shared" si="12"/>
        <v>No</v>
      </c>
      <c r="H413" s="396" t="str">
        <f t="shared" si="13"/>
        <v>No</v>
      </c>
      <c r="I413" s="396" t="str">
        <f t="shared" si="13"/>
        <v>No</v>
      </c>
      <c r="J413" s="17"/>
      <c r="K413" s="17"/>
      <c r="L413" s="17"/>
      <c r="N413" s="71"/>
    </row>
    <row r="414" spans="2:14" x14ac:dyDescent="0.3">
      <c r="B414" s="386"/>
      <c r="C414" s="392"/>
      <c r="D414" s="392"/>
      <c r="E414" s="395"/>
      <c r="F414" s="394"/>
      <c r="G414" s="396" t="str">
        <f t="shared" si="12"/>
        <v>No</v>
      </c>
      <c r="H414" s="396" t="str">
        <f t="shared" si="13"/>
        <v>No</v>
      </c>
      <c r="I414" s="396" t="str">
        <f t="shared" si="13"/>
        <v>No</v>
      </c>
      <c r="J414" s="17"/>
      <c r="K414" s="17"/>
      <c r="L414" s="17"/>
      <c r="N414" s="71"/>
    </row>
    <row r="415" spans="2:14" x14ac:dyDescent="0.3">
      <c r="B415" s="386"/>
      <c r="C415" s="392"/>
      <c r="D415" s="392"/>
      <c r="E415" s="395"/>
      <c r="F415" s="394"/>
      <c r="G415" s="396" t="str">
        <f t="shared" si="12"/>
        <v>No</v>
      </c>
      <c r="H415" s="396" t="str">
        <f t="shared" si="13"/>
        <v>No</v>
      </c>
      <c r="I415" s="396" t="str">
        <f t="shared" si="13"/>
        <v>No</v>
      </c>
      <c r="J415" s="17"/>
      <c r="K415" s="17"/>
      <c r="L415" s="17"/>
      <c r="N415" s="71"/>
    </row>
    <row r="416" spans="2:14" x14ac:dyDescent="0.3">
      <c r="B416" s="386"/>
      <c r="C416" s="392"/>
      <c r="D416" s="392"/>
      <c r="E416" s="395"/>
      <c r="F416" s="394"/>
      <c r="G416" s="396" t="str">
        <f t="shared" si="12"/>
        <v>No</v>
      </c>
      <c r="H416" s="396" t="str">
        <f t="shared" si="13"/>
        <v>No</v>
      </c>
      <c r="I416" s="396" t="str">
        <f t="shared" si="13"/>
        <v>No</v>
      </c>
      <c r="J416" s="17"/>
      <c r="K416" s="17"/>
      <c r="L416" s="17"/>
      <c r="N416" s="71"/>
    </row>
    <row r="417" spans="2:14" x14ac:dyDescent="0.3">
      <c r="B417" s="386"/>
      <c r="C417" s="392"/>
      <c r="D417" s="392"/>
      <c r="E417" s="395"/>
      <c r="F417" s="394"/>
      <c r="G417" s="396" t="str">
        <f t="shared" si="12"/>
        <v>No</v>
      </c>
      <c r="H417" s="396" t="str">
        <f t="shared" si="13"/>
        <v>No</v>
      </c>
      <c r="I417" s="396" t="str">
        <f t="shared" si="13"/>
        <v>No</v>
      </c>
      <c r="J417" s="17"/>
      <c r="K417" s="17"/>
      <c r="L417" s="17"/>
      <c r="N417" s="71"/>
    </row>
    <row r="418" spans="2:14" x14ac:dyDescent="0.3">
      <c r="B418" s="386"/>
      <c r="C418" s="392"/>
      <c r="D418" s="392"/>
      <c r="E418" s="395"/>
      <c r="F418" s="394"/>
      <c r="G418" s="396" t="str">
        <f t="shared" si="12"/>
        <v>No</v>
      </c>
      <c r="H418" s="396" t="str">
        <f t="shared" si="13"/>
        <v>No</v>
      </c>
      <c r="I418" s="396" t="str">
        <f t="shared" si="13"/>
        <v>No</v>
      </c>
      <c r="J418" s="17"/>
      <c r="K418" s="17"/>
      <c r="L418" s="17"/>
      <c r="N418" s="71"/>
    </row>
    <row r="419" spans="2:14" x14ac:dyDescent="0.3">
      <c r="B419" s="386"/>
      <c r="C419" s="392"/>
      <c r="D419" s="392"/>
      <c r="E419" s="395"/>
      <c r="F419" s="394"/>
      <c r="G419" s="396" t="str">
        <f t="shared" si="12"/>
        <v>No</v>
      </c>
      <c r="H419" s="396" t="str">
        <f t="shared" si="13"/>
        <v>No</v>
      </c>
      <c r="I419" s="396" t="str">
        <f t="shared" si="13"/>
        <v>No</v>
      </c>
      <c r="J419" s="17"/>
      <c r="K419" s="17"/>
      <c r="L419" s="17"/>
      <c r="N419" s="71"/>
    </row>
    <row r="420" spans="2:14" x14ac:dyDescent="0.3">
      <c r="B420" s="386"/>
      <c r="C420" s="392"/>
      <c r="D420" s="392"/>
      <c r="E420" s="395"/>
      <c r="F420" s="394"/>
      <c r="G420" s="396" t="str">
        <f t="shared" si="12"/>
        <v>No</v>
      </c>
      <c r="H420" s="396" t="str">
        <f t="shared" si="13"/>
        <v>No</v>
      </c>
      <c r="I420" s="396" t="str">
        <f t="shared" si="13"/>
        <v>No</v>
      </c>
      <c r="J420" s="17"/>
      <c r="K420" s="17"/>
      <c r="L420" s="17"/>
      <c r="N420" s="71"/>
    </row>
    <row r="421" spans="2:14" x14ac:dyDescent="0.3">
      <c r="B421" s="386"/>
      <c r="C421" s="392"/>
      <c r="D421" s="392"/>
      <c r="E421" s="395"/>
      <c r="F421" s="394"/>
      <c r="G421" s="396" t="str">
        <f t="shared" si="12"/>
        <v>No</v>
      </c>
      <c r="H421" s="396" t="str">
        <f t="shared" si="13"/>
        <v>No</v>
      </c>
      <c r="I421" s="396" t="str">
        <f t="shared" si="13"/>
        <v>No</v>
      </c>
      <c r="J421" s="17"/>
      <c r="K421" s="17"/>
      <c r="L421" s="17"/>
      <c r="N421" s="71"/>
    </row>
    <row r="422" spans="2:14" x14ac:dyDescent="0.3">
      <c r="B422" s="386"/>
      <c r="C422" s="392"/>
      <c r="D422" s="392"/>
      <c r="E422" s="395"/>
      <c r="F422" s="394"/>
      <c r="G422" s="396" t="str">
        <f t="shared" si="12"/>
        <v>No</v>
      </c>
      <c r="H422" s="396" t="str">
        <f t="shared" si="13"/>
        <v>No</v>
      </c>
      <c r="I422" s="396" t="str">
        <f t="shared" si="13"/>
        <v>No</v>
      </c>
      <c r="J422" s="17"/>
      <c r="K422" s="17"/>
      <c r="L422" s="17"/>
      <c r="N422" s="71"/>
    </row>
    <row r="423" spans="2:14" x14ac:dyDescent="0.3">
      <c r="B423" s="386"/>
      <c r="C423" s="392"/>
      <c r="D423" s="392"/>
      <c r="E423" s="395"/>
      <c r="F423" s="394"/>
      <c r="G423" s="396" t="str">
        <f t="shared" si="12"/>
        <v>No</v>
      </c>
      <c r="H423" s="396" t="str">
        <f t="shared" si="13"/>
        <v>No</v>
      </c>
      <c r="I423" s="396" t="str">
        <f t="shared" si="13"/>
        <v>No</v>
      </c>
      <c r="J423" s="17"/>
      <c r="K423" s="17"/>
      <c r="L423" s="17"/>
      <c r="N423" s="71"/>
    </row>
    <row r="424" spans="2:14" x14ac:dyDescent="0.3">
      <c r="B424" s="386"/>
      <c r="C424" s="392"/>
      <c r="D424" s="392"/>
      <c r="E424" s="395"/>
      <c r="F424" s="394"/>
      <c r="G424" s="396" t="str">
        <f t="shared" si="12"/>
        <v>No</v>
      </c>
      <c r="H424" s="396" t="str">
        <f t="shared" si="13"/>
        <v>No</v>
      </c>
      <c r="I424" s="396" t="str">
        <f t="shared" si="13"/>
        <v>No</v>
      </c>
      <c r="J424" s="17"/>
      <c r="K424" s="17"/>
      <c r="L424" s="17"/>
      <c r="N424" s="71"/>
    </row>
    <row r="425" spans="2:14" x14ac:dyDescent="0.3">
      <c r="B425" s="386"/>
      <c r="C425" s="392"/>
      <c r="D425" s="392"/>
      <c r="E425" s="395"/>
      <c r="F425" s="394"/>
      <c r="G425" s="396" t="str">
        <f t="shared" si="12"/>
        <v>No</v>
      </c>
      <c r="H425" s="396" t="str">
        <f t="shared" si="13"/>
        <v>No</v>
      </c>
      <c r="I425" s="396" t="str">
        <f t="shared" si="13"/>
        <v>No</v>
      </c>
      <c r="J425" s="17"/>
      <c r="K425" s="17"/>
      <c r="L425" s="17"/>
      <c r="N425" s="71"/>
    </row>
    <row r="426" spans="2:14" x14ac:dyDescent="0.3">
      <c r="B426" s="386"/>
      <c r="C426" s="392"/>
      <c r="D426" s="392"/>
      <c r="E426" s="395"/>
      <c r="F426" s="394"/>
      <c r="G426" s="396" t="str">
        <f t="shared" si="12"/>
        <v>No</v>
      </c>
      <c r="H426" s="396" t="str">
        <f t="shared" si="13"/>
        <v>No</v>
      </c>
      <c r="I426" s="396" t="str">
        <f t="shared" si="13"/>
        <v>No</v>
      </c>
      <c r="J426" s="17"/>
      <c r="K426" s="17"/>
      <c r="L426" s="17"/>
      <c r="N426" s="71"/>
    </row>
    <row r="427" spans="2:14" x14ac:dyDescent="0.3">
      <c r="B427" s="386"/>
      <c r="C427" s="392"/>
      <c r="D427" s="392"/>
      <c r="E427" s="395"/>
      <c r="F427" s="394"/>
      <c r="G427" s="396" t="str">
        <f t="shared" si="12"/>
        <v>No</v>
      </c>
      <c r="H427" s="396" t="str">
        <f t="shared" si="13"/>
        <v>No</v>
      </c>
      <c r="I427" s="396" t="str">
        <f t="shared" si="13"/>
        <v>No</v>
      </c>
      <c r="J427" s="17"/>
      <c r="K427" s="17"/>
      <c r="L427" s="17"/>
      <c r="N427" s="71"/>
    </row>
    <row r="428" spans="2:14" x14ac:dyDescent="0.3">
      <c r="B428" s="386"/>
      <c r="C428" s="392"/>
      <c r="D428" s="392"/>
      <c r="E428" s="395"/>
      <c r="F428" s="394"/>
      <c r="G428" s="396" t="str">
        <f t="shared" si="12"/>
        <v>No</v>
      </c>
      <c r="H428" s="396" t="str">
        <f t="shared" si="13"/>
        <v>No</v>
      </c>
      <c r="I428" s="396" t="str">
        <f t="shared" si="13"/>
        <v>No</v>
      </c>
      <c r="J428" s="17"/>
      <c r="K428" s="17"/>
      <c r="L428" s="17"/>
      <c r="N428" s="71"/>
    </row>
    <row r="429" spans="2:14" x14ac:dyDescent="0.3">
      <c r="B429" s="386"/>
      <c r="C429" s="392"/>
      <c r="D429" s="392"/>
      <c r="E429" s="395"/>
      <c r="F429" s="394"/>
      <c r="G429" s="396" t="str">
        <f t="shared" si="12"/>
        <v>No</v>
      </c>
      <c r="H429" s="396" t="str">
        <f t="shared" si="13"/>
        <v>No</v>
      </c>
      <c r="I429" s="396" t="str">
        <f t="shared" si="13"/>
        <v>No</v>
      </c>
      <c r="J429" s="17"/>
      <c r="K429" s="17"/>
      <c r="L429" s="17"/>
      <c r="N429" s="71"/>
    </row>
    <row r="430" spans="2:14" x14ac:dyDescent="0.3">
      <c r="B430" s="386"/>
      <c r="C430" s="392"/>
      <c r="D430" s="392"/>
      <c r="E430" s="395"/>
      <c r="F430" s="394"/>
      <c r="G430" s="396" t="str">
        <f t="shared" si="12"/>
        <v>No</v>
      </c>
      <c r="H430" s="396" t="str">
        <f t="shared" si="13"/>
        <v>No</v>
      </c>
      <c r="I430" s="396" t="str">
        <f t="shared" si="13"/>
        <v>No</v>
      </c>
      <c r="J430" s="17"/>
      <c r="K430" s="17"/>
      <c r="L430" s="17"/>
      <c r="N430" s="71"/>
    </row>
    <row r="431" spans="2:14" x14ac:dyDescent="0.3">
      <c r="B431" s="386"/>
      <c r="C431" s="392"/>
      <c r="D431" s="392"/>
      <c r="E431" s="395"/>
      <c r="F431" s="394"/>
      <c r="G431" s="396" t="str">
        <f t="shared" si="12"/>
        <v>No</v>
      </c>
      <c r="H431" s="396" t="str">
        <f t="shared" si="13"/>
        <v>No</v>
      </c>
      <c r="I431" s="396" t="str">
        <f t="shared" si="13"/>
        <v>No</v>
      </c>
      <c r="J431" s="17"/>
      <c r="K431" s="17"/>
      <c r="L431" s="17"/>
      <c r="N431" s="71"/>
    </row>
    <row r="432" spans="2:14" x14ac:dyDescent="0.3">
      <c r="B432" s="386"/>
      <c r="C432" s="392"/>
      <c r="D432" s="392"/>
      <c r="E432" s="395"/>
      <c r="F432" s="394"/>
      <c r="G432" s="396" t="str">
        <f t="shared" si="12"/>
        <v>No</v>
      </c>
      <c r="H432" s="396" t="str">
        <f t="shared" si="13"/>
        <v>No</v>
      </c>
      <c r="I432" s="396" t="str">
        <f t="shared" si="13"/>
        <v>No</v>
      </c>
      <c r="J432" s="17"/>
      <c r="K432" s="17"/>
      <c r="L432" s="17"/>
      <c r="N432" s="71"/>
    </row>
    <row r="433" spans="2:14" x14ac:dyDescent="0.3">
      <c r="B433" s="386"/>
      <c r="C433" s="392"/>
      <c r="D433" s="392"/>
      <c r="E433" s="395"/>
      <c r="F433" s="394"/>
      <c r="G433" s="396" t="str">
        <f t="shared" si="12"/>
        <v>No</v>
      </c>
      <c r="H433" s="396" t="str">
        <f t="shared" si="13"/>
        <v>No</v>
      </c>
      <c r="I433" s="396" t="str">
        <f t="shared" si="13"/>
        <v>No</v>
      </c>
      <c r="J433" s="17"/>
      <c r="K433" s="17"/>
      <c r="L433" s="17"/>
      <c r="N433" s="71"/>
    </row>
    <row r="434" spans="2:14" x14ac:dyDescent="0.3">
      <c r="B434" s="386"/>
      <c r="C434" s="392"/>
      <c r="D434" s="392"/>
      <c r="E434" s="395"/>
      <c r="F434" s="394"/>
      <c r="G434" s="396" t="str">
        <f t="shared" si="12"/>
        <v>No</v>
      </c>
      <c r="H434" s="396" t="str">
        <f t="shared" si="13"/>
        <v>No</v>
      </c>
      <c r="I434" s="396" t="str">
        <f t="shared" si="13"/>
        <v>No</v>
      </c>
      <c r="J434" s="17"/>
      <c r="K434" s="17"/>
      <c r="L434" s="17"/>
      <c r="N434" s="71"/>
    </row>
    <row r="435" spans="2:14" x14ac:dyDescent="0.3">
      <c r="B435" s="386"/>
      <c r="C435" s="392"/>
      <c r="D435" s="392"/>
      <c r="E435" s="395"/>
      <c r="F435" s="394"/>
      <c r="G435" s="396" t="str">
        <f t="shared" si="12"/>
        <v>No</v>
      </c>
      <c r="H435" s="396" t="str">
        <f t="shared" si="13"/>
        <v>No</v>
      </c>
      <c r="I435" s="396" t="str">
        <f t="shared" si="13"/>
        <v>No</v>
      </c>
      <c r="J435" s="17"/>
      <c r="K435" s="17"/>
      <c r="L435" s="17"/>
      <c r="N435" s="71"/>
    </row>
    <row r="436" spans="2:14" x14ac:dyDescent="0.3">
      <c r="B436" s="386"/>
      <c r="C436" s="392"/>
      <c r="D436" s="392"/>
      <c r="E436" s="395"/>
      <c r="F436" s="394"/>
      <c r="G436" s="396" t="str">
        <f t="shared" si="12"/>
        <v>No</v>
      </c>
      <c r="H436" s="396" t="str">
        <f t="shared" si="13"/>
        <v>No</v>
      </c>
      <c r="I436" s="396" t="str">
        <f t="shared" si="13"/>
        <v>No</v>
      </c>
      <c r="J436" s="17"/>
      <c r="K436" s="17"/>
      <c r="L436" s="17"/>
      <c r="N436" s="71"/>
    </row>
    <row r="437" spans="2:14" x14ac:dyDescent="0.3">
      <c r="B437" s="386"/>
      <c r="C437" s="392"/>
      <c r="D437" s="392"/>
      <c r="E437" s="395"/>
      <c r="F437" s="394"/>
      <c r="G437" s="396" t="str">
        <f t="shared" si="12"/>
        <v>No</v>
      </c>
      <c r="H437" s="396" t="str">
        <f t="shared" si="13"/>
        <v>No</v>
      </c>
      <c r="I437" s="396" t="str">
        <f t="shared" si="13"/>
        <v>No</v>
      </c>
      <c r="J437" s="17"/>
      <c r="K437" s="17"/>
      <c r="L437" s="17"/>
      <c r="N437" s="71"/>
    </row>
    <row r="438" spans="2:14" x14ac:dyDescent="0.3">
      <c r="B438" s="386"/>
      <c r="C438" s="392"/>
      <c r="D438" s="392"/>
      <c r="E438" s="395"/>
      <c r="F438" s="394"/>
      <c r="G438" s="396" t="str">
        <f t="shared" si="12"/>
        <v>No</v>
      </c>
      <c r="H438" s="396" t="str">
        <f t="shared" si="13"/>
        <v>No</v>
      </c>
      <c r="I438" s="396" t="str">
        <f t="shared" si="13"/>
        <v>No</v>
      </c>
      <c r="J438" s="17"/>
      <c r="K438" s="17"/>
      <c r="L438" s="17"/>
      <c r="N438" s="71"/>
    </row>
    <row r="439" spans="2:14" x14ac:dyDescent="0.3">
      <c r="B439" s="386"/>
      <c r="C439" s="392"/>
      <c r="D439" s="392"/>
      <c r="E439" s="395"/>
      <c r="F439" s="394"/>
      <c r="G439" s="396" t="str">
        <f t="shared" si="12"/>
        <v>No</v>
      </c>
      <c r="H439" s="396" t="str">
        <f t="shared" si="13"/>
        <v>No</v>
      </c>
      <c r="I439" s="396" t="str">
        <f t="shared" si="13"/>
        <v>No</v>
      </c>
      <c r="J439" s="17"/>
      <c r="K439" s="17"/>
      <c r="L439" s="17"/>
      <c r="N439" s="71"/>
    </row>
    <row r="440" spans="2:14" x14ac:dyDescent="0.3">
      <c r="B440" s="386"/>
      <c r="C440" s="392"/>
      <c r="D440" s="392"/>
      <c r="E440" s="395"/>
      <c r="F440" s="394"/>
      <c r="G440" s="396" t="str">
        <f t="shared" si="12"/>
        <v>No</v>
      </c>
      <c r="H440" s="396" t="str">
        <f t="shared" si="13"/>
        <v>No</v>
      </c>
      <c r="I440" s="396" t="str">
        <f t="shared" si="13"/>
        <v>No</v>
      </c>
      <c r="J440" s="17"/>
      <c r="K440" s="17"/>
      <c r="L440" s="17"/>
      <c r="N440" s="71"/>
    </row>
    <row r="441" spans="2:14" x14ac:dyDescent="0.3">
      <c r="B441" s="386"/>
      <c r="C441" s="392"/>
      <c r="D441" s="392"/>
      <c r="E441" s="395"/>
      <c r="F441" s="394"/>
      <c r="G441" s="396" t="str">
        <f t="shared" si="12"/>
        <v>No</v>
      </c>
      <c r="H441" s="396" t="str">
        <f t="shared" si="13"/>
        <v>No</v>
      </c>
      <c r="I441" s="396" t="str">
        <f t="shared" si="13"/>
        <v>No</v>
      </c>
      <c r="J441" s="17"/>
      <c r="K441" s="17"/>
      <c r="L441" s="17"/>
      <c r="N441" s="71"/>
    </row>
    <row r="442" spans="2:14" x14ac:dyDescent="0.3">
      <c r="B442" s="386"/>
      <c r="C442" s="392"/>
      <c r="D442" s="392"/>
      <c r="E442" s="395"/>
      <c r="F442" s="394"/>
      <c r="G442" s="396" t="str">
        <f t="shared" si="12"/>
        <v>No</v>
      </c>
      <c r="H442" s="396" t="str">
        <f t="shared" si="13"/>
        <v>No</v>
      </c>
      <c r="I442" s="396" t="str">
        <f t="shared" si="13"/>
        <v>No</v>
      </c>
      <c r="J442" s="17"/>
      <c r="K442" s="17"/>
      <c r="L442" s="17"/>
      <c r="N442" s="71"/>
    </row>
    <row r="443" spans="2:14" x14ac:dyDescent="0.3">
      <c r="B443" s="386"/>
      <c r="C443" s="392"/>
      <c r="D443" s="392"/>
      <c r="E443" s="395"/>
      <c r="F443" s="394"/>
      <c r="G443" s="396" t="str">
        <f t="shared" si="12"/>
        <v>No</v>
      </c>
      <c r="H443" s="396" t="str">
        <f t="shared" si="13"/>
        <v>No</v>
      </c>
      <c r="I443" s="396" t="str">
        <f t="shared" si="13"/>
        <v>No</v>
      </c>
      <c r="J443" s="17"/>
      <c r="K443" s="17"/>
      <c r="L443" s="17"/>
      <c r="N443" s="71"/>
    </row>
    <row r="444" spans="2:14" x14ac:dyDescent="0.3">
      <c r="B444" s="386"/>
      <c r="C444" s="392"/>
      <c r="D444" s="392"/>
      <c r="E444" s="395"/>
      <c r="F444" s="394"/>
      <c r="G444" s="396" t="str">
        <f t="shared" si="12"/>
        <v>No</v>
      </c>
      <c r="H444" s="396" t="str">
        <f t="shared" si="13"/>
        <v>No</v>
      </c>
      <c r="I444" s="396" t="str">
        <f t="shared" si="13"/>
        <v>No</v>
      </c>
      <c r="J444" s="17"/>
      <c r="K444" s="17"/>
      <c r="L444" s="17"/>
      <c r="N444" s="71"/>
    </row>
    <row r="445" spans="2:14" x14ac:dyDescent="0.3">
      <c r="B445" s="386"/>
      <c r="C445" s="392"/>
      <c r="D445" s="392"/>
      <c r="E445" s="395"/>
      <c r="F445" s="394"/>
      <c r="G445" s="396" t="str">
        <f t="shared" si="12"/>
        <v>No</v>
      </c>
      <c r="H445" s="396" t="str">
        <f t="shared" si="13"/>
        <v>No</v>
      </c>
      <c r="I445" s="396" t="str">
        <f t="shared" si="13"/>
        <v>No</v>
      </c>
      <c r="J445" s="17"/>
      <c r="K445" s="17"/>
      <c r="L445" s="17"/>
      <c r="N445" s="71"/>
    </row>
    <row r="446" spans="2:14" x14ac:dyDescent="0.3">
      <c r="B446" s="386"/>
      <c r="C446" s="392"/>
      <c r="D446" s="392"/>
      <c r="E446" s="395"/>
      <c r="F446" s="394"/>
      <c r="G446" s="396" t="str">
        <f t="shared" si="12"/>
        <v>No</v>
      </c>
      <c r="H446" s="396" t="str">
        <f t="shared" si="13"/>
        <v>No</v>
      </c>
      <c r="I446" s="396" t="str">
        <f t="shared" si="13"/>
        <v>No</v>
      </c>
      <c r="J446" s="17"/>
      <c r="K446" s="17"/>
      <c r="L446" s="17"/>
      <c r="N446" s="71"/>
    </row>
    <row r="447" spans="2:14" x14ac:dyDescent="0.3">
      <c r="B447" s="386"/>
      <c r="C447" s="392"/>
      <c r="D447" s="392"/>
      <c r="E447" s="395"/>
      <c r="F447" s="394"/>
      <c r="G447" s="396" t="str">
        <f t="shared" si="12"/>
        <v>No</v>
      </c>
      <c r="H447" s="396" t="str">
        <f t="shared" si="13"/>
        <v>No</v>
      </c>
      <c r="I447" s="396" t="str">
        <f t="shared" si="13"/>
        <v>No</v>
      </c>
      <c r="J447" s="17"/>
      <c r="K447" s="17"/>
      <c r="L447" s="17"/>
      <c r="N447" s="71"/>
    </row>
    <row r="448" spans="2:14" x14ac:dyDescent="0.3">
      <c r="B448" s="386"/>
      <c r="C448" s="392"/>
      <c r="D448" s="392"/>
      <c r="E448" s="395"/>
      <c r="F448" s="394"/>
      <c r="G448" s="396" t="str">
        <f t="shared" si="12"/>
        <v>No</v>
      </c>
      <c r="H448" s="396" t="str">
        <f t="shared" si="13"/>
        <v>No</v>
      </c>
      <c r="I448" s="396" t="str">
        <f t="shared" si="13"/>
        <v>No</v>
      </c>
      <c r="J448" s="17"/>
      <c r="K448" s="17"/>
      <c r="L448" s="17"/>
      <c r="N448" s="71"/>
    </row>
    <row r="449" spans="2:14" x14ac:dyDescent="0.3">
      <c r="B449" s="386"/>
      <c r="C449" s="392"/>
      <c r="D449" s="392"/>
      <c r="E449" s="395"/>
      <c r="F449" s="394"/>
      <c r="G449" s="396" t="str">
        <f t="shared" si="12"/>
        <v>No</v>
      </c>
      <c r="H449" s="396" t="str">
        <f t="shared" si="13"/>
        <v>No</v>
      </c>
      <c r="I449" s="396" t="str">
        <f t="shared" si="13"/>
        <v>No</v>
      </c>
      <c r="J449" s="17"/>
      <c r="K449" s="17"/>
      <c r="L449" s="17"/>
      <c r="N449" s="71"/>
    </row>
    <row r="450" spans="2:14" x14ac:dyDescent="0.3">
      <c r="B450" s="386"/>
      <c r="C450" s="392"/>
      <c r="D450" s="392"/>
      <c r="E450" s="395"/>
      <c r="F450" s="394"/>
      <c r="G450" s="396" t="str">
        <f t="shared" si="12"/>
        <v>No</v>
      </c>
      <c r="H450" s="396" t="str">
        <f t="shared" si="13"/>
        <v>No</v>
      </c>
      <c r="I450" s="396" t="str">
        <f t="shared" si="13"/>
        <v>No</v>
      </c>
      <c r="J450" s="17"/>
      <c r="K450" s="17"/>
      <c r="L450" s="17"/>
      <c r="N450" s="71"/>
    </row>
    <row r="451" spans="2:14" x14ac:dyDescent="0.3">
      <c r="B451" s="386"/>
      <c r="C451" s="392"/>
      <c r="D451" s="392"/>
      <c r="E451" s="395"/>
      <c r="F451" s="394"/>
      <c r="G451" s="396" t="str">
        <f t="shared" si="12"/>
        <v>No</v>
      </c>
      <c r="H451" s="396" t="str">
        <f t="shared" si="13"/>
        <v>No</v>
      </c>
      <c r="I451" s="396" t="str">
        <f t="shared" si="13"/>
        <v>No</v>
      </c>
      <c r="J451" s="17"/>
      <c r="K451" s="17"/>
      <c r="L451" s="17"/>
      <c r="N451" s="71"/>
    </row>
    <row r="452" spans="2:14" x14ac:dyDescent="0.3">
      <c r="B452" s="386"/>
      <c r="C452" s="392"/>
      <c r="D452" s="392"/>
      <c r="E452" s="395"/>
      <c r="F452" s="394"/>
      <c r="G452" s="396" t="str">
        <f t="shared" si="12"/>
        <v>No</v>
      </c>
      <c r="H452" s="396" t="str">
        <f t="shared" si="13"/>
        <v>No</v>
      </c>
      <c r="I452" s="396" t="str">
        <f t="shared" si="13"/>
        <v>No</v>
      </c>
      <c r="J452" s="17"/>
      <c r="K452" s="17"/>
      <c r="L452" s="17"/>
      <c r="N452" s="71"/>
    </row>
    <row r="453" spans="2:14" x14ac:dyDescent="0.3">
      <c r="B453" s="386"/>
      <c r="C453" s="392"/>
      <c r="D453" s="392"/>
      <c r="E453" s="395"/>
      <c r="F453" s="394"/>
      <c r="G453" s="396" t="str">
        <f t="shared" si="12"/>
        <v>No</v>
      </c>
      <c r="H453" s="396" t="str">
        <f t="shared" si="13"/>
        <v>No</v>
      </c>
      <c r="I453" s="396" t="str">
        <f t="shared" si="13"/>
        <v>No</v>
      </c>
      <c r="J453" s="17"/>
      <c r="K453" s="17"/>
      <c r="L453" s="17"/>
      <c r="N453" s="71"/>
    </row>
    <row r="454" spans="2:14" x14ac:dyDescent="0.3">
      <c r="B454" s="386"/>
      <c r="C454" s="392"/>
      <c r="D454" s="392"/>
      <c r="E454" s="395"/>
      <c r="F454" s="394"/>
      <c r="G454" s="396" t="str">
        <f t="shared" si="12"/>
        <v>No</v>
      </c>
      <c r="H454" s="396" t="str">
        <f t="shared" si="13"/>
        <v>No</v>
      </c>
      <c r="I454" s="396" t="str">
        <f t="shared" si="13"/>
        <v>No</v>
      </c>
      <c r="J454" s="17"/>
      <c r="K454" s="17"/>
      <c r="L454" s="17"/>
      <c r="N454" s="71"/>
    </row>
    <row r="455" spans="2:14" x14ac:dyDescent="0.3">
      <c r="B455" s="386"/>
      <c r="C455" s="392"/>
      <c r="D455" s="392"/>
      <c r="E455" s="395"/>
      <c r="F455" s="394"/>
      <c r="G455" s="396" t="str">
        <f t="shared" si="12"/>
        <v>No</v>
      </c>
      <c r="H455" s="396" t="str">
        <f t="shared" si="13"/>
        <v>No</v>
      </c>
      <c r="I455" s="396" t="str">
        <f t="shared" si="13"/>
        <v>No</v>
      </c>
      <c r="J455" s="17"/>
      <c r="K455" s="17"/>
      <c r="L455" s="17"/>
      <c r="N455" s="71"/>
    </row>
    <row r="456" spans="2:14" x14ac:dyDescent="0.3">
      <c r="B456" s="386"/>
      <c r="C456" s="392"/>
      <c r="D456" s="392"/>
      <c r="E456" s="395"/>
      <c r="F456" s="394"/>
      <c r="G456" s="396" t="str">
        <f t="shared" si="12"/>
        <v>No</v>
      </c>
      <c r="H456" s="396" t="str">
        <f t="shared" si="13"/>
        <v>No</v>
      </c>
      <c r="I456" s="396" t="str">
        <f t="shared" si="13"/>
        <v>No</v>
      </c>
      <c r="J456" s="17"/>
      <c r="K456" s="17"/>
      <c r="L456" s="17"/>
      <c r="N456" s="71"/>
    </row>
    <row r="457" spans="2:14" x14ac:dyDescent="0.3">
      <c r="B457" s="386"/>
      <c r="C457" s="392"/>
      <c r="D457" s="392"/>
      <c r="E457" s="395"/>
      <c r="F457" s="394"/>
      <c r="G457" s="396" t="str">
        <f t="shared" si="12"/>
        <v>No</v>
      </c>
      <c r="H457" s="396" t="str">
        <f t="shared" si="13"/>
        <v>No</v>
      </c>
      <c r="I457" s="396" t="str">
        <f t="shared" si="13"/>
        <v>No</v>
      </c>
      <c r="J457" s="17"/>
      <c r="K457" s="17"/>
      <c r="L457" s="17"/>
      <c r="N457" s="71"/>
    </row>
    <row r="458" spans="2:14" x14ac:dyDescent="0.3">
      <c r="B458" s="386"/>
      <c r="C458" s="392"/>
      <c r="D458" s="392"/>
      <c r="E458" s="395"/>
      <c r="F458" s="394"/>
      <c r="G458" s="396" t="str">
        <f t="shared" si="12"/>
        <v>No</v>
      </c>
      <c r="H458" s="396" t="str">
        <f t="shared" si="13"/>
        <v>No</v>
      </c>
      <c r="I458" s="396" t="str">
        <f t="shared" si="13"/>
        <v>No</v>
      </c>
      <c r="J458" s="17"/>
      <c r="K458" s="17"/>
      <c r="L458" s="17"/>
      <c r="N458" s="71"/>
    </row>
    <row r="459" spans="2:14" x14ac:dyDescent="0.3">
      <c r="B459" s="386"/>
      <c r="C459" s="392"/>
      <c r="D459" s="392"/>
      <c r="E459" s="395"/>
      <c r="F459" s="394"/>
      <c r="G459" s="396" t="str">
        <f t="shared" si="12"/>
        <v>No</v>
      </c>
      <c r="H459" s="396" t="str">
        <f t="shared" si="13"/>
        <v>No</v>
      </c>
      <c r="I459" s="396" t="str">
        <f t="shared" si="13"/>
        <v>No</v>
      </c>
      <c r="J459" s="17"/>
      <c r="K459" s="17"/>
      <c r="L459" s="17"/>
      <c r="N459" s="71"/>
    </row>
    <row r="460" spans="2:14" x14ac:dyDescent="0.3">
      <c r="B460" s="386"/>
      <c r="C460" s="392"/>
      <c r="D460" s="392"/>
      <c r="E460" s="395"/>
      <c r="F460" s="394"/>
      <c r="G460" s="396" t="str">
        <f t="shared" si="12"/>
        <v>No</v>
      </c>
      <c r="H460" s="396" t="str">
        <f t="shared" si="13"/>
        <v>No</v>
      </c>
      <c r="I460" s="396" t="str">
        <f t="shared" si="13"/>
        <v>No</v>
      </c>
      <c r="J460" s="17"/>
      <c r="K460" s="17"/>
      <c r="L460" s="17"/>
      <c r="N460" s="71"/>
    </row>
    <row r="461" spans="2:14" x14ac:dyDescent="0.3">
      <c r="B461" s="386"/>
      <c r="C461" s="392"/>
      <c r="D461" s="392"/>
      <c r="E461" s="395"/>
      <c r="F461" s="394"/>
      <c r="G461" s="396" t="str">
        <f t="shared" si="12"/>
        <v>No</v>
      </c>
      <c r="H461" s="396" t="str">
        <f t="shared" si="13"/>
        <v>No</v>
      </c>
      <c r="I461" s="396" t="str">
        <f t="shared" si="13"/>
        <v>No</v>
      </c>
      <c r="J461" s="17"/>
      <c r="K461" s="17"/>
      <c r="L461" s="17"/>
      <c r="N461" s="71"/>
    </row>
    <row r="462" spans="2:14" x14ac:dyDescent="0.3">
      <c r="B462" s="386"/>
      <c r="C462" s="392"/>
      <c r="D462" s="392"/>
      <c r="E462" s="395"/>
      <c r="F462" s="394"/>
      <c r="G462" s="396" t="str">
        <f t="shared" si="12"/>
        <v>No</v>
      </c>
      <c r="H462" s="396" t="str">
        <f t="shared" si="13"/>
        <v>No</v>
      </c>
      <c r="I462" s="396" t="str">
        <f t="shared" si="13"/>
        <v>No</v>
      </c>
      <c r="J462" s="17"/>
      <c r="K462" s="17"/>
      <c r="L462" s="17"/>
      <c r="N462" s="71"/>
    </row>
    <row r="463" spans="2:14" x14ac:dyDescent="0.3">
      <c r="B463" s="386"/>
      <c r="C463" s="392"/>
      <c r="D463" s="392"/>
      <c r="E463" s="395"/>
      <c r="F463" s="394"/>
      <c r="G463" s="396" t="str">
        <f t="shared" si="12"/>
        <v>No</v>
      </c>
      <c r="H463" s="396" t="str">
        <f t="shared" si="13"/>
        <v>No</v>
      </c>
      <c r="I463" s="396" t="str">
        <f t="shared" si="13"/>
        <v>No</v>
      </c>
      <c r="J463" s="17"/>
      <c r="K463" s="17"/>
      <c r="L463" s="17"/>
      <c r="N463" s="71"/>
    </row>
    <row r="464" spans="2:14" x14ac:dyDescent="0.3">
      <c r="B464" s="386"/>
      <c r="C464" s="392"/>
      <c r="D464" s="392"/>
      <c r="E464" s="395"/>
      <c r="F464" s="394"/>
      <c r="G464" s="396" t="str">
        <f t="shared" si="12"/>
        <v>No</v>
      </c>
      <c r="H464" s="396" t="str">
        <f t="shared" si="13"/>
        <v>No</v>
      </c>
      <c r="I464" s="396" t="str">
        <f t="shared" si="13"/>
        <v>No</v>
      </c>
      <c r="J464" s="17"/>
      <c r="K464" s="17"/>
      <c r="L464" s="17"/>
      <c r="N464" s="71"/>
    </row>
    <row r="465" spans="2:14" x14ac:dyDescent="0.3">
      <c r="B465" s="386"/>
      <c r="C465" s="392"/>
      <c r="D465" s="392"/>
      <c r="E465" s="395"/>
      <c r="F465" s="394"/>
      <c r="G465" s="396" t="str">
        <f t="shared" si="12"/>
        <v>No</v>
      </c>
      <c r="H465" s="396" t="str">
        <f t="shared" si="13"/>
        <v>No</v>
      </c>
      <c r="I465" s="396" t="str">
        <f t="shared" si="13"/>
        <v>No</v>
      </c>
      <c r="J465" s="17"/>
      <c r="K465" s="17"/>
      <c r="L465" s="17"/>
      <c r="N465" s="71"/>
    </row>
    <row r="466" spans="2:14" x14ac:dyDescent="0.3">
      <c r="B466" s="386"/>
      <c r="C466" s="392"/>
      <c r="D466" s="392"/>
      <c r="E466" s="395"/>
      <c r="F466" s="394"/>
      <c r="G466" s="396" t="str">
        <f t="shared" si="12"/>
        <v>No</v>
      </c>
      <c r="H466" s="396" t="str">
        <f t="shared" si="13"/>
        <v>No</v>
      </c>
      <c r="I466" s="396" t="str">
        <f t="shared" si="13"/>
        <v>No</v>
      </c>
      <c r="J466" s="17"/>
      <c r="K466" s="17"/>
      <c r="L466" s="17"/>
      <c r="N466" s="71"/>
    </row>
    <row r="467" spans="2:14" x14ac:dyDescent="0.3">
      <c r="B467" s="386"/>
      <c r="C467" s="392"/>
      <c r="D467" s="392"/>
      <c r="E467" s="395"/>
      <c r="F467" s="394"/>
      <c r="G467" s="396" t="str">
        <f t="shared" si="12"/>
        <v>No</v>
      </c>
      <c r="H467" s="396" t="str">
        <f t="shared" si="13"/>
        <v>No</v>
      </c>
      <c r="I467" s="396" t="str">
        <f t="shared" si="13"/>
        <v>No</v>
      </c>
      <c r="J467" s="17"/>
      <c r="K467" s="17"/>
      <c r="L467" s="17"/>
      <c r="N467" s="71"/>
    </row>
    <row r="468" spans="2:14" x14ac:dyDescent="0.3">
      <c r="B468" s="386"/>
      <c r="C468" s="392"/>
      <c r="D468" s="392"/>
      <c r="E468" s="395"/>
      <c r="F468" s="394"/>
      <c r="G468" s="396" t="str">
        <f t="shared" si="12"/>
        <v>No</v>
      </c>
      <c r="H468" s="396" t="str">
        <f t="shared" si="13"/>
        <v>No</v>
      </c>
      <c r="I468" s="396" t="str">
        <f t="shared" si="13"/>
        <v>No</v>
      </c>
      <c r="J468" s="17"/>
      <c r="K468" s="17"/>
      <c r="L468" s="17"/>
      <c r="N468" s="71"/>
    </row>
    <row r="469" spans="2:14" x14ac:dyDescent="0.3">
      <c r="B469" s="386"/>
      <c r="C469" s="392"/>
      <c r="D469" s="392"/>
      <c r="E469" s="395"/>
      <c r="F469" s="394"/>
      <c r="G469" s="396" t="str">
        <f t="shared" si="12"/>
        <v>No</v>
      </c>
      <c r="H469" s="396" t="str">
        <f t="shared" si="13"/>
        <v>No</v>
      </c>
      <c r="I469" s="396" t="str">
        <f t="shared" si="13"/>
        <v>No</v>
      </c>
      <c r="J469" s="17"/>
      <c r="K469" s="17"/>
      <c r="L469" s="17"/>
      <c r="N469" s="71"/>
    </row>
    <row r="470" spans="2:14" x14ac:dyDescent="0.3">
      <c r="B470" s="386"/>
      <c r="C470" s="392"/>
      <c r="D470" s="392"/>
      <c r="E470" s="395"/>
      <c r="F470" s="394"/>
      <c r="G470" s="396" t="str">
        <f t="shared" si="12"/>
        <v>No</v>
      </c>
      <c r="H470" s="396" t="str">
        <f t="shared" si="13"/>
        <v>No</v>
      </c>
      <c r="I470" s="396" t="str">
        <f t="shared" si="13"/>
        <v>No</v>
      </c>
      <c r="J470" s="17"/>
      <c r="K470" s="17"/>
      <c r="L470" s="17"/>
      <c r="N470" s="71"/>
    </row>
    <row r="471" spans="2:14" x14ac:dyDescent="0.3">
      <c r="B471" s="386"/>
      <c r="C471" s="392"/>
      <c r="D471" s="392"/>
      <c r="E471" s="395"/>
      <c r="F471" s="394"/>
      <c r="G471" s="396" t="str">
        <f t="shared" si="12"/>
        <v>No</v>
      </c>
      <c r="H471" s="396" t="str">
        <f t="shared" si="13"/>
        <v>No</v>
      </c>
      <c r="I471" s="396" t="str">
        <f t="shared" si="13"/>
        <v>No</v>
      </c>
      <c r="J471" s="17"/>
      <c r="K471" s="17"/>
      <c r="L471" s="17"/>
      <c r="N471" s="71"/>
    </row>
    <row r="472" spans="2:14" x14ac:dyDescent="0.3">
      <c r="B472" s="386"/>
      <c r="C472" s="392"/>
      <c r="D472" s="392"/>
      <c r="E472" s="395"/>
      <c r="F472" s="394"/>
      <c r="G472" s="396" t="str">
        <f t="shared" si="12"/>
        <v>No</v>
      </c>
      <c r="H472" s="396" t="str">
        <f t="shared" si="13"/>
        <v>No</v>
      </c>
      <c r="I472" s="396" t="str">
        <f t="shared" si="13"/>
        <v>No</v>
      </c>
      <c r="J472" s="17"/>
      <c r="K472" s="17"/>
      <c r="L472" s="17"/>
      <c r="N472" s="71"/>
    </row>
    <row r="473" spans="2:14" x14ac:dyDescent="0.3">
      <c r="B473" s="386"/>
      <c r="C473" s="392"/>
      <c r="D473" s="392"/>
      <c r="E473" s="395"/>
      <c r="F473" s="394"/>
      <c r="G473" s="396" t="str">
        <f t="shared" si="12"/>
        <v>No</v>
      </c>
      <c r="H473" s="396" t="str">
        <f t="shared" si="13"/>
        <v>No</v>
      </c>
      <c r="I473" s="396" t="str">
        <f t="shared" si="13"/>
        <v>No</v>
      </c>
      <c r="J473" s="17"/>
      <c r="K473" s="17"/>
      <c r="L473" s="17"/>
      <c r="N473" s="71"/>
    </row>
    <row r="474" spans="2:14" x14ac:dyDescent="0.3">
      <c r="B474" s="386"/>
      <c r="C474" s="392"/>
      <c r="D474" s="392"/>
      <c r="E474" s="395"/>
      <c r="F474" s="394"/>
      <c r="G474" s="396" t="str">
        <f t="shared" si="12"/>
        <v>No</v>
      </c>
      <c r="H474" s="396" t="str">
        <f t="shared" si="13"/>
        <v>No</v>
      </c>
      <c r="I474" s="396" t="str">
        <f t="shared" si="13"/>
        <v>No</v>
      </c>
      <c r="J474" s="17"/>
      <c r="K474" s="17"/>
      <c r="L474" s="17"/>
      <c r="N474" s="71"/>
    </row>
    <row r="475" spans="2:14" x14ac:dyDescent="0.3">
      <c r="B475" s="386"/>
      <c r="C475" s="392"/>
      <c r="D475" s="392"/>
      <c r="E475" s="395"/>
      <c r="F475" s="394"/>
      <c r="G475" s="396" t="str">
        <f t="shared" si="12"/>
        <v>No</v>
      </c>
      <c r="H475" s="396" t="str">
        <f t="shared" si="13"/>
        <v>No</v>
      </c>
      <c r="I475" s="396" t="str">
        <f t="shared" si="13"/>
        <v>No</v>
      </c>
      <c r="J475" s="17"/>
      <c r="K475" s="17"/>
      <c r="L475" s="17"/>
      <c r="N475" s="71"/>
    </row>
    <row r="476" spans="2:14" x14ac:dyDescent="0.3">
      <c r="B476" s="386"/>
      <c r="C476" s="392"/>
      <c r="D476" s="392"/>
      <c r="E476" s="395"/>
      <c r="F476" s="394"/>
      <c r="G476" s="396" t="str">
        <f t="shared" si="12"/>
        <v>No</v>
      </c>
      <c r="H476" s="396" t="str">
        <f t="shared" si="13"/>
        <v>No</v>
      </c>
      <c r="I476" s="396" t="str">
        <f t="shared" si="13"/>
        <v>No</v>
      </c>
      <c r="J476" s="17"/>
      <c r="K476" s="17"/>
      <c r="L476" s="17"/>
      <c r="N476" s="71"/>
    </row>
    <row r="477" spans="2:14" x14ac:dyDescent="0.3">
      <c r="B477" s="386"/>
      <c r="C477" s="392"/>
      <c r="D477" s="392"/>
      <c r="E477" s="395"/>
      <c r="F477" s="394"/>
      <c r="G477" s="396" t="str">
        <f t="shared" si="12"/>
        <v>No</v>
      </c>
      <c r="H477" s="396" t="str">
        <f t="shared" si="13"/>
        <v>No</v>
      </c>
      <c r="I477" s="396" t="str">
        <f t="shared" si="13"/>
        <v>No</v>
      </c>
      <c r="J477" s="17"/>
      <c r="K477" s="17"/>
      <c r="L477" s="17"/>
      <c r="N477" s="71"/>
    </row>
    <row r="478" spans="2:14" x14ac:dyDescent="0.3">
      <c r="B478" s="386"/>
      <c r="C478" s="392"/>
      <c r="D478" s="392"/>
      <c r="E478" s="395"/>
      <c r="F478" s="394"/>
      <c r="G478" s="396" t="str">
        <f t="shared" si="12"/>
        <v>No</v>
      </c>
      <c r="H478" s="396" t="str">
        <f t="shared" si="13"/>
        <v>No</v>
      </c>
      <c r="I478" s="396" t="str">
        <f t="shared" si="13"/>
        <v>No</v>
      </c>
      <c r="J478" s="17"/>
      <c r="K478" s="17"/>
      <c r="L478" s="17"/>
      <c r="N478" s="71"/>
    </row>
    <row r="479" spans="2:14" x14ac:dyDescent="0.3">
      <c r="B479" s="386"/>
      <c r="C479" s="392"/>
      <c r="D479" s="392"/>
      <c r="E479" s="395"/>
      <c r="F479" s="394"/>
      <c r="G479" s="396" t="str">
        <f t="shared" si="12"/>
        <v>No</v>
      </c>
      <c r="H479" s="396" t="str">
        <f t="shared" si="13"/>
        <v>No</v>
      </c>
      <c r="I479" s="396" t="str">
        <f t="shared" si="13"/>
        <v>No</v>
      </c>
      <c r="J479" s="17"/>
      <c r="K479" s="17"/>
      <c r="L479" s="17"/>
      <c r="N479" s="71"/>
    </row>
    <row r="480" spans="2:14" x14ac:dyDescent="0.3">
      <c r="B480" s="386"/>
      <c r="C480" s="392"/>
      <c r="D480" s="392"/>
      <c r="E480" s="395"/>
      <c r="F480" s="394"/>
      <c r="G480" s="396" t="str">
        <f t="shared" si="12"/>
        <v>No</v>
      </c>
      <c r="H480" s="396" t="str">
        <f t="shared" si="13"/>
        <v>No</v>
      </c>
      <c r="I480" s="396" t="str">
        <f t="shared" si="13"/>
        <v>No</v>
      </c>
      <c r="J480" s="17"/>
      <c r="K480" s="17"/>
      <c r="L480" s="17"/>
      <c r="N480" s="71"/>
    </row>
    <row r="481" spans="2:14" x14ac:dyDescent="0.3">
      <c r="B481" s="386"/>
      <c r="C481" s="392"/>
      <c r="D481" s="392"/>
      <c r="E481" s="395"/>
      <c r="F481" s="394"/>
      <c r="G481" s="396" t="str">
        <f t="shared" si="12"/>
        <v>No</v>
      </c>
      <c r="H481" s="396" t="str">
        <f t="shared" si="13"/>
        <v>No</v>
      </c>
      <c r="I481" s="396" t="str">
        <f t="shared" si="13"/>
        <v>No</v>
      </c>
      <c r="J481" s="17"/>
      <c r="K481" s="17"/>
      <c r="L481" s="17"/>
      <c r="N481" s="71"/>
    </row>
    <row r="482" spans="2:14" x14ac:dyDescent="0.3">
      <c r="B482" s="386"/>
      <c r="C482" s="392"/>
      <c r="D482" s="392"/>
      <c r="E482" s="395"/>
      <c r="F482" s="394"/>
      <c r="G482" s="396" t="str">
        <f t="shared" si="12"/>
        <v>No</v>
      </c>
      <c r="H482" s="396" t="str">
        <f t="shared" si="13"/>
        <v>No</v>
      </c>
      <c r="I482" s="396" t="str">
        <f t="shared" si="13"/>
        <v>No</v>
      </c>
      <c r="J482" s="17"/>
      <c r="K482" s="17"/>
      <c r="L482" s="17"/>
      <c r="N482" s="71"/>
    </row>
    <row r="483" spans="2:14" x14ac:dyDescent="0.3">
      <c r="B483" s="386"/>
      <c r="C483" s="392"/>
      <c r="D483" s="392"/>
      <c r="E483" s="395"/>
      <c r="F483" s="394"/>
      <c r="G483" s="396" t="str">
        <f t="shared" si="12"/>
        <v>No</v>
      </c>
      <c r="H483" s="396" t="str">
        <f t="shared" si="13"/>
        <v>No</v>
      </c>
      <c r="I483" s="396" t="str">
        <f t="shared" si="13"/>
        <v>No</v>
      </c>
      <c r="J483" s="17"/>
      <c r="K483" s="17"/>
      <c r="L483" s="17"/>
      <c r="N483" s="71"/>
    </row>
    <row r="484" spans="2:14" x14ac:dyDescent="0.3">
      <c r="B484" s="386"/>
      <c r="C484" s="392"/>
      <c r="D484" s="392"/>
      <c r="E484" s="395"/>
      <c r="F484" s="394"/>
      <c r="G484" s="396" t="str">
        <f t="shared" si="12"/>
        <v>No</v>
      </c>
      <c r="H484" s="396" t="str">
        <f t="shared" si="13"/>
        <v>No</v>
      </c>
      <c r="I484" s="396" t="str">
        <f t="shared" si="13"/>
        <v>No</v>
      </c>
      <c r="J484" s="17"/>
      <c r="K484" s="17"/>
      <c r="L484" s="17"/>
      <c r="N484" s="71"/>
    </row>
    <row r="485" spans="2:14" x14ac:dyDescent="0.3">
      <c r="B485" s="386"/>
      <c r="C485" s="392"/>
      <c r="D485" s="392"/>
      <c r="E485" s="395"/>
      <c r="F485" s="394"/>
      <c r="G485" s="396" t="str">
        <f t="shared" si="12"/>
        <v>No</v>
      </c>
      <c r="H485" s="396" t="str">
        <f t="shared" si="13"/>
        <v>No</v>
      </c>
      <c r="I485" s="396" t="str">
        <f t="shared" si="13"/>
        <v>No</v>
      </c>
      <c r="J485" s="17"/>
      <c r="K485" s="17"/>
      <c r="L485" s="17"/>
      <c r="N485" s="71"/>
    </row>
    <row r="486" spans="2:14" x14ac:dyDescent="0.3">
      <c r="B486" s="386"/>
      <c r="C486" s="392"/>
      <c r="D486" s="392"/>
      <c r="E486" s="395"/>
      <c r="F486" s="394"/>
      <c r="G486" s="396" t="str">
        <f t="shared" si="12"/>
        <v>No</v>
      </c>
      <c r="H486" s="396" t="str">
        <f t="shared" si="13"/>
        <v>No</v>
      </c>
      <c r="I486" s="396" t="str">
        <f t="shared" si="13"/>
        <v>No</v>
      </c>
      <c r="J486" s="17"/>
      <c r="K486" s="17"/>
      <c r="L486" s="17"/>
      <c r="N486" s="71"/>
    </row>
    <row r="487" spans="2:14" x14ac:dyDescent="0.3">
      <c r="B487" s="386"/>
      <c r="C487" s="392"/>
      <c r="D487" s="392"/>
      <c r="E487" s="395"/>
      <c r="F487" s="394"/>
      <c r="G487" s="396" t="str">
        <f t="shared" si="12"/>
        <v>No</v>
      </c>
      <c r="H487" s="396" t="str">
        <f t="shared" si="13"/>
        <v>No</v>
      </c>
      <c r="I487" s="396" t="str">
        <f t="shared" si="13"/>
        <v>No</v>
      </c>
      <c r="J487" s="17"/>
      <c r="K487" s="17"/>
      <c r="L487" s="17"/>
      <c r="N487" s="71"/>
    </row>
    <row r="488" spans="2:14" x14ac:dyDescent="0.3">
      <c r="B488" s="386"/>
      <c r="C488" s="392"/>
      <c r="D488" s="392"/>
      <c r="E488" s="395"/>
      <c r="F488" s="394"/>
      <c r="G488" s="396" t="str">
        <f t="shared" si="12"/>
        <v>No</v>
      </c>
      <c r="H488" s="396" t="str">
        <f t="shared" si="13"/>
        <v>No</v>
      </c>
      <c r="I488" s="396" t="str">
        <f t="shared" ref="H488:I551" si="14">IF($C488="","No",IF($C488&lt;DATE(2019,9,20),"Yes","No"))</f>
        <v>No</v>
      </c>
      <c r="J488" s="17"/>
      <c r="K488" s="17"/>
      <c r="L488" s="17"/>
      <c r="N488" s="71"/>
    </row>
    <row r="489" spans="2:14" x14ac:dyDescent="0.3">
      <c r="B489" s="386"/>
      <c r="C489" s="392"/>
      <c r="D489" s="392"/>
      <c r="E489" s="395"/>
      <c r="F489" s="394"/>
      <c r="G489" s="396" t="str">
        <f t="shared" si="12"/>
        <v>No</v>
      </c>
      <c r="H489" s="396" t="str">
        <f t="shared" si="14"/>
        <v>No</v>
      </c>
      <c r="I489" s="396" t="str">
        <f t="shared" si="14"/>
        <v>No</v>
      </c>
      <c r="J489" s="17"/>
      <c r="K489" s="17"/>
      <c r="L489" s="17"/>
      <c r="N489" s="71"/>
    </row>
    <row r="490" spans="2:14" x14ac:dyDescent="0.3">
      <c r="B490" s="386"/>
      <c r="C490" s="392"/>
      <c r="D490" s="392"/>
      <c r="E490" s="395"/>
      <c r="F490" s="394"/>
      <c r="G490" s="396" t="str">
        <f t="shared" si="12"/>
        <v>No</v>
      </c>
      <c r="H490" s="396" t="str">
        <f t="shared" si="14"/>
        <v>No</v>
      </c>
      <c r="I490" s="396" t="str">
        <f t="shared" si="14"/>
        <v>No</v>
      </c>
      <c r="J490" s="17"/>
      <c r="K490" s="17"/>
      <c r="L490" s="17"/>
      <c r="N490" s="71"/>
    </row>
    <row r="491" spans="2:14" x14ac:dyDescent="0.3">
      <c r="B491" s="386"/>
      <c r="C491" s="392"/>
      <c r="D491" s="392"/>
      <c r="E491" s="395"/>
      <c r="F491" s="394"/>
      <c r="G491" s="396" t="str">
        <f t="shared" si="12"/>
        <v>No</v>
      </c>
      <c r="H491" s="396" t="str">
        <f t="shared" si="14"/>
        <v>No</v>
      </c>
      <c r="I491" s="396" t="str">
        <f t="shared" si="14"/>
        <v>No</v>
      </c>
      <c r="J491" s="17"/>
      <c r="K491" s="17"/>
      <c r="L491" s="17"/>
      <c r="N491" s="71"/>
    </row>
    <row r="492" spans="2:14" x14ac:dyDescent="0.3">
      <c r="B492" s="386"/>
      <c r="C492" s="392"/>
      <c r="D492" s="392"/>
      <c r="E492" s="395"/>
      <c r="F492" s="394"/>
      <c r="G492" s="396" t="str">
        <f t="shared" si="12"/>
        <v>No</v>
      </c>
      <c r="H492" s="396" t="str">
        <f t="shared" si="14"/>
        <v>No</v>
      </c>
      <c r="I492" s="396" t="str">
        <f t="shared" si="14"/>
        <v>No</v>
      </c>
      <c r="J492" s="17"/>
      <c r="K492" s="17"/>
      <c r="L492" s="17"/>
      <c r="N492" s="71"/>
    </row>
    <row r="493" spans="2:14" x14ac:dyDescent="0.3">
      <c r="B493" s="386"/>
      <c r="C493" s="392"/>
      <c r="D493" s="392"/>
      <c r="E493" s="395"/>
      <c r="F493" s="394"/>
      <c r="G493" s="396" t="str">
        <f t="shared" si="12"/>
        <v>No</v>
      </c>
      <c r="H493" s="396" t="str">
        <f t="shared" si="14"/>
        <v>No</v>
      </c>
      <c r="I493" s="396" t="str">
        <f t="shared" si="14"/>
        <v>No</v>
      </c>
      <c r="J493" s="17"/>
      <c r="K493" s="17"/>
      <c r="L493" s="17"/>
      <c r="N493" s="71"/>
    </row>
    <row r="494" spans="2:14" x14ac:dyDescent="0.3">
      <c r="B494" s="386"/>
      <c r="C494" s="392"/>
      <c r="D494" s="392"/>
      <c r="E494" s="395"/>
      <c r="F494" s="394"/>
      <c r="G494" s="396" t="str">
        <f t="shared" si="12"/>
        <v>No</v>
      </c>
      <c r="H494" s="396" t="str">
        <f t="shared" si="14"/>
        <v>No</v>
      </c>
      <c r="I494" s="396" t="str">
        <f t="shared" si="14"/>
        <v>No</v>
      </c>
      <c r="J494" s="17"/>
      <c r="K494" s="17"/>
      <c r="L494" s="17"/>
      <c r="N494" s="71"/>
    </row>
    <row r="495" spans="2:14" x14ac:dyDescent="0.3">
      <c r="B495" s="386"/>
      <c r="C495" s="392"/>
      <c r="D495" s="392"/>
      <c r="E495" s="395"/>
      <c r="F495" s="394"/>
      <c r="G495" s="396" t="str">
        <f t="shared" si="12"/>
        <v>No</v>
      </c>
      <c r="H495" s="396" t="str">
        <f t="shared" si="14"/>
        <v>No</v>
      </c>
      <c r="I495" s="396" t="str">
        <f t="shared" si="14"/>
        <v>No</v>
      </c>
      <c r="J495" s="17"/>
      <c r="K495" s="17"/>
      <c r="L495" s="17"/>
      <c r="N495" s="71"/>
    </row>
    <row r="496" spans="2:14" x14ac:dyDescent="0.3">
      <c r="B496" s="386"/>
      <c r="C496" s="392"/>
      <c r="D496" s="392"/>
      <c r="E496" s="395"/>
      <c r="F496" s="394"/>
      <c r="G496" s="396" t="str">
        <f t="shared" si="12"/>
        <v>No</v>
      </c>
      <c r="H496" s="396" t="str">
        <f t="shared" si="14"/>
        <v>No</v>
      </c>
      <c r="I496" s="396" t="str">
        <f t="shared" si="14"/>
        <v>No</v>
      </c>
      <c r="J496" s="17"/>
      <c r="K496" s="17"/>
      <c r="L496" s="17"/>
      <c r="N496" s="71"/>
    </row>
    <row r="497" spans="2:14" x14ac:dyDescent="0.3">
      <c r="B497" s="386"/>
      <c r="C497" s="392"/>
      <c r="D497" s="392"/>
      <c r="E497" s="395"/>
      <c r="F497" s="394"/>
      <c r="G497" s="396" t="str">
        <f t="shared" si="12"/>
        <v>No</v>
      </c>
      <c r="H497" s="396" t="str">
        <f t="shared" si="14"/>
        <v>No</v>
      </c>
      <c r="I497" s="396" t="str">
        <f t="shared" si="14"/>
        <v>No</v>
      </c>
      <c r="J497" s="17"/>
      <c r="K497" s="17"/>
      <c r="L497" s="17"/>
      <c r="N497" s="71"/>
    </row>
    <row r="498" spans="2:14" x14ac:dyDescent="0.3">
      <c r="B498" s="386"/>
      <c r="C498" s="392"/>
      <c r="D498" s="392"/>
      <c r="E498" s="395"/>
      <c r="F498" s="394"/>
      <c r="G498" s="396" t="str">
        <f t="shared" si="12"/>
        <v>No</v>
      </c>
      <c r="H498" s="396" t="str">
        <f t="shared" si="14"/>
        <v>No</v>
      </c>
      <c r="I498" s="396" t="str">
        <f t="shared" si="14"/>
        <v>No</v>
      </c>
      <c r="J498" s="17"/>
      <c r="K498" s="17"/>
      <c r="L498" s="17"/>
      <c r="N498" s="71"/>
    </row>
    <row r="499" spans="2:14" x14ac:dyDescent="0.3">
      <c r="B499" s="386"/>
      <c r="C499" s="392"/>
      <c r="D499" s="392"/>
      <c r="E499" s="395"/>
      <c r="F499" s="394"/>
      <c r="G499" s="396" t="str">
        <f t="shared" si="12"/>
        <v>No</v>
      </c>
      <c r="H499" s="396" t="str">
        <f t="shared" si="14"/>
        <v>No</v>
      </c>
      <c r="I499" s="396" t="str">
        <f t="shared" si="14"/>
        <v>No</v>
      </c>
      <c r="J499" s="17"/>
      <c r="K499" s="17"/>
      <c r="L499" s="17"/>
      <c r="N499" s="71"/>
    </row>
    <row r="500" spans="2:14" x14ac:dyDescent="0.3">
      <c r="B500" s="386"/>
      <c r="C500" s="392"/>
      <c r="D500" s="392"/>
      <c r="E500" s="395"/>
      <c r="F500" s="394"/>
      <c r="G500" s="396" t="str">
        <f t="shared" si="12"/>
        <v>No</v>
      </c>
      <c r="H500" s="396" t="str">
        <f t="shared" si="14"/>
        <v>No</v>
      </c>
      <c r="I500" s="396" t="str">
        <f t="shared" si="14"/>
        <v>No</v>
      </c>
      <c r="J500" s="17"/>
      <c r="K500" s="17"/>
      <c r="L500" s="17"/>
      <c r="N500" s="71"/>
    </row>
    <row r="501" spans="2:14" x14ac:dyDescent="0.3">
      <c r="B501" s="386"/>
      <c r="C501" s="392"/>
      <c r="D501" s="392"/>
      <c r="E501" s="395"/>
      <c r="F501" s="394"/>
      <c r="G501" s="396" t="str">
        <f t="shared" si="12"/>
        <v>No</v>
      </c>
      <c r="H501" s="396" t="str">
        <f t="shared" si="14"/>
        <v>No</v>
      </c>
      <c r="I501" s="396" t="str">
        <f t="shared" si="14"/>
        <v>No</v>
      </c>
      <c r="J501" s="17"/>
      <c r="K501" s="17"/>
      <c r="L501" s="17"/>
      <c r="N501" s="71"/>
    </row>
    <row r="502" spans="2:14" x14ac:dyDescent="0.3">
      <c r="B502" s="386"/>
      <c r="C502" s="392"/>
      <c r="D502" s="392"/>
      <c r="E502" s="395"/>
      <c r="F502" s="394"/>
      <c r="G502" s="396" t="str">
        <f t="shared" si="12"/>
        <v>No</v>
      </c>
      <c r="H502" s="396" t="str">
        <f t="shared" si="14"/>
        <v>No</v>
      </c>
      <c r="I502" s="396" t="str">
        <f t="shared" si="14"/>
        <v>No</v>
      </c>
      <c r="J502" s="17"/>
      <c r="K502" s="17"/>
      <c r="L502" s="17"/>
      <c r="N502" s="71"/>
    </row>
    <row r="503" spans="2:14" x14ac:dyDescent="0.3">
      <c r="B503" s="386"/>
      <c r="C503" s="392"/>
      <c r="D503" s="392"/>
      <c r="E503" s="395"/>
      <c r="F503" s="394"/>
      <c r="G503" s="396" t="str">
        <f t="shared" si="12"/>
        <v>No</v>
      </c>
      <c r="H503" s="396" t="str">
        <f t="shared" si="14"/>
        <v>No</v>
      </c>
      <c r="I503" s="396" t="str">
        <f t="shared" si="14"/>
        <v>No</v>
      </c>
      <c r="J503" s="17"/>
      <c r="K503" s="17"/>
      <c r="L503" s="17"/>
      <c r="N503" s="71"/>
    </row>
    <row r="504" spans="2:14" x14ac:dyDescent="0.3">
      <c r="B504" s="386"/>
      <c r="C504" s="392"/>
      <c r="D504" s="392"/>
      <c r="E504" s="395"/>
      <c r="F504" s="394"/>
      <c r="G504" s="396" t="str">
        <f t="shared" si="12"/>
        <v>No</v>
      </c>
      <c r="H504" s="396" t="str">
        <f t="shared" si="14"/>
        <v>No</v>
      </c>
      <c r="I504" s="396" t="str">
        <f t="shared" si="14"/>
        <v>No</v>
      </c>
      <c r="J504" s="17"/>
      <c r="K504" s="17"/>
      <c r="L504" s="17"/>
      <c r="N504" s="71"/>
    </row>
    <row r="505" spans="2:14" x14ac:dyDescent="0.3">
      <c r="B505" s="386"/>
      <c r="C505" s="392"/>
      <c r="D505" s="392"/>
      <c r="E505" s="395"/>
      <c r="F505" s="394"/>
      <c r="G505" s="396" t="str">
        <f t="shared" si="12"/>
        <v>No</v>
      </c>
      <c r="H505" s="396" t="str">
        <f t="shared" si="14"/>
        <v>No</v>
      </c>
      <c r="I505" s="396" t="str">
        <f t="shared" si="14"/>
        <v>No</v>
      </c>
      <c r="J505" s="17"/>
      <c r="K505" s="17"/>
      <c r="L505" s="17"/>
      <c r="N505" s="71"/>
    </row>
    <row r="506" spans="2:14" x14ac:dyDescent="0.3">
      <c r="B506" s="386"/>
      <c r="C506" s="392"/>
      <c r="D506" s="392"/>
      <c r="E506" s="395"/>
      <c r="F506" s="394"/>
      <c r="G506" s="396" t="str">
        <f t="shared" si="12"/>
        <v>No</v>
      </c>
      <c r="H506" s="396" t="str">
        <f t="shared" si="14"/>
        <v>No</v>
      </c>
      <c r="I506" s="396" t="str">
        <f t="shared" si="14"/>
        <v>No</v>
      </c>
      <c r="J506" s="17"/>
      <c r="K506" s="17"/>
      <c r="L506" s="17"/>
      <c r="N506" s="71"/>
    </row>
    <row r="507" spans="2:14" x14ac:dyDescent="0.3">
      <c r="B507" s="386"/>
      <c r="C507" s="392"/>
      <c r="D507" s="392"/>
      <c r="E507" s="395"/>
      <c r="F507" s="394"/>
      <c r="G507" s="396" t="str">
        <f t="shared" si="12"/>
        <v>No</v>
      </c>
      <c r="H507" s="396" t="str">
        <f t="shared" si="14"/>
        <v>No</v>
      </c>
      <c r="I507" s="396" t="str">
        <f t="shared" si="14"/>
        <v>No</v>
      </c>
      <c r="J507" s="17"/>
      <c r="K507" s="17"/>
      <c r="L507" s="17"/>
      <c r="N507" s="71"/>
    </row>
    <row r="508" spans="2:14" x14ac:dyDescent="0.3">
      <c r="B508" s="386"/>
      <c r="C508" s="392"/>
      <c r="D508" s="392"/>
      <c r="E508" s="395"/>
      <c r="F508" s="394"/>
      <c r="G508" s="396" t="str">
        <f t="shared" si="12"/>
        <v>No</v>
      </c>
      <c r="H508" s="396" t="str">
        <f t="shared" si="14"/>
        <v>No</v>
      </c>
      <c r="I508" s="396" t="str">
        <f t="shared" si="14"/>
        <v>No</v>
      </c>
      <c r="J508" s="17"/>
      <c r="K508" s="17"/>
      <c r="L508" s="17"/>
      <c r="N508" s="71"/>
    </row>
    <row r="509" spans="2:14" x14ac:dyDescent="0.3">
      <c r="B509" s="386"/>
      <c r="C509" s="392"/>
      <c r="D509" s="392"/>
      <c r="E509" s="395"/>
      <c r="F509" s="394"/>
      <c r="G509" s="396" t="str">
        <f t="shared" si="12"/>
        <v>No</v>
      </c>
      <c r="H509" s="396" t="str">
        <f t="shared" si="14"/>
        <v>No</v>
      </c>
      <c r="I509" s="396" t="str">
        <f t="shared" si="14"/>
        <v>No</v>
      </c>
      <c r="J509" s="17"/>
      <c r="K509" s="17"/>
      <c r="L509" s="17"/>
      <c r="N509" s="71"/>
    </row>
    <row r="510" spans="2:14" x14ac:dyDescent="0.3">
      <c r="B510" s="386"/>
      <c r="C510" s="392"/>
      <c r="D510" s="392"/>
      <c r="E510" s="395"/>
      <c r="F510" s="394"/>
      <c r="G510" s="396" t="str">
        <f t="shared" si="12"/>
        <v>No</v>
      </c>
      <c r="H510" s="396" t="str">
        <f t="shared" si="14"/>
        <v>No</v>
      </c>
      <c r="I510" s="396" t="str">
        <f t="shared" si="14"/>
        <v>No</v>
      </c>
      <c r="J510" s="17"/>
      <c r="K510" s="17"/>
      <c r="L510" s="17"/>
      <c r="N510" s="71"/>
    </row>
    <row r="511" spans="2:14" x14ac:dyDescent="0.3">
      <c r="B511" s="386"/>
      <c r="C511" s="392"/>
      <c r="D511" s="392"/>
      <c r="E511" s="395"/>
      <c r="F511" s="394"/>
      <c r="G511" s="396" t="str">
        <f t="shared" si="12"/>
        <v>No</v>
      </c>
      <c r="H511" s="396" t="str">
        <f t="shared" si="14"/>
        <v>No</v>
      </c>
      <c r="I511" s="396" t="str">
        <f t="shared" si="14"/>
        <v>No</v>
      </c>
      <c r="J511" s="17"/>
      <c r="K511" s="17"/>
      <c r="L511" s="17"/>
      <c r="N511" s="71"/>
    </row>
    <row r="512" spans="2:14" x14ac:dyDescent="0.3">
      <c r="B512" s="386"/>
      <c r="C512" s="392"/>
      <c r="D512" s="392"/>
      <c r="E512" s="395"/>
      <c r="F512" s="394"/>
      <c r="G512" s="396" t="str">
        <f t="shared" si="12"/>
        <v>No</v>
      </c>
      <c r="H512" s="396" t="str">
        <f t="shared" si="14"/>
        <v>No</v>
      </c>
      <c r="I512" s="396" t="str">
        <f t="shared" si="14"/>
        <v>No</v>
      </c>
      <c r="J512" s="17"/>
      <c r="K512" s="17"/>
      <c r="L512" s="17"/>
      <c r="N512" s="71"/>
    </row>
    <row r="513" spans="2:14" x14ac:dyDescent="0.3">
      <c r="B513" s="386"/>
      <c r="C513" s="392"/>
      <c r="D513" s="392"/>
      <c r="E513" s="395"/>
      <c r="F513" s="394"/>
      <c r="G513" s="396" t="str">
        <f t="shared" si="12"/>
        <v>No</v>
      </c>
      <c r="H513" s="396" t="str">
        <f t="shared" si="14"/>
        <v>No</v>
      </c>
      <c r="I513" s="396" t="str">
        <f t="shared" si="14"/>
        <v>No</v>
      </c>
      <c r="J513" s="17"/>
      <c r="K513" s="17"/>
      <c r="L513" s="17"/>
      <c r="N513" s="71"/>
    </row>
    <row r="514" spans="2:14" x14ac:dyDescent="0.3">
      <c r="B514" s="386"/>
      <c r="C514" s="392"/>
      <c r="D514" s="392"/>
      <c r="E514" s="395"/>
      <c r="F514" s="394"/>
      <c r="G514" s="396" t="str">
        <f t="shared" si="12"/>
        <v>No</v>
      </c>
      <c r="H514" s="396" t="str">
        <f t="shared" si="14"/>
        <v>No</v>
      </c>
      <c r="I514" s="396" t="str">
        <f t="shared" si="14"/>
        <v>No</v>
      </c>
      <c r="J514" s="17"/>
      <c r="K514" s="17"/>
      <c r="L514" s="17"/>
      <c r="N514" s="71"/>
    </row>
    <row r="515" spans="2:14" x14ac:dyDescent="0.3">
      <c r="B515" s="386"/>
      <c r="C515" s="392"/>
      <c r="D515" s="392"/>
      <c r="E515" s="395"/>
      <c r="F515" s="394"/>
      <c r="G515" s="396" t="str">
        <f t="shared" si="12"/>
        <v>No</v>
      </c>
      <c r="H515" s="396" t="str">
        <f t="shared" si="14"/>
        <v>No</v>
      </c>
      <c r="I515" s="396" t="str">
        <f t="shared" si="14"/>
        <v>No</v>
      </c>
      <c r="J515" s="17"/>
      <c r="K515" s="17"/>
      <c r="L515" s="17"/>
      <c r="N515" s="71"/>
    </row>
    <row r="516" spans="2:14" x14ac:dyDescent="0.3">
      <c r="B516" s="386"/>
      <c r="C516" s="392"/>
      <c r="D516" s="392"/>
      <c r="E516" s="395"/>
      <c r="F516" s="394"/>
      <c r="G516" s="396" t="str">
        <f t="shared" si="12"/>
        <v>No</v>
      </c>
      <c r="H516" s="396" t="str">
        <f t="shared" si="14"/>
        <v>No</v>
      </c>
      <c r="I516" s="396" t="str">
        <f t="shared" si="14"/>
        <v>No</v>
      </c>
      <c r="J516" s="17"/>
      <c r="K516" s="17"/>
      <c r="L516" s="17"/>
      <c r="N516" s="71"/>
    </row>
    <row r="517" spans="2:14" x14ac:dyDescent="0.3">
      <c r="B517" s="386"/>
      <c r="C517" s="392"/>
      <c r="D517" s="392"/>
      <c r="E517" s="395"/>
      <c r="F517" s="394"/>
      <c r="G517" s="396" t="str">
        <f t="shared" si="12"/>
        <v>No</v>
      </c>
      <c r="H517" s="396" t="str">
        <f t="shared" si="14"/>
        <v>No</v>
      </c>
      <c r="I517" s="396" t="str">
        <f t="shared" si="14"/>
        <v>No</v>
      </c>
      <c r="J517" s="17"/>
      <c r="K517" s="17"/>
      <c r="L517" s="17"/>
      <c r="N517" s="71"/>
    </row>
    <row r="518" spans="2:14" x14ac:dyDescent="0.3">
      <c r="B518" s="386"/>
      <c r="C518" s="392"/>
      <c r="D518" s="392"/>
      <c r="E518" s="395"/>
      <c r="F518" s="394"/>
      <c r="G518" s="396" t="str">
        <f t="shared" si="12"/>
        <v>No</v>
      </c>
      <c r="H518" s="396" t="str">
        <f t="shared" si="14"/>
        <v>No</v>
      </c>
      <c r="I518" s="396" t="str">
        <f t="shared" si="14"/>
        <v>No</v>
      </c>
      <c r="J518" s="17"/>
      <c r="K518" s="17"/>
      <c r="L518" s="17"/>
      <c r="N518" s="71"/>
    </row>
    <row r="519" spans="2:14" x14ac:dyDescent="0.3">
      <c r="B519" s="386"/>
      <c r="C519" s="392"/>
      <c r="D519" s="392"/>
      <c r="E519" s="395"/>
      <c r="F519" s="394"/>
      <c r="G519" s="396" t="str">
        <f t="shared" si="12"/>
        <v>No</v>
      </c>
      <c r="H519" s="396" t="str">
        <f t="shared" si="14"/>
        <v>No</v>
      </c>
      <c r="I519" s="396" t="str">
        <f t="shared" si="14"/>
        <v>No</v>
      </c>
      <c r="J519" s="17"/>
      <c r="K519" s="17"/>
      <c r="L519" s="17"/>
      <c r="N519" s="71"/>
    </row>
    <row r="520" spans="2:14" x14ac:dyDescent="0.3">
      <c r="B520" s="386"/>
      <c r="C520" s="392"/>
      <c r="D520" s="392"/>
      <c r="E520" s="395"/>
      <c r="F520" s="394"/>
      <c r="G520" s="396" t="str">
        <f t="shared" si="12"/>
        <v>No</v>
      </c>
      <c r="H520" s="396" t="str">
        <f t="shared" si="14"/>
        <v>No</v>
      </c>
      <c r="I520" s="396" t="str">
        <f t="shared" si="14"/>
        <v>No</v>
      </c>
      <c r="J520" s="17"/>
      <c r="K520" s="17"/>
      <c r="L520" s="17"/>
      <c r="N520" s="71"/>
    </row>
    <row r="521" spans="2:14" x14ac:dyDescent="0.3">
      <c r="B521" s="386"/>
      <c r="C521" s="392"/>
      <c r="D521" s="392"/>
      <c r="E521" s="395"/>
      <c r="F521" s="394"/>
      <c r="G521" s="396" t="str">
        <f t="shared" si="12"/>
        <v>No</v>
      </c>
      <c r="H521" s="396" t="str">
        <f t="shared" si="14"/>
        <v>No</v>
      </c>
      <c r="I521" s="396" t="str">
        <f t="shared" si="14"/>
        <v>No</v>
      </c>
      <c r="J521" s="17"/>
      <c r="K521" s="17"/>
      <c r="L521" s="17"/>
      <c r="N521" s="71"/>
    </row>
    <row r="522" spans="2:14" x14ac:dyDescent="0.3">
      <c r="B522" s="386"/>
      <c r="C522" s="392"/>
      <c r="D522" s="392"/>
      <c r="E522" s="395"/>
      <c r="F522" s="394"/>
      <c r="G522" s="396" t="str">
        <f t="shared" si="12"/>
        <v>No</v>
      </c>
      <c r="H522" s="396" t="str">
        <f t="shared" si="14"/>
        <v>No</v>
      </c>
      <c r="I522" s="396" t="str">
        <f t="shared" si="14"/>
        <v>No</v>
      </c>
      <c r="J522" s="17"/>
      <c r="K522" s="17"/>
      <c r="L522" s="17"/>
      <c r="N522" s="71"/>
    </row>
    <row r="523" spans="2:14" x14ac:dyDescent="0.3">
      <c r="B523" s="386"/>
      <c r="C523" s="392"/>
      <c r="D523" s="392"/>
      <c r="E523" s="395"/>
      <c r="F523" s="394"/>
      <c r="G523" s="396" t="str">
        <f t="shared" si="12"/>
        <v>No</v>
      </c>
      <c r="H523" s="396" t="str">
        <f t="shared" si="14"/>
        <v>No</v>
      </c>
      <c r="I523" s="396" t="str">
        <f t="shared" si="14"/>
        <v>No</v>
      </c>
      <c r="J523" s="17"/>
      <c r="K523" s="17"/>
      <c r="L523" s="17"/>
      <c r="N523" s="71"/>
    </row>
    <row r="524" spans="2:14" x14ac:dyDescent="0.3">
      <c r="B524" s="386"/>
      <c r="C524" s="392"/>
      <c r="D524" s="392"/>
      <c r="E524" s="395"/>
      <c r="F524" s="394"/>
      <c r="G524" s="396" t="str">
        <f t="shared" si="12"/>
        <v>No</v>
      </c>
      <c r="H524" s="396" t="str">
        <f t="shared" si="14"/>
        <v>No</v>
      </c>
      <c r="I524" s="396" t="str">
        <f t="shared" si="14"/>
        <v>No</v>
      </c>
      <c r="J524" s="17"/>
      <c r="K524" s="17"/>
      <c r="L524" s="17"/>
      <c r="N524" s="71"/>
    </row>
    <row r="525" spans="2:14" x14ac:dyDescent="0.3">
      <c r="B525" s="386"/>
      <c r="C525" s="392"/>
      <c r="D525" s="392"/>
      <c r="E525" s="395"/>
      <c r="F525" s="394"/>
      <c r="G525" s="396" t="str">
        <f t="shared" si="12"/>
        <v>No</v>
      </c>
      <c r="H525" s="396" t="str">
        <f t="shared" si="14"/>
        <v>No</v>
      </c>
      <c r="I525" s="396" t="str">
        <f t="shared" si="14"/>
        <v>No</v>
      </c>
      <c r="J525" s="17"/>
      <c r="K525" s="17"/>
      <c r="L525" s="17"/>
      <c r="N525" s="71"/>
    </row>
    <row r="526" spans="2:14" x14ac:dyDescent="0.3">
      <c r="B526" s="386"/>
      <c r="C526" s="392"/>
      <c r="D526" s="392"/>
      <c r="E526" s="395"/>
      <c r="F526" s="394"/>
      <c r="G526" s="396" t="str">
        <f t="shared" si="12"/>
        <v>No</v>
      </c>
      <c r="H526" s="396" t="str">
        <f t="shared" si="14"/>
        <v>No</v>
      </c>
      <c r="I526" s="396" t="str">
        <f t="shared" si="14"/>
        <v>No</v>
      </c>
      <c r="J526" s="17"/>
      <c r="K526" s="17"/>
      <c r="L526" s="17"/>
      <c r="N526" s="71"/>
    </row>
    <row r="527" spans="2:14" x14ac:dyDescent="0.3">
      <c r="B527" s="386"/>
      <c r="C527" s="392"/>
      <c r="D527" s="392"/>
      <c r="E527" s="395"/>
      <c r="F527" s="394"/>
      <c r="G527" s="396" t="str">
        <f t="shared" si="12"/>
        <v>No</v>
      </c>
      <c r="H527" s="396" t="str">
        <f t="shared" si="14"/>
        <v>No</v>
      </c>
      <c r="I527" s="396" t="str">
        <f t="shared" si="14"/>
        <v>No</v>
      </c>
      <c r="J527" s="17"/>
      <c r="K527" s="17"/>
      <c r="L527" s="17"/>
      <c r="N527" s="71"/>
    </row>
    <row r="528" spans="2:14" x14ac:dyDescent="0.3">
      <c r="B528" s="386"/>
      <c r="C528" s="392"/>
      <c r="D528" s="392"/>
      <c r="E528" s="395"/>
      <c r="F528" s="394"/>
      <c r="G528" s="396" t="str">
        <f t="shared" si="12"/>
        <v>No</v>
      </c>
      <c r="H528" s="396" t="str">
        <f t="shared" si="14"/>
        <v>No</v>
      </c>
      <c r="I528" s="396" t="str">
        <f t="shared" si="14"/>
        <v>No</v>
      </c>
      <c r="J528" s="17"/>
      <c r="K528" s="17"/>
      <c r="L528" s="17"/>
      <c r="N528" s="71"/>
    </row>
    <row r="529" spans="2:14" x14ac:dyDescent="0.3">
      <c r="B529" s="386"/>
      <c r="C529" s="392"/>
      <c r="D529" s="392"/>
      <c r="E529" s="395"/>
      <c r="F529" s="394"/>
      <c r="G529" s="396" t="str">
        <f t="shared" si="12"/>
        <v>No</v>
      </c>
      <c r="H529" s="396" t="str">
        <f t="shared" si="14"/>
        <v>No</v>
      </c>
      <c r="I529" s="396" t="str">
        <f t="shared" si="14"/>
        <v>No</v>
      </c>
      <c r="J529" s="17"/>
      <c r="K529" s="17"/>
      <c r="L529" s="17"/>
      <c r="N529" s="71"/>
    </row>
    <row r="530" spans="2:14" x14ac:dyDescent="0.3">
      <c r="B530" s="386"/>
      <c r="C530" s="392"/>
      <c r="D530" s="392"/>
      <c r="E530" s="395"/>
      <c r="F530" s="394"/>
      <c r="G530" s="396" t="str">
        <f t="shared" si="12"/>
        <v>No</v>
      </c>
      <c r="H530" s="396" t="str">
        <f t="shared" si="14"/>
        <v>No</v>
      </c>
      <c r="I530" s="396" t="str">
        <f t="shared" si="14"/>
        <v>No</v>
      </c>
      <c r="J530" s="17"/>
      <c r="K530" s="17"/>
      <c r="L530" s="17"/>
      <c r="N530" s="71"/>
    </row>
    <row r="531" spans="2:14" x14ac:dyDescent="0.3">
      <c r="B531" s="386"/>
      <c r="C531" s="392"/>
      <c r="D531" s="392"/>
      <c r="E531" s="395"/>
      <c r="F531" s="394"/>
      <c r="G531" s="396" t="str">
        <f t="shared" si="12"/>
        <v>No</v>
      </c>
      <c r="H531" s="396" t="str">
        <f t="shared" si="14"/>
        <v>No</v>
      </c>
      <c r="I531" s="396" t="str">
        <f t="shared" si="14"/>
        <v>No</v>
      </c>
      <c r="J531" s="17"/>
      <c r="K531" s="17"/>
      <c r="L531" s="17"/>
      <c r="N531" s="71"/>
    </row>
    <row r="532" spans="2:14" x14ac:dyDescent="0.3">
      <c r="B532" s="386"/>
      <c r="C532" s="392"/>
      <c r="D532" s="392"/>
      <c r="E532" s="395"/>
      <c r="F532" s="394"/>
      <c r="G532" s="396" t="str">
        <f t="shared" si="12"/>
        <v>No</v>
      </c>
      <c r="H532" s="396" t="str">
        <f t="shared" si="14"/>
        <v>No</v>
      </c>
      <c r="I532" s="396" t="str">
        <f t="shared" si="14"/>
        <v>No</v>
      </c>
      <c r="J532" s="17"/>
      <c r="K532" s="17"/>
      <c r="L532" s="17"/>
      <c r="N532" s="71"/>
    </row>
    <row r="533" spans="2:14" x14ac:dyDescent="0.3">
      <c r="B533" s="386"/>
      <c r="C533" s="392"/>
      <c r="D533" s="392"/>
      <c r="E533" s="395"/>
      <c r="F533" s="394"/>
      <c r="G533" s="396" t="str">
        <f t="shared" si="12"/>
        <v>No</v>
      </c>
      <c r="H533" s="396" t="str">
        <f t="shared" si="14"/>
        <v>No</v>
      </c>
      <c r="I533" s="396" t="str">
        <f t="shared" si="14"/>
        <v>No</v>
      </c>
      <c r="J533" s="17"/>
      <c r="K533" s="17"/>
      <c r="L533" s="17"/>
      <c r="N533" s="71"/>
    </row>
    <row r="534" spans="2:14" x14ac:dyDescent="0.3">
      <c r="B534" s="386"/>
      <c r="C534" s="392"/>
      <c r="D534" s="392"/>
      <c r="E534" s="395"/>
      <c r="F534" s="394"/>
      <c r="G534" s="396" t="str">
        <f t="shared" si="12"/>
        <v>No</v>
      </c>
      <c r="H534" s="396" t="str">
        <f t="shared" si="14"/>
        <v>No</v>
      </c>
      <c r="I534" s="396" t="str">
        <f t="shared" si="14"/>
        <v>No</v>
      </c>
      <c r="J534" s="17"/>
      <c r="K534" s="17"/>
      <c r="L534" s="17"/>
      <c r="N534" s="71"/>
    </row>
    <row r="535" spans="2:14" x14ac:dyDescent="0.3">
      <c r="B535" s="386"/>
      <c r="C535" s="392"/>
      <c r="D535" s="392"/>
      <c r="E535" s="395"/>
      <c r="F535" s="394"/>
      <c r="G535" s="396" t="str">
        <f t="shared" si="12"/>
        <v>No</v>
      </c>
      <c r="H535" s="396" t="str">
        <f t="shared" si="14"/>
        <v>No</v>
      </c>
      <c r="I535" s="396" t="str">
        <f t="shared" si="14"/>
        <v>No</v>
      </c>
      <c r="J535" s="17"/>
      <c r="K535" s="17"/>
      <c r="L535" s="17"/>
      <c r="N535" s="71"/>
    </row>
    <row r="536" spans="2:14" x14ac:dyDescent="0.3">
      <c r="B536" s="386"/>
      <c r="C536" s="392"/>
      <c r="D536" s="392"/>
      <c r="E536" s="395"/>
      <c r="F536" s="394"/>
      <c r="G536" s="396" t="str">
        <f t="shared" si="12"/>
        <v>No</v>
      </c>
      <c r="H536" s="396" t="str">
        <f t="shared" si="14"/>
        <v>No</v>
      </c>
      <c r="I536" s="396" t="str">
        <f t="shared" si="14"/>
        <v>No</v>
      </c>
      <c r="J536" s="17"/>
      <c r="K536" s="17"/>
      <c r="L536" s="17"/>
      <c r="N536" s="71"/>
    </row>
    <row r="537" spans="2:14" x14ac:dyDescent="0.3">
      <c r="B537" s="386"/>
      <c r="C537" s="392"/>
      <c r="D537" s="392"/>
      <c r="E537" s="395"/>
      <c r="F537" s="394"/>
      <c r="G537" s="396" t="str">
        <f t="shared" si="12"/>
        <v>No</v>
      </c>
      <c r="H537" s="396" t="str">
        <f t="shared" si="14"/>
        <v>No</v>
      </c>
      <c r="I537" s="396" t="str">
        <f t="shared" si="14"/>
        <v>No</v>
      </c>
      <c r="J537" s="17"/>
      <c r="K537" s="17"/>
      <c r="L537" s="17"/>
      <c r="N537" s="71"/>
    </row>
    <row r="538" spans="2:14" x14ac:dyDescent="0.3">
      <c r="B538" s="386"/>
      <c r="C538" s="392"/>
      <c r="D538" s="392"/>
      <c r="E538" s="395"/>
      <c r="F538" s="394"/>
      <c r="G538" s="396" t="str">
        <f t="shared" si="12"/>
        <v>No</v>
      </c>
      <c r="H538" s="396" t="str">
        <f t="shared" si="14"/>
        <v>No</v>
      </c>
      <c r="I538" s="396" t="str">
        <f t="shared" si="14"/>
        <v>No</v>
      </c>
      <c r="J538" s="17"/>
      <c r="K538" s="17"/>
      <c r="L538" s="17"/>
      <c r="N538" s="71"/>
    </row>
    <row r="539" spans="2:14" x14ac:dyDescent="0.3">
      <c r="B539" s="386"/>
      <c r="C539" s="392"/>
      <c r="D539" s="392"/>
      <c r="E539" s="395"/>
      <c r="F539" s="394"/>
      <c r="G539" s="396" t="str">
        <f t="shared" si="12"/>
        <v>No</v>
      </c>
      <c r="H539" s="396" t="str">
        <f t="shared" si="14"/>
        <v>No</v>
      </c>
      <c r="I539" s="396" t="str">
        <f t="shared" si="14"/>
        <v>No</v>
      </c>
      <c r="J539" s="17"/>
      <c r="K539" s="17"/>
      <c r="L539" s="17"/>
      <c r="N539" s="71"/>
    </row>
    <row r="540" spans="2:14" x14ac:dyDescent="0.3">
      <c r="B540" s="386"/>
      <c r="C540" s="392"/>
      <c r="D540" s="392"/>
      <c r="E540" s="395"/>
      <c r="F540" s="394"/>
      <c r="G540" s="396" t="str">
        <f t="shared" si="12"/>
        <v>No</v>
      </c>
      <c r="H540" s="396" t="str">
        <f t="shared" si="14"/>
        <v>No</v>
      </c>
      <c r="I540" s="396" t="str">
        <f t="shared" si="14"/>
        <v>No</v>
      </c>
      <c r="J540" s="17"/>
      <c r="K540" s="17"/>
      <c r="L540" s="17"/>
      <c r="N540" s="71"/>
    </row>
    <row r="541" spans="2:14" x14ac:dyDescent="0.3">
      <c r="B541" s="386"/>
      <c r="C541" s="392"/>
      <c r="D541" s="392"/>
      <c r="E541" s="395"/>
      <c r="F541" s="394"/>
      <c r="G541" s="396" t="str">
        <f t="shared" si="12"/>
        <v>No</v>
      </c>
      <c r="H541" s="396" t="str">
        <f t="shared" si="14"/>
        <v>No</v>
      </c>
      <c r="I541" s="396" t="str">
        <f t="shared" si="14"/>
        <v>No</v>
      </c>
      <c r="J541" s="17"/>
      <c r="K541" s="17"/>
      <c r="L541" s="17"/>
      <c r="N541" s="71"/>
    </row>
    <row r="542" spans="2:14" x14ac:dyDescent="0.3">
      <c r="B542" s="386"/>
      <c r="C542" s="392"/>
      <c r="D542" s="392"/>
      <c r="E542" s="395"/>
      <c r="F542" s="394"/>
      <c r="G542" s="396" t="str">
        <f t="shared" si="12"/>
        <v>No</v>
      </c>
      <c r="H542" s="396" t="str">
        <f t="shared" si="14"/>
        <v>No</v>
      </c>
      <c r="I542" s="396" t="str">
        <f t="shared" si="14"/>
        <v>No</v>
      </c>
      <c r="J542" s="17"/>
      <c r="K542" s="17"/>
      <c r="L542" s="17"/>
      <c r="N542" s="71"/>
    </row>
    <row r="543" spans="2:14" x14ac:dyDescent="0.3">
      <c r="B543" s="386"/>
      <c r="C543" s="392"/>
      <c r="D543" s="392"/>
      <c r="E543" s="395"/>
      <c r="F543" s="394"/>
      <c r="G543" s="396" t="str">
        <f t="shared" si="12"/>
        <v>No</v>
      </c>
      <c r="H543" s="396" t="str">
        <f t="shared" si="14"/>
        <v>No</v>
      </c>
      <c r="I543" s="396" t="str">
        <f t="shared" si="14"/>
        <v>No</v>
      </c>
      <c r="J543" s="17"/>
      <c r="K543" s="17"/>
      <c r="L543" s="17"/>
      <c r="N543" s="71"/>
    </row>
    <row r="544" spans="2:14" x14ac:dyDescent="0.3">
      <c r="B544" s="386"/>
      <c r="C544" s="392"/>
      <c r="D544" s="392"/>
      <c r="E544" s="395"/>
      <c r="F544" s="394"/>
      <c r="G544" s="396" t="str">
        <f t="shared" si="12"/>
        <v>No</v>
      </c>
      <c r="H544" s="396" t="str">
        <f t="shared" si="14"/>
        <v>No</v>
      </c>
      <c r="I544" s="396" t="str">
        <f t="shared" si="14"/>
        <v>No</v>
      </c>
      <c r="J544" s="17"/>
      <c r="K544" s="17"/>
      <c r="L544" s="17"/>
      <c r="N544" s="71"/>
    </row>
    <row r="545" spans="2:14" x14ac:dyDescent="0.3">
      <c r="B545" s="386"/>
      <c r="C545" s="392"/>
      <c r="D545" s="392"/>
      <c r="E545" s="395"/>
      <c r="F545" s="394"/>
      <c r="G545" s="396" t="str">
        <f t="shared" si="12"/>
        <v>No</v>
      </c>
      <c r="H545" s="396" t="str">
        <f t="shared" si="14"/>
        <v>No</v>
      </c>
      <c r="I545" s="396" t="str">
        <f t="shared" si="14"/>
        <v>No</v>
      </c>
      <c r="J545" s="17"/>
      <c r="K545" s="17"/>
      <c r="L545" s="17"/>
      <c r="N545" s="71"/>
    </row>
    <row r="546" spans="2:14" x14ac:dyDescent="0.3">
      <c r="B546" s="386"/>
      <c r="C546" s="392"/>
      <c r="D546" s="392"/>
      <c r="E546" s="395"/>
      <c r="F546" s="394"/>
      <c r="G546" s="396" t="str">
        <f t="shared" si="12"/>
        <v>No</v>
      </c>
      <c r="H546" s="396" t="str">
        <f t="shared" si="14"/>
        <v>No</v>
      </c>
      <c r="I546" s="396" t="str">
        <f t="shared" si="14"/>
        <v>No</v>
      </c>
      <c r="J546" s="17"/>
      <c r="K546" s="17"/>
      <c r="L546" s="17"/>
      <c r="N546" s="71"/>
    </row>
    <row r="547" spans="2:14" x14ac:dyDescent="0.3">
      <c r="B547" s="386"/>
      <c r="C547" s="392"/>
      <c r="D547" s="392"/>
      <c r="E547" s="395"/>
      <c r="F547" s="394"/>
      <c r="G547" s="396" t="str">
        <f t="shared" si="12"/>
        <v>No</v>
      </c>
      <c r="H547" s="396" t="str">
        <f t="shared" si="14"/>
        <v>No</v>
      </c>
      <c r="I547" s="396" t="str">
        <f t="shared" si="14"/>
        <v>No</v>
      </c>
      <c r="J547" s="17"/>
      <c r="K547" s="17"/>
      <c r="L547" s="17"/>
      <c r="N547" s="71"/>
    </row>
    <row r="548" spans="2:14" x14ac:dyDescent="0.3">
      <c r="B548" s="386"/>
      <c r="C548" s="392"/>
      <c r="D548" s="392"/>
      <c r="E548" s="395"/>
      <c r="F548" s="394"/>
      <c r="G548" s="396" t="str">
        <f t="shared" si="12"/>
        <v>No</v>
      </c>
      <c r="H548" s="396" t="str">
        <f t="shared" si="14"/>
        <v>No</v>
      </c>
      <c r="I548" s="396" t="str">
        <f t="shared" si="14"/>
        <v>No</v>
      </c>
      <c r="J548" s="17"/>
      <c r="K548" s="17"/>
      <c r="L548" s="17"/>
      <c r="N548" s="71"/>
    </row>
    <row r="549" spans="2:14" x14ac:dyDescent="0.3">
      <c r="B549" s="386"/>
      <c r="C549" s="392"/>
      <c r="D549" s="392"/>
      <c r="E549" s="395"/>
      <c r="F549" s="394"/>
      <c r="G549" s="396" t="str">
        <f t="shared" si="12"/>
        <v>No</v>
      </c>
      <c r="H549" s="396" t="str">
        <f t="shared" si="14"/>
        <v>No</v>
      </c>
      <c r="I549" s="396" t="str">
        <f t="shared" si="14"/>
        <v>No</v>
      </c>
      <c r="J549" s="17"/>
      <c r="K549" s="17"/>
      <c r="L549" s="17"/>
      <c r="N549" s="71"/>
    </row>
    <row r="550" spans="2:14" x14ac:dyDescent="0.3">
      <c r="B550" s="386"/>
      <c r="C550" s="392"/>
      <c r="D550" s="392"/>
      <c r="E550" s="395"/>
      <c r="F550" s="394"/>
      <c r="G550" s="396" t="str">
        <f t="shared" si="12"/>
        <v>No</v>
      </c>
      <c r="H550" s="396" t="str">
        <f t="shared" si="14"/>
        <v>No</v>
      </c>
      <c r="I550" s="396" t="str">
        <f t="shared" si="14"/>
        <v>No</v>
      </c>
      <c r="J550" s="17"/>
      <c r="K550" s="17"/>
      <c r="L550" s="17"/>
      <c r="N550" s="71"/>
    </row>
    <row r="551" spans="2:14" x14ac:dyDescent="0.3">
      <c r="B551" s="386"/>
      <c r="C551" s="392"/>
      <c r="D551" s="392"/>
      <c r="E551" s="395"/>
      <c r="F551" s="394"/>
      <c r="G551" s="396" t="str">
        <f t="shared" si="12"/>
        <v>No</v>
      </c>
      <c r="H551" s="396" t="str">
        <f t="shared" si="14"/>
        <v>No</v>
      </c>
      <c r="I551" s="396" t="str">
        <f t="shared" si="14"/>
        <v>No</v>
      </c>
      <c r="J551" s="17"/>
      <c r="K551" s="17"/>
      <c r="L551" s="17"/>
      <c r="N551" s="71"/>
    </row>
    <row r="552" spans="2:14" x14ac:dyDescent="0.3">
      <c r="B552" s="386"/>
      <c r="C552" s="392"/>
      <c r="D552" s="392"/>
      <c r="E552" s="395"/>
      <c r="F552" s="394"/>
      <c r="G552" s="396" t="str">
        <f t="shared" si="12"/>
        <v>No</v>
      </c>
      <c r="H552" s="396" t="str">
        <f t="shared" ref="H552:I615" si="15">IF($C552="","No",IF($C552&lt;DATE(2019,9,20),"Yes","No"))</f>
        <v>No</v>
      </c>
      <c r="I552" s="396" t="str">
        <f t="shared" si="15"/>
        <v>No</v>
      </c>
      <c r="J552" s="17"/>
      <c r="K552" s="17"/>
      <c r="L552" s="17"/>
      <c r="N552" s="71"/>
    </row>
    <row r="553" spans="2:14" x14ac:dyDescent="0.3">
      <c r="B553" s="386"/>
      <c r="C553" s="392"/>
      <c r="D553" s="392"/>
      <c r="E553" s="395"/>
      <c r="F553" s="394"/>
      <c r="G553" s="396" t="str">
        <f t="shared" si="12"/>
        <v>No</v>
      </c>
      <c r="H553" s="396" t="str">
        <f t="shared" si="15"/>
        <v>No</v>
      </c>
      <c r="I553" s="396" t="str">
        <f t="shared" si="15"/>
        <v>No</v>
      </c>
      <c r="J553" s="17"/>
      <c r="K553" s="17"/>
      <c r="L553" s="17"/>
      <c r="N553" s="71"/>
    </row>
    <row r="554" spans="2:14" x14ac:dyDescent="0.3">
      <c r="B554" s="386"/>
      <c r="C554" s="392"/>
      <c r="D554" s="392"/>
      <c r="E554" s="395"/>
      <c r="F554" s="394"/>
      <c r="G554" s="396" t="str">
        <f t="shared" si="12"/>
        <v>No</v>
      </c>
      <c r="H554" s="396" t="str">
        <f t="shared" si="15"/>
        <v>No</v>
      </c>
      <c r="I554" s="396" t="str">
        <f t="shared" si="15"/>
        <v>No</v>
      </c>
      <c r="J554" s="17"/>
      <c r="K554" s="17"/>
      <c r="L554" s="17"/>
      <c r="N554" s="71"/>
    </row>
    <row r="555" spans="2:14" x14ac:dyDescent="0.3">
      <c r="B555" s="386"/>
      <c r="C555" s="392"/>
      <c r="D555" s="392"/>
      <c r="E555" s="395"/>
      <c r="F555" s="394"/>
      <c r="G555" s="396" t="str">
        <f t="shared" si="12"/>
        <v>No</v>
      </c>
      <c r="H555" s="396" t="str">
        <f t="shared" si="15"/>
        <v>No</v>
      </c>
      <c r="I555" s="396" t="str">
        <f t="shared" si="15"/>
        <v>No</v>
      </c>
      <c r="J555" s="17"/>
      <c r="K555" s="17"/>
      <c r="L555" s="17"/>
      <c r="N555" s="71"/>
    </row>
    <row r="556" spans="2:14" x14ac:dyDescent="0.3">
      <c r="B556" s="386"/>
      <c r="C556" s="392"/>
      <c r="D556" s="392"/>
      <c r="E556" s="395"/>
      <c r="F556" s="394"/>
      <c r="G556" s="396" t="str">
        <f t="shared" si="12"/>
        <v>No</v>
      </c>
      <c r="H556" s="396" t="str">
        <f t="shared" si="15"/>
        <v>No</v>
      </c>
      <c r="I556" s="396" t="str">
        <f t="shared" si="15"/>
        <v>No</v>
      </c>
      <c r="J556" s="17"/>
      <c r="K556" s="17"/>
      <c r="L556" s="17"/>
      <c r="N556" s="71"/>
    </row>
    <row r="557" spans="2:14" x14ac:dyDescent="0.3">
      <c r="B557" s="386"/>
      <c r="C557" s="392"/>
      <c r="D557" s="392"/>
      <c r="E557" s="395"/>
      <c r="F557" s="394"/>
      <c r="G557" s="396" t="str">
        <f t="shared" si="12"/>
        <v>No</v>
      </c>
      <c r="H557" s="396" t="str">
        <f t="shared" si="15"/>
        <v>No</v>
      </c>
      <c r="I557" s="396" t="str">
        <f t="shared" si="15"/>
        <v>No</v>
      </c>
      <c r="J557" s="17"/>
      <c r="K557" s="17"/>
      <c r="L557" s="17"/>
      <c r="N557" s="71"/>
    </row>
    <row r="558" spans="2:14" x14ac:dyDescent="0.3">
      <c r="B558" s="386"/>
      <c r="C558" s="392"/>
      <c r="D558" s="392"/>
      <c r="E558" s="395"/>
      <c r="F558" s="394"/>
      <c r="G558" s="396" t="str">
        <f t="shared" si="12"/>
        <v>No</v>
      </c>
      <c r="H558" s="396" t="str">
        <f t="shared" si="15"/>
        <v>No</v>
      </c>
      <c r="I558" s="396" t="str">
        <f t="shared" si="15"/>
        <v>No</v>
      </c>
      <c r="J558" s="17"/>
      <c r="K558" s="17"/>
      <c r="L558" s="17"/>
      <c r="N558" s="71"/>
    </row>
    <row r="559" spans="2:14" x14ac:dyDescent="0.3">
      <c r="B559" s="386"/>
      <c r="C559" s="392"/>
      <c r="D559" s="392"/>
      <c r="E559" s="395"/>
      <c r="F559" s="394"/>
      <c r="G559" s="396" t="str">
        <f t="shared" si="12"/>
        <v>No</v>
      </c>
      <c r="H559" s="396" t="str">
        <f t="shared" si="15"/>
        <v>No</v>
      </c>
      <c r="I559" s="396" t="str">
        <f t="shared" si="15"/>
        <v>No</v>
      </c>
      <c r="J559" s="17"/>
      <c r="K559" s="17"/>
      <c r="L559" s="17"/>
      <c r="N559" s="71"/>
    </row>
    <row r="560" spans="2:14" x14ac:dyDescent="0.3">
      <c r="B560" s="386"/>
      <c r="C560" s="392"/>
      <c r="D560" s="392"/>
      <c r="E560" s="395"/>
      <c r="F560" s="394"/>
      <c r="G560" s="396" t="str">
        <f t="shared" si="12"/>
        <v>No</v>
      </c>
      <c r="H560" s="396" t="str">
        <f t="shared" si="15"/>
        <v>No</v>
      </c>
      <c r="I560" s="396" t="str">
        <f t="shared" si="15"/>
        <v>No</v>
      </c>
      <c r="J560" s="17"/>
      <c r="K560" s="17"/>
      <c r="L560" s="17"/>
      <c r="N560" s="71"/>
    </row>
    <row r="561" spans="2:14" x14ac:dyDescent="0.3">
      <c r="B561" s="386"/>
      <c r="C561" s="392"/>
      <c r="D561" s="392"/>
      <c r="E561" s="395"/>
      <c r="F561" s="394"/>
      <c r="G561" s="396" t="str">
        <f t="shared" si="12"/>
        <v>No</v>
      </c>
      <c r="H561" s="396" t="str">
        <f t="shared" si="15"/>
        <v>No</v>
      </c>
      <c r="I561" s="396" t="str">
        <f t="shared" si="15"/>
        <v>No</v>
      </c>
      <c r="J561" s="17"/>
      <c r="K561" s="17"/>
      <c r="L561" s="17"/>
      <c r="N561" s="71"/>
    </row>
    <row r="562" spans="2:14" x14ac:dyDescent="0.3">
      <c r="B562" s="386"/>
      <c r="C562" s="392"/>
      <c r="D562" s="392"/>
      <c r="E562" s="395"/>
      <c r="F562" s="394"/>
      <c r="G562" s="396" t="str">
        <f t="shared" si="12"/>
        <v>No</v>
      </c>
      <c r="H562" s="396" t="str">
        <f t="shared" si="15"/>
        <v>No</v>
      </c>
      <c r="I562" s="396" t="str">
        <f t="shared" si="15"/>
        <v>No</v>
      </c>
      <c r="J562" s="17"/>
      <c r="K562" s="17"/>
      <c r="L562" s="17"/>
      <c r="N562" s="71"/>
    </row>
    <row r="563" spans="2:14" x14ac:dyDescent="0.3">
      <c r="B563" s="386"/>
      <c r="C563" s="392"/>
      <c r="D563" s="392"/>
      <c r="E563" s="395"/>
      <c r="F563" s="394"/>
      <c r="G563" s="396" t="str">
        <f t="shared" si="12"/>
        <v>No</v>
      </c>
      <c r="H563" s="396" t="str">
        <f t="shared" si="15"/>
        <v>No</v>
      </c>
      <c r="I563" s="396" t="str">
        <f t="shared" si="15"/>
        <v>No</v>
      </c>
      <c r="J563" s="17"/>
      <c r="K563" s="17"/>
      <c r="L563" s="17"/>
      <c r="N563" s="71"/>
    </row>
    <row r="564" spans="2:14" x14ac:dyDescent="0.3">
      <c r="B564" s="386"/>
      <c r="C564" s="392"/>
      <c r="D564" s="392"/>
      <c r="E564" s="395"/>
      <c r="F564" s="394"/>
      <c r="G564" s="396" t="str">
        <f t="shared" si="12"/>
        <v>No</v>
      </c>
      <c r="H564" s="396" t="str">
        <f t="shared" si="15"/>
        <v>No</v>
      </c>
      <c r="I564" s="396" t="str">
        <f t="shared" si="15"/>
        <v>No</v>
      </c>
      <c r="J564" s="17"/>
      <c r="K564" s="17"/>
      <c r="L564" s="17"/>
      <c r="N564" s="71"/>
    </row>
    <row r="565" spans="2:14" x14ac:dyDescent="0.3">
      <c r="B565" s="386"/>
      <c r="C565" s="392"/>
      <c r="D565" s="392"/>
      <c r="E565" s="395"/>
      <c r="F565" s="394"/>
      <c r="G565" s="396" t="str">
        <f t="shared" si="12"/>
        <v>No</v>
      </c>
      <c r="H565" s="396" t="str">
        <f t="shared" si="15"/>
        <v>No</v>
      </c>
      <c r="I565" s="396" t="str">
        <f t="shared" si="15"/>
        <v>No</v>
      </c>
      <c r="J565" s="17"/>
      <c r="K565" s="17"/>
      <c r="L565" s="17"/>
      <c r="N565" s="71"/>
    </row>
    <row r="566" spans="2:14" x14ac:dyDescent="0.3">
      <c r="B566" s="386"/>
      <c r="C566" s="392"/>
      <c r="D566" s="392"/>
      <c r="E566" s="395"/>
      <c r="F566" s="394"/>
      <c r="G566" s="396" t="str">
        <f t="shared" si="12"/>
        <v>No</v>
      </c>
      <c r="H566" s="396" t="str">
        <f t="shared" si="15"/>
        <v>No</v>
      </c>
      <c r="I566" s="396" t="str">
        <f t="shared" si="15"/>
        <v>No</v>
      </c>
      <c r="J566" s="17"/>
      <c r="K566" s="17"/>
      <c r="L566" s="17"/>
      <c r="N566" s="71"/>
    </row>
    <row r="567" spans="2:14" x14ac:dyDescent="0.3">
      <c r="B567" s="386"/>
      <c r="C567" s="392"/>
      <c r="D567" s="392"/>
      <c r="E567" s="395"/>
      <c r="F567" s="394"/>
      <c r="G567" s="396" t="str">
        <f t="shared" si="12"/>
        <v>No</v>
      </c>
      <c r="H567" s="396" t="str">
        <f t="shared" si="15"/>
        <v>No</v>
      </c>
      <c r="I567" s="396" t="str">
        <f t="shared" si="15"/>
        <v>No</v>
      </c>
      <c r="J567" s="17"/>
      <c r="K567" s="17"/>
      <c r="L567" s="17"/>
      <c r="N567" s="71"/>
    </row>
    <row r="568" spans="2:14" x14ac:dyDescent="0.3">
      <c r="B568" s="386"/>
      <c r="C568" s="392"/>
      <c r="D568" s="392"/>
      <c r="E568" s="395"/>
      <c r="F568" s="394"/>
      <c r="G568" s="396" t="str">
        <f t="shared" si="12"/>
        <v>No</v>
      </c>
      <c r="H568" s="396" t="str">
        <f t="shared" si="15"/>
        <v>No</v>
      </c>
      <c r="I568" s="396" t="str">
        <f t="shared" si="15"/>
        <v>No</v>
      </c>
      <c r="J568" s="17"/>
      <c r="K568" s="17"/>
      <c r="L568" s="17"/>
      <c r="N568" s="71"/>
    </row>
    <row r="569" spans="2:14" x14ac:dyDescent="0.3">
      <c r="B569" s="386"/>
      <c r="C569" s="392"/>
      <c r="D569" s="392"/>
      <c r="E569" s="395"/>
      <c r="F569" s="394"/>
      <c r="G569" s="396" t="str">
        <f t="shared" si="12"/>
        <v>No</v>
      </c>
      <c r="H569" s="396" t="str">
        <f t="shared" si="15"/>
        <v>No</v>
      </c>
      <c r="I569" s="396" t="str">
        <f t="shared" si="15"/>
        <v>No</v>
      </c>
      <c r="J569" s="17"/>
      <c r="K569" s="17"/>
      <c r="L569" s="17"/>
      <c r="N569" s="71"/>
    </row>
    <row r="570" spans="2:14" x14ac:dyDescent="0.3">
      <c r="B570" s="386"/>
      <c r="C570" s="392"/>
      <c r="D570" s="392"/>
      <c r="E570" s="395"/>
      <c r="F570" s="394"/>
      <c r="G570" s="396" t="str">
        <f t="shared" si="12"/>
        <v>No</v>
      </c>
      <c r="H570" s="396" t="str">
        <f t="shared" si="15"/>
        <v>No</v>
      </c>
      <c r="I570" s="396" t="str">
        <f t="shared" si="15"/>
        <v>No</v>
      </c>
      <c r="J570" s="17"/>
      <c r="K570" s="17"/>
      <c r="L570" s="17"/>
      <c r="N570" s="71"/>
    </row>
    <row r="571" spans="2:14" x14ac:dyDescent="0.3">
      <c r="B571" s="386"/>
      <c r="C571" s="392"/>
      <c r="D571" s="392"/>
      <c r="E571" s="395"/>
      <c r="F571" s="394"/>
      <c r="G571" s="396" t="str">
        <f t="shared" si="12"/>
        <v>No</v>
      </c>
      <c r="H571" s="396" t="str">
        <f t="shared" si="15"/>
        <v>No</v>
      </c>
      <c r="I571" s="396" t="str">
        <f t="shared" si="15"/>
        <v>No</v>
      </c>
      <c r="J571" s="17"/>
      <c r="K571" s="17"/>
      <c r="L571" s="17"/>
      <c r="N571" s="71"/>
    </row>
    <row r="572" spans="2:14" x14ac:dyDescent="0.3">
      <c r="B572" s="386"/>
      <c r="C572" s="392"/>
      <c r="D572" s="392"/>
      <c r="E572" s="395"/>
      <c r="F572" s="394"/>
      <c r="G572" s="396" t="str">
        <f t="shared" si="12"/>
        <v>No</v>
      </c>
      <c r="H572" s="396" t="str">
        <f t="shared" si="15"/>
        <v>No</v>
      </c>
      <c r="I572" s="396" t="str">
        <f t="shared" si="15"/>
        <v>No</v>
      </c>
      <c r="J572" s="17"/>
      <c r="K572" s="17"/>
      <c r="L572" s="17"/>
      <c r="N572" s="71"/>
    </row>
    <row r="573" spans="2:14" x14ac:dyDescent="0.3">
      <c r="B573" s="386"/>
      <c r="C573" s="392"/>
      <c r="D573" s="392"/>
      <c r="E573" s="395"/>
      <c r="F573" s="394"/>
      <c r="G573" s="396" t="str">
        <f t="shared" si="12"/>
        <v>No</v>
      </c>
      <c r="H573" s="396" t="str">
        <f t="shared" si="15"/>
        <v>No</v>
      </c>
      <c r="I573" s="396" t="str">
        <f t="shared" si="15"/>
        <v>No</v>
      </c>
      <c r="J573" s="17"/>
      <c r="K573" s="17"/>
      <c r="L573" s="17"/>
      <c r="N573" s="71"/>
    </row>
    <row r="574" spans="2:14" x14ac:dyDescent="0.3">
      <c r="B574" s="386"/>
      <c r="C574" s="392"/>
      <c r="D574" s="392"/>
      <c r="E574" s="395"/>
      <c r="F574" s="394"/>
      <c r="G574" s="396" t="str">
        <f t="shared" si="12"/>
        <v>No</v>
      </c>
      <c r="H574" s="396" t="str">
        <f t="shared" si="15"/>
        <v>No</v>
      </c>
      <c r="I574" s="396" t="str">
        <f t="shared" si="15"/>
        <v>No</v>
      </c>
      <c r="J574" s="17"/>
      <c r="K574" s="17"/>
      <c r="L574" s="17"/>
      <c r="N574" s="71"/>
    </row>
    <row r="575" spans="2:14" x14ac:dyDescent="0.3">
      <c r="B575" s="386"/>
      <c r="C575" s="392"/>
      <c r="D575" s="392"/>
      <c r="E575" s="395"/>
      <c r="F575" s="394"/>
      <c r="G575" s="396" t="str">
        <f t="shared" si="12"/>
        <v>No</v>
      </c>
      <c r="H575" s="396" t="str">
        <f t="shared" si="15"/>
        <v>No</v>
      </c>
      <c r="I575" s="396" t="str">
        <f t="shared" si="15"/>
        <v>No</v>
      </c>
      <c r="J575" s="17"/>
      <c r="K575" s="17"/>
      <c r="L575" s="17"/>
      <c r="N575" s="71"/>
    </row>
    <row r="576" spans="2:14" x14ac:dyDescent="0.3">
      <c r="B576" s="386"/>
      <c r="C576" s="392"/>
      <c r="D576" s="392"/>
      <c r="E576" s="395"/>
      <c r="F576" s="394"/>
      <c r="G576" s="396" t="str">
        <f t="shared" si="12"/>
        <v>No</v>
      </c>
      <c r="H576" s="396" t="str">
        <f t="shared" si="15"/>
        <v>No</v>
      </c>
      <c r="I576" s="396" t="str">
        <f t="shared" si="15"/>
        <v>No</v>
      </c>
      <c r="J576" s="17"/>
      <c r="K576" s="17"/>
      <c r="L576" s="17"/>
      <c r="N576" s="71"/>
    </row>
    <row r="577" spans="2:14" x14ac:dyDescent="0.3">
      <c r="B577" s="386"/>
      <c r="C577" s="392"/>
      <c r="D577" s="392"/>
      <c r="E577" s="395"/>
      <c r="F577" s="394"/>
      <c r="G577" s="396" t="str">
        <f t="shared" si="12"/>
        <v>No</v>
      </c>
      <c r="H577" s="396" t="str">
        <f t="shared" si="15"/>
        <v>No</v>
      </c>
      <c r="I577" s="396" t="str">
        <f t="shared" si="15"/>
        <v>No</v>
      </c>
      <c r="J577" s="17"/>
      <c r="K577" s="17"/>
      <c r="L577" s="17"/>
      <c r="N577" s="71"/>
    </row>
    <row r="578" spans="2:14" x14ac:dyDescent="0.3">
      <c r="B578" s="386"/>
      <c r="C578" s="392"/>
      <c r="D578" s="392"/>
      <c r="E578" s="395"/>
      <c r="F578" s="394"/>
      <c r="G578" s="396" t="str">
        <f t="shared" si="12"/>
        <v>No</v>
      </c>
      <c r="H578" s="396" t="str">
        <f t="shared" si="15"/>
        <v>No</v>
      </c>
      <c r="I578" s="396" t="str">
        <f t="shared" si="15"/>
        <v>No</v>
      </c>
      <c r="J578" s="17"/>
      <c r="K578" s="17"/>
      <c r="L578" s="17"/>
      <c r="N578" s="71"/>
    </row>
    <row r="579" spans="2:14" x14ac:dyDescent="0.3">
      <c r="B579" s="386"/>
      <c r="C579" s="392"/>
      <c r="D579" s="392"/>
      <c r="E579" s="395"/>
      <c r="F579" s="394"/>
      <c r="G579" s="396" t="str">
        <f t="shared" si="12"/>
        <v>No</v>
      </c>
      <c r="H579" s="396" t="str">
        <f t="shared" si="15"/>
        <v>No</v>
      </c>
      <c r="I579" s="396" t="str">
        <f t="shared" si="15"/>
        <v>No</v>
      </c>
      <c r="J579" s="17"/>
      <c r="K579" s="17"/>
      <c r="L579" s="17"/>
      <c r="N579" s="71"/>
    </row>
    <row r="580" spans="2:14" x14ac:dyDescent="0.3">
      <c r="B580" s="386"/>
      <c r="C580" s="392"/>
      <c r="D580" s="392"/>
      <c r="E580" s="395"/>
      <c r="F580" s="394"/>
      <c r="G580" s="396" t="str">
        <f t="shared" si="12"/>
        <v>No</v>
      </c>
      <c r="H580" s="396" t="str">
        <f t="shared" si="15"/>
        <v>No</v>
      </c>
      <c r="I580" s="396" t="str">
        <f t="shared" si="15"/>
        <v>No</v>
      </c>
      <c r="J580" s="17"/>
      <c r="K580" s="17"/>
      <c r="L580" s="17"/>
      <c r="N580" s="71"/>
    </row>
    <row r="581" spans="2:14" x14ac:dyDescent="0.3">
      <c r="B581" s="386"/>
      <c r="C581" s="392"/>
      <c r="D581" s="392"/>
      <c r="E581" s="395"/>
      <c r="F581" s="394"/>
      <c r="G581" s="396" t="str">
        <f t="shared" si="12"/>
        <v>No</v>
      </c>
      <c r="H581" s="396" t="str">
        <f t="shared" si="15"/>
        <v>No</v>
      </c>
      <c r="I581" s="396" t="str">
        <f t="shared" si="15"/>
        <v>No</v>
      </c>
      <c r="J581" s="17"/>
      <c r="K581" s="17"/>
      <c r="L581" s="17"/>
      <c r="N581" s="71"/>
    </row>
    <row r="582" spans="2:14" x14ac:dyDescent="0.3">
      <c r="B582" s="386"/>
      <c r="C582" s="392"/>
      <c r="D582" s="392"/>
      <c r="E582" s="395"/>
      <c r="F582" s="394"/>
      <c r="G582" s="396" t="str">
        <f t="shared" si="12"/>
        <v>No</v>
      </c>
      <c r="H582" s="396" t="str">
        <f t="shared" si="15"/>
        <v>No</v>
      </c>
      <c r="I582" s="396" t="str">
        <f t="shared" si="15"/>
        <v>No</v>
      </c>
      <c r="J582" s="17"/>
      <c r="K582" s="17"/>
      <c r="L582" s="17"/>
      <c r="N582" s="71"/>
    </row>
    <row r="583" spans="2:14" x14ac:dyDescent="0.3">
      <c r="B583" s="386"/>
      <c r="C583" s="392"/>
      <c r="D583" s="392"/>
      <c r="E583" s="395"/>
      <c r="F583" s="394"/>
      <c r="G583" s="396" t="str">
        <f t="shared" si="12"/>
        <v>No</v>
      </c>
      <c r="H583" s="396" t="str">
        <f t="shared" si="15"/>
        <v>No</v>
      </c>
      <c r="I583" s="396" t="str">
        <f t="shared" si="15"/>
        <v>No</v>
      </c>
      <c r="J583" s="17"/>
      <c r="K583" s="17"/>
      <c r="L583" s="17"/>
      <c r="N583" s="71"/>
    </row>
    <row r="584" spans="2:14" x14ac:dyDescent="0.3">
      <c r="B584" s="386"/>
      <c r="C584" s="392"/>
      <c r="D584" s="392"/>
      <c r="E584" s="395"/>
      <c r="F584" s="394"/>
      <c r="G584" s="396" t="str">
        <f t="shared" si="12"/>
        <v>No</v>
      </c>
      <c r="H584" s="396" t="str">
        <f t="shared" si="15"/>
        <v>No</v>
      </c>
      <c r="I584" s="396" t="str">
        <f t="shared" si="15"/>
        <v>No</v>
      </c>
      <c r="J584" s="17"/>
      <c r="K584" s="17"/>
      <c r="L584" s="17"/>
      <c r="N584" s="71"/>
    </row>
    <row r="585" spans="2:14" x14ac:dyDescent="0.3">
      <c r="B585" s="386"/>
      <c r="C585" s="392"/>
      <c r="D585" s="392"/>
      <c r="E585" s="395"/>
      <c r="F585" s="394"/>
      <c r="G585" s="396" t="str">
        <f t="shared" si="12"/>
        <v>No</v>
      </c>
      <c r="H585" s="396" t="str">
        <f t="shared" si="15"/>
        <v>No</v>
      </c>
      <c r="I585" s="396" t="str">
        <f t="shared" si="15"/>
        <v>No</v>
      </c>
      <c r="J585" s="17"/>
      <c r="K585" s="17"/>
      <c r="L585" s="17"/>
      <c r="N585" s="71"/>
    </row>
    <row r="586" spans="2:14" x14ac:dyDescent="0.3">
      <c r="B586" s="386"/>
      <c r="C586" s="392"/>
      <c r="D586" s="392"/>
      <c r="E586" s="395"/>
      <c r="F586" s="394"/>
      <c r="G586" s="396" t="str">
        <f t="shared" si="12"/>
        <v>No</v>
      </c>
      <c r="H586" s="396" t="str">
        <f t="shared" si="15"/>
        <v>No</v>
      </c>
      <c r="I586" s="396" t="str">
        <f t="shared" si="15"/>
        <v>No</v>
      </c>
      <c r="J586" s="17"/>
      <c r="K586" s="17"/>
      <c r="L586" s="17"/>
      <c r="N586" s="71"/>
    </row>
    <row r="587" spans="2:14" x14ac:dyDescent="0.3">
      <c r="B587" s="386"/>
      <c r="C587" s="392"/>
      <c r="D587" s="392"/>
      <c r="E587" s="395"/>
      <c r="F587" s="394"/>
      <c r="G587" s="396" t="str">
        <f t="shared" si="12"/>
        <v>No</v>
      </c>
      <c r="H587" s="396" t="str">
        <f t="shared" si="15"/>
        <v>No</v>
      </c>
      <c r="I587" s="396" t="str">
        <f t="shared" si="15"/>
        <v>No</v>
      </c>
      <c r="J587" s="17"/>
      <c r="K587" s="17"/>
      <c r="L587" s="17"/>
      <c r="N587" s="71"/>
    </row>
    <row r="588" spans="2:14" x14ac:dyDescent="0.3">
      <c r="B588" s="386"/>
      <c r="C588" s="392"/>
      <c r="D588" s="392"/>
      <c r="E588" s="395"/>
      <c r="F588" s="394"/>
      <c r="G588" s="396" t="str">
        <f t="shared" si="12"/>
        <v>No</v>
      </c>
      <c r="H588" s="396" t="str">
        <f t="shared" si="15"/>
        <v>No</v>
      </c>
      <c r="I588" s="396" t="str">
        <f t="shared" si="15"/>
        <v>No</v>
      </c>
      <c r="J588" s="17"/>
      <c r="K588" s="17"/>
      <c r="L588" s="17"/>
      <c r="N588" s="71"/>
    </row>
    <row r="589" spans="2:14" x14ac:dyDescent="0.3">
      <c r="B589" s="386"/>
      <c r="C589" s="392"/>
      <c r="D589" s="392"/>
      <c r="E589" s="395"/>
      <c r="F589" s="394"/>
      <c r="G589" s="396" t="str">
        <f t="shared" si="12"/>
        <v>No</v>
      </c>
      <c r="H589" s="396" t="str">
        <f t="shared" si="15"/>
        <v>No</v>
      </c>
      <c r="I589" s="396" t="str">
        <f t="shared" si="15"/>
        <v>No</v>
      </c>
      <c r="J589" s="17"/>
      <c r="K589" s="17"/>
      <c r="L589" s="17"/>
      <c r="N589" s="71"/>
    </row>
    <row r="590" spans="2:14" x14ac:dyDescent="0.3">
      <c r="B590" s="386"/>
      <c r="C590" s="392"/>
      <c r="D590" s="392"/>
      <c r="E590" s="395"/>
      <c r="F590" s="394"/>
      <c r="G590" s="396" t="str">
        <f t="shared" si="12"/>
        <v>No</v>
      </c>
      <c r="H590" s="396" t="str">
        <f t="shared" si="15"/>
        <v>No</v>
      </c>
      <c r="I590" s="396" t="str">
        <f t="shared" si="15"/>
        <v>No</v>
      </c>
      <c r="J590" s="17"/>
      <c r="K590" s="17"/>
      <c r="L590" s="17"/>
      <c r="N590" s="71"/>
    </row>
    <row r="591" spans="2:14" x14ac:dyDescent="0.3">
      <c r="B591" s="386"/>
      <c r="C591" s="392"/>
      <c r="D591" s="392"/>
      <c r="E591" s="395"/>
      <c r="F591" s="394"/>
      <c r="G591" s="396" t="str">
        <f t="shared" si="12"/>
        <v>No</v>
      </c>
      <c r="H591" s="396" t="str">
        <f t="shared" si="15"/>
        <v>No</v>
      </c>
      <c r="I591" s="396" t="str">
        <f t="shared" si="15"/>
        <v>No</v>
      </c>
      <c r="J591" s="17"/>
      <c r="K591" s="17"/>
      <c r="L591" s="17"/>
      <c r="N591" s="71"/>
    </row>
    <row r="592" spans="2:14" x14ac:dyDescent="0.3">
      <c r="B592" s="386"/>
      <c r="C592" s="392"/>
      <c r="D592" s="392"/>
      <c r="E592" s="395"/>
      <c r="F592" s="394"/>
      <c r="G592" s="396" t="str">
        <f t="shared" si="12"/>
        <v>No</v>
      </c>
      <c r="H592" s="396" t="str">
        <f t="shared" si="15"/>
        <v>No</v>
      </c>
      <c r="I592" s="396" t="str">
        <f t="shared" si="15"/>
        <v>No</v>
      </c>
      <c r="J592" s="17"/>
      <c r="K592" s="17"/>
      <c r="L592" s="17"/>
      <c r="N592" s="71"/>
    </row>
    <row r="593" spans="2:14" x14ac:dyDescent="0.3">
      <c r="B593" s="386"/>
      <c r="C593" s="392"/>
      <c r="D593" s="392"/>
      <c r="E593" s="395"/>
      <c r="F593" s="394"/>
      <c r="G593" s="396" t="str">
        <f t="shared" si="12"/>
        <v>No</v>
      </c>
      <c r="H593" s="396" t="str">
        <f t="shared" si="15"/>
        <v>No</v>
      </c>
      <c r="I593" s="396" t="str">
        <f t="shared" si="15"/>
        <v>No</v>
      </c>
      <c r="J593" s="17"/>
      <c r="K593" s="17"/>
      <c r="L593" s="17"/>
      <c r="N593" s="71"/>
    </row>
    <row r="594" spans="2:14" x14ac:dyDescent="0.3">
      <c r="B594" s="386"/>
      <c r="C594" s="392"/>
      <c r="D594" s="392"/>
      <c r="E594" s="395"/>
      <c r="F594" s="394"/>
      <c r="G594" s="396" t="str">
        <f t="shared" si="12"/>
        <v>No</v>
      </c>
      <c r="H594" s="396" t="str">
        <f t="shared" si="15"/>
        <v>No</v>
      </c>
      <c r="I594" s="396" t="str">
        <f t="shared" si="15"/>
        <v>No</v>
      </c>
      <c r="J594" s="17"/>
      <c r="K594" s="17"/>
      <c r="L594" s="17"/>
      <c r="N594" s="71"/>
    </row>
    <row r="595" spans="2:14" x14ac:dyDescent="0.3">
      <c r="B595" s="386"/>
      <c r="C595" s="392"/>
      <c r="D595" s="392"/>
      <c r="E595" s="395"/>
      <c r="F595" s="394"/>
      <c r="G595" s="396" t="str">
        <f t="shared" si="12"/>
        <v>No</v>
      </c>
      <c r="H595" s="396" t="str">
        <f t="shared" si="15"/>
        <v>No</v>
      </c>
      <c r="I595" s="396" t="str">
        <f t="shared" si="15"/>
        <v>No</v>
      </c>
      <c r="J595" s="17"/>
      <c r="K595" s="17"/>
      <c r="L595" s="17"/>
      <c r="N595" s="71"/>
    </row>
    <row r="596" spans="2:14" x14ac:dyDescent="0.3">
      <c r="B596" s="386"/>
      <c r="C596" s="392"/>
      <c r="D596" s="392"/>
      <c r="E596" s="395"/>
      <c r="F596" s="394"/>
      <c r="G596" s="396" t="str">
        <f t="shared" si="12"/>
        <v>No</v>
      </c>
      <c r="H596" s="396" t="str">
        <f t="shared" si="15"/>
        <v>No</v>
      </c>
      <c r="I596" s="396" t="str">
        <f t="shared" si="15"/>
        <v>No</v>
      </c>
      <c r="J596" s="17"/>
      <c r="K596" s="17"/>
      <c r="L596" s="17"/>
      <c r="N596" s="71"/>
    </row>
    <row r="597" spans="2:14" x14ac:dyDescent="0.3">
      <c r="B597" s="386"/>
      <c r="C597" s="392"/>
      <c r="D597" s="392"/>
      <c r="E597" s="395"/>
      <c r="F597" s="394"/>
      <c r="G597" s="396" t="str">
        <f t="shared" si="12"/>
        <v>No</v>
      </c>
      <c r="H597" s="396" t="str">
        <f t="shared" si="15"/>
        <v>No</v>
      </c>
      <c r="I597" s="396" t="str">
        <f t="shared" si="15"/>
        <v>No</v>
      </c>
      <c r="J597" s="17"/>
      <c r="K597" s="17"/>
      <c r="L597" s="17"/>
      <c r="N597" s="71"/>
    </row>
    <row r="598" spans="2:14" x14ac:dyDescent="0.3">
      <c r="B598" s="386"/>
      <c r="C598" s="392"/>
      <c r="D598" s="392"/>
      <c r="E598" s="395"/>
      <c r="F598" s="394"/>
      <c r="G598" s="396" t="str">
        <f t="shared" si="12"/>
        <v>No</v>
      </c>
      <c r="H598" s="396" t="str">
        <f t="shared" si="15"/>
        <v>No</v>
      </c>
      <c r="I598" s="396" t="str">
        <f t="shared" si="15"/>
        <v>No</v>
      </c>
      <c r="J598" s="17"/>
      <c r="K598" s="17"/>
      <c r="L598" s="17"/>
      <c r="N598" s="71"/>
    </row>
    <row r="599" spans="2:14" x14ac:dyDescent="0.3">
      <c r="B599" s="386"/>
      <c r="C599" s="392"/>
      <c r="D599" s="392"/>
      <c r="E599" s="395"/>
      <c r="F599" s="394"/>
      <c r="G599" s="396" t="str">
        <f t="shared" si="12"/>
        <v>No</v>
      </c>
      <c r="H599" s="396" t="str">
        <f t="shared" si="15"/>
        <v>No</v>
      </c>
      <c r="I599" s="396" t="str">
        <f t="shared" si="15"/>
        <v>No</v>
      </c>
      <c r="J599" s="17"/>
      <c r="K599" s="17"/>
      <c r="L599" s="17"/>
      <c r="N599" s="71"/>
    </row>
    <row r="600" spans="2:14" x14ac:dyDescent="0.3">
      <c r="B600" s="386"/>
      <c r="C600" s="392"/>
      <c r="D600" s="392"/>
      <c r="E600" s="395"/>
      <c r="F600" s="394"/>
      <c r="G600" s="396" t="str">
        <f t="shared" si="12"/>
        <v>No</v>
      </c>
      <c r="H600" s="396" t="str">
        <f t="shared" si="15"/>
        <v>No</v>
      </c>
      <c r="I600" s="396" t="str">
        <f t="shared" si="15"/>
        <v>No</v>
      </c>
      <c r="J600" s="17"/>
      <c r="K600" s="17"/>
      <c r="L600" s="17"/>
      <c r="N600" s="71"/>
    </row>
    <row r="601" spans="2:14" x14ac:dyDescent="0.3">
      <c r="B601" s="386"/>
      <c r="C601" s="392"/>
      <c r="D601" s="392"/>
      <c r="E601" s="395"/>
      <c r="F601" s="394"/>
      <c r="G601" s="396" t="str">
        <f t="shared" si="12"/>
        <v>No</v>
      </c>
      <c r="H601" s="396" t="str">
        <f t="shared" si="15"/>
        <v>No</v>
      </c>
      <c r="I601" s="396" t="str">
        <f t="shared" si="15"/>
        <v>No</v>
      </c>
      <c r="J601" s="17"/>
      <c r="K601" s="17"/>
      <c r="L601" s="17"/>
      <c r="N601" s="71"/>
    </row>
    <row r="602" spans="2:14" x14ac:dyDescent="0.3">
      <c r="B602" s="386"/>
      <c r="C602" s="392"/>
      <c r="D602" s="392"/>
      <c r="E602" s="395"/>
      <c r="F602" s="394"/>
      <c r="G602" s="396" t="str">
        <f t="shared" si="12"/>
        <v>No</v>
      </c>
      <c r="H602" s="396" t="str">
        <f t="shared" si="15"/>
        <v>No</v>
      </c>
      <c r="I602" s="396" t="str">
        <f t="shared" si="15"/>
        <v>No</v>
      </c>
      <c r="J602" s="17"/>
      <c r="K602" s="17"/>
      <c r="L602" s="17"/>
      <c r="N602" s="71"/>
    </row>
    <row r="603" spans="2:14" x14ac:dyDescent="0.3">
      <c r="B603" s="386"/>
      <c r="C603" s="392"/>
      <c r="D603" s="392"/>
      <c r="E603" s="395"/>
      <c r="F603" s="394"/>
      <c r="G603" s="396" t="str">
        <f t="shared" si="12"/>
        <v>No</v>
      </c>
      <c r="H603" s="396" t="str">
        <f t="shared" si="15"/>
        <v>No</v>
      </c>
      <c r="I603" s="396" t="str">
        <f t="shared" si="15"/>
        <v>No</v>
      </c>
      <c r="J603" s="17"/>
      <c r="K603" s="17"/>
      <c r="L603" s="17"/>
      <c r="N603" s="71"/>
    </row>
    <row r="604" spans="2:14" x14ac:dyDescent="0.3">
      <c r="B604" s="386"/>
      <c r="C604" s="392"/>
      <c r="D604" s="392"/>
      <c r="E604" s="395"/>
      <c r="F604" s="394"/>
      <c r="G604" s="396" t="str">
        <f t="shared" si="12"/>
        <v>No</v>
      </c>
      <c r="H604" s="396" t="str">
        <f t="shared" si="15"/>
        <v>No</v>
      </c>
      <c r="I604" s="396" t="str">
        <f t="shared" si="15"/>
        <v>No</v>
      </c>
      <c r="J604" s="17"/>
      <c r="K604" s="17"/>
      <c r="L604" s="17"/>
      <c r="N604" s="71"/>
    </row>
    <row r="605" spans="2:14" x14ac:dyDescent="0.3">
      <c r="B605" s="386"/>
      <c r="C605" s="392"/>
      <c r="D605" s="392"/>
      <c r="E605" s="395"/>
      <c r="F605" s="394"/>
      <c r="G605" s="396" t="str">
        <f t="shared" si="12"/>
        <v>No</v>
      </c>
      <c r="H605" s="396" t="str">
        <f t="shared" si="15"/>
        <v>No</v>
      </c>
      <c r="I605" s="396" t="str">
        <f t="shared" si="15"/>
        <v>No</v>
      </c>
      <c r="J605" s="17"/>
      <c r="K605" s="17"/>
      <c r="L605" s="17"/>
      <c r="N605" s="71"/>
    </row>
    <row r="606" spans="2:14" x14ac:dyDescent="0.3">
      <c r="B606" s="386"/>
      <c r="C606" s="392"/>
      <c r="D606" s="392"/>
      <c r="E606" s="395"/>
      <c r="F606" s="394"/>
      <c r="G606" s="396" t="str">
        <f t="shared" si="12"/>
        <v>No</v>
      </c>
      <c r="H606" s="396" t="str">
        <f t="shared" si="15"/>
        <v>No</v>
      </c>
      <c r="I606" s="396" t="str">
        <f t="shared" si="15"/>
        <v>No</v>
      </c>
      <c r="J606" s="17"/>
      <c r="K606" s="17"/>
      <c r="L606" s="17"/>
      <c r="N606" s="71"/>
    </row>
    <row r="607" spans="2:14" x14ac:dyDescent="0.3">
      <c r="B607" s="386"/>
      <c r="C607" s="392"/>
      <c r="D607" s="392"/>
      <c r="E607" s="395"/>
      <c r="F607" s="394"/>
      <c r="G607" s="396" t="str">
        <f t="shared" si="12"/>
        <v>No</v>
      </c>
      <c r="H607" s="396" t="str">
        <f t="shared" si="15"/>
        <v>No</v>
      </c>
      <c r="I607" s="396" t="str">
        <f t="shared" si="15"/>
        <v>No</v>
      </c>
      <c r="J607" s="17"/>
      <c r="K607" s="17"/>
      <c r="L607" s="17"/>
      <c r="N607" s="71"/>
    </row>
    <row r="608" spans="2:14" x14ac:dyDescent="0.3">
      <c r="B608" s="386"/>
      <c r="C608" s="392"/>
      <c r="D608" s="392"/>
      <c r="E608" s="395"/>
      <c r="F608" s="394"/>
      <c r="G608" s="396" t="str">
        <f t="shared" si="12"/>
        <v>No</v>
      </c>
      <c r="H608" s="396" t="str">
        <f t="shared" si="15"/>
        <v>No</v>
      </c>
      <c r="I608" s="396" t="str">
        <f t="shared" si="15"/>
        <v>No</v>
      </c>
      <c r="J608" s="17"/>
      <c r="K608" s="17"/>
      <c r="L608" s="17"/>
      <c r="N608" s="71"/>
    </row>
    <row r="609" spans="2:14" x14ac:dyDescent="0.3">
      <c r="B609" s="386"/>
      <c r="C609" s="392"/>
      <c r="D609" s="392"/>
      <c r="E609" s="395"/>
      <c r="F609" s="394"/>
      <c r="G609" s="396" t="str">
        <f t="shared" si="12"/>
        <v>No</v>
      </c>
      <c r="H609" s="396" t="str">
        <f t="shared" si="15"/>
        <v>No</v>
      </c>
      <c r="I609" s="396" t="str">
        <f t="shared" si="15"/>
        <v>No</v>
      </c>
      <c r="J609" s="17"/>
      <c r="K609" s="17"/>
      <c r="L609" s="17"/>
      <c r="N609" s="71"/>
    </row>
    <row r="610" spans="2:14" x14ac:dyDescent="0.3">
      <c r="B610" s="386"/>
      <c r="C610" s="392"/>
      <c r="D610" s="392"/>
      <c r="E610" s="395"/>
      <c r="F610" s="394"/>
      <c r="G610" s="396" t="str">
        <f t="shared" si="12"/>
        <v>No</v>
      </c>
      <c r="H610" s="396" t="str">
        <f t="shared" si="15"/>
        <v>No</v>
      </c>
      <c r="I610" s="396" t="str">
        <f t="shared" si="15"/>
        <v>No</v>
      </c>
      <c r="J610" s="17"/>
      <c r="K610" s="17"/>
      <c r="L610" s="17"/>
      <c r="N610" s="71"/>
    </row>
    <row r="611" spans="2:14" x14ac:dyDescent="0.3">
      <c r="B611" s="386"/>
      <c r="C611" s="392"/>
      <c r="D611" s="392"/>
      <c r="E611" s="395"/>
      <c r="F611" s="394"/>
      <c r="G611" s="396" t="str">
        <f t="shared" si="12"/>
        <v>No</v>
      </c>
      <c r="H611" s="396" t="str">
        <f t="shared" si="15"/>
        <v>No</v>
      </c>
      <c r="I611" s="396" t="str">
        <f t="shared" si="15"/>
        <v>No</v>
      </c>
      <c r="J611" s="17"/>
      <c r="K611" s="17"/>
      <c r="L611" s="17"/>
      <c r="N611" s="71"/>
    </row>
    <row r="612" spans="2:14" x14ac:dyDescent="0.3">
      <c r="B612" s="386"/>
      <c r="C612" s="392"/>
      <c r="D612" s="392"/>
      <c r="E612" s="395"/>
      <c r="F612" s="394"/>
      <c r="G612" s="396" t="str">
        <f t="shared" si="12"/>
        <v>No</v>
      </c>
      <c r="H612" s="396" t="str">
        <f t="shared" si="15"/>
        <v>No</v>
      </c>
      <c r="I612" s="396" t="str">
        <f t="shared" si="15"/>
        <v>No</v>
      </c>
      <c r="J612" s="17"/>
      <c r="K612" s="17"/>
      <c r="L612" s="17"/>
      <c r="N612" s="71"/>
    </row>
    <row r="613" spans="2:14" x14ac:dyDescent="0.3">
      <c r="B613" s="386"/>
      <c r="C613" s="392"/>
      <c r="D613" s="392"/>
      <c r="E613" s="395"/>
      <c r="F613" s="394"/>
      <c r="G613" s="396" t="str">
        <f t="shared" si="12"/>
        <v>No</v>
      </c>
      <c r="H613" s="396" t="str">
        <f t="shared" si="15"/>
        <v>No</v>
      </c>
      <c r="I613" s="396" t="str">
        <f t="shared" si="15"/>
        <v>No</v>
      </c>
      <c r="J613" s="17"/>
      <c r="K613" s="17"/>
      <c r="L613" s="17"/>
      <c r="N613" s="71"/>
    </row>
    <row r="614" spans="2:14" x14ac:dyDescent="0.3">
      <c r="B614" s="386"/>
      <c r="C614" s="392"/>
      <c r="D614" s="392"/>
      <c r="E614" s="395"/>
      <c r="F614" s="394"/>
      <c r="G614" s="396" t="str">
        <f t="shared" si="12"/>
        <v>No</v>
      </c>
      <c r="H614" s="396" t="str">
        <f t="shared" si="15"/>
        <v>No</v>
      </c>
      <c r="I614" s="396" t="str">
        <f t="shared" si="15"/>
        <v>No</v>
      </c>
      <c r="J614" s="17"/>
      <c r="K614" s="17"/>
      <c r="L614" s="17"/>
      <c r="N614" s="71"/>
    </row>
    <row r="615" spans="2:14" x14ac:dyDescent="0.3">
      <c r="B615" s="386"/>
      <c r="C615" s="392"/>
      <c r="D615" s="392"/>
      <c r="E615" s="395"/>
      <c r="F615" s="394"/>
      <c r="G615" s="396" t="str">
        <f t="shared" si="12"/>
        <v>No</v>
      </c>
      <c r="H615" s="396" t="str">
        <f t="shared" si="15"/>
        <v>No</v>
      </c>
      <c r="I615" s="396" t="str">
        <f t="shared" si="15"/>
        <v>No</v>
      </c>
      <c r="J615" s="17"/>
      <c r="K615" s="17"/>
      <c r="L615" s="17"/>
      <c r="N615" s="71"/>
    </row>
    <row r="616" spans="2:14" x14ac:dyDescent="0.3">
      <c r="B616" s="386"/>
      <c r="C616" s="392"/>
      <c r="D616" s="392"/>
      <c r="E616" s="395"/>
      <c r="F616" s="394"/>
      <c r="G616" s="396" t="str">
        <f t="shared" ref="G616:G679" si="16">IF($C616="","No",IF($C616&lt;DATE(2007,9,21),"Yes","No"))</f>
        <v>No</v>
      </c>
      <c r="H616" s="396" t="str">
        <f t="shared" ref="H616:I679" si="17">IF($C616="","No",IF($C616&lt;DATE(2019,9,20),"Yes","No"))</f>
        <v>No</v>
      </c>
      <c r="I616" s="396" t="str">
        <f t="shared" si="17"/>
        <v>No</v>
      </c>
      <c r="J616" s="17"/>
      <c r="K616" s="17"/>
      <c r="L616" s="17"/>
      <c r="N616" s="71"/>
    </row>
    <row r="617" spans="2:14" x14ac:dyDescent="0.3">
      <c r="B617" s="386"/>
      <c r="C617" s="392"/>
      <c r="D617" s="392"/>
      <c r="E617" s="395"/>
      <c r="F617" s="394"/>
      <c r="G617" s="396" t="str">
        <f t="shared" si="16"/>
        <v>No</v>
      </c>
      <c r="H617" s="396" t="str">
        <f t="shared" si="17"/>
        <v>No</v>
      </c>
      <c r="I617" s="396" t="str">
        <f t="shared" si="17"/>
        <v>No</v>
      </c>
      <c r="J617" s="17"/>
      <c r="K617" s="17"/>
      <c r="L617" s="17"/>
      <c r="N617" s="71"/>
    </row>
    <row r="618" spans="2:14" x14ac:dyDescent="0.3">
      <c r="B618" s="386"/>
      <c r="C618" s="392"/>
      <c r="D618" s="392"/>
      <c r="E618" s="395"/>
      <c r="F618" s="394"/>
      <c r="G618" s="396" t="str">
        <f t="shared" si="16"/>
        <v>No</v>
      </c>
      <c r="H618" s="396" t="str">
        <f t="shared" si="17"/>
        <v>No</v>
      </c>
      <c r="I618" s="396" t="str">
        <f t="shared" si="17"/>
        <v>No</v>
      </c>
      <c r="J618" s="17"/>
      <c r="K618" s="17"/>
      <c r="L618" s="17"/>
      <c r="N618" s="71"/>
    </row>
    <row r="619" spans="2:14" x14ac:dyDescent="0.3">
      <c r="B619" s="386"/>
      <c r="C619" s="392"/>
      <c r="D619" s="392"/>
      <c r="E619" s="395"/>
      <c r="F619" s="394"/>
      <c r="G619" s="396" t="str">
        <f t="shared" si="16"/>
        <v>No</v>
      </c>
      <c r="H619" s="396" t="str">
        <f t="shared" si="17"/>
        <v>No</v>
      </c>
      <c r="I619" s="396" t="str">
        <f t="shared" si="17"/>
        <v>No</v>
      </c>
      <c r="J619" s="17"/>
      <c r="K619" s="17"/>
      <c r="L619" s="17"/>
      <c r="N619" s="71"/>
    </row>
    <row r="620" spans="2:14" x14ac:dyDescent="0.3">
      <c r="B620" s="386"/>
      <c r="C620" s="392"/>
      <c r="D620" s="392"/>
      <c r="E620" s="395"/>
      <c r="F620" s="394"/>
      <c r="G620" s="396" t="str">
        <f t="shared" si="16"/>
        <v>No</v>
      </c>
      <c r="H620" s="396" t="str">
        <f t="shared" si="17"/>
        <v>No</v>
      </c>
      <c r="I620" s="396" t="str">
        <f t="shared" si="17"/>
        <v>No</v>
      </c>
      <c r="J620" s="17"/>
      <c r="K620" s="17"/>
      <c r="L620" s="17"/>
      <c r="N620" s="71"/>
    </row>
    <row r="621" spans="2:14" x14ac:dyDescent="0.3">
      <c r="B621" s="386"/>
      <c r="C621" s="392"/>
      <c r="D621" s="392"/>
      <c r="E621" s="395"/>
      <c r="F621" s="394"/>
      <c r="G621" s="396" t="str">
        <f t="shared" si="16"/>
        <v>No</v>
      </c>
      <c r="H621" s="396" t="str">
        <f t="shared" si="17"/>
        <v>No</v>
      </c>
      <c r="I621" s="396" t="str">
        <f t="shared" si="17"/>
        <v>No</v>
      </c>
      <c r="J621" s="17"/>
      <c r="K621" s="17"/>
      <c r="L621" s="17"/>
      <c r="N621" s="71"/>
    </row>
    <row r="622" spans="2:14" x14ac:dyDescent="0.3">
      <c r="B622" s="386"/>
      <c r="C622" s="392"/>
      <c r="D622" s="392"/>
      <c r="E622" s="395"/>
      <c r="F622" s="394"/>
      <c r="G622" s="396" t="str">
        <f t="shared" si="16"/>
        <v>No</v>
      </c>
      <c r="H622" s="396" t="str">
        <f t="shared" si="17"/>
        <v>No</v>
      </c>
      <c r="I622" s="396" t="str">
        <f t="shared" si="17"/>
        <v>No</v>
      </c>
      <c r="J622" s="17"/>
      <c r="K622" s="17"/>
      <c r="L622" s="17"/>
      <c r="N622" s="71"/>
    </row>
    <row r="623" spans="2:14" x14ac:dyDescent="0.3">
      <c r="B623" s="386"/>
      <c r="C623" s="392"/>
      <c r="D623" s="392"/>
      <c r="E623" s="395"/>
      <c r="F623" s="394"/>
      <c r="G623" s="396" t="str">
        <f t="shared" si="16"/>
        <v>No</v>
      </c>
      <c r="H623" s="396" t="str">
        <f t="shared" si="17"/>
        <v>No</v>
      </c>
      <c r="I623" s="396" t="str">
        <f t="shared" si="17"/>
        <v>No</v>
      </c>
      <c r="J623" s="17"/>
      <c r="K623" s="17"/>
      <c r="L623" s="17"/>
      <c r="N623" s="71"/>
    </row>
    <row r="624" spans="2:14" x14ac:dyDescent="0.3">
      <c r="B624" s="386"/>
      <c r="C624" s="392"/>
      <c r="D624" s="392"/>
      <c r="E624" s="395"/>
      <c r="F624" s="394"/>
      <c r="G624" s="396" t="str">
        <f t="shared" si="16"/>
        <v>No</v>
      </c>
      <c r="H624" s="396" t="str">
        <f t="shared" si="17"/>
        <v>No</v>
      </c>
      <c r="I624" s="396" t="str">
        <f t="shared" si="17"/>
        <v>No</v>
      </c>
      <c r="J624" s="17"/>
      <c r="K624" s="17"/>
      <c r="L624" s="17"/>
      <c r="N624" s="71"/>
    </row>
    <row r="625" spans="2:14" x14ac:dyDescent="0.3">
      <c r="B625" s="386"/>
      <c r="C625" s="392"/>
      <c r="D625" s="392"/>
      <c r="E625" s="395"/>
      <c r="F625" s="394"/>
      <c r="G625" s="396" t="str">
        <f t="shared" si="16"/>
        <v>No</v>
      </c>
      <c r="H625" s="396" t="str">
        <f t="shared" si="17"/>
        <v>No</v>
      </c>
      <c r="I625" s="396" t="str">
        <f t="shared" si="17"/>
        <v>No</v>
      </c>
      <c r="J625" s="17"/>
      <c r="K625" s="17"/>
      <c r="L625" s="17"/>
      <c r="N625" s="71"/>
    </row>
    <row r="626" spans="2:14" x14ac:dyDescent="0.3">
      <c r="B626" s="386"/>
      <c r="C626" s="392"/>
      <c r="D626" s="392"/>
      <c r="E626" s="395"/>
      <c r="F626" s="394"/>
      <c r="G626" s="396" t="str">
        <f t="shared" si="16"/>
        <v>No</v>
      </c>
      <c r="H626" s="396" t="str">
        <f t="shared" si="17"/>
        <v>No</v>
      </c>
      <c r="I626" s="396" t="str">
        <f t="shared" si="17"/>
        <v>No</v>
      </c>
      <c r="J626" s="17"/>
      <c r="K626" s="17"/>
      <c r="L626" s="17"/>
      <c r="N626" s="71"/>
    </row>
    <row r="627" spans="2:14" x14ac:dyDescent="0.3">
      <c r="B627" s="386"/>
      <c r="C627" s="392"/>
      <c r="D627" s="392"/>
      <c r="E627" s="395"/>
      <c r="F627" s="394"/>
      <c r="G627" s="396" t="str">
        <f t="shared" si="16"/>
        <v>No</v>
      </c>
      <c r="H627" s="396" t="str">
        <f t="shared" si="17"/>
        <v>No</v>
      </c>
      <c r="I627" s="396" t="str">
        <f t="shared" si="17"/>
        <v>No</v>
      </c>
      <c r="J627" s="17"/>
      <c r="K627" s="17"/>
      <c r="L627" s="17"/>
      <c r="N627" s="71"/>
    </row>
    <row r="628" spans="2:14" x14ac:dyDescent="0.3">
      <c r="B628" s="386"/>
      <c r="C628" s="392"/>
      <c r="D628" s="392"/>
      <c r="E628" s="395"/>
      <c r="F628" s="394"/>
      <c r="G628" s="396" t="str">
        <f t="shared" si="16"/>
        <v>No</v>
      </c>
      <c r="H628" s="396" t="str">
        <f t="shared" si="17"/>
        <v>No</v>
      </c>
      <c r="I628" s="396" t="str">
        <f t="shared" si="17"/>
        <v>No</v>
      </c>
      <c r="J628" s="17"/>
      <c r="K628" s="17"/>
      <c r="L628" s="17"/>
      <c r="N628" s="71"/>
    </row>
    <row r="629" spans="2:14" x14ac:dyDescent="0.3">
      <c r="B629" s="386"/>
      <c r="C629" s="392"/>
      <c r="D629" s="392"/>
      <c r="E629" s="395"/>
      <c r="F629" s="394"/>
      <c r="G629" s="396" t="str">
        <f t="shared" si="16"/>
        <v>No</v>
      </c>
      <c r="H629" s="396" t="str">
        <f t="shared" si="17"/>
        <v>No</v>
      </c>
      <c r="I629" s="396" t="str">
        <f t="shared" si="17"/>
        <v>No</v>
      </c>
      <c r="J629" s="17"/>
      <c r="K629" s="17"/>
      <c r="L629" s="17"/>
      <c r="N629" s="71"/>
    </row>
    <row r="630" spans="2:14" x14ac:dyDescent="0.3">
      <c r="B630" s="386"/>
      <c r="C630" s="392"/>
      <c r="D630" s="392"/>
      <c r="E630" s="395"/>
      <c r="F630" s="394"/>
      <c r="G630" s="396" t="str">
        <f t="shared" si="16"/>
        <v>No</v>
      </c>
      <c r="H630" s="396" t="str">
        <f t="shared" si="17"/>
        <v>No</v>
      </c>
      <c r="I630" s="396" t="str">
        <f t="shared" si="17"/>
        <v>No</v>
      </c>
      <c r="J630" s="17"/>
      <c r="K630" s="17"/>
      <c r="L630" s="17"/>
      <c r="N630" s="71"/>
    </row>
    <row r="631" spans="2:14" x14ac:dyDescent="0.3">
      <c r="B631" s="386"/>
      <c r="C631" s="392"/>
      <c r="D631" s="392"/>
      <c r="E631" s="395"/>
      <c r="F631" s="394"/>
      <c r="G631" s="396" t="str">
        <f t="shared" si="16"/>
        <v>No</v>
      </c>
      <c r="H631" s="396" t="str">
        <f t="shared" si="17"/>
        <v>No</v>
      </c>
      <c r="I631" s="396" t="str">
        <f t="shared" si="17"/>
        <v>No</v>
      </c>
      <c r="J631" s="17"/>
      <c r="K631" s="17"/>
      <c r="L631" s="17"/>
      <c r="N631" s="71"/>
    </row>
    <row r="632" spans="2:14" x14ac:dyDescent="0.3">
      <c r="B632" s="386"/>
      <c r="C632" s="392"/>
      <c r="D632" s="392"/>
      <c r="E632" s="395"/>
      <c r="F632" s="394"/>
      <c r="G632" s="396" t="str">
        <f t="shared" si="16"/>
        <v>No</v>
      </c>
      <c r="H632" s="396" t="str">
        <f t="shared" si="17"/>
        <v>No</v>
      </c>
      <c r="I632" s="396" t="str">
        <f t="shared" si="17"/>
        <v>No</v>
      </c>
      <c r="J632" s="17"/>
      <c r="K632" s="17"/>
      <c r="L632" s="17"/>
      <c r="N632" s="71"/>
    </row>
    <row r="633" spans="2:14" x14ac:dyDescent="0.3">
      <c r="B633" s="386"/>
      <c r="C633" s="392"/>
      <c r="D633" s="392"/>
      <c r="E633" s="395"/>
      <c r="F633" s="394"/>
      <c r="G633" s="396" t="str">
        <f t="shared" si="16"/>
        <v>No</v>
      </c>
      <c r="H633" s="396" t="str">
        <f t="shared" si="17"/>
        <v>No</v>
      </c>
      <c r="I633" s="396" t="str">
        <f t="shared" si="17"/>
        <v>No</v>
      </c>
      <c r="J633" s="17"/>
      <c r="K633" s="17"/>
      <c r="L633" s="17"/>
      <c r="N633" s="71"/>
    </row>
    <row r="634" spans="2:14" x14ac:dyDescent="0.3">
      <c r="B634" s="386"/>
      <c r="C634" s="392"/>
      <c r="D634" s="392"/>
      <c r="E634" s="395"/>
      <c r="F634" s="394"/>
      <c r="G634" s="396" t="str">
        <f t="shared" si="16"/>
        <v>No</v>
      </c>
      <c r="H634" s="396" t="str">
        <f t="shared" si="17"/>
        <v>No</v>
      </c>
      <c r="I634" s="396" t="str">
        <f t="shared" si="17"/>
        <v>No</v>
      </c>
      <c r="J634" s="17"/>
      <c r="K634" s="17"/>
      <c r="L634" s="17"/>
      <c r="N634" s="71"/>
    </row>
    <row r="635" spans="2:14" x14ac:dyDescent="0.3">
      <c r="B635" s="386"/>
      <c r="C635" s="392"/>
      <c r="D635" s="392"/>
      <c r="E635" s="395"/>
      <c r="F635" s="394"/>
      <c r="G635" s="396" t="str">
        <f t="shared" si="16"/>
        <v>No</v>
      </c>
      <c r="H635" s="396" t="str">
        <f t="shared" si="17"/>
        <v>No</v>
      </c>
      <c r="I635" s="396" t="str">
        <f t="shared" si="17"/>
        <v>No</v>
      </c>
      <c r="J635" s="17"/>
      <c r="K635" s="17"/>
      <c r="L635" s="17"/>
      <c r="N635" s="71"/>
    </row>
    <row r="636" spans="2:14" x14ac:dyDescent="0.3">
      <c r="B636" s="386"/>
      <c r="C636" s="392"/>
      <c r="D636" s="392"/>
      <c r="E636" s="395"/>
      <c r="F636" s="394"/>
      <c r="G636" s="396" t="str">
        <f t="shared" si="16"/>
        <v>No</v>
      </c>
      <c r="H636" s="396" t="str">
        <f t="shared" si="17"/>
        <v>No</v>
      </c>
      <c r="I636" s="396" t="str">
        <f t="shared" si="17"/>
        <v>No</v>
      </c>
      <c r="J636" s="17"/>
      <c r="K636" s="17"/>
      <c r="L636" s="17"/>
      <c r="N636" s="71"/>
    </row>
    <row r="637" spans="2:14" x14ac:dyDescent="0.3">
      <c r="B637" s="386"/>
      <c r="C637" s="392"/>
      <c r="D637" s="392"/>
      <c r="E637" s="395"/>
      <c r="F637" s="394"/>
      <c r="G637" s="396" t="str">
        <f t="shared" si="16"/>
        <v>No</v>
      </c>
      <c r="H637" s="396" t="str">
        <f t="shared" si="17"/>
        <v>No</v>
      </c>
      <c r="I637" s="396" t="str">
        <f t="shared" si="17"/>
        <v>No</v>
      </c>
      <c r="J637" s="17"/>
      <c r="K637" s="17"/>
      <c r="L637" s="17"/>
      <c r="N637" s="71"/>
    </row>
    <row r="638" spans="2:14" x14ac:dyDescent="0.3">
      <c r="B638" s="386"/>
      <c r="C638" s="392"/>
      <c r="D638" s="392"/>
      <c r="E638" s="395"/>
      <c r="F638" s="394"/>
      <c r="G638" s="396" t="str">
        <f t="shared" si="16"/>
        <v>No</v>
      </c>
      <c r="H638" s="396" t="str">
        <f t="shared" si="17"/>
        <v>No</v>
      </c>
      <c r="I638" s="396" t="str">
        <f t="shared" si="17"/>
        <v>No</v>
      </c>
      <c r="J638" s="17"/>
      <c r="K638" s="17"/>
      <c r="L638" s="17"/>
      <c r="N638" s="71"/>
    </row>
    <row r="639" spans="2:14" x14ac:dyDescent="0.3">
      <c r="B639" s="386"/>
      <c r="C639" s="392"/>
      <c r="D639" s="392"/>
      <c r="E639" s="395"/>
      <c r="F639" s="394"/>
      <c r="G639" s="396" t="str">
        <f t="shared" si="16"/>
        <v>No</v>
      </c>
      <c r="H639" s="396" t="str">
        <f t="shared" si="17"/>
        <v>No</v>
      </c>
      <c r="I639" s="396" t="str">
        <f t="shared" si="17"/>
        <v>No</v>
      </c>
      <c r="J639" s="17"/>
      <c r="K639" s="17"/>
      <c r="L639" s="17"/>
      <c r="N639" s="71"/>
    </row>
    <row r="640" spans="2:14" x14ac:dyDescent="0.3">
      <c r="B640" s="386"/>
      <c r="C640" s="392"/>
      <c r="D640" s="392"/>
      <c r="E640" s="395"/>
      <c r="F640" s="394"/>
      <c r="G640" s="396" t="str">
        <f t="shared" si="16"/>
        <v>No</v>
      </c>
      <c r="H640" s="396" t="str">
        <f t="shared" si="17"/>
        <v>No</v>
      </c>
      <c r="I640" s="396" t="str">
        <f t="shared" si="17"/>
        <v>No</v>
      </c>
      <c r="J640" s="17"/>
      <c r="K640" s="17"/>
      <c r="L640" s="17"/>
      <c r="N640" s="71"/>
    </row>
    <row r="641" spans="2:14" x14ac:dyDescent="0.3">
      <c r="B641" s="386"/>
      <c r="C641" s="392"/>
      <c r="D641" s="392"/>
      <c r="E641" s="395"/>
      <c r="F641" s="394"/>
      <c r="G641" s="396" t="str">
        <f t="shared" si="16"/>
        <v>No</v>
      </c>
      <c r="H641" s="396" t="str">
        <f t="shared" si="17"/>
        <v>No</v>
      </c>
      <c r="I641" s="396" t="str">
        <f t="shared" si="17"/>
        <v>No</v>
      </c>
      <c r="J641" s="17"/>
      <c r="K641" s="17"/>
      <c r="L641" s="17"/>
      <c r="N641" s="71"/>
    </row>
    <row r="642" spans="2:14" x14ac:dyDescent="0.3">
      <c r="B642" s="386"/>
      <c r="C642" s="392"/>
      <c r="D642" s="392"/>
      <c r="E642" s="395"/>
      <c r="F642" s="394"/>
      <c r="G642" s="396" t="str">
        <f t="shared" si="16"/>
        <v>No</v>
      </c>
      <c r="H642" s="396" t="str">
        <f t="shared" si="17"/>
        <v>No</v>
      </c>
      <c r="I642" s="396" t="str">
        <f t="shared" si="17"/>
        <v>No</v>
      </c>
      <c r="J642" s="17"/>
      <c r="K642" s="17"/>
      <c r="L642" s="17"/>
      <c r="N642" s="71"/>
    </row>
    <row r="643" spans="2:14" x14ac:dyDescent="0.3">
      <c r="B643" s="386"/>
      <c r="C643" s="392"/>
      <c r="D643" s="392"/>
      <c r="E643" s="395"/>
      <c r="F643" s="394"/>
      <c r="G643" s="396" t="str">
        <f t="shared" si="16"/>
        <v>No</v>
      </c>
      <c r="H643" s="396" t="str">
        <f t="shared" si="17"/>
        <v>No</v>
      </c>
      <c r="I643" s="396" t="str">
        <f t="shared" si="17"/>
        <v>No</v>
      </c>
      <c r="J643" s="17"/>
      <c r="K643" s="17"/>
      <c r="L643" s="17"/>
      <c r="N643" s="71"/>
    </row>
    <row r="644" spans="2:14" x14ac:dyDescent="0.3">
      <c r="B644" s="386"/>
      <c r="C644" s="392"/>
      <c r="D644" s="392"/>
      <c r="E644" s="395"/>
      <c r="F644" s="394"/>
      <c r="G644" s="396" t="str">
        <f t="shared" si="16"/>
        <v>No</v>
      </c>
      <c r="H644" s="396" t="str">
        <f t="shared" si="17"/>
        <v>No</v>
      </c>
      <c r="I644" s="396" t="str">
        <f t="shared" si="17"/>
        <v>No</v>
      </c>
      <c r="J644" s="17"/>
      <c r="K644" s="17"/>
      <c r="L644" s="17"/>
      <c r="N644" s="71"/>
    </row>
    <row r="645" spans="2:14" x14ac:dyDescent="0.3">
      <c r="B645" s="386"/>
      <c r="C645" s="392"/>
      <c r="D645" s="392"/>
      <c r="E645" s="395"/>
      <c r="F645" s="394"/>
      <c r="G645" s="396" t="str">
        <f t="shared" si="16"/>
        <v>No</v>
      </c>
      <c r="H645" s="396" t="str">
        <f t="shared" si="17"/>
        <v>No</v>
      </c>
      <c r="I645" s="396" t="str">
        <f t="shared" si="17"/>
        <v>No</v>
      </c>
      <c r="J645" s="17"/>
      <c r="K645" s="17"/>
      <c r="L645" s="17"/>
      <c r="N645" s="71"/>
    </row>
    <row r="646" spans="2:14" x14ac:dyDescent="0.3">
      <c r="B646" s="386"/>
      <c r="C646" s="392"/>
      <c r="D646" s="392"/>
      <c r="E646" s="395"/>
      <c r="F646" s="394"/>
      <c r="G646" s="396" t="str">
        <f t="shared" si="16"/>
        <v>No</v>
      </c>
      <c r="H646" s="396" t="str">
        <f t="shared" si="17"/>
        <v>No</v>
      </c>
      <c r="I646" s="396" t="str">
        <f t="shared" si="17"/>
        <v>No</v>
      </c>
      <c r="J646" s="17"/>
      <c r="K646" s="17"/>
      <c r="L646" s="17"/>
      <c r="N646" s="71"/>
    </row>
    <row r="647" spans="2:14" x14ac:dyDescent="0.3">
      <c r="B647" s="386"/>
      <c r="C647" s="392"/>
      <c r="D647" s="392"/>
      <c r="E647" s="395"/>
      <c r="F647" s="394"/>
      <c r="G647" s="396" t="str">
        <f t="shared" si="16"/>
        <v>No</v>
      </c>
      <c r="H647" s="396" t="str">
        <f t="shared" si="17"/>
        <v>No</v>
      </c>
      <c r="I647" s="396" t="str">
        <f t="shared" si="17"/>
        <v>No</v>
      </c>
      <c r="J647" s="17"/>
      <c r="K647" s="17"/>
      <c r="L647" s="17"/>
      <c r="N647" s="71"/>
    </row>
    <row r="648" spans="2:14" x14ac:dyDescent="0.3">
      <c r="B648" s="386"/>
      <c r="C648" s="392"/>
      <c r="D648" s="392"/>
      <c r="E648" s="395"/>
      <c r="F648" s="394"/>
      <c r="G648" s="396" t="str">
        <f t="shared" si="16"/>
        <v>No</v>
      </c>
      <c r="H648" s="396" t="str">
        <f t="shared" si="17"/>
        <v>No</v>
      </c>
      <c r="I648" s="396" t="str">
        <f t="shared" si="17"/>
        <v>No</v>
      </c>
      <c r="J648" s="17"/>
      <c r="K648" s="17"/>
      <c r="L648" s="17"/>
      <c r="N648" s="71"/>
    </row>
    <row r="649" spans="2:14" x14ac:dyDescent="0.3">
      <c r="B649" s="386"/>
      <c r="C649" s="392"/>
      <c r="D649" s="392"/>
      <c r="E649" s="395"/>
      <c r="F649" s="394"/>
      <c r="G649" s="396" t="str">
        <f t="shared" si="16"/>
        <v>No</v>
      </c>
      <c r="H649" s="396" t="str">
        <f t="shared" si="17"/>
        <v>No</v>
      </c>
      <c r="I649" s="396" t="str">
        <f t="shared" si="17"/>
        <v>No</v>
      </c>
      <c r="J649" s="17"/>
      <c r="K649" s="17"/>
      <c r="L649" s="17"/>
      <c r="N649" s="71"/>
    </row>
    <row r="650" spans="2:14" x14ac:dyDescent="0.3">
      <c r="B650" s="386"/>
      <c r="C650" s="392"/>
      <c r="D650" s="392"/>
      <c r="E650" s="395"/>
      <c r="F650" s="394"/>
      <c r="G650" s="396" t="str">
        <f t="shared" si="16"/>
        <v>No</v>
      </c>
      <c r="H650" s="396" t="str">
        <f t="shared" si="17"/>
        <v>No</v>
      </c>
      <c r="I650" s="396" t="str">
        <f t="shared" si="17"/>
        <v>No</v>
      </c>
      <c r="J650" s="17"/>
      <c r="K650" s="17"/>
      <c r="L650" s="17"/>
      <c r="N650" s="71"/>
    </row>
    <row r="651" spans="2:14" x14ac:dyDescent="0.3">
      <c r="B651" s="386"/>
      <c r="C651" s="392"/>
      <c r="D651" s="392"/>
      <c r="E651" s="395"/>
      <c r="F651" s="394"/>
      <c r="G651" s="396" t="str">
        <f t="shared" si="16"/>
        <v>No</v>
      </c>
      <c r="H651" s="396" t="str">
        <f t="shared" si="17"/>
        <v>No</v>
      </c>
      <c r="I651" s="396" t="str">
        <f t="shared" si="17"/>
        <v>No</v>
      </c>
      <c r="J651" s="17"/>
      <c r="K651" s="17"/>
      <c r="L651" s="17"/>
      <c r="N651" s="71"/>
    </row>
    <row r="652" spans="2:14" x14ac:dyDescent="0.3">
      <c r="B652" s="386"/>
      <c r="C652" s="392"/>
      <c r="D652" s="392"/>
      <c r="E652" s="395"/>
      <c r="F652" s="394"/>
      <c r="G652" s="396" t="str">
        <f t="shared" si="16"/>
        <v>No</v>
      </c>
      <c r="H652" s="396" t="str">
        <f t="shared" si="17"/>
        <v>No</v>
      </c>
      <c r="I652" s="396" t="str">
        <f t="shared" si="17"/>
        <v>No</v>
      </c>
      <c r="J652" s="17"/>
      <c r="K652" s="17"/>
      <c r="L652" s="17"/>
      <c r="N652" s="71"/>
    </row>
    <row r="653" spans="2:14" x14ac:dyDescent="0.3">
      <c r="B653" s="386"/>
      <c r="C653" s="392"/>
      <c r="D653" s="392"/>
      <c r="E653" s="395"/>
      <c r="F653" s="394"/>
      <c r="G653" s="396" t="str">
        <f t="shared" si="16"/>
        <v>No</v>
      </c>
      <c r="H653" s="396" t="str">
        <f t="shared" si="17"/>
        <v>No</v>
      </c>
      <c r="I653" s="396" t="str">
        <f t="shared" si="17"/>
        <v>No</v>
      </c>
      <c r="J653" s="17"/>
      <c r="K653" s="17"/>
      <c r="L653" s="17"/>
      <c r="N653" s="71"/>
    </row>
    <row r="654" spans="2:14" x14ac:dyDescent="0.3">
      <c r="B654" s="386"/>
      <c r="C654" s="392"/>
      <c r="D654" s="392"/>
      <c r="E654" s="395"/>
      <c r="F654" s="394"/>
      <c r="G654" s="396" t="str">
        <f t="shared" si="16"/>
        <v>No</v>
      </c>
      <c r="H654" s="396" t="str">
        <f t="shared" si="17"/>
        <v>No</v>
      </c>
      <c r="I654" s="396" t="str">
        <f t="shared" si="17"/>
        <v>No</v>
      </c>
      <c r="J654" s="17"/>
      <c r="K654" s="17"/>
      <c r="L654" s="17"/>
      <c r="N654" s="71"/>
    </row>
    <row r="655" spans="2:14" x14ac:dyDescent="0.3">
      <c r="B655" s="386"/>
      <c r="C655" s="392"/>
      <c r="D655" s="392"/>
      <c r="E655" s="395"/>
      <c r="F655" s="394"/>
      <c r="G655" s="396" t="str">
        <f t="shared" si="16"/>
        <v>No</v>
      </c>
      <c r="H655" s="396" t="str">
        <f t="shared" si="17"/>
        <v>No</v>
      </c>
      <c r="I655" s="396" t="str">
        <f t="shared" si="17"/>
        <v>No</v>
      </c>
      <c r="J655" s="17"/>
      <c r="K655" s="17"/>
      <c r="L655" s="17"/>
      <c r="N655" s="71"/>
    </row>
    <row r="656" spans="2:14" x14ac:dyDescent="0.3">
      <c r="B656" s="386"/>
      <c r="C656" s="392"/>
      <c r="D656" s="392"/>
      <c r="E656" s="395"/>
      <c r="F656" s="394"/>
      <c r="G656" s="396" t="str">
        <f t="shared" si="16"/>
        <v>No</v>
      </c>
      <c r="H656" s="396" t="str">
        <f t="shared" si="17"/>
        <v>No</v>
      </c>
      <c r="I656" s="396" t="str">
        <f t="shared" si="17"/>
        <v>No</v>
      </c>
      <c r="J656" s="17"/>
      <c r="K656" s="17"/>
      <c r="L656" s="17"/>
      <c r="N656" s="71"/>
    </row>
    <row r="657" spans="2:14" x14ac:dyDescent="0.3">
      <c r="B657" s="386"/>
      <c r="C657" s="392"/>
      <c r="D657" s="392"/>
      <c r="E657" s="395"/>
      <c r="F657" s="394"/>
      <c r="G657" s="396" t="str">
        <f t="shared" si="16"/>
        <v>No</v>
      </c>
      <c r="H657" s="396" t="str">
        <f t="shared" si="17"/>
        <v>No</v>
      </c>
      <c r="I657" s="396" t="str">
        <f t="shared" si="17"/>
        <v>No</v>
      </c>
      <c r="J657" s="17"/>
      <c r="K657" s="17"/>
      <c r="L657" s="17"/>
      <c r="N657" s="71"/>
    </row>
    <row r="658" spans="2:14" x14ac:dyDescent="0.3">
      <c r="B658" s="386"/>
      <c r="C658" s="392"/>
      <c r="D658" s="392"/>
      <c r="E658" s="395"/>
      <c r="F658" s="394"/>
      <c r="G658" s="396" t="str">
        <f t="shared" si="16"/>
        <v>No</v>
      </c>
      <c r="H658" s="396" t="str">
        <f t="shared" si="17"/>
        <v>No</v>
      </c>
      <c r="I658" s="396" t="str">
        <f t="shared" si="17"/>
        <v>No</v>
      </c>
      <c r="J658" s="17"/>
      <c r="K658" s="17"/>
      <c r="L658" s="17"/>
      <c r="N658" s="71"/>
    </row>
    <row r="659" spans="2:14" x14ac:dyDescent="0.3">
      <c r="B659" s="386"/>
      <c r="C659" s="392"/>
      <c r="D659" s="392"/>
      <c r="E659" s="395"/>
      <c r="F659" s="394"/>
      <c r="G659" s="396" t="str">
        <f t="shared" si="16"/>
        <v>No</v>
      </c>
      <c r="H659" s="396" t="str">
        <f t="shared" si="17"/>
        <v>No</v>
      </c>
      <c r="I659" s="396" t="str">
        <f t="shared" si="17"/>
        <v>No</v>
      </c>
      <c r="J659" s="17"/>
      <c r="K659" s="17"/>
      <c r="L659" s="17"/>
      <c r="N659" s="71"/>
    </row>
    <row r="660" spans="2:14" x14ac:dyDescent="0.3">
      <c r="B660" s="386"/>
      <c r="C660" s="392"/>
      <c r="D660" s="392"/>
      <c r="E660" s="395"/>
      <c r="F660" s="394"/>
      <c r="G660" s="396" t="str">
        <f t="shared" si="16"/>
        <v>No</v>
      </c>
      <c r="H660" s="396" t="str">
        <f t="shared" si="17"/>
        <v>No</v>
      </c>
      <c r="I660" s="396" t="str">
        <f t="shared" si="17"/>
        <v>No</v>
      </c>
      <c r="J660" s="17"/>
      <c r="K660" s="17"/>
      <c r="L660" s="17"/>
      <c r="N660" s="71"/>
    </row>
    <row r="661" spans="2:14" x14ac:dyDescent="0.3">
      <c r="B661" s="386"/>
      <c r="C661" s="392"/>
      <c r="D661" s="392"/>
      <c r="E661" s="395"/>
      <c r="F661" s="394"/>
      <c r="G661" s="396" t="str">
        <f t="shared" si="16"/>
        <v>No</v>
      </c>
      <c r="H661" s="396" t="str">
        <f t="shared" si="17"/>
        <v>No</v>
      </c>
      <c r="I661" s="396" t="str">
        <f t="shared" si="17"/>
        <v>No</v>
      </c>
      <c r="J661" s="17"/>
      <c r="K661" s="17"/>
      <c r="L661" s="17"/>
      <c r="N661" s="71"/>
    </row>
    <row r="662" spans="2:14" x14ac:dyDescent="0.3">
      <c r="B662" s="386"/>
      <c r="C662" s="392"/>
      <c r="D662" s="392"/>
      <c r="E662" s="395"/>
      <c r="F662" s="394"/>
      <c r="G662" s="396" t="str">
        <f t="shared" si="16"/>
        <v>No</v>
      </c>
      <c r="H662" s="396" t="str">
        <f t="shared" si="17"/>
        <v>No</v>
      </c>
      <c r="I662" s="396" t="str">
        <f t="shared" si="17"/>
        <v>No</v>
      </c>
      <c r="J662" s="17"/>
      <c r="K662" s="17"/>
      <c r="L662" s="17"/>
      <c r="N662" s="71"/>
    </row>
    <row r="663" spans="2:14" x14ac:dyDescent="0.3">
      <c r="B663" s="386"/>
      <c r="C663" s="392"/>
      <c r="D663" s="392"/>
      <c r="E663" s="395"/>
      <c r="F663" s="394"/>
      <c r="G663" s="396" t="str">
        <f t="shared" si="16"/>
        <v>No</v>
      </c>
      <c r="H663" s="396" t="str">
        <f t="shared" si="17"/>
        <v>No</v>
      </c>
      <c r="I663" s="396" t="str">
        <f t="shared" si="17"/>
        <v>No</v>
      </c>
      <c r="J663" s="17"/>
      <c r="K663" s="17"/>
      <c r="L663" s="17"/>
      <c r="N663" s="71"/>
    </row>
    <row r="664" spans="2:14" x14ac:dyDescent="0.3">
      <c r="B664" s="386"/>
      <c r="C664" s="392"/>
      <c r="D664" s="392"/>
      <c r="E664" s="395"/>
      <c r="F664" s="394"/>
      <c r="G664" s="396" t="str">
        <f t="shared" si="16"/>
        <v>No</v>
      </c>
      <c r="H664" s="396" t="str">
        <f t="shared" si="17"/>
        <v>No</v>
      </c>
      <c r="I664" s="396" t="str">
        <f t="shared" si="17"/>
        <v>No</v>
      </c>
      <c r="J664" s="17"/>
      <c r="K664" s="17"/>
      <c r="L664" s="17"/>
      <c r="N664" s="71"/>
    </row>
    <row r="665" spans="2:14" x14ac:dyDescent="0.3">
      <c r="B665" s="386"/>
      <c r="C665" s="392"/>
      <c r="D665" s="392"/>
      <c r="E665" s="395"/>
      <c r="F665" s="394"/>
      <c r="G665" s="396" t="str">
        <f t="shared" si="16"/>
        <v>No</v>
      </c>
      <c r="H665" s="396" t="str">
        <f t="shared" si="17"/>
        <v>No</v>
      </c>
      <c r="I665" s="396" t="str">
        <f t="shared" si="17"/>
        <v>No</v>
      </c>
      <c r="J665" s="17"/>
      <c r="K665" s="17"/>
      <c r="L665" s="17"/>
      <c r="N665" s="71"/>
    </row>
    <row r="666" spans="2:14" x14ac:dyDescent="0.3">
      <c r="B666" s="386"/>
      <c r="C666" s="392"/>
      <c r="D666" s="392"/>
      <c r="E666" s="395"/>
      <c r="F666" s="394"/>
      <c r="G666" s="396" t="str">
        <f t="shared" si="16"/>
        <v>No</v>
      </c>
      <c r="H666" s="396" t="str">
        <f t="shared" si="17"/>
        <v>No</v>
      </c>
      <c r="I666" s="396" t="str">
        <f t="shared" si="17"/>
        <v>No</v>
      </c>
      <c r="J666" s="17"/>
      <c r="K666" s="17"/>
      <c r="L666" s="17"/>
      <c r="N666" s="71"/>
    </row>
    <row r="667" spans="2:14" x14ac:dyDescent="0.3">
      <c r="B667" s="386"/>
      <c r="C667" s="392"/>
      <c r="D667" s="392"/>
      <c r="E667" s="395"/>
      <c r="F667" s="394"/>
      <c r="G667" s="396" t="str">
        <f t="shared" si="16"/>
        <v>No</v>
      </c>
      <c r="H667" s="396" t="str">
        <f t="shared" si="17"/>
        <v>No</v>
      </c>
      <c r="I667" s="396" t="str">
        <f t="shared" si="17"/>
        <v>No</v>
      </c>
      <c r="J667" s="17"/>
      <c r="K667" s="17"/>
      <c r="L667" s="17"/>
      <c r="N667" s="71"/>
    </row>
    <row r="668" spans="2:14" x14ac:dyDescent="0.3">
      <c r="B668" s="386"/>
      <c r="C668" s="392"/>
      <c r="D668" s="392"/>
      <c r="E668" s="395"/>
      <c r="F668" s="394"/>
      <c r="G668" s="396" t="str">
        <f t="shared" si="16"/>
        <v>No</v>
      </c>
      <c r="H668" s="396" t="str">
        <f t="shared" si="17"/>
        <v>No</v>
      </c>
      <c r="I668" s="396" t="str">
        <f t="shared" si="17"/>
        <v>No</v>
      </c>
      <c r="J668" s="17"/>
      <c r="K668" s="17"/>
      <c r="L668" s="17"/>
      <c r="N668" s="71"/>
    </row>
    <row r="669" spans="2:14" x14ac:dyDescent="0.3">
      <c r="B669" s="386"/>
      <c r="C669" s="392"/>
      <c r="D669" s="392"/>
      <c r="E669" s="395"/>
      <c r="F669" s="394"/>
      <c r="G669" s="396" t="str">
        <f t="shared" si="16"/>
        <v>No</v>
      </c>
      <c r="H669" s="396" t="str">
        <f t="shared" si="17"/>
        <v>No</v>
      </c>
      <c r="I669" s="396" t="str">
        <f t="shared" si="17"/>
        <v>No</v>
      </c>
      <c r="J669" s="17"/>
      <c r="K669" s="17"/>
      <c r="L669" s="17"/>
      <c r="N669" s="71"/>
    </row>
    <row r="670" spans="2:14" x14ac:dyDescent="0.3">
      <c r="B670" s="386"/>
      <c r="C670" s="392"/>
      <c r="D670" s="392"/>
      <c r="E670" s="395"/>
      <c r="F670" s="394"/>
      <c r="G670" s="396" t="str">
        <f t="shared" si="16"/>
        <v>No</v>
      </c>
      <c r="H670" s="396" t="str">
        <f t="shared" si="17"/>
        <v>No</v>
      </c>
      <c r="I670" s="396" t="str">
        <f t="shared" si="17"/>
        <v>No</v>
      </c>
      <c r="J670" s="17"/>
      <c r="K670" s="17"/>
      <c r="L670" s="17"/>
      <c r="N670" s="71"/>
    </row>
    <row r="671" spans="2:14" x14ac:dyDescent="0.3">
      <c r="B671" s="386"/>
      <c r="C671" s="392"/>
      <c r="D671" s="392"/>
      <c r="E671" s="395"/>
      <c r="F671" s="394"/>
      <c r="G671" s="396" t="str">
        <f t="shared" si="16"/>
        <v>No</v>
      </c>
      <c r="H671" s="396" t="str">
        <f t="shared" si="17"/>
        <v>No</v>
      </c>
      <c r="I671" s="396" t="str">
        <f t="shared" si="17"/>
        <v>No</v>
      </c>
      <c r="J671" s="17"/>
      <c r="K671" s="17"/>
      <c r="L671" s="17"/>
      <c r="N671" s="71"/>
    </row>
    <row r="672" spans="2:14" x14ac:dyDescent="0.3">
      <c r="B672" s="386"/>
      <c r="C672" s="392"/>
      <c r="D672" s="392"/>
      <c r="E672" s="395"/>
      <c r="F672" s="394"/>
      <c r="G672" s="396" t="str">
        <f t="shared" si="16"/>
        <v>No</v>
      </c>
      <c r="H672" s="396" t="str">
        <f t="shared" si="17"/>
        <v>No</v>
      </c>
      <c r="I672" s="396" t="str">
        <f t="shared" si="17"/>
        <v>No</v>
      </c>
      <c r="J672" s="17"/>
      <c r="K672" s="17"/>
      <c r="L672" s="17"/>
      <c r="N672" s="71"/>
    </row>
    <row r="673" spans="2:14" x14ac:dyDescent="0.3">
      <c r="B673" s="386"/>
      <c r="C673" s="392"/>
      <c r="D673" s="392"/>
      <c r="E673" s="395"/>
      <c r="F673" s="394"/>
      <c r="G673" s="396" t="str">
        <f t="shared" si="16"/>
        <v>No</v>
      </c>
      <c r="H673" s="396" t="str">
        <f t="shared" si="17"/>
        <v>No</v>
      </c>
      <c r="I673" s="396" t="str">
        <f t="shared" si="17"/>
        <v>No</v>
      </c>
      <c r="J673" s="17"/>
      <c r="K673" s="17"/>
      <c r="L673" s="17"/>
      <c r="N673" s="71"/>
    </row>
    <row r="674" spans="2:14" x14ac:dyDescent="0.3">
      <c r="B674" s="386"/>
      <c r="C674" s="392"/>
      <c r="D674" s="392"/>
      <c r="E674" s="395"/>
      <c r="F674" s="394"/>
      <c r="G674" s="396" t="str">
        <f t="shared" si="16"/>
        <v>No</v>
      </c>
      <c r="H674" s="396" t="str">
        <f t="shared" si="17"/>
        <v>No</v>
      </c>
      <c r="I674" s="396" t="str">
        <f t="shared" si="17"/>
        <v>No</v>
      </c>
      <c r="J674" s="17"/>
      <c r="K674" s="17"/>
      <c r="L674" s="17"/>
      <c r="N674" s="71"/>
    </row>
    <row r="675" spans="2:14" x14ac:dyDescent="0.3">
      <c r="B675" s="386"/>
      <c r="C675" s="392"/>
      <c r="D675" s="392"/>
      <c r="E675" s="395"/>
      <c r="F675" s="394"/>
      <c r="G675" s="396" t="str">
        <f t="shared" si="16"/>
        <v>No</v>
      </c>
      <c r="H675" s="396" t="str">
        <f t="shared" si="17"/>
        <v>No</v>
      </c>
      <c r="I675" s="396" t="str">
        <f t="shared" si="17"/>
        <v>No</v>
      </c>
      <c r="J675" s="17"/>
      <c r="K675" s="17"/>
      <c r="L675" s="17"/>
      <c r="N675" s="71"/>
    </row>
    <row r="676" spans="2:14" x14ac:dyDescent="0.3">
      <c r="B676" s="386"/>
      <c r="C676" s="392"/>
      <c r="D676" s="392"/>
      <c r="E676" s="395"/>
      <c r="F676" s="394"/>
      <c r="G676" s="396" t="str">
        <f t="shared" si="16"/>
        <v>No</v>
      </c>
      <c r="H676" s="396" t="str">
        <f t="shared" si="17"/>
        <v>No</v>
      </c>
      <c r="I676" s="396" t="str">
        <f t="shared" si="17"/>
        <v>No</v>
      </c>
      <c r="J676" s="17"/>
      <c r="K676" s="17"/>
      <c r="L676" s="17"/>
      <c r="N676" s="71"/>
    </row>
    <row r="677" spans="2:14" x14ac:dyDescent="0.3">
      <c r="B677" s="386"/>
      <c r="C677" s="392"/>
      <c r="D677" s="392"/>
      <c r="E677" s="395"/>
      <c r="F677" s="394"/>
      <c r="G677" s="396" t="str">
        <f t="shared" si="16"/>
        <v>No</v>
      </c>
      <c r="H677" s="396" t="str">
        <f t="shared" si="17"/>
        <v>No</v>
      </c>
      <c r="I677" s="396" t="str">
        <f t="shared" si="17"/>
        <v>No</v>
      </c>
      <c r="J677" s="17"/>
      <c r="K677" s="17"/>
      <c r="L677" s="17"/>
      <c r="N677" s="71"/>
    </row>
    <row r="678" spans="2:14" x14ac:dyDescent="0.3">
      <c r="B678" s="386"/>
      <c r="C678" s="392"/>
      <c r="D678" s="392"/>
      <c r="E678" s="395"/>
      <c r="F678" s="394"/>
      <c r="G678" s="396" t="str">
        <f t="shared" si="16"/>
        <v>No</v>
      </c>
      <c r="H678" s="396" t="str">
        <f t="shared" si="17"/>
        <v>No</v>
      </c>
      <c r="I678" s="396" t="str">
        <f t="shared" si="17"/>
        <v>No</v>
      </c>
      <c r="J678" s="17"/>
      <c r="K678" s="17"/>
      <c r="L678" s="17"/>
      <c r="N678" s="71"/>
    </row>
    <row r="679" spans="2:14" x14ac:dyDescent="0.3">
      <c r="B679" s="386"/>
      <c r="C679" s="392"/>
      <c r="D679" s="392"/>
      <c r="E679" s="395"/>
      <c r="F679" s="394"/>
      <c r="G679" s="396" t="str">
        <f t="shared" si="16"/>
        <v>No</v>
      </c>
      <c r="H679" s="396" t="str">
        <f t="shared" si="17"/>
        <v>No</v>
      </c>
      <c r="I679" s="396" t="str">
        <f t="shared" si="17"/>
        <v>No</v>
      </c>
      <c r="J679" s="17"/>
      <c r="K679" s="17"/>
      <c r="L679" s="17"/>
      <c r="N679" s="71"/>
    </row>
    <row r="680" spans="2:14" x14ac:dyDescent="0.3">
      <c r="B680" s="386"/>
      <c r="C680" s="392"/>
      <c r="D680" s="392"/>
      <c r="E680" s="395"/>
      <c r="F680" s="394"/>
      <c r="G680" s="396" t="str">
        <f t="shared" ref="G680:G743" si="18">IF($C680="","No",IF($C680&lt;DATE(2007,9,21),"Yes","No"))</f>
        <v>No</v>
      </c>
      <c r="H680" s="396" t="str">
        <f t="shared" ref="H680:I743" si="19">IF($C680="","No",IF($C680&lt;DATE(2019,9,20),"Yes","No"))</f>
        <v>No</v>
      </c>
      <c r="I680" s="396" t="str">
        <f t="shared" si="19"/>
        <v>No</v>
      </c>
      <c r="J680" s="17"/>
      <c r="K680" s="17"/>
      <c r="L680" s="17"/>
      <c r="N680" s="71"/>
    </row>
    <row r="681" spans="2:14" x14ac:dyDescent="0.3">
      <c r="B681" s="386"/>
      <c r="C681" s="392"/>
      <c r="D681" s="392"/>
      <c r="E681" s="395"/>
      <c r="F681" s="394"/>
      <c r="G681" s="396" t="str">
        <f t="shared" si="18"/>
        <v>No</v>
      </c>
      <c r="H681" s="396" t="str">
        <f t="shared" si="19"/>
        <v>No</v>
      </c>
      <c r="I681" s="396" t="str">
        <f t="shared" si="19"/>
        <v>No</v>
      </c>
      <c r="J681" s="17"/>
      <c r="K681" s="17"/>
      <c r="L681" s="17"/>
      <c r="N681" s="71"/>
    </row>
    <row r="682" spans="2:14" x14ac:dyDescent="0.3">
      <c r="B682" s="386"/>
      <c r="C682" s="392"/>
      <c r="D682" s="392"/>
      <c r="E682" s="395"/>
      <c r="F682" s="394"/>
      <c r="G682" s="396" t="str">
        <f t="shared" si="18"/>
        <v>No</v>
      </c>
      <c r="H682" s="396" t="str">
        <f t="shared" si="19"/>
        <v>No</v>
      </c>
      <c r="I682" s="396" t="str">
        <f t="shared" si="19"/>
        <v>No</v>
      </c>
      <c r="J682" s="17"/>
      <c r="K682" s="17"/>
      <c r="L682" s="17"/>
      <c r="N682" s="71"/>
    </row>
    <row r="683" spans="2:14" x14ac:dyDescent="0.3">
      <c r="B683" s="386"/>
      <c r="C683" s="392"/>
      <c r="D683" s="392"/>
      <c r="E683" s="395"/>
      <c r="F683" s="394"/>
      <c r="G683" s="396" t="str">
        <f t="shared" si="18"/>
        <v>No</v>
      </c>
      <c r="H683" s="396" t="str">
        <f t="shared" si="19"/>
        <v>No</v>
      </c>
      <c r="I683" s="396" t="str">
        <f t="shared" si="19"/>
        <v>No</v>
      </c>
      <c r="J683" s="17"/>
      <c r="K683" s="17"/>
      <c r="L683" s="17"/>
      <c r="N683" s="71"/>
    </row>
    <row r="684" spans="2:14" x14ac:dyDescent="0.3">
      <c r="B684" s="386"/>
      <c r="C684" s="392"/>
      <c r="D684" s="392"/>
      <c r="E684" s="395"/>
      <c r="F684" s="394"/>
      <c r="G684" s="396" t="str">
        <f t="shared" si="18"/>
        <v>No</v>
      </c>
      <c r="H684" s="396" t="str">
        <f t="shared" si="19"/>
        <v>No</v>
      </c>
      <c r="I684" s="396" t="str">
        <f t="shared" si="19"/>
        <v>No</v>
      </c>
      <c r="J684" s="17"/>
      <c r="K684" s="17"/>
      <c r="L684" s="17"/>
      <c r="N684" s="71"/>
    </row>
    <row r="685" spans="2:14" x14ac:dyDescent="0.3">
      <c r="B685" s="386"/>
      <c r="C685" s="392"/>
      <c r="D685" s="392"/>
      <c r="E685" s="395"/>
      <c r="F685" s="394"/>
      <c r="G685" s="396" t="str">
        <f t="shared" si="18"/>
        <v>No</v>
      </c>
      <c r="H685" s="396" t="str">
        <f t="shared" si="19"/>
        <v>No</v>
      </c>
      <c r="I685" s="396" t="str">
        <f t="shared" si="19"/>
        <v>No</v>
      </c>
      <c r="J685" s="17"/>
      <c r="K685" s="17"/>
      <c r="L685" s="17"/>
      <c r="N685" s="71"/>
    </row>
    <row r="686" spans="2:14" x14ac:dyDescent="0.3">
      <c r="B686" s="386"/>
      <c r="C686" s="392"/>
      <c r="D686" s="392"/>
      <c r="E686" s="395"/>
      <c r="F686" s="394"/>
      <c r="G686" s="396" t="str">
        <f t="shared" si="18"/>
        <v>No</v>
      </c>
      <c r="H686" s="396" t="str">
        <f t="shared" si="19"/>
        <v>No</v>
      </c>
      <c r="I686" s="396" t="str">
        <f t="shared" si="19"/>
        <v>No</v>
      </c>
      <c r="J686" s="17"/>
      <c r="K686" s="17"/>
      <c r="L686" s="17"/>
      <c r="N686" s="71"/>
    </row>
    <row r="687" spans="2:14" x14ac:dyDescent="0.3">
      <c r="B687" s="386"/>
      <c r="C687" s="392"/>
      <c r="D687" s="392"/>
      <c r="E687" s="395"/>
      <c r="F687" s="394"/>
      <c r="G687" s="396" t="str">
        <f t="shared" si="18"/>
        <v>No</v>
      </c>
      <c r="H687" s="396" t="str">
        <f t="shared" si="19"/>
        <v>No</v>
      </c>
      <c r="I687" s="396" t="str">
        <f t="shared" si="19"/>
        <v>No</v>
      </c>
      <c r="J687" s="17"/>
      <c r="K687" s="17"/>
      <c r="L687" s="17"/>
      <c r="N687" s="71"/>
    </row>
    <row r="688" spans="2:14" x14ac:dyDescent="0.3">
      <c r="B688" s="386"/>
      <c r="C688" s="392"/>
      <c r="D688" s="392"/>
      <c r="E688" s="395"/>
      <c r="F688" s="394"/>
      <c r="G688" s="396" t="str">
        <f t="shared" si="18"/>
        <v>No</v>
      </c>
      <c r="H688" s="396" t="str">
        <f t="shared" si="19"/>
        <v>No</v>
      </c>
      <c r="I688" s="396" t="str">
        <f t="shared" si="19"/>
        <v>No</v>
      </c>
      <c r="J688" s="17"/>
      <c r="K688" s="17"/>
      <c r="L688" s="17"/>
      <c r="N688" s="71"/>
    </row>
    <row r="689" spans="2:14" x14ac:dyDescent="0.3">
      <c r="B689" s="386"/>
      <c r="C689" s="392"/>
      <c r="D689" s="392"/>
      <c r="E689" s="395"/>
      <c r="F689" s="394"/>
      <c r="G689" s="396" t="str">
        <f t="shared" si="18"/>
        <v>No</v>
      </c>
      <c r="H689" s="396" t="str">
        <f t="shared" si="19"/>
        <v>No</v>
      </c>
      <c r="I689" s="396" t="str">
        <f t="shared" si="19"/>
        <v>No</v>
      </c>
      <c r="J689" s="17"/>
      <c r="K689" s="17"/>
      <c r="L689" s="17"/>
      <c r="N689" s="71"/>
    </row>
    <row r="690" spans="2:14" x14ac:dyDescent="0.3">
      <c r="B690" s="386"/>
      <c r="C690" s="392"/>
      <c r="D690" s="392"/>
      <c r="E690" s="395"/>
      <c r="F690" s="394"/>
      <c r="G690" s="396" t="str">
        <f t="shared" si="18"/>
        <v>No</v>
      </c>
      <c r="H690" s="396" t="str">
        <f t="shared" si="19"/>
        <v>No</v>
      </c>
      <c r="I690" s="396" t="str">
        <f t="shared" si="19"/>
        <v>No</v>
      </c>
      <c r="J690" s="17"/>
      <c r="K690" s="17"/>
      <c r="L690" s="17"/>
      <c r="N690" s="71"/>
    </row>
    <row r="691" spans="2:14" x14ac:dyDescent="0.3">
      <c r="B691" s="386"/>
      <c r="C691" s="392"/>
      <c r="D691" s="392"/>
      <c r="E691" s="395"/>
      <c r="F691" s="394"/>
      <c r="G691" s="396" t="str">
        <f t="shared" si="18"/>
        <v>No</v>
      </c>
      <c r="H691" s="396" t="str">
        <f t="shared" si="19"/>
        <v>No</v>
      </c>
      <c r="I691" s="396" t="str">
        <f t="shared" si="19"/>
        <v>No</v>
      </c>
      <c r="J691" s="17"/>
      <c r="K691" s="17"/>
      <c r="L691" s="17"/>
      <c r="N691" s="71"/>
    </row>
    <row r="692" spans="2:14" x14ac:dyDescent="0.3">
      <c r="B692" s="386"/>
      <c r="C692" s="392"/>
      <c r="D692" s="392"/>
      <c r="E692" s="395"/>
      <c r="F692" s="394"/>
      <c r="G692" s="396" t="str">
        <f t="shared" si="18"/>
        <v>No</v>
      </c>
      <c r="H692" s="396" t="str">
        <f t="shared" si="19"/>
        <v>No</v>
      </c>
      <c r="I692" s="396" t="str">
        <f t="shared" si="19"/>
        <v>No</v>
      </c>
      <c r="J692" s="17"/>
      <c r="K692" s="17"/>
      <c r="L692" s="17"/>
      <c r="N692" s="71"/>
    </row>
    <row r="693" spans="2:14" x14ac:dyDescent="0.3">
      <c r="B693" s="386"/>
      <c r="C693" s="392"/>
      <c r="D693" s="392"/>
      <c r="E693" s="395"/>
      <c r="F693" s="394"/>
      <c r="G693" s="396" t="str">
        <f t="shared" si="18"/>
        <v>No</v>
      </c>
      <c r="H693" s="396" t="str">
        <f t="shared" si="19"/>
        <v>No</v>
      </c>
      <c r="I693" s="396" t="str">
        <f t="shared" si="19"/>
        <v>No</v>
      </c>
      <c r="J693" s="17"/>
      <c r="K693" s="17"/>
      <c r="L693" s="17"/>
      <c r="N693" s="71"/>
    </row>
    <row r="694" spans="2:14" x14ac:dyDescent="0.3">
      <c r="B694" s="386"/>
      <c r="C694" s="392"/>
      <c r="D694" s="392"/>
      <c r="E694" s="395"/>
      <c r="F694" s="394"/>
      <c r="G694" s="396" t="str">
        <f t="shared" si="18"/>
        <v>No</v>
      </c>
      <c r="H694" s="396" t="str">
        <f t="shared" si="19"/>
        <v>No</v>
      </c>
      <c r="I694" s="396" t="str">
        <f t="shared" si="19"/>
        <v>No</v>
      </c>
      <c r="J694" s="17"/>
      <c r="K694" s="17"/>
      <c r="L694" s="17"/>
      <c r="N694" s="71"/>
    </row>
    <row r="695" spans="2:14" x14ac:dyDescent="0.3">
      <c r="B695" s="386"/>
      <c r="C695" s="392"/>
      <c r="D695" s="392"/>
      <c r="E695" s="395"/>
      <c r="F695" s="394"/>
      <c r="G695" s="396" t="str">
        <f t="shared" si="18"/>
        <v>No</v>
      </c>
      <c r="H695" s="396" t="str">
        <f t="shared" si="19"/>
        <v>No</v>
      </c>
      <c r="I695" s="396" t="str">
        <f t="shared" si="19"/>
        <v>No</v>
      </c>
      <c r="J695" s="17"/>
      <c r="K695" s="17"/>
      <c r="L695" s="17"/>
      <c r="N695" s="71"/>
    </row>
    <row r="696" spans="2:14" x14ac:dyDescent="0.3">
      <c r="B696" s="386"/>
      <c r="C696" s="392"/>
      <c r="D696" s="392"/>
      <c r="E696" s="395"/>
      <c r="F696" s="394"/>
      <c r="G696" s="396" t="str">
        <f t="shared" si="18"/>
        <v>No</v>
      </c>
      <c r="H696" s="396" t="str">
        <f t="shared" si="19"/>
        <v>No</v>
      </c>
      <c r="I696" s="396" t="str">
        <f t="shared" si="19"/>
        <v>No</v>
      </c>
      <c r="J696" s="17"/>
      <c r="K696" s="17"/>
      <c r="L696" s="17"/>
      <c r="N696" s="71"/>
    </row>
    <row r="697" spans="2:14" x14ac:dyDescent="0.3">
      <c r="B697" s="386"/>
      <c r="C697" s="392"/>
      <c r="D697" s="392"/>
      <c r="E697" s="395"/>
      <c r="F697" s="394"/>
      <c r="G697" s="396" t="str">
        <f t="shared" si="18"/>
        <v>No</v>
      </c>
      <c r="H697" s="396" t="str">
        <f t="shared" si="19"/>
        <v>No</v>
      </c>
      <c r="I697" s="396" t="str">
        <f t="shared" si="19"/>
        <v>No</v>
      </c>
      <c r="J697" s="17"/>
      <c r="K697" s="17"/>
      <c r="L697" s="17"/>
      <c r="N697" s="71"/>
    </row>
    <row r="698" spans="2:14" x14ac:dyDescent="0.3">
      <c r="B698" s="386"/>
      <c r="C698" s="392"/>
      <c r="D698" s="392"/>
      <c r="E698" s="395"/>
      <c r="F698" s="394"/>
      <c r="G698" s="396" t="str">
        <f t="shared" si="18"/>
        <v>No</v>
      </c>
      <c r="H698" s="396" t="str">
        <f t="shared" si="19"/>
        <v>No</v>
      </c>
      <c r="I698" s="396" t="str">
        <f t="shared" si="19"/>
        <v>No</v>
      </c>
      <c r="J698" s="17"/>
      <c r="K698" s="17"/>
      <c r="L698" s="17"/>
      <c r="N698" s="71"/>
    </row>
    <row r="699" spans="2:14" x14ac:dyDescent="0.3">
      <c r="B699" s="386"/>
      <c r="C699" s="392"/>
      <c r="D699" s="392"/>
      <c r="E699" s="395"/>
      <c r="F699" s="394"/>
      <c r="G699" s="396" t="str">
        <f t="shared" si="18"/>
        <v>No</v>
      </c>
      <c r="H699" s="396" t="str">
        <f t="shared" si="19"/>
        <v>No</v>
      </c>
      <c r="I699" s="396" t="str">
        <f t="shared" si="19"/>
        <v>No</v>
      </c>
      <c r="J699" s="17"/>
      <c r="K699" s="17"/>
      <c r="L699" s="17"/>
      <c r="N699" s="71"/>
    </row>
    <row r="700" spans="2:14" x14ac:dyDescent="0.3">
      <c r="B700" s="386"/>
      <c r="C700" s="392"/>
      <c r="D700" s="392"/>
      <c r="E700" s="395"/>
      <c r="F700" s="394"/>
      <c r="G700" s="396" t="str">
        <f t="shared" si="18"/>
        <v>No</v>
      </c>
      <c r="H700" s="396" t="str">
        <f t="shared" si="19"/>
        <v>No</v>
      </c>
      <c r="I700" s="396" t="str">
        <f t="shared" si="19"/>
        <v>No</v>
      </c>
      <c r="J700" s="17"/>
      <c r="K700" s="17"/>
      <c r="L700" s="17"/>
      <c r="N700" s="71"/>
    </row>
    <row r="701" spans="2:14" x14ac:dyDescent="0.3">
      <c r="B701" s="386"/>
      <c r="C701" s="392"/>
      <c r="D701" s="392"/>
      <c r="E701" s="395"/>
      <c r="F701" s="394"/>
      <c r="G701" s="396" t="str">
        <f t="shared" si="18"/>
        <v>No</v>
      </c>
      <c r="H701" s="396" t="str">
        <f t="shared" si="19"/>
        <v>No</v>
      </c>
      <c r="I701" s="396" t="str">
        <f t="shared" si="19"/>
        <v>No</v>
      </c>
      <c r="J701" s="17"/>
      <c r="K701" s="17"/>
      <c r="L701" s="17"/>
      <c r="N701" s="71"/>
    </row>
    <row r="702" spans="2:14" x14ac:dyDescent="0.3">
      <c r="B702" s="386"/>
      <c r="C702" s="392"/>
      <c r="D702" s="392"/>
      <c r="E702" s="395"/>
      <c r="F702" s="394"/>
      <c r="G702" s="396" t="str">
        <f t="shared" si="18"/>
        <v>No</v>
      </c>
      <c r="H702" s="396" t="str">
        <f t="shared" si="19"/>
        <v>No</v>
      </c>
      <c r="I702" s="396" t="str">
        <f t="shared" si="19"/>
        <v>No</v>
      </c>
      <c r="J702" s="17"/>
      <c r="K702" s="17"/>
      <c r="L702" s="17"/>
      <c r="N702" s="71"/>
    </row>
    <row r="703" spans="2:14" x14ac:dyDescent="0.3">
      <c r="B703" s="386"/>
      <c r="C703" s="392"/>
      <c r="D703" s="392"/>
      <c r="E703" s="395"/>
      <c r="F703" s="394"/>
      <c r="G703" s="396" t="str">
        <f t="shared" si="18"/>
        <v>No</v>
      </c>
      <c r="H703" s="396" t="str">
        <f t="shared" si="19"/>
        <v>No</v>
      </c>
      <c r="I703" s="396" t="str">
        <f t="shared" si="19"/>
        <v>No</v>
      </c>
      <c r="J703" s="17"/>
      <c r="K703" s="17"/>
      <c r="L703" s="17"/>
      <c r="N703" s="71"/>
    </row>
    <row r="704" spans="2:14" x14ac:dyDescent="0.3">
      <c r="B704" s="386"/>
      <c r="C704" s="392"/>
      <c r="D704" s="392"/>
      <c r="E704" s="395"/>
      <c r="F704" s="394"/>
      <c r="G704" s="396" t="str">
        <f t="shared" si="18"/>
        <v>No</v>
      </c>
      <c r="H704" s="396" t="str">
        <f t="shared" si="19"/>
        <v>No</v>
      </c>
      <c r="I704" s="396" t="str">
        <f t="shared" si="19"/>
        <v>No</v>
      </c>
      <c r="J704" s="17"/>
      <c r="K704" s="17"/>
      <c r="L704" s="17"/>
      <c r="N704" s="71"/>
    </row>
    <row r="705" spans="2:14" x14ac:dyDescent="0.3">
      <c r="B705" s="386"/>
      <c r="C705" s="392"/>
      <c r="D705" s="392"/>
      <c r="E705" s="395"/>
      <c r="F705" s="394"/>
      <c r="G705" s="396" t="str">
        <f t="shared" si="18"/>
        <v>No</v>
      </c>
      <c r="H705" s="396" t="str">
        <f t="shared" si="19"/>
        <v>No</v>
      </c>
      <c r="I705" s="396" t="str">
        <f t="shared" si="19"/>
        <v>No</v>
      </c>
      <c r="J705" s="17"/>
      <c r="K705" s="17"/>
      <c r="L705" s="17"/>
      <c r="N705" s="71"/>
    </row>
    <row r="706" spans="2:14" x14ac:dyDescent="0.3">
      <c r="B706" s="386"/>
      <c r="C706" s="392"/>
      <c r="D706" s="392"/>
      <c r="E706" s="395"/>
      <c r="F706" s="394"/>
      <c r="G706" s="396" t="str">
        <f t="shared" si="18"/>
        <v>No</v>
      </c>
      <c r="H706" s="396" t="str">
        <f t="shared" si="19"/>
        <v>No</v>
      </c>
      <c r="I706" s="396" t="str">
        <f t="shared" si="19"/>
        <v>No</v>
      </c>
      <c r="J706" s="17"/>
      <c r="K706" s="17"/>
      <c r="L706" s="17"/>
      <c r="N706" s="71"/>
    </row>
    <row r="707" spans="2:14" x14ac:dyDescent="0.3">
      <c r="B707" s="386"/>
      <c r="C707" s="392"/>
      <c r="D707" s="392"/>
      <c r="E707" s="395"/>
      <c r="F707" s="394"/>
      <c r="G707" s="396" t="str">
        <f t="shared" si="18"/>
        <v>No</v>
      </c>
      <c r="H707" s="396" t="str">
        <f t="shared" si="19"/>
        <v>No</v>
      </c>
      <c r="I707" s="396" t="str">
        <f t="shared" si="19"/>
        <v>No</v>
      </c>
      <c r="J707" s="17"/>
      <c r="K707" s="17"/>
      <c r="L707" s="17"/>
      <c r="N707" s="71"/>
    </row>
    <row r="708" spans="2:14" x14ac:dyDescent="0.3">
      <c r="B708" s="386"/>
      <c r="C708" s="392"/>
      <c r="D708" s="392"/>
      <c r="E708" s="395"/>
      <c r="F708" s="394"/>
      <c r="G708" s="396" t="str">
        <f t="shared" si="18"/>
        <v>No</v>
      </c>
      <c r="H708" s="396" t="str">
        <f t="shared" si="19"/>
        <v>No</v>
      </c>
      <c r="I708" s="396" t="str">
        <f t="shared" si="19"/>
        <v>No</v>
      </c>
      <c r="J708" s="17"/>
      <c r="K708" s="17"/>
      <c r="L708" s="17"/>
      <c r="N708" s="71"/>
    </row>
    <row r="709" spans="2:14" x14ac:dyDescent="0.3">
      <c r="B709" s="386"/>
      <c r="C709" s="392"/>
      <c r="D709" s="392"/>
      <c r="E709" s="395"/>
      <c r="F709" s="394"/>
      <c r="G709" s="396" t="str">
        <f t="shared" si="18"/>
        <v>No</v>
      </c>
      <c r="H709" s="396" t="str">
        <f t="shared" si="19"/>
        <v>No</v>
      </c>
      <c r="I709" s="396" t="str">
        <f t="shared" si="19"/>
        <v>No</v>
      </c>
      <c r="J709" s="17"/>
      <c r="K709" s="17"/>
      <c r="L709" s="17"/>
      <c r="N709" s="71"/>
    </row>
    <row r="710" spans="2:14" x14ac:dyDescent="0.3">
      <c r="B710" s="386"/>
      <c r="C710" s="392"/>
      <c r="D710" s="392"/>
      <c r="E710" s="395"/>
      <c r="F710" s="394"/>
      <c r="G710" s="396" t="str">
        <f t="shared" si="18"/>
        <v>No</v>
      </c>
      <c r="H710" s="396" t="str">
        <f t="shared" si="19"/>
        <v>No</v>
      </c>
      <c r="I710" s="396" t="str">
        <f t="shared" si="19"/>
        <v>No</v>
      </c>
      <c r="J710" s="17"/>
      <c r="K710" s="17"/>
      <c r="L710" s="17"/>
      <c r="N710" s="71"/>
    </row>
    <row r="711" spans="2:14" x14ac:dyDescent="0.3">
      <c r="B711" s="386"/>
      <c r="C711" s="392"/>
      <c r="D711" s="392"/>
      <c r="E711" s="395"/>
      <c r="F711" s="394"/>
      <c r="G711" s="396" t="str">
        <f t="shared" si="18"/>
        <v>No</v>
      </c>
      <c r="H711" s="396" t="str">
        <f t="shared" si="19"/>
        <v>No</v>
      </c>
      <c r="I711" s="396" t="str">
        <f t="shared" si="19"/>
        <v>No</v>
      </c>
      <c r="J711" s="17"/>
      <c r="K711" s="17"/>
      <c r="L711" s="17"/>
      <c r="N711" s="71"/>
    </row>
    <row r="712" spans="2:14" x14ac:dyDescent="0.3">
      <c r="B712" s="386"/>
      <c r="C712" s="392"/>
      <c r="D712" s="392"/>
      <c r="E712" s="395"/>
      <c r="F712" s="394"/>
      <c r="G712" s="396" t="str">
        <f t="shared" si="18"/>
        <v>No</v>
      </c>
      <c r="H712" s="396" t="str">
        <f t="shared" si="19"/>
        <v>No</v>
      </c>
      <c r="I712" s="396" t="str">
        <f t="shared" si="19"/>
        <v>No</v>
      </c>
      <c r="J712" s="17"/>
      <c r="K712" s="17"/>
      <c r="L712" s="17"/>
      <c r="N712" s="71"/>
    </row>
    <row r="713" spans="2:14" x14ac:dyDescent="0.3">
      <c r="B713" s="386"/>
      <c r="C713" s="392"/>
      <c r="D713" s="392"/>
      <c r="E713" s="395"/>
      <c r="F713" s="394"/>
      <c r="G713" s="396" t="str">
        <f t="shared" si="18"/>
        <v>No</v>
      </c>
      <c r="H713" s="396" t="str">
        <f t="shared" si="19"/>
        <v>No</v>
      </c>
      <c r="I713" s="396" t="str">
        <f t="shared" si="19"/>
        <v>No</v>
      </c>
      <c r="J713" s="17"/>
      <c r="K713" s="17"/>
      <c r="L713" s="17"/>
      <c r="N713" s="71"/>
    </row>
    <row r="714" spans="2:14" x14ac:dyDescent="0.3">
      <c r="B714" s="386"/>
      <c r="C714" s="392"/>
      <c r="D714" s="392"/>
      <c r="E714" s="395"/>
      <c r="F714" s="394"/>
      <c r="G714" s="396" t="str">
        <f t="shared" si="18"/>
        <v>No</v>
      </c>
      <c r="H714" s="396" t="str">
        <f t="shared" si="19"/>
        <v>No</v>
      </c>
      <c r="I714" s="396" t="str">
        <f t="shared" si="19"/>
        <v>No</v>
      </c>
      <c r="J714" s="17"/>
      <c r="K714" s="17"/>
      <c r="L714" s="17"/>
      <c r="N714" s="71"/>
    </row>
    <row r="715" spans="2:14" x14ac:dyDescent="0.3">
      <c r="B715" s="386"/>
      <c r="C715" s="392"/>
      <c r="D715" s="392"/>
      <c r="E715" s="395"/>
      <c r="F715" s="394"/>
      <c r="G715" s="396" t="str">
        <f t="shared" si="18"/>
        <v>No</v>
      </c>
      <c r="H715" s="396" t="str">
        <f t="shared" si="19"/>
        <v>No</v>
      </c>
      <c r="I715" s="396" t="str">
        <f t="shared" si="19"/>
        <v>No</v>
      </c>
      <c r="J715" s="17"/>
      <c r="K715" s="17"/>
      <c r="L715" s="17"/>
      <c r="N715" s="71"/>
    </row>
    <row r="716" spans="2:14" x14ac:dyDescent="0.3">
      <c r="B716" s="386"/>
      <c r="C716" s="392"/>
      <c r="D716" s="392"/>
      <c r="E716" s="395"/>
      <c r="F716" s="394"/>
      <c r="G716" s="396" t="str">
        <f t="shared" si="18"/>
        <v>No</v>
      </c>
      <c r="H716" s="396" t="str">
        <f t="shared" si="19"/>
        <v>No</v>
      </c>
      <c r="I716" s="396" t="str">
        <f t="shared" si="19"/>
        <v>No</v>
      </c>
      <c r="J716" s="17"/>
      <c r="K716" s="17"/>
      <c r="L716" s="17"/>
      <c r="N716" s="71"/>
    </row>
    <row r="717" spans="2:14" x14ac:dyDescent="0.3">
      <c r="B717" s="386"/>
      <c r="C717" s="392"/>
      <c r="D717" s="392"/>
      <c r="E717" s="395"/>
      <c r="F717" s="394"/>
      <c r="G717" s="396" t="str">
        <f t="shared" si="18"/>
        <v>No</v>
      </c>
      <c r="H717" s="396" t="str">
        <f t="shared" si="19"/>
        <v>No</v>
      </c>
      <c r="I717" s="396" t="str">
        <f t="shared" si="19"/>
        <v>No</v>
      </c>
      <c r="J717" s="17"/>
      <c r="K717" s="17"/>
      <c r="L717" s="17"/>
      <c r="N717" s="71"/>
    </row>
    <row r="718" spans="2:14" x14ac:dyDescent="0.3">
      <c r="B718" s="386"/>
      <c r="C718" s="392"/>
      <c r="D718" s="392"/>
      <c r="E718" s="395"/>
      <c r="F718" s="394"/>
      <c r="G718" s="396" t="str">
        <f t="shared" si="18"/>
        <v>No</v>
      </c>
      <c r="H718" s="396" t="str">
        <f t="shared" si="19"/>
        <v>No</v>
      </c>
      <c r="I718" s="396" t="str">
        <f t="shared" si="19"/>
        <v>No</v>
      </c>
      <c r="J718" s="17"/>
      <c r="K718" s="17"/>
      <c r="L718" s="17"/>
      <c r="N718" s="71"/>
    </row>
    <row r="719" spans="2:14" x14ac:dyDescent="0.3">
      <c r="B719" s="386"/>
      <c r="C719" s="392"/>
      <c r="D719" s="392"/>
      <c r="E719" s="395"/>
      <c r="F719" s="394"/>
      <c r="G719" s="396" t="str">
        <f t="shared" si="18"/>
        <v>No</v>
      </c>
      <c r="H719" s="396" t="str">
        <f t="shared" si="19"/>
        <v>No</v>
      </c>
      <c r="I719" s="396" t="str">
        <f t="shared" si="19"/>
        <v>No</v>
      </c>
      <c r="J719" s="17"/>
      <c r="K719" s="17"/>
      <c r="L719" s="17"/>
      <c r="N719" s="71"/>
    </row>
    <row r="720" spans="2:14" x14ac:dyDescent="0.3">
      <c r="B720" s="386"/>
      <c r="C720" s="392"/>
      <c r="D720" s="392"/>
      <c r="E720" s="395"/>
      <c r="F720" s="394"/>
      <c r="G720" s="396" t="str">
        <f t="shared" si="18"/>
        <v>No</v>
      </c>
      <c r="H720" s="396" t="str">
        <f t="shared" si="19"/>
        <v>No</v>
      </c>
      <c r="I720" s="396" t="str">
        <f t="shared" si="19"/>
        <v>No</v>
      </c>
      <c r="J720" s="17"/>
      <c r="K720" s="17"/>
      <c r="L720" s="17"/>
      <c r="N720" s="71"/>
    </row>
    <row r="721" spans="2:14" x14ac:dyDescent="0.3">
      <c r="B721" s="386"/>
      <c r="C721" s="392"/>
      <c r="D721" s="392"/>
      <c r="E721" s="395"/>
      <c r="F721" s="394"/>
      <c r="G721" s="396" t="str">
        <f t="shared" si="18"/>
        <v>No</v>
      </c>
      <c r="H721" s="396" t="str">
        <f t="shared" si="19"/>
        <v>No</v>
      </c>
      <c r="I721" s="396" t="str">
        <f t="shared" si="19"/>
        <v>No</v>
      </c>
      <c r="J721" s="17"/>
      <c r="K721" s="17"/>
      <c r="L721" s="17"/>
      <c r="N721" s="71"/>
    </row>
    <row r="722" spans="2:14" x14ac:dyDescent="0.3">
      <c r="B722" s="386"/>
      <c r="C722" s="392"/>
      <c r="D722" s="392"/>
      <c r="E722" s="395"/>
      <c r="F722" s="394"/>
      <c r="G722" s="396" t="str">
        <f t="shared" si="18"/>
        <v>No</v>
      </c>
      <c r="H722" s="396" t="str">
        <f t="shared" si="19"/>
        <v>No</v>
      </c>
      <c r="I722" s="396" t="str">
        <f t="shared" si="19"/>
        <v>No</v>
      </c>
      <c r="J722" s="17"/>
      <c r="K722" s="17"/>
      <c r="L722" s="17"/>
      <c r="N722" s="71"/>
    </row>
    <row r="723" spans="2:14" x14ac:dyDescent="0.3">
      <c r="B723" s="386"/>
      <c r="C723" s="392"/>
      <c r="D723" s="392"/>
      <c r="E723" s="395"/>
      <c r="F723" s="394"/>
      <c r="G723" s="396" t="str">
        <f t="shared" si="18"/>
        <v>No</v>
      </c>
      <c r="H723" s="396" t="str">
        <f t="shared" si="19"/>
        <v>No</v>
      </c>
      <c r="I723" s="396" t="str">
        <f t="shared" si="19"/>
        <v>No</v>
      </c>
      <c r="J723" s="17"/>
      <c r="K723" s="17"/>
      <c r="L723" s="17"/>
      <c r="N723" s="71"/>
    </row>
    <row r="724" spans="2:14" x14ac:dyDescent="0.3">
      <c r="B724" s="386"/>
      <c r="C724" s="392"/>
      <c r="D724" s="392"/>
      <c r="E724" s="395"/>
      <c r="F724" s="394"/>
      <c r="G724" s="396" t="str">
        <f t="shared" si="18"/>
        <v>No</v>
      </c>
      <c r="H724" s="396" t="str">
        <f t="shared" si="19"/>
        <v>No</v>
      </c>
      <c r="I724" s="396" t="str">
        <f t="shared" si="19"/>
        <v>No</v>
      </c>
      <c r="J724" s="17"/>
      <c r="K724" s="17"/>
      <c r="L724" s="17"/>
      <c r="N724" s="71"/>
    </row>
    <row r="725" spans="2:14" x14ac:dyDescent="0.3">
      <c r="B725" s="386"/>
      <c r="C725" s="392"/>
      <c r="D725" s="392"/>
      <c r="E725" s="395"/>
      <c r="F725" s="394"/>
      <c r="G725" s="396" t="str">
        <f t="shared" si="18"/>
        <v>No</v>
      </c>
      <c r="H725" s="396" t="str">
        <f t="shared" si="19"/>
        <v>No</v>
      </c>
      <c r="I725" s="396" t="str">
        <f t="shared" si="19"/>
        <v>No</v>
      </c>
      <c r="J725" s="17"/>
      <c r="K725" s="17"/>
      <c r="L725" s="17"/>
      <c r="N725" s="71"/>
    </row>
    <row r="726" spans="2:14" x14ac:dyDescent="0.3">
      <c r="B726" s="386"/>
      <c r="C726" s="392"/>
      <c r="D726" s="392"/>
      <c r="E726" s="395"/>
      <c r="F726" s="394"/>
      <c r="G726" s="396" t="str">
        <f t="shared" si="18"/>
        <v>No</v>
      </c>
      <c r="H726" s="396" t="str">
        <f t="shared" si="19"/>
        <v>No</v>
      </c>
      <c r="I726" s="396" t="str">
        <f t="shared" si="19"/>
        <v>No</v>
      </c>
      <c r="J726" s="17"/>
      <c r="K726" s="17"/>
      <c r="L726" s="17"/>
      <c r="N726" s="71"/>
    </row>
    <row r="727" spans="2:14" x14ac:dyDescent="0.3">
      <c r="B727" s="386"/>
      <c r="C727" s="392"/>
      <c r="D727" s="392"/>
      <c r="E727" s="395"/>
      <c r="F727" s="394"/>
      <c r="G727" s="396" t="str">
        <f t="shared" si="18"/>
        <v>No</v>
      </c>
      <c r="H727" s="396" t="str">
        <f t="shared" si="19"/>
        <v>No</v>
      </c>
      <c r="I727" s="396" t="str">
        <f t="shared" si="19"/>
        <v>No</v>
      </c>
      <c r="J727" s="17"/>
      <c r="K727" s="17"/>
      <c r="L727" s="17"/>
      <c r="N727" s="71"/>
    </row>
    <row r="728" spans="2:14" x14ac:dyDescent="0.3">
      <c r="B728" s="386"/>
      <c r="C728" s="392"/>
      <c r="D728" s="392"/>
      <c r="E728" s="395"/>
      <c r="F728" s="394"/>
      <c r="G728" s="396" t="str">
        <f t="shared" si="18"/>
        <v>No</v>
      </c>
      <c r="H728" s="396" t="str">
        <f t="shared" si="19"/>
        <v>No</v>
      </c>
      <c r="I728" s="396" t="str">
        <f t="shared" si="19"/>
        <v>No</v>
      </c>
      <c r="J728" s="17"/>
      <c r="K728" s="17"/>
      <c r="L728" s="17"/>
      <c r="N728" s="71"/>
    </row>
    <row r="729" spans="2:14" x14ac:dyDescent="0.3">
      <c r="B729" s="386"/>
      <c r="C729" s="392"/>
      <c r="D729" s="392"/>
      <c r="E729" s="395"/>
      <c r="F729" s="394"/>
      <c r="G729" s="396" t="str">
        <f t="shared" si="18"/>
        <v>No</v>
      </c>
      <c r="H729" s="396" t="str">
        <f t="shared" si="19"/>
        <v>No</v>
      </c>
      <c r="I729" s="396" t="str">
        <f t="shared" si="19"/>
        <v>No</v>
      </c>
      <c r="J729" s="17"/>
      <c r="K729" s="17"/>
      <c r="L729" s="17"/>
      <c r="N729" s="71"/>
    </row>
    <row r="730" spans="2:14" x14ac:dyDescent="0.3">
      <c r="B730" s="386"/>
      <c r="C730" s="392"/>
      <c r="D730" s="392"/>
      <c r="E730" s="395"/>
      <c r="F730" s="394"/>
      <c r="G730" s="396" t="str">
        <f t="shared" si="18"/>
        <v>No</v>
      </c>
      <c r="H730" s="396" t="str">
        <f t="shared" si="19"/>
        <v>No</v>
      </c>
      <c r="I730" s="396" t="str">
        <f t="shared" si="19"/>
        <v>No</v>
      </c>
      <c r="J730" s="17"/>
      <c r="K730" s="17"/>
      <c r="L730" s="17"/>
      <c r="N730" s="71"/>
    </row>
    <row r="731" spans="2:14" x14ac:dyDescent="0.3">
      <c r="B731" s="386"/>
      <c r="C731" s="392"/>
      <c r="D731" s="392"/>
      <c r="E731" s="395"/>
      <c r="F731" s="394"/>
      <c r="G731" s="396" t="str">
        <f t="shared" si="18"/>
        <v>No</v>
      </c>
      <c r="H731" s="396" t="str">
        <f t="shared" si="19"/>
        <v>No</v>
      </c>
      <c r="I731" s="396" t="str">
        <f t="shared" si="19"/>
        <v>No</v>
      </c>
      <c r="J731" s="17"/>
      <c r="K731" s="17"/>
      <c r="L731" s="17"/>
      <c r="N731" s="71"/>
    </row>
    <row r="732" spans="2:14" x14ac:dyDescent="0.3">
      <c r="B732" s="386"/>
      <c r="C732" s="392"/>
      <c r="D732" s="392"/>
      <c r="E732" s="395"/>
      <c r="F732" s="394"/>
      <c r="G732" s="396" t="str">
        <f t="shared" si="18"/>
        <v>No</v>
      </c>
      <c r="H732" s="396" t="str">
        <f t="shared" si="19"/>
        <v>No</v>
      </c>
      <c r="I732" s="396" t="str">
        <f t="shared" si="19"/>
        <v>No</v>
      </c>
      <c r="J732" s="17"/>
      <c r="K732" s="17"/>
      <c r="L732" s="17"/>
      <c r="N732" s="71"/>
    </row>
    <row r="733" spans="2:14" x14ac:dyDescent="0.3">
      <c r="B733" s="386"/>
      <c r="C733" s="392"/>
      <c r="D733" s="392"/>
      <c r="E733" s="395"/>
      <c r="F733" s="394"/>
      <c r="G733" s="396" t="str">
        <f t="shared" si="18"/>
        <v>No</v>
      </c>
      <c r="H733" s="396" t="str">
        <f t="shared" si="19"/>
        <v>No</v>
      </c>
      <c r="I733" s="396" t="str">
        <f t="shared" si="19"/>
        <v>No</v>
      </c>
      <c r="J733" s="17"/>
      <c r="K733" s="17"/>
      <c r="L733" s="17"/>
      <c r="N733" s="71"/>
    </row>
    <row r="734" spans="2:14" x14ac:dyDescent="0.3">
      <c r="B734" s="386"/>
      <c r="C734" s="392"/>
      <c r="D734" s="392"/>
      <c r="E734" s="395"/>
      <c r="F734" s="394"/>
      <c r="G734" s="396" t="str">
        <f t="shared" si="18"/>
        <v>No</v>
      </c>
      <c r="H734" s="396" t="str">
        <f t="shared" si="19"/>
        <v>No</v>
      </c>
      <c r="I734" s="396" t="str">
        <f t="shared" si="19"/>
        <v>No</v>
      </c>
      <c r="J734" s="17"/>
      <c r="K734" s="17"/>
      <c r="L734" s="17"/>
      <c r="N734" s="71"/>
    </row>
    <row r="735" spans="2:14" x14ac:dyDescent="0.3">
      <c r="B735" s="386"/>
      <c r="C735" s="392"/>
      <c r="D735" s="392"/>
      <c r="E735" s="395"/>
      <c r="F735" s="394"/>
      <c r="G735" s="396" t="str">
        <f t="shared" si="18"/>
        <v>No</v>
      </c>
      <c r="H735" s="396" t="str">
        <f t="shared" si="19"/>
        <v>No</v>
      </c>
      <c r="I735" s="396" t="str">
        <f t="shared" si="19"/>
        <v>No</v>
      </c>
      <c r="J735" s="17"/>
      <c r="K735" s="17"/>
      <c r="L735" s="17"/>
      <c r="N735" s="71"/>
    </row>
    <row r="736" spans="2:14" x14ac:dyDescent="0.3">
      <c r="B736" s="386"/>
      <c r="C736" s="392"/>
      <c r="D736" s="392"/>
      <c r="E736" s="395"/>
      <c r="F736" s="394"/>
      <c r="G736" s="396" t="str">
        <f t="shared" si="18"/>
        <v>No</v>
      </c>
      <c r="H736" s="396" t="str">
        <f t="shared" si="19"/>
        <v>No</v>
      </c>
      <c r="I736" s="396" t="str">
        <f t="shared" si="19"/>
        <v>No</v>
      </c>
      <c r="J736" s="17"/>
      <c r="K736" s="17"/>
      <c r="L736" s="17"/>
      <c r="N736" s="71"/>
    </row>
    <row r="737" spans="2:14" x14ac:dyDescent="0.3">
      <c r="B737" s="386"/>
      <c r="C737" s="392"/>
      <c r="D737" s="392"/>
      <c r="E737" s="395"/>
      <c r="F737" s="394"/>
      <c r="G737" s="396" t="str">
        <f t="shared" si="18"/>
        <v>No</v>
      </c>
      <c r="H737" s="396" t="str">
        <f t="shared" si="19"/>
        <v>No</v>
      </c>
      <c r="I737" s="396" t="str">
        <f t="shared" si="19"/>
        <v>No</v>
      </c>
      <c r="J737" s="17"/>
      <c r="K737" s="17"/>
      <c r="L737" s="17"/>
      <c r="N737" s="71"/>
    </row>
    <row r="738" spans="2:14" x14ac:dyDescent="0.3">
      <c r="B738" s="386"/>
      <c r="C738" s="392"/>
      <c r="D738" s="392"/>
      <c r="E738" s="395"/>
      <c r="F738" s="394"/>
      <c r="G738" s="396" t="str">
        <f t="shared" si="18"/>
        <v>No</v>
      </c>
      <c r="H738" s="396" t="str">
        <f t="shared" si="19"/>
        <v>No</v>
      </c>
      <c r="I738" s="396" t="str">
        <f t="shared" si="19"/>
        <v>No</v>
      </c>
      <c r="J738" s="17"/>
      <c r="K738" s="17"/>
      <c r="L738" s="17"/>
      <c r="N738" s="71"/>
    </row>
    <row r="739" spans="2:14" x14ac:dyDescent="0.3">
      <c r="B739" s="386"/>
      <c r="C739" s="392"/>
      <c r="D739" s="392"/>
      <c r="E739" s="395"/>
      <c r="F739" s="394"/>
      <c r="G739" s="396" t="str">
        <f t="shared" si="18"/>
        <v>No</v>
      </c>
      <c r="H739" s="396" t="str">
        <f t="shared" si="19"/>
        <v>No</v>
      </c>
      <c r="I739" s="396" t="str">
        <f t="shared" si="19"/>
        <v>No</v>
      </c>
      <c r="J739" s="17"/>
      <c r="K739" s="17"/>
      <c r="L739" s="17"/>
      <c r="N739" s="71"/>
    </row>
    <row r="740" spans="2:14" x14ac:dyDescent="0.3">
      <c r="B740" s="386"/>
      <c r="C740" s="392"/>
      <c r="D740" s="392"/>
      <c r="E740" s="395"/>
      <c r="F740" s="394"/>
      <c r="G740" s="396" t="str">
        <f t="shared" si="18"/>
        <v>No</v>
      </c>
      <c r="H740" s="396" t="str">
        <f t="shared" si="19"/>
        <v>No</v>
      </c>
      <c r="I740" s="396" t="str">
        <f t="shared" si="19"/>
        <v>No</v>
      </c>
      <c r="J740" s="17"/>
      <c r="K740" s="17"/>
      <c r="L740" s="17"/>
      <c r="N740" s="71"/>
    </row>
    <row r="741" spans="2:14" x14ac:dyDescent="0.3">
      <c r="B741" s="386"/>
      <c r="C741" s="392"/>
      <c r="D741" s="392"/>
      <c r="E741" s="395"/>
      <c r="F741" s="394"/>
      <c r="G741" s="396" t="str">
        <f t="shared" si="18"/>
        <v>No</v>
      </c>
      <c r="H741" s="396" t="str">
        <f t="shared" si="19"/>
        <v>No</v>
      </c>
      <c r="I741" s="396" t="str">
        <f t="shared" si="19"/>
        <v>No</v>
      </c>
      <c r="J741" s="17"/>
      <c r="K741" s="17"/>
      <c r="L741" s="17"/>
      <c r="N741" s="71"/>
    </row>
    <row r="742" spans="2:14" x14ac:dyDescent="0.3">
      <c r="B742" s="386"/>
      <c r="C742" s="392"/>
      <c r="D742" s="392"/>
      <c r="E742" s="395"/>
      <c r="F742" s="394"/>
      <c r="G742" s="396" t="str">
        <f t="shared" si="18"/>
        <v>No</v>
      </c>
      <c r="H742" s="396" t="str">
        <f t="shared" si="19"/>
        <v>No</v>
      </c>
      <c r="I742" s="396" t="str">
        <f t="shared" si="19"/>
        <v>No</v>
      </c>
      <c r="J742" s="17"/>
      <c r="K742" s="17"/>
      <c r="L742" s="17"/>
      <c r="N742" s="71"/>
    </row>
    <row r="743" spans="2:14" x14ac:dyDescent="0.3">
      <c r="B743" s="386"/>
      <c r="C743" s="392"/>
      <c r="D743" s="392"/>
      <c r="E743" s="395"/>
      <c r="F743" s="394"/>
      <c r="G743" s="396" t="str">
        <f t="shared" si="18"/>
        <v>No</v>
      </c>
      <c r="H743" s="396" t="str">
        <f t="shared" si="19"/>
        <v>No</v>
      </c>
      <c r="I743" s="396" t="str">
        <f t="shared" si="19"/>
        <v>No</v>
      </c>
      <c r="J743" s="17"/>
      <c r="K743" s="17"/>
      <c r="L743" s="17"/>
      <c r="N743" s="71"/>
    </row>
    <row r="744" spans="2:14" x14ac:dyDescent="0.3">
      <c r="B744" s="386"/>
      <c r="C744" s="392"/>
      <c r="D744" s="392"/>
      <c r="E744" s="395"/>
      <c r="F744" s="394"/>
      <c r="G744" s="396" t="str">
        <f t="shared" ref="G744:G807" si="20">IF($C744="","No",IF($C744&lt;DATE(2007,9,21),"Yes","No"))</f>
        <v>No</v>
      </c>
      <c r="H744" s="396" t="str">
        <f t="shared" ref="H744:I807" si="21">IF($C744="","No",IF($C744&lt;DATE(2019,9,20),"Yes","No"))</f>
        <v>No</v>
      </c>
      <c r="I744" s="396" t="str">
        <f t="shared" si="21"/>
        <v>No</v>
      </c>
      <c r="J744" s="17"/>
      <c r="K744" s="17"/>
      <c r="L744" s="17"/>
      <c r="N744" s="71"/>
    </row>
    <row r="745" spans="2:14" x14ac:dyDescent="0.3">
      <c r="B745" s="386"/>
      <c r="C745" s="392"/>
      <c r="D745" s="392"/>
      <c r="E745" s="395"/>
      <c r="F745" s="394"/>
      <c r="G745" s="396" t="str">
        <f t="shared" si="20"/>
        <v>No</v>
      </c>
      <c r="H745" s="396" t="str">
        <f t="shared" si="21"/>
        <v>No</v>
      </c>
      <c r="I745" s="396" t="str">
        <f t="shared" si="21"/>
        <v>No</v>
      </c>
      <c r="J745" s="17"/>
      <c r="K745" s="17"/>
      <c r="L745" s="17"/>
      <c r="N745" s="71"/>
    </row>
    <row r="746" spans="2:14" x14ac:dyDescent="0.3">
      <c r="B746" s="386"/>
      <c r="C746" s="392"/>
      <c r="D746" s="392"/>
      <c r="E746" s="395"/>
      <c r="F746" s="394"/>
      <c r="G746" s="396" t="str">
        <f t="shared" si="20"/>
        <v>No</v>
      </c>
      <c r="H746" s="396" t="str">
        <f t="shared" si="21"/>
        <v>No</v>
      </c>
      <c r="I746" s="396" t="str">
        <f t="shared" si="21"/>
        <v>No</v>
      </c>
      <c r="J746" s="17"/>
      <c r="K746" s="17"/>
      <c r="L746" s="17"/>
      <c r="N746" s="71"/>
    </row>
    <row r="747" spans="2:14" x14ac:dyDescent="0.3">
      <c r="B747" s="386"/>
      <c r="C747" s="392"/>
      <c r="D747" s="392"/>
      <c r="E747" s="395"/>
      <c r="F747" s="394"/>
      <c r="G747" s="396" t="str">
        <f t="shared" si="20"/>
        <v>No</v>
      </c>
      <c r="H747" s="396" t="str">
        <f t="shared" si="21"/>
        <v>No</v>
      </c>
      <c r="I747" s="396" t="str">
        <f t="shared" si="21"/>
        <v>No</v>
      </c>
      <c r="J747" s="17"/>
      <c r="K747" s="17"/>
      <c r="L747" s="17"/>
      <c r="N747" s="71"/>
    </row>
    <row r="748" spans="2:14" x14ac:dyDescent="0.3">
      <c r="B748" s="386"/>
      <c r="C748" s="392"/>
      <c r="D748" s="392"/>
      <c r="E748" s="395"/>
      <c r="F748" s="394"/>
      <c r="G748" s="396" t="str">
        <f t="shared" si="20"/>
        <v>No</v>
      </c>
      <c r="H748" s="396" t="str">
        <f t="shared" si="21"/>
        <v>No</v>
      </c>
      <c r="I748" s="396" t="str">
        <f t="shared" si="21"/>
        <v>No</v>
      </c>
      <c r="J748" s="17"/>
      <c r="K748" s="17"/>
      <c r="L748" s="17"/>
      <c r="N748" s="71"/>
    </row>
    <row r="749" spans="2:14" x14ac:dyDescent="0.3">
      <c r="B749" s="386"/>
      <c r="C749" s="392"/>
      <c r="D749" s="392"/>
      <c r="E749" s="395"/>
      <c r="F749" s="394"/>
      <c r="G749" s="396" t="str">
        <f t="shared" si="20"/>
        <v>No</v>
      </c>
      <c r="H749" s="396" t="str">
        <f t="shared" si="21"/>
        <v>No</v>
      </c>
      <c r="I749" s="396" t="str">
        <f t="shared" si="21"/>
        <v>No</v>
      </c>
      <c r="J749" s="17"/>
      <c r="K749" s="17"/>
      <c r="L749" s="17"/>
      <c r="N749" s="71"/>
    </row>
    <row r="750" spans="2:14" x14ac:dyDescent="0.3">
      <c r="B750" s="386"/>
      <c r="C750" s="392"/>
      <c r="D750" s="392"/>
      <c r="E750" s="395"/>
      <c r="F750" s="394"/>
      <c r="G750" s="396" t="str">
        <f t="shared" si="20"/>
        <v>No</v>
      </c>
      <c r="H750" s="396" t="str">
        <f t="shared" si="21"/>
        <v>No</v>
      </c>
      <c r="I750" s="396" t="str">
        <f t="shared" si="21"/>
        <v>No</v>
      </c>
      <c r="J750" s="17"/>
      <c r="K750" s="17"/>
      <c r="L750" s="17"/>
      <c r="N750" s="71"/>
    </row>
    <row r="751" spans="2:14" x14ac:dyDescent="0.3">
      <c r="B751" s="386"/>
      <c r="C751" s="392"/>
      <c r="D751" s="392"/>
      <c r="E751" s="395"/>
      <c r="F751" s="394"/>
      <c r="G751" s="396" t="str">
        <f t="shared" si="20"/>
        <v>No</v>
      </c>
      <c r="H751" s="396" t="str">
        <f t="shared" si="21"/>
        <v>No</v>
      </c>
      <c r="I751" s="396" t="str">
        <f t="shared" si="21"/>
        <v>No</v>
      </c>
      <c r="J751" s="17"/>
      <c r="K751" s="17"/>
      <c r="L751" s="17"/>
      <c r="N751" s="71"/>
    </row>
    <row r="752" spans="2:14" x14ac:dyDescent="0.3">
      <c r="B752" s="386"/>
      <c r="C752" s="392"/>
      <c r="D752" s="392"/>
      <c r="E752" s="395"/>
      <c r="F752" s="394"/>
      <c r="G752" s="396" t="str">
        <f t="shared" si="20"/>
        <v>No</v>
      </c>
      <c r="H752" s="396" t="str">
        <f t="shared" si="21"/>
        <v>No</v>
      </c>
      <c r="I752" s="396" t="str">
        <f t="shared" si="21"/>
        <v>No</v>
      </c>
      <c r="J752" s="17"/>
      <c r="K752" s="17"/>
      <c r="L752" s="17"/>
      <c r="N752" s="71"/>
    </row>
    <row r="753" spans="2:14" x14ac:dyDescent="0.3">
      <c r="B753" s="386"/>
      <c r="C753" s="392"/>
      <c r="D753" s="392"/>
      <c r="E753" s="395"/>
      <c r="F753" s="394"/>
      <c r="G753" s="396" t="str">
        <f t="shared" si="20"/>
        <v>No</v>
      </c>
      <c r="H753" s="396" t="str">
        <f t="shared" si="21"/>
        <v>No</v>
      </c>
      <c r="I753" s="396" t="str">
        <f t="shared" si="21"/>
        <v>No</v>
      </c>
      <c r="J753" s="17"/>
      <c r="K753" s="17"/>
      <c r="L753" s="17"/>
      <c r="N753" s="71"/>
    </row>
    <row r="754" spans="2:14" x14ac:dyDescent="0.3">
      <c r="B754" s="386"/>
      <c r="C754" s="392"/>
      <c r="D754" s="392"/>
      <c r="E754" s="395"/>
      <c r="F754" s="394"/>
      <c r="G754" s="396" t="str">
        <f t="shared" si="20"/>
        <v>No</v>
      </c>
      <c r="H754" s="396" t="str">
        <f t="shared" si="21"/>
        <v>No</v>
      </c>
      <c r="I754" s="396" t="str">
        <f t="shared" si="21"/>
        <v>No</v>
      </c>
      <c r="J754" s="17"/>
      <c r="K754" s="17"/>
      <c r="L754" s="17"/>
      <c r="N754" s="71"/>
    </row>
    <row r="755" spans="2:14" x14ac:dyDescent="0.3">
      <c r="B755" s="386"/>
      <c r="C755" s="392"/>
      <c r="D755" s="392"/>
      <c r="E755" s="395"/>
      <c r="F755" s="394"/>
      <c r="G755" s="396" t="str">
        <f t="shared" si="20"/>
        <v>No</v>
      </c>
      <c r="H755" s="396" t="str">
        <f t="shared" si="21"/>
        <v>No</v>
      </c>
      <c r="I755" s="396" t="str">
        <f t="shared" si="21"/>
        <v>No</v>
      </c>
      <c r="J755" s="17"/>
      <c r="K755" s="17"/>
      <c r="L755" s="17"/>
      <c r="N755" s="71"/>
    </row>
    <row r="756" spans="2:14" x14ac:dyDescent="0.3">
      <c r="B756" s="386"/>
      <c r="C756" s="392"/>
      <c r="D756" s="392"/>
      <c r="E756" s="395"/>
      <c r="F756" s="394"/>
      <c r="G756" s="396" t="str">
        <f t="shared" si="20"/>
        <v>No</v>
      </c>
      <c r="H756" s="396" t="str">
        <f t="shared" si="21"/>
        <v>No</v>
      </c>
      <c r="I756" s="396" t="str">
        <f t="shared" si="21"/>
        <v>No</v>
      </c>
      <c r="J756" s="17"/>
      <c r="K756" s="17"/>
      <c r="L756" s="17"/>
      <c r="N756" s="71"/>
    </row>
    <row r="757" spans="2:14" x14ac:dyDescent="0.3">
      <c r="B757" s="386"/>
      <c r="C757" s="392"/>
      <c r="D757" s="392"/>
      <c r="E757" s="395"/>
      <c r="F757" s="394"/>
      <c r="G757" s="396" t="str">
        <f t="shared" si="20"/>
        <v>No</v>
      </c>
      <c r="H757" s="396" t="str">
        <f t="shared" si="21"/>
        <v>No</v>
      </c>
      <c r="I757" s="396" t="str">
        <f t="shared" si="21"/>
        <v>No</v>
      </c>
      <c r="J757" s="17"/>
      <c r="K757" s="17"/>
      <c r="L757" s="17"/>
      <c r="N757" s="71"/>
    </row>
    <row r="758" spans="2:14" x14ac:dyDescent="0.3">
      <c r="B758" s="386"/>
      <c r="C758" s="392"/>
      <c r="D758" s="392"/>
      <c r="E758" s="395"/>
      <c r="F758" s="394"/>
      <c r="G758" s="396" t="str">
        <f t="shared" si="20"/>
        <v>No</v>
      </c>
      <c r="H758" s="396" t="str">
        <f t="shared" si="21"/>
        <v>No</v>
      </c>
      <c r="I758" s="396" t="str">
        <f t="shared" si="21"/>
        <v>No</v>
      </c>
      <c r="J758" s="17"/>
      <c r="K758" s="17"/>
      <c r="L758" s="17"/>
      <c r="N758" s="71"/>
    </row>
    <row r="759" spans="2:14" x14ac:dyDescent="0.3">
      <c r="B759" s="386"/>
      <c r="C759" s="392"/>
      <c r="D759" s="392"/>
      <c r="E759" s="395"/>
      <c r="F759" s="394"/>
      <c r="G759" s="396" t="str">
        <f t="shared" si="20"/>
        <v>No</v>
      </c>
      <c r="H759" s="396" t="str">
        <f t="shared" si="21"/>
        <v>No</v>
      </c>
      <c r="I759" s="396" t="str">
        <f t="shared" si="21"/>
        <v>No</v>
      </c>
      <c r="J759" s="17"/>
      <c r="K759" s="17"/>
      <c r="L759" s="17"/>
      <c r="N759" s="71"/>
    </row>
    <row r="760" spans="2:14" x14ac:dyDescent="0.3">
      <c r="B760" s="386"/>
      <c r="C760" s="392"/>
      <c r="D760" s="392"/>
      <c r="E760" s="395"/>
      <c r="F760" s="394"/>
      <c r="G760" s="396" t="str">
        <f t="shared" si="20"/>
        <v>No</v>
      </c>
      <c r="H760" s="396" t="str">
        <f t="shared" si="21"/>
        <v>No</v>
      </c>
      <c r="I760" s="396" t="str">
        <f t="shared" si="21"/>
        <v>No</v>
      </c>
      <c r="J760" s="17"/>
      <c r="K760" s="17"/>
      <c r="L760" s="17"/>
      <c r="N760" s="71"/>
    </row>
    <row r="761" spans="2:14" x14ac:dyDescent="0.3">
      <c r="B761" s="386"/>
      <c r="C761" s="392"/>
      <c r="D761" s="392"/>
      <c r="E761" s="395"/>
      <c r="F761" s="394"/>
      <c r="G761" s="396" t="str">
        <f t="shared" si="20"/>
        <v>No</v>
      </c>
      <c r="H761" s="396" t="str">
        <f t="shared" si="21"/>
        <v>No</v>
      </c>
      <c r="I761" s="396" t="str">
        <f t="shared" si="21"/>
        <v>No</v>
      </c>
      <c r="J761" s="17"/>
      <c r="K761" s="17"/>
      <c r="L761" s="17"/>
      <c r="N761" s="71"/>
    </row>
    <row r="762" spans="2:14" x14ac:dyDescent="0.3">
      <c r="B762" s="386"/>
      <c r="C762" s="392"/>
      <c r="D762" s="392"/>
      <c r="E762" s="395"/>
      <c r="F762" s="394"/>
      <c r="G762" s="396" t="str">
        <f t="shared" si="20"/>
        <v>No</v>
      </c>
      <c r="H762" s="396" t="str">
        <f t="shared" si="21"/>
        <v>No</v>
      </c>
      <c r="I762" s="396" t="str">
        <f t="shared" si="21"/>
        <v>No</v>
      </c>
      <c r="J762" s="17"/>
      <c r="K762" s="17"/>
      <c r="L762" s="17"/>
      <c r="N762" s="71"/>
    </row>
    <row r="763" spans="2:14" x14ac:dyDescent="0.3">
      <c r="B763" s="386"/>
      <c r="C763" s="392"/>
      <c r="D763" s="392"/>
      <c r="E763" s="395"/>
      <c r="F763" s="394"/>
      <c r="G763" s="396" t="str">
        <f t="shared" si="20"/>
        <v>No</v>
      </c>
      <c r="H763" s="396" t="str">
        <f t="shared" si="21"/>
        <v>No</v>
      </c>
      <c r="I763" s="396" t="str">
        <f t="shared" si="21"/>
        <v>No</v>
      </c>
      <c r="J763" s="17"/>
      <c r="K763" s="17"/>
      <c r="L763" s="17"/>
      <c r="N763" s="71"/>
    </row>
    <row r="764" spans="2:14" x14ac:dyDescent="0.3">
      <c r="B764" s="386"/>
      <c r="C764" s="392"/>
      <c r="D764" s="392"/>
      <c r="E764" s="395"/>
      <c r="F764" s="394"/>
      <c r="G764" s="396" t="str">
        <f t="shared" si="20"/>
        <v>No</v>
      </c>
      <c r="H764" s="396" t="str">
        <f t="shared" si="21"/>
        <v>No</v>
      </c>
      <c r="I764" s="396" t="str">
        <f t="shared" si="21"/>
        <v>No</v>
      </c>
      <c r="J764" s="17"/>
      <c r="K764" s="17"/>
      <c r="L764" s="17"/>
      <c r="N764" s="71"/>
    </row>
    <row r="765" spans="2:14" x14ac:dyDescent="0.3">
      <c r="B765" s="386"/>
      <c r="C765" s="392"/>
      <c r="D765" s="392"/>
      <c r="E765" s="395"/>
      <c r="F765" s="394"/>
      <c r="G765" s="396" t="str">
        <f t="shared" si="20"/>
        <v>No</v>
      </c>
      <c r="H765" s="396" t="str">
        <f t="shared" si="21"/>
        <v>No</v>
      </c>
      <c r="I765" s="396" t="str">
        <f t="shared" si="21"/>
        <v>No</v>
      </c>
      <c r="J765" s="17"/>
      <c r="K765" s="17"/>
      <c r="L765" s="17"/>
      <c r="N765" s="71"/>
    </row>
    <row r="766" spans="2:14" x14ac:dyDescent="0.3">
      <c r="B766" s="386"/>
      <c r="C766" s="392"/>
      <c r="D766" s="392"/>
      <c r="E766" s="395"/>
      <c r="F766" s="394"/>
      <c r="G766" s="396" t="str">
        <f t="shared" si="20"/>
        <v>No</v>
      </c>
      <c r="H766" s="396" t="str">
        <f t="shared" si="21"/>
        <v>No</v>
      </c>
      <c r="I766" s="396" t="str">
        <f t="shared" si="21"/>
        <v>No</v>
      </c>
      <c r="J766" s="17"/>
      <c r="K766" s="17"/>
      <c r="L766" s="17"/>
      <c r="N766" s="71"/>
    </row>
    <row r="767" spans="2:14" x14ac:dyDescent="0.3">
      <c r="B767" s="386"/>
      <c r="C767" s="392"/>
      <c r="D767" s="392"/>
      <c r="E767" s="395"/>
      <c r="F767" s="394"/>
      <c r="G767" s="396" t="str">
        <f t="shared" si="20"/>
        <v>No</v>
      </c>
      <c r="H767" s="396" t="str">
        <f t="shared" si="21"/>
        <v>No</v>
      </c>
      <c r="I767" s="396" t="str">
        <f t="shared" si="21"/>
        <v>No</v>
      </c>
      <c r="J767" s="17"/>
      <c r="K767" s="17"/>
      <c r="L767" s="17"/>
      <c r="N767" s="71"/>
    </row>
    <row r="768" spans="2:14" x14ac:dyDescent="0.3">
      <c r="B768" s="386"/>
      <c r="C768" s="392"/>
      <c r="D768" s="392"/>
      <c r="E768" s="395"/>
      <c r="F768" s="394"/>
      <c r="G768" s="396" t="str">
        <f t="shared" si="20"/>
        <v>No</v>
      </c>
      <c r="H768" s="396" t="str">
        <f t="shared" si="21"/>
        <v>No</v>
      </c>
      <c r="I768" s="396" t="str">
        <f t="shared" si="21"/>
        <v>No</v>
      </c>
      <c r="J768" s="17"/>
      <c r="K768" s="17"/>
      <c r="L768" s="17"/>
      <c r="N768" s="71"/>
    </row>
    <row r="769" spans="2:14" x14ac:dyDescent="0.3">
      <c r="B769" s="386"/>
      <c r="C769" s="392"/>
      <c r="D769" s="392"/>
      <c r="E769" s="395"/>
      <c r="F769" s="394"/>
      <c r="G769" s="396" t="str">
        <f t="shared" si="20"/>
        <v>No</v>
      </c>
      <c r="H769" s="396" t="str">
        <f t="shared" si="21"/>
        <v>No</v>
      </c>
      <c r="I769" s="396" t="str">
        <f t="shared" si="21"/>
        <v>No</v>
      </c>
      <c r="J769" s="17"/>
      <c r="K769" s="17"/>
      <c r="L769" s="17"/>
      <c r="N769" s="71"/>
    </row>
    <row r="770" spans="2:14" x14ac:dyDescent="0.3">
      <c r="B770" s="386"/>
      <c r="C770" s="392"/>
      <c r="D770" s="392"/>
      <c r="E770" s="395"/>
      <c r="F770" s="394"/>
      <c r="G770" s="396" t="str">
        <f t="shared" si="20"/>
        <v>No</v>
      </c>
      <c r="H770" s="396" t="str">
        <f t="shared" si="21"/>
        <v>No</v>
      </c>
      <c r="I770" s="396" t="str">
        <f t="shared" si="21"/>
        <v>No</v>
      </c>
      <c r="J770" s="17"/>
      <c r="K770" s="17"/>
      <c r="L770" s="17"/>
      <c r="N770" s="71"/>
    </row>
    <row r="771" spans="2:14" x14ac:dyDescent="0.3">
      <c r="B771" s="386"/>
      <c r="C771" s="392"/>
      <c r="D771" s="392"/>
      <c r="E771" s="395"/>
      <c r="F771" s="394"/>
      <c r="G771" s="396" t="str">
        <f t="shared" si="20"/>
        <v>No</v>
      </c>
      <c r="H771" s="396" t="str">
        <f t="shared" si="21"/>
        <v>No</v>
      </c>
      <c r="I771" s="396" t="str">
        <f t="shared" si="21"/>
        <v>No</v>
      </c>
      <c r="J771" s="17"/>
      <c r="K771" s="17"/>
      <c r="L771" s="17"/>
      <c r="N771" s="71"/>
    </row>
    <row r="772" spans="2:14" x14ac:dyDescent="0.3">
      <c r="B772" s="386"/>
      <c r="C772" s="392"/>
      <c r="D772" s="392"/>
      <c r="E772" s="395"/>
      <c r="F772" s="394"/>
      <c r="G772" s="396" t="str">
        <f t="shared" si="20"/>
        <v>No</v>
      </c>
      <c r="H772" s="396" t="str">
        <f t="shared" si="21"/>
        <v>No</v>
      </c>
      <c r="I772" s="396" t="str">
        <f t="shared" si="21"/>
        <v>No</v>
      </c>
      <c r="J772" s="17"/>
      <c r="K772" s="17"/>
      <c r="L772" s="17"/>
      <c r="N772" s="71"/>
    </row>
    <row r="773" spans="2:14" x14ac:dyDescent="0.3">
      <c r="B773" s="386"/>
      <c r="C773" s="392"/>
      <c r="D773" s="392"/>
      <c r="E773" s="395"/>
      <c r="F773" s="394"/>
      <c r="G773" s="396" t="str">
        <f t="shared" si="20"/>
        <v>No</v>
      </c>
      <c r="H773" s="396" t="str">
        <f t="shared" si="21"/>
        <v>No</v>
      </c>
      <c r="I773" s="396" t="str">
        <f t="shared" si="21"/>
        <v>No</v>
      </c>
      <c r="J773" s="17"/>
      <c r="K773" s="17"/>
      <c r="L773" s="17"/>
      <c r="N773" s="71"/>
    </row>
    <row r="774" spans="2:14" x14ac:dyDescent="0.3">
      <c r="B774" s="386"/>
      <c r="C774" s="392"/>
      <c r="D774" s="392"/>
      <c r="E774" s="395"/>
      <c r="F774" s="394"/>
      <c r="G774" s="396" t="str">
        <f t="shared" si="20"/>
        <v>No</v>
      </c>
      <c r="H774" s="396" t="str">
        <f t="shared" si="21"/>
        <v>No</v>
      </c>
      <c r="I774" s="396" t="str">
        <f t="shared" si="21"/>
        <v>No</v>
      </c>
      <c r="J774" s="17"/>
      <c r="K774" s="17"/>
      <c r="L774" s="17"/>
      <c r="N774" s="71"/>
    </row>
    <row r="775" spans="2:14" x14ac:dyDescent="0.3">
      <c r="B775" s="386"/>
      <c r="C775" s="392"/>
      <c r="D775" s="392"/>
      <c r="E775" s="395"/>
      <c r="F775" s="394"/>
      <c r="G775" s="396" t="str">
        <f t="shared" si="20"/>
        <v>No</v>
      </c>
      <c r="H775" s="396" t="str">
        <f t="shared" si="21"/>
        <v>No</v>
      </c>
      <c r="I775" s="396" t="str">
        <f t="shared" si="21"/>
        <v>No</v>
      </c>
      <c r="J775" s="17"/>
      <c r="K775" s="17"/>
      <c r="L775" s="17"/>
      <c r="N775" s="71"/>
    </row>
    <row r="776" spans="2:14" x14ac:dyDescent="0.3">
      <c r="B776" s="386"/>
      <c r="C776" s="392"/>
      <c r="D776" s="392"/>
      <c r="E776" s="395"/>
      <c r="F776" s="394"/>
      <c r="G776" s="396" t="str">
        <f t="shared" si="20"/>
        <v>No</v>
      </c>
      <c r="H776" s="396" t="str">
        <f t="shared" si="21"/>
        <v>No</v>
      </c>
      <c r="I776" s="396" t="str">
        <f t="shared" si="21"/>
        <v>No</v>
      </c>
      <c r="J776" s="17"/>
      <c r="K776" s="17"/>
      <c r="L776" s="17"/>
      <c r="N776" s="71"/>
    </row>
    <row r="777" spans="2:14" x14ac:dyDescent="0.3">
      <c r="B777" s="386"/>
      <c r="C777" s="392"/>
      <c r="D777" s="392"/>
      <c r="E777" s="395"/>
      <c r="F777" s="394"/>
      <c r="G777" s="396" t="str">
        <f t="shared" si="20"/>
        <v>No</v>
      </c>
      <c r="H777" s="396" t="str">
        <f t="shared" si="21"/>
        <v>No</v>
      </c>
      <c r="I777" s="396" t="str">
        <f t="shared" si="21"/>
        <v>No</v>
      </c>
      <c r="J777" s="17"/>
      <c r="K777" s="17"/>
      <c r="L777" s="17"/>
      <c r="N777" s="71"/>
    </row>
    <row r="778" spans="2:14" x14ac:dyDescent="0.3">
      <c r="B778" s="386"/>
      <c r="C778" s="392"/>
      <c r="D778" s="392"/>
      <c r="E778" s="395"/>
      <c r="F778" s="394"/>
      <c r="G778" s="396" t="str">
        <f t="shared" si="20"/>
        <v>No</v>
      </c>
      <c r="H778" s="396" t="str">
        <f t="shared" si="21"/>
        <v>No</v>
      </c>
      <c r="I778" s="396" t="str">
        <f t="shared" si="21"/>
        <v>No</v>
      </c>
      <c r="J778" s="17"/>
      <c r="K778" s="17"/>
      <c r="L778" s="17"/>
      <c r="N778" s="71"/>
    </row>
    <row r="779" spans="2:14" x14ac:dyDescent="0.3">
      <c r="B779" s="386"/>
      <c r="C779" s="392"/>
      <c r="D779" s="392"/>
      <c r="E779" s="395"/>
      <c r="F779" s="394"/>
      <c r="G779" s="396" t="str">
        <f t="shared" si="20"/>
        <v>No</v>
      </c>
      <c r="H779" s="396" t="str">
        <f t="shared" si="21"/>
        <v>No</v>
      </c>
      <c r="I779" s="396" t="str">
        <f t="shared" si="21"/>
        <v>No</v>
      </c>
      <c r="J779" s="17"/>
      <c r="K779" s="17"/>
      <c r="L779" s="17"/>
      <c r="N779" s="71"/>
    </row>
    <row r="780" spans="2:14" x14ac:dyDescent="0.3">
      <c r="B780" s="386"/>
      <c r="C780" s="392"/>
      <c r="D780" s="392"/>
      <c r="E780" s="395"/>
      <c r="F780" s="394"/>
      <c r="G780" s="396" t="str">
        <f t="shared" si="20"/>
        <v>No</v>
      </c>
      <c r="H780" s="396" t="str">
        <f t="shared" si="21"/>
        <v>No</v>
      </c>
      <c r="I780" s="396" t="str">
        <f t="shared" si="21"/>
        <v>No</v>
      </c>
      <c r="J780" s="17"/>
      <c r="K780" s="17"/>
      <c r="L780" s="17"/>
      <c r="N780" s="71"/>
    </row>
    <row r="781" spans="2:14" x14ac:dyDescent="0.3">
      <c r="B781" s="386"/>
      <c r="C781" s="392"/>
      <c r="D781" s="392"/>
      <c r="E781" s="395"/>
      <c r="F781" s="394"/>
      <c r="G781" s="396" t="str">
        <f t="shared" si="20"/>
        <v>No</v>
      </c>
      <c r="H781" s="396" t="str">
        <f t="shared" si="21"/>
        <v>No</v>
      </c>
      <c r="I781" s="396" t="str">
        <f t="shared" si="21"/>
        <v>No</v>
      </c>
      <c r="J781" s="17"/>
      <c r="K781" s="17"/>
      <c r="L781" s="17"/>
      <c r="N781" s="71"/>
    </row>
    <row r="782" spans="2:14" x14ac:dyDescent="0.3">
      <c r="B782" s="386"/>
      <c r="C782" s="392"/>
      <c r="D782" s="392"/>
      <c r="E782" s="395"/>
      <c r="F782" s="394"/>
      <c r="G782" s="396" t="str">
        <f t="shared" si="20"/>
        <v>No</v>
      </c>
      <c r="H782" s="396" t="str">
        <f t="shared" si="21"/>
        <v>No</v>
      </c>
      <c r="I782" s="396" t="str">
        <f t="shared" si="21"/>
        <v>No</v>
      </c>
      <c r="J782" s="17"/>
      <c r="K782" s="17"/>
      <c r="L782" s="17"/>
      <c r="N782" s="71"/>
    </row>
    <row r="783" spans="2:14" x14ac:dyDescent="0.3">
      <c r="B783" s="386"/>
      <c r="C783" s="392"/>
      <c r="D783" s="392"/>
      <c r="E783" s="395"/>
      <c r="F783" s="394"/>
      <c r="G783" s="396" t="str">
        <f t="shared" si="20"/>
        <v>No</v>
      </c>
      <c r="H783" s="396" t="str">
        <f t="shared" si="21"/>
        <v>No</v>
      </c>
      <c r="I783" s="396" t="str">
        <f t="shared" si="21"/>
        <v>No</v>
      </c>
      <c r="J783" s="17"/>
      <c r="K783" s="17"/>
      <c r="L783" s="17"/>
      <c r="N783" s="71"/>
    </row>
    <row r="784" spans="2:14" x14ac:dyDescent="0.3">
      <c r="B784" s="386"/>
      <c r="C784" s="392"/>
      <c r="D784" s="392"/>
      <c r="E784" s="395"/>
      <c r="F784" s="394"/>
      <c r="G784" s="396" t="str">
        <f t="shared" si="20"/>
        <v>No</v>
      </c>
      <c r="H784" s="396" t="str">
        <f t="shared" si="21"/>
        <v>No</v>
      </c>
      <c r="I784" s="396" t="str">
        <f t="shared" si="21"/>
        <v>No</v>
      </c>
      <c r="J784" s="17"/>
      <c r="K784" s="17"/>
      <c r="L784" s="17"/>
      <c r="N784" s="71"/>
    </row>
    <row r="785" spans="2:14" x14ac:dyDescent="0.3">
      <c r="B785" s="386"/>
      <c r="C785" s="392"/>
      <c r="D785" s="392"/>
      <c r="E785" s="395"/>
      <c r="F785" s="394"/>
      <c r="G785" s="396" t="str">
        <f t="shared" si="20"/>
        <v>No</v>
      </c>
      <c r="H785" s="396" t="str">
        <f t="shared" si="21"/>
        <v>No</v>
      </c>
      <c r="I785" s="396" t="str">
        <f t="shared" si="21"/>
        <v>No</v>
      </c>
      <c r="J785" s="17"/>
      <c r="K785" s="17"/>
      <c r="L785" s="17"/>
      <c r="N785" s="71"/>
    </row>
    <row r="786" spans="2:14" x14ac:dyDescent="0.3">
      <c r="B786" s="386"/>
      <c r="C786" s="392"/>
      <c r="D786" s="392"/>
      <c r="E786" s="395"/>
      <c r="F786" s="394"/>
      <c r="G786" s="396" t="str">
        <f t="shared" si="20"/>
        <v>No</v>
      </c>
      <c r="H786" s="396" t="str">
        <f t="shared" si="21"/>
        <v>No</v>
      </c>
      <c r="I786" s="396" t="str">
        <f t="shared" si="21"/>
        <v>No</v>
      </c>
      <c r="J786" s="17"/>
      <c r="K786" s="17"/>
      <c r="L786" s="17"/>
      <c r="N786" s="71"/>
    </row>
    <row r="787" spans="2:14" x14ac:dyDescent="0.3">
      <c r="B787" s="386"/>
      <c r="C787" s="392"/>
      <c r="D787" s="392"/>
      <c r="E787" s="395"/>
      <c r="F787" s="394"/>
      <c r="G787" s="396" t="str">
        <f t="shared" si="20"/>
        <v>No</v>
      </c>
      <c r="H787" s="396" t="str">
        <f t="shared" si="21"/>
        <v>No</v>
      </c>
      <c r="I787" s="396" t="str">
        <f t="shared" si="21"/>
        <v>No</v>
      </c>
      <c r="J787" s="17"/>
      <c r="K787" s="17"/>
      <c r="L787" s="17"/>
      <c r="N787" s="71"/>
    </row>
    <row r="788" spans="2:14" x14ac:dyDescent="0.3">
      <c r="B788" s="386"/>
      <c r="C788" s="392"/>
      <c r="D788" s="392"/>
      <c r="E788" s="395"/>
      <c r="F788" s="394"/>
      <c r="G788" s="396" t="str">
        <f t="shared" si="20"/>
        <v>No</v>
      </c>
      <c r="H788" s="396" t="str">
        <f t="shared" si="21"/>
        <v>No</v>
      </c>
      <c r="I788" s="396" t="str">
        <f t="shared" si="21"/>
        <v>No</v>
      </c>
      <c r="J788" s="17"/>
      <c r="K788" s="17"/>
      <c r="L788" s="17"/>
      <c r="N788" s="71"/>
    </row>
    <row r="789" spans="2:14" x14ac:dyDescent="0.3">
      <c r="B789" s="386"/>
      <c r="C789" s="392"/>
      <c r="D789" s="392"/>
      <c r="E789" s="395"/>
      <c r="F789" s="394"/>
      <c r="G789" s="396" t="str">
        <f t="shared" si="20"/>
        <v>No</v>
      </c>
      <c r="H789" s="396" t="str">
        <f t="shared" si="21"/>
        <v>No</v>
      </c>
      <c r="I789" s="396" t="str">
        <f t="shared" si="21"/>
        <v>No</v>
      </c>
      <c r="J789" s="17"/>
      <c r="K789" s="17"/>
      <c r="L789" s="17"/>
      <c r="N789" s="71"/>
    </row>
    <row r="790" spans="2:14" x14ac:dyDescent="0.3">
      <c r="B790" s="386"/>
      <c r="C790" s="392"/>
      <c r="D790" s="392"/>
      <c r="E790" s="395"/>
      <c r="F790" s="394"/>
      <c r="G790" s="396" t="str">
        <f t="shared" si="20"/>
        <v>No</v>
      </c>
      <c r="H790" s="396" t="str">
        <f t="shared" si="21"/>
        <v>No</v>
      </c>
      <c r="I790" s="396" t="str">
        <f t="shared" si="21"/>
        <v>No</v>
      </c>
      <c r="J790" s="17"/>
      <c r="K790" s="17"/>
      <c r="L790" s="17"/>
      <c r="N790" s="71"/>
    </row>
    <row r="791" spans="2:14" x14ac:dyDescent="0.3">
      <c r="B791" s="386"/>
      <c r="C791" s="392"/>
      <c r="D791" s="392"/>
      <c r="E791" s="395"/>
      <c r="F791" s="394"/>
      <c r="G791" s="396" t="str">
        <f t="shared" si="20"/>
        <v>No</v>
      </c>
      <c r="H791" s="396" t="str">
        <f t="shared" si="21"/>
        <v>No</v>
      </c>
      <c r="I791" s="396" t="str">
        <f t="shared" si="21"/>
        <v>No</v>
      </c>
      <c r="J791" s="17"/>
      <c r="K791" s="17"/>
      <c r="L791" s="17"/>
      <c r="N791" s="71"/>
    </row>
    <row r="792" spans="2:14" x14ac:dyDescent="0.3">
      <c r="B792" s="386"/>
      <c r="C792" s="392"/>
      <c r="D792" s="392"/>
      <c r="E792" s="395"/>
      <c r="F792" s="394"/>
      <c r="G792" s="396" t="str">
        <f t="shared" si="20"/>
        <v>No</v>
      </c>
      <c r="H792" s="396" t="str">
        <f t="shared" si="21"/>
        <v>No</v>
      </c>
      <c r="I792" s="396" t="str">
        <f t="shared" si="21"/>
        <v>No</v>
      </c>
      <c r="J792" s="17"/>
      <c r="K792" s="17"/>
      <c r="L792" s="17"/>
      <c r="N792" s="71"/>
    </row>
    <row r="793" spans="2:14" x14ac:dyDescent="0.3">
      <c r="B793" s="386"/>
      <c r="C793" s="392"/>
      <c r="D793" s="392"/>
      <c r="E793" s="395"/>
      <c r="F793" s="394"/>
      <c r="G793" s="396" t="str">
        <f t="shared" si="20"/>
        <v>No</v>
      </c>
      <c r="H793" s="396" t="str">
        <f t="shared" si="21"/>
        <v>No</v>
      </c>
      <c r="I793" s="396" t="str">
        <f t="shared" si="21"/>
        <v>No</v>
      </c>
      <c r="J793" s="17"/>
      <c r="K793" s="17"/>
      <c r="L793" s="17"/>
      <c r="N793" s="71"/>
    </row>
    <row r="794" spans="2:14" x14ac:dyDescent="0.3">
      <c r="B794" s="386"/>
      <c r="C794" s="392"/>
      <c r="D794" s="392"/>
      <c r="E794" s="395"/>
      <c r="F794" s="394"/>
      <c r="G794" s="396" t="str">
        <f t="shared" si="20"/>
        <v>No</v>
      </c>
      <c r="H794" s="396" t="str">
        <f t="shared" si="21"/>
        <v>No</v>
      </c>
      <c r="I794" s="396" t="str">
        <f t="shared" si="21"/>
        <v>No</v>
      </c>
      <c r="J794" s="17"/>
      <c r="K794" s="17"/>
      <c r="L794" s="17"/>
      <c r="N794" s="71"/>
    </row>
    <row r="795" spans="2:14" x14ac:dyDescent="0.3">
      <c r="B795" s="386"/>
      <c r="C795" s="392"/>
      <c r="D795" s="392"/>
      <c r="E795" s="395"/>
      <c r="F795" s="394"/>
      <c r="G795" s="396" t="str">
        <f t="shared" si="20"/>
        <v>No</v>
      </c>
      <c r="H795" s="396" t="str">
        <f t="shared" si="21"/>
        <v>No</v>
      </c>
      <c r="I795" s="396" t="str">
        <f t="shared" si="21"/>
        <v>No</v>
      </c>
      <c r="J795" s="17"/>
      <c r="K795" s="17"/>
      <c r="L795" s="17"/>
      <c r="N795" s="71"/>
    </row>
    <row r="796" spans="2:14" x14ac:dyDescent="0.3">
      <c r="B796" s="386"/>
      <c r="C796" s="392"/>
      <c r="D796" s="392"/>
      <c r="E796" s="395"/>
      <c r="F796" s="394"/>
      <c r="G796" s="396" t="str">
        <f t="shared" si="20"/>
        <v>No</v>
      </c>
      <c r="H796" s="396" t="str">
        <f t="shared" si="21"/>
        <v>No</v>
      </c>
      <c r="I796" s="396" t="str">
        <f t="shared" si="21"/>
        <v>No</v>
      </c>
      <c r="J796" s="17"/>
      <c r="K796" s="17"/>
      <c r="L796" s="17"/>
      <c r="N796" s="71"/>
    </row>
    <row r="797" spans="2:14" x14ac:dyDescent="0.3">
      <c r="B797" s="386"/>
      <c r="C797" s="392"/>
      <c r="D797" s="392"/>
      <c r="E797" s="395"/>
      <c r="F797" s="394"/>
      <c r="G797" s="396" t="str">
        <f t="shared" si="20"/>
        <v>No</v>
      </c>
      <c r="H797" s="396" t="str">
        <f t="shared" si="21"/>
        <v>No</v>
      </c>
      <c r="I797" s="396" t="str">
        <f t="shared" si="21"/>
        <v>No</v>
      </c>
      <c r="J797" s="17"/>
      <c r="K797" s="17"/>
      <c r="L797" s="17"/>
      <c r="N797" s="71"/>
    </row>
    <row r="798" spans="2:14" x14ac:dyDescent="0.3">
      <c r="B798" s="386"/>
      <c r="C798" s="392"/>
      <c r="D798" s="392"/>
      <c r="E798" s="395"/>
      <c r="F798" s="394"/>
      <c r="G798" s="396" t="str">
        <f t="shared" si="20"/>
        <v>No</v>
      </c>
      <c r="H798" s="396" t="str">
        <f t="shared" si="21"/>
        <v>No</v>
      </c>
      <c r="I798" s="396" t="str">
        <f t="shared" si="21"/>
        <v>No</v>
      </c>
      <c r="J798" s="17"/>
      <c r="K798" s="17"/>
      <c r="L798" s="17"/>
      <c r="N798" s="71"/>
    </row>
    <row r="799" spans="2:14" x14ac:dyDescent="0.3">
      <c r="B799" s="386"/>
      <c r="C799" s="392"/>
      <c r="D799" s="392"/>
      <c r="E799" s="395"/>
      <c r="F799" s="394"/>
      <c r="G799" s="396" t="str">
        <f t="shared" si="20"/>
        <v>No</v>
      </c>
      <c r="H799" s="396" t="str">
        <f t="shared" si="21"/>
        <v>No</v>
      </c>
      <c r="I799" s="396" t="str">
        <f t="shared" si="21"/>
        <v>No</v>
      </c>
      <c r="J799" s="17"/>
      <c r="K799" s="17"/>
      <c r="L799" s="17"/>
      <c r="N799" s="71"/>
    </row>
    <row r="800" spans="2:14" x14ac:dyDescent="0.3">
      <c r="B800" s="386"/>
      <c r="C800" s="392"/>
      <c r="D800" s="392"/>
      <c r="E800" s="395"/>
      <c r="F800" s="394"/>
      <c r="G800" s="396" t="str">
        <f t="shared" si="20"/>
        <v>No</v>
      </c>
      <c r="H800" s="396" t="str">
        <f t="shared" si="21"/>
        <v>No</v>
      </c>
      <c r="I800" s="396" t="str">
        <f t="shared" si="21"/>
        <v>No</v>
      </c>
      <c r="J800" s="17"/>
      <c r="K800" s="17"/>
      <c r="L800" s="17"/>
      <c r="N800" s="71"/>
    </row>
    <row r="801" spans="2:14" x14ac:dyDescent="0.3">
      <c r="B801" s="386"/>
      <c r="C801" s="392"/>
      <c r="D801" s="392"/>
      <c r="E801" s="395"/>
      <c r="F801" s="394"/>
      <c r="G801" s="396" t="str">
        <f t="shared" si="20"/>
        <v>No</v>
      </c>
      <c r="H801" s="396" t="str">
        <f t="shared" si="21"/>
        <v>No</v>
      </c>
      <c r="I801" s="396" t="str">
        <f t="shared" si="21"/>
        <v>No</v>
      </c>
      <c r="J801" s="17"/>
      <c r="K801" s="17"/>
      <c r="L801" s="17"/>
      <c r="N801" s="71"/>
    </row>
    <row r="802" spans="2:14" x14ac:dyDescent="0.3">
      <c r="B802" s="386"/>
      <c r="C802" s="392"/>
      <c r="D802" s="392"/>
      <c r="E802" s="395"/>
      <c r="F802" s="394"/>
      <c r="G802" s="396" t="str">
        <f t="shared" si="20"/>
        <v>No</v>
      </c>
      <c r="H802" s="396" t="str">
        <f t="shared" si="21"/>
        <v>No</v>
      </c>
      <c r="I802" s="396" t="str">
        <f t="shared" si="21"/>
        <v>No</v>
      </c>
      <c r="J802" s="17"/>
      <c r="K802" s="17"/>
      <c r="L802" s="17"/>
      <c r="N802" s="71"/>
    </row>
    <row r="803" spans="2:14" x14ac:dyDescent="0.3">
      <c r="B803" s="386"/>
      <c r="C803" s="392"/>
      <c r="D803" s="392"/>
      <c r="E803" s="395"/>
      <c r="F803" s="394"/>
      <c r="G803" s="396" t="str">
        <f t="shared" si="20"/>
        <v>No</v>
      </c>
      <c r="H803" s="396" t="str">
        <f t="shared" si="21"/>
        <v>No</v>
      </c>
      <c r="I803" s="396" t="str">
        <f t="shared" si="21"/>
        <v>No</v>
      </c>
      <c r="J803" s="17"/>
      <c r="K803" s="17"/>
      <c r="L803" s="17"/>
      <c r="N803" s="71"/>
    </row>
    <row r="804" spans="2:14" x14ac:dyDescent="0.3">
      <c r="B804" s="386"/>
      <c r="C804" s="392"/>
      <c r="D804" s="392"/>
      <c r="E804" s="395"/>
      <c r="F804" s="394"/>
      <c r="G804" s="396" t="str">
        <f t="shared" si="20"/>
        <v>No</v>
      </c>
      <c r="H804" s="396" t="str">
        <f t="shared" si="21"/>
        <v>No</v>
      </c>
      <c r="I804" s="396" t="str">
        <f t="shared" si="21"/>
        <v>No</v>
      </c>
      <c r="J804" s="17"/>
      <c r="K804" s="17"/>
      <c r="L804" s="17"/>
      <c r="N804" s="71"/>
    </row>
    <row r="805" spans="2:14" x14ac:dyDescent="0.3">
      <c r="B805" s="386"/>
      <c r="C805" s="392"/>
      <c r="D805" s="392"/>
      <c r="E805" s="395"/>
      <c r="F805" s="394"/>
      <c r="G805" s="396" t="str">
        <f t="shared" si="20"/>
        <v>No</v>
      </c>
      <c r="H805" s="396" t="str">
        <f t="shared" si="21"/>
        <v>No</v>
      </c>
      <c r="I805" s="396" t="str">
        <f t="shared" si="21"/>
        <v>No</v>
      </c>
      <c r="J805" s="17"/>
      <c r="K805" s="17"/>
      <c r="L805" s="17"/>
      <c r="N805" s="71"/>
    </row>
    <row r="806" spans="2:14" x14ac:dyDescent="0.3">
      <c r="B806" s="386"/>
      <c r="C806" s="392"/>
      <c r="D806" s="392"/>
      <c r="E806" s="395"/>
      <c r="F806" s="394"/>
      <c r="G806" s="396" t="str">
        <f t="shared" si="20"/>
        <v>No</v>
      </c>
      <c r="H806" s="396" t="str">
        <f t="shared" si="21"/>
        <v>No</v>
      </c>
      <c r="I806" s="396" t="str">
        <f t="shared" si="21"/>
        <v>No</v>
      </c>
      <c r="J806" s="17"/>
      <c r="K806" s="17"/>
      <c r="L806" s="17"/>
      <c r="N806" s="71"/>
    </row>
    <row r="807" spans="2:14" x14ac:dyDescent="0.3">
      <c r="B807" s="386"/>
      <c r="C807" s="392"/>
      <c r="D807" s="392"/>
      <c r="E807" s="395"/>
      <c r="F807" s="394"/>
      <c r="G807" s="396" t="str">
        <f t="shared" si="20"/>
        <v>No</v>
      </c>
      <c r="H807" s="396" t="str">
        <f t="shared" si="21"/>
        <v>No</v>
      </c>
      <c r="I807" s="396" t="str">
        <f t="shared" si="21"/>
        <v>No</v>
      </c>
      <c r="J807" s="17"/>
      <c r="K807" s="17"/>
      <c r="L807" s="17"/>
      <c r="N807" s="71"/>
    </row>
    <row r="808" spans="2:14" x14ac:dyDescent="0.3">
      <c r="B808" s="386"/>
      <c r="C808" s="392"/>
      <c r="D808" s="392"/>
      <c r="E808" s="395"/>
      <c r="F808" s="394"/>
      <c r="G808" s="396" t="str">
        <f t="shared" ref="G808:G871" si="22">IF($C808="","No",IF($C808&lt;DATE(2007,9,21),"Yes","No"))</f>
        <v>No</v>
      </c>
      <c r="H808" s="396" t="str">
        <f t="shared" ref="H808:I871" si="23">IF($C808="","No",IF($C808&lt;DATE(2019,9,20),"Yes","No"))</f>
        <v>No</v>
      </c>
      <c r="I808" s="396" t="str">
        <f t="shared" si="23"/>
        <v>No</v>
      </c>
      <c r="J808" s="17"/>
      <c r="K808" s="17"/>
      <c r="L808" s="17"/>
      <c r="N808" s="71"/>
    </row>
    <row r="809" spans="2:14" x14ac:dyDescent="0.3">
      <c r="B809" s="386"/>
      <c r="C809" s="392"/>
      <c r="D809" s="392"/>
      <c r="E809" s="395"/>
      <c r="F809" s="394"/>
      <c r="G809" s="396" t="str">
        <f t="shared" si="22"/>
        <v>No</v>
      </c>
      <c r="H809" s="396" t="str">
        <f t="shared" si="23"/>
        <v>No</v>
      </c>
      <c r="I809" s="396" t="str">
        <f t="shared" si="23"/>
        <v>No</v>
      </c>
      <c r="J809" s="17"/>
      <c r="K809" s="17"/>
      <c r="L809" s="17"/>
      <c r="N809" s="71"/>
    </row>
    <row r="810" spans="2:14" x14ac:dyDescent="0.3">
      <c r="B810" s="386"/>
      <c r="C810" s="392"/>
      <c r="D810" s="392"/>
      <c r="E810" s="395"/>
      <c r="F810" s="394"/>
      <c r="G810" s="396" t="str">
        <f t="shared" si="22"/>
        <v>No</v>
      </c>
      <c r="H810" s="396" t="str">
        <f t="shared" si="23"/>
        <v>No</v>
      </c>
      <c r="I810" s="396" t="str">
        <f t="shared" si="23"/>
        <v>No</v>
      </c>
      <c r="J810" s="17"/>
      <c r="K810" s="17"/>
      <c r="L810" s="17"/>
      <c r="N810" s="71"/>
    </row>
    <row r="811" spans="2:14" x14ac:dyDescent="0.3">
      <c r="B811" s="386"/>
      <c r="C811" s="392"/>
      <c r="D811" s="392"/>
      <c r="E811" s="395"/>
      <c r="F811" s="394"/>
      <c r="G811" s="396" t="str">
        <f t="shared" si="22"/>
        <v>No</v>
      </c>
      <c r="H811" s="396" t="str">
        <f t="shared" si="23"/>
        <v>No</v>
      </c>
      <c r="I811" s="396" t="str">
        <f t="shared" si="23"/>
        <v>No</v>
      </c>
      <c r="J811" s="17"/>
      <c r="K811" s="17"/>
      <c r="L811" s="17"/>
      <c r="N811" s="71"/>
    </row>
    <row r="812" spans="2:14" x14ac:dyDescent="0.3">
      <c r="B812" s="386"/>
      <c r="C812" s="392"/>
      <c r="D812" s="392"/>
      <c r="E812" s="395"/>
      <c r="F812" s="394"/>
      <c r="G812" s="396" t="str">
        <f t="shared" si="22"/>
        <v>No</v>
      </c>
      <c r="H812" s="396" t="str">
        <f t="shared" si="23"/>
        <v>No</v>
      </c>
      <c r="I812" s="396" t="str">
        <f t="shared" si="23"/>
        <v>No</v>
      </c>
      <c r="J812" s="17"/>
      <c r="K812" s="17"/>
      <c r="L812" s="17"/>
      <c r="N812" s="71"/>
    </row>
    <row r="813" spans="2:14" x14ac:dyDescent="0.3">
      <c r="B813" s="386"/>
      <c r="C813" s="392"/>
      <c r="D813" s="392"/>
      <c r="E813" s="395"/>
      <c r="F813" s="394"/>
      <c r="G813" s="396" t="str">
        <f t="shared" si="22"/>
        <v>No</v>
      </c>
      <c r="H813" s="396" t="str">
        <f t="shared" si="23"/>
        <v>No</v>
      </c>
      <c r="I813" s="396" t="str">
        <f t="shared" si="23"/>
        <v>No</v>
      </c>
      <c r="J813" s="17"/>
      <c r="K813" s="17"/>
      <c r="L813" s="17"/>
      <c r="N813" s="71"/>
    </row>
    <row r="814" spans="2:14" x14ac:dyDescent="0.3">
      <c r="B814" s="386"/>
      <c r="C814" s="392"/>
      <c r="D814" s="392"/>
      <c r="E814" s="395"/>
      <c r="F814" s="394"/>
      <c r="G814" s="396" t="str">
        <f t="shared" si="22"/>
        <v>No</v>
      </c>
      <c r="H814" s="396" t="str">
        <f t="shared" si="23"/>
        <v>No</v>
      </c>
      <c r="I814" s="396" t="str">
        <f t="shared" si="23"/>
        <v>No</v>
      </c>
      <c r="J814" s="17"/>
      <c r="K814" s="17"/>
      <c r="L814" s="17"/>
      <c r="N814" s="71"/>
    </row>
    <row r="815" spans="2:14" x14ac:dyDescent="0.3">
      <c r="B815" s="386"/>
      <c r="C815" s="392"/>
      <c r="D815" s="392"/>
      <c r="E815" s="395"/>
      <c r="F815" s="394"/>
      <c r="G815" s="396" t="str">
        <f t="shared" si="22"/>
        <v>No</v>
      </c>
      <c r="H815" s="396" t="str">
        <f t="shared" si="23"/>
        <v>No</v>
      </c>
      <c r="I815" s="396" t="str">
        <f t="shared" si="23"/>
        <v>No</v>
      </c>
      <c r="J815" s="17"/>
      <c r="K815" s="17"/>
      <c r="L815" s="17"/>
      <c r="N815" s="71"/>
    </row>
    <row r="816" spans="2:14" x14ac:dyDescent="0.3">
      <c r="B816" s="386"/>
      <c r="C816" s="392"/>
      <c r="D816" s="392"/>
      <c r="E816" s="395"/>
      <c r="F816" s="394"/>
      <c r="G816" s="396" t="str">
        <f t="shared" si="22"/>
        <v>No</v>
      </c>
      <c r="H816" s="396" t="str">
        <f t="shared" si="23"/>
        <v>No</v>
      </c>
      <c r="I816" s="396" t="str">
        <f t="shared" si="23"/>
        <v>No</v>
      </c>
      <c r="J816" s="17"/>
      <c r="K816" s="17"/>
      <c r="L816" s="17"/>
      <c r="N816" s="71"/>
    </row>
    <row r="817" spans="2:14" x14ac:dyDescent="0.3">
      <c r="B817" s="386"/>
      <c r="C817" s="392"/>
      <c r="D817" s="392"/>
      <c r="E817" s="395"/>
      <c r="F817" s="394"/>
      <c r="G817" s="396" t="str">
        <f t="shared" si="22"/>
        <v>No</v>
      </c>
      <c r="H817" s="396" t="str">
        <f t="shared" si="23"/>
        <v>No</v>
      </c>
      <c r="I817" s="396" t="str">
        <f t="shared" si="23"/>
        <v>No</v>
      </c>
      <c r="J817" s="17"/>
      <c r="K817" s="17"/>
      <c r="L817" s="17"/>
      <c r="N817" s="71"/>
    </row>
    <row r="818" spans="2:14" x14ac:dyDescent="0.3">
      <c r="B818" s="386"/>
      <c r="C818" s="392"/>
      <c r="D818" s="392"/>
      <c r="E818" s="395"/>
      <c r="F818" s="394"/>
      <c r="G818" s="396" t="str">
        <f t="shared" si="22"/>
        <v>No</v>
      </c>
      <c r="H818" s="396" t="str">
        <f t="shared" si="23"/>
        <v>No</v>
      </c>
      <c r="I818" s="396" t="str">
        <f t="shared" si="23"/>
        <v>No</v>
      </c>
      <c r="J818" s="17"/>
      <c r="K818" s="17"/>
      <c r="L818" s="17"/>
      <c r="N818" s="71"/>
    </row>
    <row r="819" spans="2:14" x14ac:dyDescent="0.3">
      <c r="B819" s="386"/>
      <c r="C819" s="392"/>
      <c r="D819" s="392"/>
      <c r="E819" s="395"/>
      <c r="F819" s="394"/>
      <c r="G819" s="396" t="str">
        <f t="shared" si="22"/>
        <v>No</v>
      </c>
      <c r="H819" s="396" t="str">
        <f t="shared" si="23"/>
        <v>No</v>
      </c>
      <c r="I819" s="396" t="str">
        <f t="shared" si="23"/>
        <v>No</v>
      </c>
      <c r="J819" s="17"/>
      <c r="K819" s="17"/>
      <c r="L819" s="17"/>
      <c r="N819" s="71"/>
    </row>
    <row r="820" spans="2:14" x14ac:dyDescent="0.3">
      <c r="B820" s="386"/>
      <c r="C820" s="392"/>
      <c r="D820" s="392"/>
      <c r="E820" s="395"/>
      <c r="F820" s="394"/>
      <c r="G820" s="396" t="str">
        <f t="shared" si="22"/>
        <v>No</v>
      </c>
      <c r="H820" s="396" t="str">
        <f t="shared" si="23"/>
        <v>No</v>
      </c>
      <c r="I820" s="396" t="str">
        <f t="shared" si="23"/>
        <v>No</v>
      </c>
      <c r="J820" s="17"/>
      <c r="K820" s="17"/>
      <c r="L820" s="17"/>
      <c r="N820" s="71"/>
    </row>
    <row r="821" spans="2:14" x14ac:dyDescent="0.3">
      <c r="B821" s="386"/>
      <c r="C821" s="392"/>
      <c r="D821" s="392"/>
      <c r="E821" s="395"/>
      <c r="F821" s="394"/>
      <c r="G821" s="396" t="str">
        <f t="shared" si="22"/>
        <v>No</v>
      </c>
      <c r="H821" s="396" t="str">
        <f t="shared" si="23"/>
        <v>No</v>
      </c>
      <c r="I821" s="396" t="str">
        <f t="shared" si="23"/>
        <v>No</v>
      </c>
      <c r="J821" s="17"/>
      <c r="K821" s="17"/>
      <c r="L821" s="17"/>
      <c r="N821" s="71"/>
    </row>
    <row r="822" spans="2:14" x14ac:dyDescent="0.3">
      <c r="B822" s="386"/>
      <c r="C822" s="392"/>
      <c r="D822" s="392"/>
      <c r="E822" s="395"/>
      <c r="F822" s="394"/>
      <c r="G822" s="396" t="str">
        <f t="shared" si="22"/>
        <v>No</v>
      </c>
      <c r="H822" s="396" t="str">
        <f t="shared" si="23"/>
        <v>No</v>
      </c>
      <c r="I822" s="396" t="str">
        <f t="shared" si="23"/>
        <v>No</v>
      </c>
      <c r="J822" s="17"/>
      <c r="K822" s="17"/>
      <c r="L822" s="17"/>
      <c r="N822" s="71"/>
    </row>
    <row r="823" spans="2:14" x14ac:dyDescent="0.3">
      <c r="B823" s="386"/>
      <c r="C823" s="392"/>
      <c r="D823" s="392"/>
      <c r="E823" s="395"/>
      <c r="F823" s="394"/>
      <c r="G823" s="396" t="str">
        <f t="shared" si="22"/>
        <v>No</v>
      </c>
      <c r="H823" s="396" t="str">
        <f t="shared" si="23"/>
        <v>No</v>
      </c>
      <c r="I823" s="396" t="str">
        <f t="shared" si="23"/>
        <v>No</v>
      </c>
      <c r="J823" s="17"/>
      <c r="K823" s="17"/>
      <c r="L823" s="17"/>
      <c r="N823" s="71"/>
    </row>
    <row r="824" spans="2:14" x14ac:dyDescent="0.3">
      <c r="B824" s="386"/>
      <c r="C824" s="392"/>
      <c r="D824" s="392"/>
      <c r="E824" s="395"/>
      <c r="F824" s="394"/>
      <c r="G824" s="396" t="str">
        <f t="shared" si="22"/>
        <v>No</v>
      </c>
      <c r="H824" s="396" t="str">
        <f t="shared" si="23"/>
        <v>No</v>
      </c>
      <c r="I824" s="396" t="str">
        <f t="shared" si="23"/>
        <v>No</v>
      </c>
      <c r="J824" s="17"/>
      <c r="K824" s="17"/>
      <c r="L824" s="17"/>
      <c r="N824" s="71"/>
    </row>
    <row r="825" spans="2:14" x14ac:dyDescent="0.3">
      <c r="B825" s="386"/>
      <c r="C825" s="392"/>
      <c r="D825" s="392"/>
      <c r="E825" s="395"/>
      <c r="F825" s="394"/>
      <c r="G825" s="396" t="str">
        <f t="shared" si="22"/>
        <v>No</v>
      </c>
      <c r="H825" s="396" t="str">
        <f t="shared" si="23"/>
        <v>No</v>
      </c>
      <c r="I825" s="396" t="str">
        <f t="shared" si="23"/>
        <v>No</v>
      </c>
      <c r="J825" s="17"/>
      <c r="K825" s="17"/>
      <c r="L825" s="17"/>
      <c r="N825" s="71"/>
    </row>
    <row r="826" spans="2:14" x14ac:dyDescent="0.3">
      <c r="B826" s="386"/>
      <c r="C826" s="392"/>
      <c r="D826" s="392"/>
      <c r="E826" s="395"/>
      <c r="F826" s="394"/>
      <c r="G826" s="396" t="str">
        <f t="shared" si="22"/>
        <v>No</v>
      </c>
      <c r="H826" s="396" t="str">
        <f t="shared" si="23"/>
        <v>No</v>
      </c>
      <c r="I826" s="396" t="str">
        <f t="shared" si="23"/>
        <v>No</v>
      </c>
      <c r="J826" s="17"/>
      <c r="K826" s="17"/>
      <c r="L826" s="17"/>
      <c r="N826" s="71"/>
    </row>
    <row r="827" spans="2:14" x14ac:dyDescent="0.3">
      <c r="B827" s="386"/>
      <c r="C827" s="392"/>
      <c r="D827" s="392"/>
      <c r="E827" s="395"/>
      <c r="F827" s="394"/>
      <c r="G827" s="396" t="str">
        <f t="shared" si="22"/>
        <v>No</v>
      </c>
      <c r="H827" s="396" t="str">
        <f t="shared" si="23"/>
        <v>No</v>
      </c>
      <c r="I827" s="396" t="str">
        <f t="shared" si="23"/>
        <v>No</v>
      </c>
      <c r="J827" s="17"/>
      <c r="K827" s="17"/>
      <c r="L827" s="17"/>
      <c r="N827" s="71"/>
    </row>
    <row r="828" spans="2:14" x14ac:dyDescent="0.3">
      <c r="B828" s="386"/>
      <c r="C828" s="392"/>
      <c r="D828" s="392"/>
      <c r="E828" s="395"/>
      <c r="F828" s="394"/>
      <c r="G828" s="396" t="str">
        <f t="shared" si="22"/>
        <v>No</v>
      </c>
      <c r="H828" s="396" t="str">
        <f t="shared" si="23"/>
        <v>No</v>
      </c>
      <c r="I828" s="396" t="str">
        <f t="shared" si="23"/>
        <v>No</v>
      </c>
      <c r="J828" s="17"/>
      <c r="K828" s="17"/>
      <c r="L828" s="17"/>
      <c r="N828" s="71"/>
    </row>
    <row r="829" spans="2:14" x14ac:dyDescent="0.3">
      <c r="B829" s="386"/>
      <c r="C829" s="392"/>
      <c r="D829" s="392"/>
      <c r="E829" s="395"/>
      <c r="F829" s="394"/>
      <c r="G829" s="396" t="str">
        <f t="shared" si="22"/>
        <v>No</v>
      </c>
      <c r="H829" s="396" t="str">
        <f t="shared" si="23"/>
        <v>No</v>
      </c>
      <c r="I829" s="396" t="str">
        <f t="shared" si="23"/>
        <v>No</v>
      </c>
      <c r="J829" s="17"/>
      <c r="K829" s="17"/>
      <c r="L829" s="17"/>
      <c r="N829" s="71"/>
    </row>
    <row r="830" spans="2:14" x14ac:dyDescent="0.3">
      <c r="B830" s="386"/>
      <c r="C830" s="392"/>
      <c r="D830" s="392"/>
      <c r="E830" s="395"/>
      <c r="F830" s="394"/>
      <c r="G830" s="396" t="str">
        <f t="shared" si="22"/>
        <v>No</v>
      </c>
      <c r="H830" s="396" t="str">
        <f t="shared" si="23"/>
        <v>No</v>
      </c>
      <c r="I830" s="396" t="str">
        <f t="shared" si="23"/>
        <v>No</v>
      </c>
      <c r="J830" s="17"/>
      <c r="K830" s="17"/>
      <c r="L830" s="17"/>
      <c r="N830" s="71"/>
    </row>
    <row r="831" spans="2:14" x14ac:dyDescent="0.3">
      <c r="B831" s="386"/>
      <c r="C831" s="392"/>
      <c r="D831" s="392"/>
      <c r="E831" s="395"/>
      <c r="F831" s="394"/>
      <c r="G831" s="396" t="str">
        <f t="shared" si="22"/>
        <v>No</v>
      </c>
      <c r="H831" s="396" t="str">
        <f t="shared" si="23"/>
        <v>No</v>
      </c>
      <c r="I831" s="396" t="str">
        <f t="shared" si="23"/>
        <v>No</v>
      </c>
      <c r="J831" s="17"/>
      <c r="K831" s="17"/>
      <c r="L831" s="17"/>
      <c r="N831" s="71"/>
    </row>
    <row r="832" spans="2:14" x14ac:dyDescent="0.3">
      <c r="B832" s="386"/>
      <c r="C832" s="392"/>
      <c r="D832" s="392"/>
      <c r="E832" s="395"/>
      <c r="F832" s="394"/>
      <c r="G832" s="396" t="str">
        <f t="shared" si="22"/>
        <v>No</v>
      </c>
      <c r="H832" s="396" t="str">
        <f t="shared" si="23"/>
        <v>No</v>
      </c>
      <c r="I832" s="396" t="str">
        <f t="shared" si="23"/>
        <v>No</v>
      </c>
      <c r="J832" s="17"/>
      <c r="K832" s="17"/>
      <c r="L832" s="17"/>
      <c r="N832" s="71"/>
    </row>
    <row r="833" spans="2:14" x14ac:dyDescent="0.3">
      <c r="B833" s="386"/>
      <c r="C833" s="392"/>
      <c r="D833" s="392"/>
      <c r="E833" s="395"/>
      <c r="F833" s="394"/>
      <c r="G833" s="396" t="str">
        <f t="shared" si="22"/>
        <v>No</v>
      </c>
      <c r="H833" s="396" t="str">
        <f t="shared" si="23"/>
        <v>No</v>
      </c>
      <c r="I833" s="396" t="str">
        <f t="shared" si="23"/>
        <v>No</v>
      </c>
      <c r="J833" s="17"/>
      <c r="K833" s="17"/>
      <c r="L833" s="17"/>
      <c r="N833" s="71"/>
    </row>
    <row r="834" spans="2:14" x14ac:dyDescent="0.3">
      <c r="B834" s="386"/>
      <c r="C834" s="392"/>
      <c r="D834" s="392"/>
      <c r="E834" s="395"/>
      <c r="F834" s="394"/>
      <c r="G834" s="396" t="str">
        <f t="shared" si="22"/>
        <v>No</v>
      </c>
      <c r="H834" s="396" t="str">
        <f t="shared" si="23"/>
        <v>No</v>
      </c>
      <c r="I834" s="396" t="str">
        <f t="shared" si="23"/>
        <v>No</v>
      </c>
      <c r="J834" s="17"/>
      <c r="K834" s="17"/>
      <c r="L834" s="17"/>
      <c r="N834" s="71"/>
    </row>
    <row r="835" spans="2:14" x14ac:dyDescent="0.3">
      <c r="B835" s="386"/>
      <c r="C835" s="392"/>
      <c r="D835" s="392"/>
      <c r="E835" s="395"/>
      <c r="F835" s="394"/>
      <c r="G835" s="396" t="str">
        <f t="shared" si="22"/>
        <v>No</v>
      </c>
      <c r="H835" s="396" t="str">
        <f t="shared" si="23"/>
        <v>No</v>
      </c>
      <c r="I835" s="396" t="str">
        <f t="shared" si="23"/>
        <v>No</v>
      </c>
      <c r="J835" s="17"/>
      <c r="K835" s="17"/>
      <c r="L835" s="17"/>
      <c r="N835" s="71"/>
    </row>
    <row r="836" spans="2:14" x14ac:dyDescent="0.3">
      <c r="B836" s="386"/>
      <c r="C836" s="392"/>
      <c r="D836" s="392"/>
      <c r="E836" s="395"/>
      <c r="F836" s="394"/>
      <c r="G836" s="396" t="str">
        <f t="shared" si="22"/>
        <v>No</v>
      </c>
      <c r="H836" s="396" t="str">
        <f t="shared" si="23"/>
        <v>No</v>
      </c>
      <c r="I836" s="396" t="str">
        <f t="shared" si="23"/>
        <v>No</v>
      </c>
      <c r="J836" s="17"/>
      <c r="K836" s="17"/>
      <c r="L836" s="17"/>
      <c r="N836" s="71"/>
    </row>
    <row r="837" spans="2:14" x14ac:dyDescent="0.3">
      <c r="B837" s="386"/>
      <c r="C837" s="392"/>
      <c r="D837" s="392"/>
      <c r="E837" s="395"/>
      <c r="F837" s="394"/>
      <c r="G837" s="396" t="str">
        <f t="shared" si="22"/>
        <v>No</v>
      </c>
      <c r="H837" s="396" t="str">
        <f t="shared" si="23"/>
        <v>No</v>
      </c>
      <c r="I837" s="396" t="str">
        <f t="shared" si="23"/>
        <v>No</v>
      </c>
      <c r="J837" s="17"/>
      <c r="K837" s="17"/>
      <c r="L837" s="17"/>
      <c r="N837" s="71"/>
    </row>
    <row r="838" spans="2:14" x14ac:dyDescent="0.3">
      <c r="B838" s="386"/>
      <c r="C838" s="392"/>
      <c r="D838" s="392"/>
      <c r="E838" s="395"/>
      <c r="F838" s="394"/>
      <c r="G838" s="396" t="str">
        <f t="shared" si="22"/>
        <v>No</v>
      </c>
      <c r="H838" s="396" t="str">
        <f t="shared" si="23"/>
        <v>No</v>
      </c>
      <c r="I838" s="396" t="str">
        <f t="shared" si="23"/>
        <v>No</v>
      </c>
      <c r="J838" s="17"/>
      <c r="K838" s="17"/>
      <c r="L838" s="17"/>
      <c r="N838" s="71"/>
    </row>
    <row r="839" spans="2:14" x14ac:dyDescent="0.3">
      <c r="B839" s="386"/>
      <c r="C839" s="392"/>
      <c r="D839" s="392"/>
      <c r="E839" s="395"/>
      <c r="F839" s="394"/>
      <c r="G839" s="396" t="str">
        <f t="shared" si="22"/>
        <v>No</v>
      </c>
      <c r="H839" s="396" t="str">
        <f t="shared" si="23"/>
        <v>No</v>
      </c>
      <c r="I839" s="396" t="str">
        <f t="shared" si="23"/>
        <v>No</v>
      </c>
      <c r="J839" s="17"/>
      <c r="K839" s="17"/>
      <c r="L839" s="17"/>
      <c r="N839" s="71"/>
    </row>
    <row r="840" spans="2:14" x14ac:dyDescent="0.3">
      <c r="B840" s="386"/>
      <c r="C840" s="392"/>
      <c r="D840" s="392"/>
      <c r="E840" s="395"/>
      <c r="F840" s="394"/>
      <c r="G840" s="396" t="str">
        <f t="shared" si="22"/>
        <v>No</v>
      </c>
      <c r="H840" s="396" t="str">
        <f t="shared" si="23"/>
        <v>No</v>
      </c>
      <c r="I840" s="396" t="str">
        <f t="shared" si="23"/>
        <v>No</v>
      </c>
      <c r="J840" s="17"/>
      <c r="K840" s="17"/>
      <c r="L840" s="17"/>
      <c r="N840" s="71"/>
    </row>
    <row r="841" spans="2:14" x14ac:dyDescent="0.3">
      <c r="B841" s="386"/>
      <c r="C841" s="392"/>
      <c r="D841" s="392"/>
      <c r="E841" s="395"/>
      <c r="F841" s="394"/>
      <c r="G841" s="396" t="str">
        <f t="shared" si="22"/>
        <v>No</v>
      </c>
      <c r="H841" s="396" t="str">
        <f t="shared" si="23"/>
        <v>No</v>
      </c>
      <c r="I841" s="396" t="str">
        <f t="shared" si="23"/>
        <v>No</v>
      </c>
      <c r="J841" s="17"/>
      <c r="K841" s="17"/>
      <c r="L841" s="17"/>
      <c r="N841" s="71"/>
    </row>
    <row r="842" spans="2:14" x14ac:dyDescent="0.3">
      <c r="B842" s="386"/>
      <c r="C842" s="392"/>
      <c r="D842" s="392"/>
      <c r="E842" s="395"/>
      <c r="F842" s="394"/>
      <c r="G842" s="396" t="str">
        <f t="shared" si="22"/>
        <v>No</v>
      </c>
      <c r="H842" s="396" t="str">
        <f t="shared" si="23"/>
        <v>No</v>
      </c>
      <c r="I842" s="396" t="str">
        <f t="shared" si="23"/>
        <v>No</v>
      </c>
      <c r="J842" s="17"/>
      <c r="K842" s="17"/>
      <c r="L842" s="17"/>
      <c r="N842" s="71"/>
    </row>
    <row r="843" spans="2:14" x14ac:dyDescent="0.3">
      <c r="B843" s="386"/>
      <c r="C843" s="392"/>
      <c r="D843" s="392"/>
      <c r="E843" s="395"/>
      <c r="F843" s="394"/>
      <c r="G843" s="396" t="str">
        <f t="shared" si="22"/>
        <v>No</v>
      </c>
      <c r="H843" s="396" t="str">
        <f t="shared" si="23"/>
        <v>No</v>
      </c>
      <c r="I843" s="396" t="str">
        <f t="shared" si="23"/>
        <v>No</v>
      </c>
      <c r="J843" s="17"/>
      <c r="K843" s="17"/>
      <c r="L843" s="17"/>
      <c r="N843" s="71"/>
    </row>
    <row r="844" spans="2:14" x14ac:dyDescent="0.3">
      <c r="B844" s="386"/>
      <c r="C844" s="392"/>
      <c r="D844" s="392"/>
      <c r="E844" s="395"/>
      <c r="F844" s="394"/>
      <c r="G844" s="396" t="str">
        <f t="shared" si="22"/>
        <v>No</v>
      </c>
      <c r="H844" s="396" t="str">
        <f t="shared" si="23"/>
        <v>No</v>
      </c>
      <c r="I844" s="396" t="str">
        <f t="shared" si="23"/>
        <v>No</v>
      </c>
      <c r="J844" s="17"/>
      <c r="K844" s="17"/>
      <c r="L844" s="17"/>
      <c r="N844" s="71"/>
    </row>
    <row r="845" spans="2:14" x14ac:dyDescent="0.3">
      <c r="B845" s="386"/>
      <c r="C845" s="392"/>
      <c r="D845" s="392"/>
      <c r="E845" s="395"/>
      <c r="F845" s="394"/>
      <c r="G845" s="396" t="str">
        <f t="shared" si="22"/>
        <v>No</v>
      </c>
      <c r="H845" s="396" t="str">
        <f t="shared" si="23"/>
        <v>No</v>
      </c>
      <c r="I845" s="396" t="str">
        <f t="shared" si="23"/>
        <v>No</v>
      </c>
      <c r="J845" s="17"/>
      <c r="K845" s="17"/>
      <c r="L845" s="17"/>
      <c r="N845" s="71"/>
    </row>
    <row r="846" spans="2:14" x14ac:dyDescent="0.3">
      <c r="B846" s="386"/>
      <c r="C846" s="392"/>
      <c r="D846" s="392"/>
      <c r="E846" s="395"/>
      <c r="F846" s="394"/>
      <c r="G846" s="396" t="str">
        <f t="shared" si="22"/>
        <v>No</v>
      </c>
      <c r="H846" s="396" t="str">
        <f t="shared" si="23"/>
        <v>No</v>
      </c>
      <c r="I846" s="396" t="str">
        <f t="shared" si="23"/>
        <v>No</v>
      </c>
      <c r="J846" s="17"/>
      <c r="K846" s="17"/>
      <c r="L846" s="17"/>
      <c r="N846" s="71"/>
    </row>
    <row r="847" spans="2:14" x14ac:dyDescent="0.3">
      <c r="B847" s="386"/>
      <c r="C847" s="392"/>
      <c r="D847" s="392"/>
      <c r="E847" s="395"/>
      <c r="F847" s="394"/>
      <c r="G847" s="396" t="str">
        <f t="shared" si="22"/>
        <v>No</v>
      </c>
      <c r="H847" s="396" t="str">
        <f t="shared" si="23"/>
        <v>No</v>
      </c>
      <c r="I847" s="396" t="str">
        <f t="shared" si="23"/>
        <v>No</v>
      </c>
      <c r="J847" s="17"/>
      <c r="K847" s="17"/>
      <c r="L847" s="17"/>
      <c r="N847" s="71"/>
    </row>
    <row r="848" spans="2:14" x14ac:dyDescent="0.3">
      <c r="B848" s="386"/>
      <c r="C848" s="392"/>
      <c r="D848" s="392"/>
      <c r="E848" s="395"/>
      <c r="F848" s="394"/>
      <c r="G848" s="396" t="str">
        <f t="shared" si="22"/>
        <v>No</v>
      </c>
      <c r="H848" s="396" t="str">
        <f t="shared" si="23"/>
        <v>No</v>
      </c>
      <c r="I848" s="396" t="str">
        <f t="shared" si="23"/>
        <v>No</v>
      </c>
      <c r="J848" s="17"/>
      <c r="K848" s="17"/>
      <c r="L848" s="17"/>
      <c r="N848" s="71"/>
    </row>
    <row r="849" spans="2:14" x14ac:dyDescent="0.3">
      <c r="B849" s="386"/>
      <c r="C849" s="392"/>
      <c r="D849" s="392"/>
      <c r="E849" s="395"/>
      <c r="F849" s="394"/>
      <c r="G849" s="396" t="str">
        <f t="shared" si="22"/>
        <v>No</v>
      </c>
      <c r="H849" s="396" t="str">
        <f t="shared" si="23"/>
        <v>No</v>
      </c>
      <c r="I849" s="396" t="str">
        <f t="shared" si="23"/>
        <v>No</v>
      </c>
      <c r="J849" s="17"/>
      <c r="K849" s="17"/>
      <c r="L849" s="17"/>
      <c r="N849" s="71"/>
    </row>
    <row r="850" spans="2:14" x14ac:dyDescent="0.3">
      <c r="B850" s="386"/>
      <c r="C850" s="392"/>
      <c r="D850" s="392"/>
      <c r="E850" s="395"/>
      <c r="F850" s="394"/>
      <c r="G850" s="396" t="str">
        <f t="shared" si="22"/>
        <v>No</v>
      </c>
      <c r="H850" s="396" t="str">
        <f t="shared" si="23"/>
        <v>No</v>
      </c>
      <c r="I850" s="396" t="str">
        <f t="shared" si="23"/>
        <v>No</v>
      </c>
      <c r="J850" s="17"/>
      <c r="K850" s="17"/>
      <c r="L850" s="17"/>
      <c r="N850" s="71"/>
    </row>
    <row r="851" spans="2:14" x14ac:dyDescent="0.3">
      <c r="B851" s="386"/>
      <c r="C851" s="392"/>
      <c r="D851" s="392"/>
      <c r="E851" s="395"/>
      <c r="F851" s="394"/>
      <c r="G851" s="396" t="str">
        <f t="shared" si="22"/>
        <v>No</v>
      </c>
      <c r="H851" s="396" t="str">
        <f t="shared" si="23"/>
        <v>No</v>
      </c>
      <c r="I851" s="396" t="str">
        <f t="shared" si="23"/>
        <v>No</v>
      </c>
      <c r="J851" s="17"/>
      <c r="K851" s="17"/>
      <c r="L851" s="17"/>
      <c r="N851" s="71"/>
    </row>
    <row r="852" spans="2:14" x14ac:dyDescent="0.3">
      <c r="B852" s="386"/>
      <c r="C852" s="392"/>
      <c r="D852" s="392"/>
      <c r="E852" s="395"/>
      <c r="F852" s="394"/>
      <c r="G852" s="396" t="str">
        <f t="shared" si="22"/>
        <v>No</v>
      </c>
      <c r="H852" s="396" t="str">
        <f t="shared" si="23"/>
        <v>No</v>
      </c>
      <c r="I852" s="396" t="str">
        <f t="shared" si="23"/>
        <v>No</v>
      </c>
      <c r="J852" s="17"/>
      <c r="K852" s="17"/>
      <c r="L852" s="17"/>
      <c r="N852" s="71"/>
    </row>
    <row r="853" spans="2:14" x14ac:dyDescent="0.3">
      <c r="B853" s="386"/>
      <c r="C853" s="392"/>
      <c r="D853" s="392"/>
      <c r="E853" s="395"/>
      <c r="F853" s="394"/>
      <c r="G853" s="396" t="str">
        <f t="shared" si="22"/>
        <v>No</v>
      </c>
      <c r="H853" s="396" t="str">
        <f t="shared" si="23"/>
        <v>No</v>
      </c>
      <c r="I853" s="396" t="str">
        <f t="shared" si="23"/>
        <v>No</v>
      </c>
      <c r="J853" s="17"/>
      <c r="K853" s="17"/>
      <c r="L853" s="17"/>
      <c r="N853" s="71"/>
    </row>
    <row r="854" spans="2:14" x14ac:dyDescent="0.3">
      <c r="B854" s="386"/>
      <c r="C854" s="392"/>
      <c r="D854" s="392"/>
      <c r="E854" s="395"/>
      <c r="F854" s="394"/>
      <c r="G854" s="396" t="str">
        <f t="shared" si="22"/>
        <v>No</v>
      </c>
      <c r="H854" s="396" t="str">
        <f t="shared" si="23"/>
        <v>No</v>
      </c>
      <c r="I854" s="396" t="str">
        <f t="shared" si="23"/>
        <v>No</v>
      </c>
      <c r="J854" s="17"/>
      <c r="K854" s="17"/>
      <c r="L854" s="17"/>
      <c r="N854" s="71"/>
    </row>
    <row r="855" spans="2:14" x14ac:dyDescent="0.3">
      <c r="B855" s="386"/>
      <c r="C855" s="392"/>
      <c r="D855" s="392"/>
      <c r="E855" s="395"/>
      <c r="F855" s="394"/>
      <c r="G855" s="396" t="str">
        <f t="shared" si="22"/>
        <v>No</v>
      </c>
      <c r="H855" s="396" t="str">
        <f t="shared" si="23"/>
        <v>No</v>
      </c>
      <c r="I855" s="396" t="str">
        <f t="shared" si="23"/>
        <v>No</v>
      </c>
      <c r="J855" s="17"/>
      <c r="K855" s="17"/>
      <c r="L855" s="17"/>
      <c r="N855" s="71"/>
    </row>
    <row r="856" spans="2:14" x14ac:dyDescent="0.3">
      <c r="B856" s="386"/>
      <c r="C856" s="392"/>
      <c r="D856" s="392"/>
      <c r="E856" s="395"/>
      <c r="F856" s="394"/>
      <c r="G856" s="396" t="str">
        <f t="shared" si="22"/>
        <v>No</v>
      </c>
      <c r="H856" s="396" t="str">
        <f t="shared" si="23"/>
        <v>No</v>
      </c>
      <c r="I856" s="396" t="str">
        <f t="shared" si="23"/>
        <v>No</v>
      </c>
      <c r="J856" s="17"/>
      <c r="K856" s="17"/>
      <c r="L856" s="17"/>
      <c r="N856" s="71"/>
    </row>
    <row r="857" spans="2:14" x14ac:dyDescent="0.3">
      <c r="B857" s="386"/>
      <c r="C857" s="392"/>
      <c r="D857" s="392"/>
      <c r="E857" s="395"/>
      <c r="F857" s="394"/>
      <c r="G857" s="396" t="str">
        <f t="shared" si="22"/>
        <v>No</v>
      </c>
      <c r="H857" s="396" t="str">
        <f t="shared" si="23"/>
        <v>No</v>
      </c>
      <c r="I857" s="396" t="str">
        <f t="shared" si="23"/>
        <v>No</v>
      </c>
      <c r="J857" s="17"/>
      <c r="K857" s="17"/>
      <c r="L857" s="17"/>
      <c r="N857" s="71"/>
    </row>
    <row r="858" spans="2:14" x14ac:dyDescent="0.3">
      <c r="B858" s="386"/>
      <c r="C858" s="392"/>
      <c r="D858" s="392"/>
      <c r="E858" s="395"/>
      <c r="F858" s="394"/>
      <c r="G858" s="396" t="str">
        <f t="shared" si="22"/>
        <v>No</v>
      </c>
      <c r="H858" s="396" t="str">
        <f t="shared" si="23"/>
        <v>No</v>
      </c>
      <c r="I858" s="396" t="str">
        <f t="shared" si="23"/>
        <v>No</v>
      </c>
      <c r="J858" s="17"/>
      <c r="K858" s="17"/>
      <c r="L858" s="17"/>
      <c r="N858" s="71"/>
    </row>
    <row r="859" spans="2:14" x14ac:dyDescent="0.3">
      <c r="B859" s="386"/>
      <c r="C859" s="392"/>
      <c r="D859" s="392"/>
      <c r="E859" s="395"/>
      <c r="F859" s="394"/>
      <c r="G859" s="396" t="str">
        <f t="shared" si="22"/>
        <v>No</v>
      </c>
      <c r="H859" s="396" t="str">
        <f t="shared" si="23"/>
        <v>No</v>
      </c>
      <c r="I859" s="396" t="str">
        <f t="shared" si="23"/>
        <v>No</v>
      </c>
      <c r="J859" s="17"/>
      <c r="K859" s="17"/>
      <c r="L859" s="17"/>
      <c r="N859" s="71"/>
    </row>
    <row r="860" spans="2:14" x14ac:dyDescent="0.3">
      <c r="B860" s="386"/>
      <c r="C860" s="392"/>
      <c r="D860" s="392"/>
      <c r="E860" s="395"/>
      <c r="F860" s="394"/>
      <c r="G860" s="396" t="str">
        <f t="shared" si="22"/>
        <v>No</v>
      </c>
      <c r="H860" s="396" t="str">
        <f t="shared" si="23"/>
        <v>No</v>
      </c>
      <c r="I860" s="396" t="str">
        <f t="shared" si="23"/>
        <v>No</v>
      </c>
      <c r="J860" s="17"/>
      <c r="K860" s="17"/>
      <c r="L860" s="17"/>
      <c r="N860" s="71"/>
    </row>
    <row r="861" spans="2:14" x14ac:dyDescent="0.3">
      <c r="B861" s="386"/>
      <c r="C861" s="392"/>
      <c r="D861" s="392"/>
      <c r="E861" s="395"/>
      <c r="F861" s="394"/>
      <c r="G861" s="396" t="str">
        <f t="shared" si="22"/>
        <v>No</v>
      </c>
      <c r="H861" s="396" t="str">
        <f t="shared" si="23"/>
        <v>No</v>
      </c>
      <c r="I861" s="396" t="str">
        <f t="shared" si="23"/>
        <v>No</v>
      </c>
      <c r="J861" s="17"/>
      <c r="K861" s="17"/>
      <c r="L861" s="17"/>
      <c r="N861" s="71"/>
    </row>
    <row r="862" spans="2:14" x14ac:dyDescent="0.3">
      <c r="B862" s="386"/>
      <c r="C862" s="392"/>
      <c r="D862" s="392"/>
      <c r="E862" s="395"/>
      <c r="F862" s="394"/>
      <c r="G862" s="396" t="str">
        <f t="shared" si="22"/>
        <v>No</v>
      </c>
      <c r="H862" s="396" t="str">
        <f t="shared" si="23"/>
        <v>No</v>
      </c>
      <c r="I862" s="396" t="str">
        <f t="shared" si="23"/>
        <v>No</v>
      </c>
      <c r="J862" s="17"/>
      <c r="K862" s="17"/>
      <c r="L862" s="17"/>
      <c r="N862" s="71"/>
    </row>
    <row r="863" spans="2:14" x14ac:dyDescent="0.3">
      <c r="B863" s="386"/>
      <c r="C863" s="392"/>
      <c r="D863" s="392"/>
      <c r="E863" s="395"/>
      <c r="F863" s="394"/>
      <c r="G863" s="396" t="str">
        <f t="shared" si="22"/>
        <v>No</v>
      </c>
      <c r="H863" s="396" t="str">
        <f t="shared" si="23"/>
        <v>No</v>
      </c>
      <c r="I863" s="396" t="str">
        <f t="shared" si="23"/>
        <v>No</v>
      </c>
      <c r="J863" s="17"/>
      <c r="K863" s="17"/>
      <c r="L863" s="17"/>
      <c r="N863" s="71"/>
    </row>
    <row r="864" spans="2:14" x14ac:dyDescent="0.3">
      <c r="B864" s="386"/>
      <c r="C864" s="392"/>
      <c r="D864" s="392"/>
      <c r="E864" s="395"/>
      <c r="F864" s="394"/>
      <c r="G864" s="396" t="str">
        <f t="shared" si="22"/>
        <v>No</v>
      </c>
      <c r="H864" s="396" t="str">
        <f t="shared" si="23"/>
        <v>No</v>
      </c>
      <c r="I864" s="396" t="str">
        <f t="shared" si="23"/>
        <v>No</v>
      </c>
      <c r="J864" s="17"/>
      <c r="K864" s="17"/>
      <c r="L864" s="17"/>
      <c r="N864" s="71"/>
    </row>
    <row r="865" spans="2:14" x14ac:dyDescent="0.3">
      <c r="B865" s="386"/>
      <c r="C865" s="392"/>
      <c r="D865" s="392"/>
      <c r="E865" s="395"/>
      <c r="F865" s="394"/>
      <c r="G865" s="396" t="str">
        <f t="shared" si="22"/>
        <v>No</v>
      </c>
      <c r="H865" s="396" t="str">
        <f t="shared" si="23"/>
        <v>No</v>
      </c>
      <c r="I865" s="396" t="str">
        <f t="shared" si="23"/>
        <v>No</v>
      </c>
      <c r="J865" s="17"/>
      <c r="K865" s="17"/>
      <c r="L865" s="17"/>
      <c r="N865" s="71"/>
    </row>
    <row r="866" spans="2:14" x14ac:dyDescent="0.3">
      <c r="B866" s="386"/>
      <c r="C866" s="392"/>
      <c r="D866" s="392"/>
      <c r="E866" s="395"/>
      <c r="F866" s="394"/>
      <c r="G866" s="396" t="str">
        <f t="shared" si="22"/>
        <v>No</v>
      </c>
      <c r="H866" s="396" t="str">
        <f t="shared" si="23"/>
        <v>No</v>
      </c>
      <c r="I866" s="396" t="str">
        <f t="shared" si="23"/>
        <v>No</v>
      </c>
      <c r="J866" s="17"/>
      <c r="K866" s="17"/>
      <c r="L866" s="17"/>
      <c r="N866" s="71"/>
    </row>
    <row r="867" spans="2:14" x14ac:dyDescent="0.3">
      <c r="B867" s="386"/>
      <c r="C867" s="392"/>
      <c r="D867" s="392"/>
      <c r="E867" s="395"/>
      <c r="F867" s="394"/>
      <c r="G867" s="396" t="str">
        <f t="shared" si="22"/>
        <v>No</v>
      </c>
      <c r="H867" s="396" t="str">
        <f t="shared" si="23"/>
        <v>No</v>
      </c>
      <c r="I867" s="396" t="str">
        <f t="shared" si="23"/>
        <v>No</v>
      </c>
      <c r="J867" s="17"/>
      <c r="K867" s="17"/>
      <c r="L867" s="17"/>
      <c r="N867" s="71"/>
    </row>
    <row r="868" spans="2:14" x14ac:dyDescent="0.3">
      <c r="B868" s="386"/>
      <c r="C868" s="392"/>
      <c r="D868" s="392"/>
      <c r="E868" s="395"/>
      <c r="F868" s="394"/>
      <c r="G868" s="396" t="str">
        <f t="shared" si="22"/>
        <v>No</v>
      </c>
      <c r="H868" s="396" t="str">
        <f t="shared" si="23"/>
        <v>No</v>
      </c>
      <c r="I868" s="396" t="str">
        <f t="shared" si="23"/>
        <v>No</v>
      </c>
      <c r="J868" s="17"/>
      <c r="K868" s="17"/>
      <c r="L868" s="17"/>
      <c r="N868" s="71"/>
    </row>
    <row r="869" spans="2:14" x14ac:dyDescent="0.3">
      <c r="B869" s="386"/>
      <c r="C869" s="392"/>
      <c r="D869" s="392"/>
      <c r="E869" s="395"/>
      <c r="F869" s="394"/>
      <c r="G869" s="396" t="str">
        <f t="shared" si="22"/>
        <v>No</v>
      </c>
      <c r="H869" s="396" t="str">
        <f t="shared" si="23"/>
        <v>No</v>
      </c>
      <c r="I869" s="396" t="str">
        <f t="shared" si="23"/>
        <v>No</v>
      </c>
      <c r="J869" s="17"/>
      <c r="K869" s="17"/>
      <c r="L869" s="17"/>
      <c r="N869" s="71"/>
    </row>
    <row r="870" spans="2:14" x14ac:dyDescent="0.3">
      <c r="B870" s="386"/>
      <c r="C870" s="392"/>
      <c r="D870" s="392"/>
      <c r="E870" s="395"/>
      <c r="F870" s="394"/>
      <c r="G870" s="396" t="str">
        <f t="shared" si="22"/>
        <v>No</v>
      </c>
      <c r="H870" s="396" t="str">
        <f t="shared" si="23"/>
        <v>No</v>
      </c>
      <c r="I870" s="396" t="str">
        <f t="shared" si="23"/>
        <v>No</v>
      </c>
      <c r="J870" s="17"/>
      <c r="K870" s="17"/>
      <c r="L870" s="17"/>
      <c r="N870" s="71"/>
    </row>
    <row r="871" spans="2:14" x14ac:dyDescent="0.3">
      <c r="B871" s="386"/>
      <c r="C871" s="392"/>
      <c r="D871" s="392"/>
      <c r="E871" s="395"/>
      <c r="F871" s="394"/>
      <c r="G871" s="396" t="str">
        <f t="shared" si="22"/>
        <v>No</v>
      </c>
      <c r="H871" s="396" t="str">
        <f t="shared" si="23"/>
        <v>No</v>
      </c>
      <c r="I871" s="396" t="str">
        <f t="shared" si="23"/>
        <v>No</v>
      </c>
      <c r="J871" s="17"/>
      <c r="K871" s="17"/>
      <c r="L871" s="17"/>
      <c r="N871" s="71"/>
    </row>
    <row r="872" spans="2:14" x14ac:dyDescent="0.3">
      <c r="B872" s="386"/>
      <c r="C872" s="392"/>
      <c r="D872" s="392"/>
      <c r="E872" s="395"/>
      <c r="F872" s="394"/>
      <c r="G872" s="396" t="str">
        <f t="shared" ref="G872:G935" si="24">IF($C872="","No",IF($C872&lt;DATE(2007,9,21),"Yes","No"))</f>
        <v>No</v>
      </c>
      <c r="H872" s="396" t="str">
        <f t="shared" ref="H872:I935" si="25">IF($C872="","No",IF($C872&lt;DATE(2019,9,20),"Yes","No"))</f>
        <v>No</v>
      </c>
      <c r="I872" s="396" t="str">
        <f t="shared" si="25"/>
        <v>No</v>
      </c>
      <c r="J872" s="17"/>
      <c r="K872" s="17"/>
      <c r="L872" s="17"/>
      <c r="N872" s="71"/>
    </row>
    <row r="873" spans="2:14" x14ac:dyDescent="0.3">
      <c r="B873" s="386"/>
      <c r="C873" s="392"/>
      <c r="D873" s="392"/>
      <c r="E873" s="395"/>
      <c r="F873" s="394"/>
      <c r="G873" s="396" t="str">
        <f t="shared" si="24"/>
        <v>No</v>
      </c>
      <c r="H873" s="396" t="str">
        <f t="shared" si="25"/>
        <v>No</v>
      </c>
      <c r="I873" s="396" t="str">
        <f t="shared" si="25"/>
        <v>No</v>
      </c>
      <c r="J873" s="17"/>
      <c r="K873" s="17"/>
      <c r="L873" s="17"/>
      <c r="N873" s="71"/>
    </row>
    <row r="874" spans="2:14" x14ac:dyDescent="0.3">
      <c r="B874" s="386"/>
      <c r="C874" s="392"/>
      <c r="D874" s="392"/>
      <c r="E874" s="395"/>
      <c r="F874" s="394"/>
      <c r="G874" s="396" t="str">
        <f t="shared" si="24"/>
        <v>No</v>
      </c>
      <c r="H874" s="396" t="str">
        <f t="shared" si="25"/>
        <v>No</v>
      </c>
      <c r="I874" s="396" t="str">
        <f t="shared" si="25"/>
        <v>No</v>
      </c>
      <c r="J874" s="17"/>
      <c r="K874" s="17"/>
      <c r="L874" s="17"/>
      <c r="N874" s="71"/>
    </row>
    <row r="875" spans="2:14" x14ac:dyDescent="0.3">
      <c r="B875" s="386"/>
      <c r="C875" s="392"/>
      <c r="D875" s="392"/>
      <c r="E875" s="395"/>
      <c r="F875" s="394"/>
      <c r="G875" s="396" t="str">
        <f t="shared" si="24"/>
        <v>No</v>
      </c>
      <c r="H875" s="396" t="str">
        <f t="shared" si="25"/>
        <v>No</v>
      </c>
      <c r="I875" s="396" t="str">
        <f t="shared" si="25"/>
        <v>No</v>
      </c>
      <c r="J875" s="17"/>
      <c r="K875" s="17"/>
      <c r="L875" s="17"/>
      <c r="N875" s="71"/>
    </row>
    <row r="876" spans="2:14" x14ac:dyDescent="0.3">
      <c r="B876" s="386"/>
      <c r="C876" s="392"/>
      <c r="D876" s="392"/>
      <c r="E876" s="395"/>
      <c r="F876" s="394"/>
      <c r="G876" s="396" t="str">
        <f t="shared" si="24"/>
        <v>No</v>
      </c>
      <c r="H876" s="396" t="str">
        <f t="shared" si="25"/>
        <v>No</v>
      </c>
      <c r="I876" s="396" t="str">
        <f t="shared" si="25"/>
        <v>No</v>
      </c>
      <c r="J876" s="17"/>
      <c r="K876" s="17"/>
      <c r="L876" s="17"/>
      <c r="N876" s="71"/>
    </row>
    <row r="877" spans="2:14" x14ac:dyDescent="0.3">
      <c r="B877" s="386"/>
      <c r="C877" s="392"/>
      <c r="D877" s="392"/>
      <c r="E877" s="395"/>
      <c r="F877" s="394"/>
      <c r="G877" s="396" t="str">
        <f t="shared" si="24"/>
        <v>No</v>
      </c>
      <c r="H877" s="396" t="str">
        <f t="shared" si="25"/>
        <v>No</v>
      </c>
      <c r="I877" s="396" t="str">
        <f t="shared" si="25"/>
        <v>No</v>
      </c>
      <c r="J877" s="17"/>
      <c r="K877" s="17"/>
      <c r="L877" s="17"/>
      <c r="N877" s="71"/>
    </row>
    <row r="878" spans="2:14" x14ac:dyDescent="0.3">
      <c r="B878" s="386"/>
      <c r="C878" s="392"/>
      <c r="D878" s="392"/>
      <c r="E878" s="395"/>
      <c r="F878" s="394"/>
      <c r="G878" s="396" t="str">
        <f t="shared" si="24"/>
        <v>No</v>
      </c>
      <c r="H878" s="396" t="str">
        <f t="shared" si="25"/>
        <v>No</v>
      </c>
      <c r="I878" s="396" t="str">
        <f t="shared" si="25"/>
        <v>No</v>
      </c>
      <c r="J878" s="17"/>
      <c r="K878" s="17"/>
      <c r="L878" s="17"/>
      <c r="N878" s="71"/>
    </row>
    <row r="879" spans="2:14" x14ac:dyDescent="0.3">
      <c r="B879" s="386"/>
      <c r="C879" s="392"/>
      <c r="D879" s="392"/>
      <c r="E879" s="395"/>
      <c r="F879" s="394"/>
      <c r="G879" s="396" t="str">
        <f t="shared" si="24"/>
        <v>No</v>
      </c>
      <c r="H879" s="396" t="str">
        <f t="shared" si="25"/>
        <v>No</v>
      </c>
      <c r="I879" s="396" t="str">
        <f t="shared" si="25"/>
        <v>No</v>
      </c>
      <c r="J879" s="17"/>
      <c r="K879" s="17"/>
      <c r="L879" s="17"/>
      <c r="N879" s="71"/>
    </row>
    <row r="880" spans="2:14" x14ac:dyDescent="0.3">
      <c r="B880" s="386"/>
      <c r="C880" s="392"/>
      <c r="D880" s="392"/>
      <c r="E880" s="395"/>
      <c r="F880" s="394"/>
      <c r="G880" s="396" t="str">
        <f t="shared" si="24"/>
        <v>No</v>
      </c>
      <c r="H880" s="396" t="str">
        <f t="shared" si="25"/>
        <v>No</v>
      </c>
      <c r="I880" s="396" t="str">
        <f t="shared" si="25"/>
        <v>No</v>
      </c>
      <c r="J880" s="17"/>
      <c r="K880" s="17"/>
      <c r="L880" s="17"/>
      <c r="N880" s="71"/>
    </row>
    <row r="881" spans="2:14" x14ac:dyDescent="0.3">
      <c r="B881" s="386"/>
      <c r="C881" s="392"/>
      <c r="D881" s="392"/>
      <c r="E881" s="395"/>
      <c r="F881" s="394"/>
      <c r="G881" s="396" t="str">
        <f t="shared" si="24"/>
        <v>No</v>
      </c>
      <c r="H881" s="396" t="str">
        <f t="shared" si="25"/>
        <v>No</v>
      </c>
      <c r="I881" s="396" t="str">
        <f t="shared" si="25"/>
        <v>No</v>
      </c>
      <c r="J881" s="17"/>
      <c r="K881" s="17"/>
      <c r="L881" s="17"/>
      <c r="N881" s="71"/>
    </row>
    <row r="882" spans="2:14" x14ac:dyDescent="0.3">
      <c r="B882" s="386"/>
      <c r="C882" s="392"/>
      <c r="D882" s="392"/>
      <c r="E882" s="395"/>
      <c r="F882" s="394"/>
      <c r="G882" s="396" t="str">
        <f t="shared" si="24"/>
        <v>No</v>
      </c>
      <c r="H882" s="396" t="str">
        <f t="shared" si="25"/>
        <v>No</v>
      </c>
      <c r="I882" s="396" t="str">
        <f t="shared" si="25"/>
        <v>No</v>
      </c>
      <c r="J882" s="17"/>
      <c r="K882" s="17"/>
      <c r="L882" s="17"/>
      <c r="N882" s="71"/>
    </row>
    <row r="883" spans="2:14" x14ac:dyDescent="0.3">
      <c r="B883" s="386"/>
      <c r="C883" s="392"/>
      <c r="D883" s="392"/>
      <c r="E883" s="395"/>
      <c r="F883" s="394"/>
      <c r="G883" s="396" t="str">
        <f t="shared" si="24"/>
        <v>No</v>
      </c>
      <c r="H883" s="396" t="str">
        <f t="shared" si="25"/>
        <v>No</v>
      </c>
      <c r="I883" s="396" t="str">
        <f t="shared" si="25"/>
        <v>No</v>
      </c>
      <c r="J883" s="17"/>
      <c r="K883" s="17"/>
      <c r="L883" s="17"/>
      <c r="N883" s="71"/>
    </row>
    <row r="884" spans="2:14" x14ac:dyDescent="0.3">
      <c r="B884" s="386"/>
      <c r="C884" s="392"/>
      <c r="D884" s="392"/>
      <c r="E884" s="395"/>
      <c r="F884" s="394"/>
      <c r="G884" s="396" t="str">
        <f t="shared" si="24"/>
        <v>No</v>
      </c>
      <c r="H884" s="396" t="str">
        <f t="shared" si="25"/>
        <v>No</v>
      </c>
      <c r="I884" s="396" t="str">
        <f t="shared" si="25"/>
        <v>No</v>
      </c>
      <c r="J884" s="17"/>
      <c r="K884" s="17"/>
      <c r="L884" s="17"/>
      <c r="N884" s="71"/>
    </row>
    <row r="885" spans="2:14" x14ac:dyDescent="0.3">
      <c r="B885" s="386"/>
      <c r="C885" s="392"/>
      <c r="D885" s="392"/>
      <c r="E885" s="395"/>
      <c r="F885" s="394"/>
      <c r="G885" s="396" t="str">
        <f t="shared" si="24"/>
        <v>No</v>
      </c>
      <c r="H885" s="396" t="str">
        <f t="shared" si="25"/>
        <v>No</v>
      </c>
      <c r="I885" s="396" t="str">
        <f t="shared" si="25"/>
        <v>No</v>
      </c>
      <c r="J885" s="17"/>
      <c r="K885" s="17"/>
      <c r="L885" s="17"/>
      <c r="N885" s="71"/>
    </row>
    <row r="886" spans="2:14" x14ac:dyDescent="0.3">
      <c r="B886" s="386"/>
      <c r="C886" s="392"/>
      <c r="D886" s="392"/>
      <c r="E886" s="395"/>
      <c r="F886" s="394"/>
      <c r="G886" s="396" t="str">
        <f t="shared" si="24"/>
        <v>No</v>
      </c>
      <c r="H886" s="396" t="str">
        <f t="shared" si="25"/>
        <v>No</v>
      </c>
      <c r="I886" s="396" t="str">
        <f t="shared" si="25"/>
        <v>No</v>
      </c>
      <c r="J886" s="17"/>
      <c r="K886" s="17"/>
      <c r="L886" s="17"/>
      <c r="N886" s="71"/>
    </row>
    <row r="887" spans="2:14" x14ac:dyDescent="0.3">
      <c r="B887" s="386"/>
      <c r="C887" s="392"/>
      <c r="D887" s="392"/>
      <c r="E887" s="395"/>
      <c r="F887" s="394"/>
      <c r="G887" s="396" t="str">
        <f t="shared" si="24"/>
        <v>No</v>
      </c>
      <c r="H887" s="396" t="str">
        <f t="shared" si="25"/>
        <v>No</v>
      </c>
      <c r="I887" s="396" t="str">
        <f t="shared" si="25"/>
        <v>No</v>
      </c>
      <c r="J887" s="17"/>
      <c r="K887" s="17"/>
      <c r="L887" s="17"/>
      <c r="N887" s="71"/>
    </row>
    <row r="888" spans="2:14" x14ac:dyDescent="0.3">
      <c r="B888" s="386"/>
      <c r="C888" s="392"/>
      <c r="D888" s="392"/>
      <c r="E888" s="395"/>
      <c r="F888" s="394"/>
      <c r="G888" s="396" t="str">
        <f t="shared" si="24"/>
        <v>No</v>
      </c>
      <c r="H888" s="396" t="str">
        <f t="shared" si="25"/>
        <v>No</v>
      </c>
      <c r="I888" s="396" t="str">
        <f t="shared" si="25"/>
        <v>No</v>
      </c>
      <c r="J888" s="17"/>
      <c r="K888" s="17"/>
      <c r="L888" s="17"/>
      <c r="N888" s="71"/>
    </row>
    <row r="889" spans="2:14" x14ac:dyDescent="0.3">
      <c r="B889" s="386"/>
      <c r="C889" s="392"/>
      <c r="D889" s="392"/>
      <c r="E889" s="395"/>
      <c r="F889" s="394"/>
      <c r="G889" s="396" t="str">
        <f t="shared" si="24"/>
        <v>No</v>
      </c>
      <c r="H889" s="396" t="str">
        <f t="shared" si="25"/>
        <v>No</v>
      </c>
      <c r="I889" s="396" t="str">
        <f t="shared" si="25"/>
        <v>No</v>
      </c>
      <c r="J889" s="17"/>
      <c r="K889" s="17"/>
      <c r="L889" s="17"/>
      <c r="N889" s="71"/>
    </row>
    <row r="890" spans="2:14" x14ac:dyDescent="0.3">
      <c r="B890" s="386"/>
      <c r="C890" s="392"/>
      <c r="D890" s="392"/>
      <c r="E890" s="395"/>
      <c r="F890" s="394"/>
      <c r="G890" s="396" t="str">
        <f t="shared" si="24"/>
        <v>No</v>
      </c>
      <c r="H890" s="396" t="str">
        <f t="shared" si="25"/>
        <v>No</v>
      </c>
      <c r="I890" s="396" t="str">
        <f t="shared" si="25"/>
        <v>No</v>
      </c>
      <c r="J890" s="17"/>
      <c r="K890" s="17"/>
      <c r="L890" s="17"/>
      <c r="N890" s="71"/>
    </row>
    <row r="891" spans="2:14" x14ac:dyDescent="0.3">
      <c r="B891" s="386"/>
      <c r="C891" s="392"/>
      <c r="D891" s="392"/>
      <c r="E891" s="395"/>
      <c r="F891" s="394"/>
      <c r="G891" s="396" t="str">
        <f t="shared" si="24"/>
        <v>No</v>
      </c>
      <c r="H891" s="396" t="str">
        <f t="shared" si="25"/>
        <v>No</v>
      </c>
      <c r="I891" s="396" t="str">
        <f t="shared" si="25"/>
        <v>No</v>
      </c>
      <c r="J891" s="17"/>
      <c r="K891" s="17"/>
      <c r="L891" s="17"/>
      <c r="N891" s="71"/>
    </row>
    <row r="892" spans="2:14" x14ac:dyDescent="0.3">
      <c r="B892" s="386"/>
      <c r="C892" s="392"/>
      <c r="D892" s="392"/>
      <c r="E892" s="395"/>
      <c r="F892" s="394"/>
      <c r="G892" s="396" t="str">
        <f t="shared" si="24"/>
        <v>No</v>
      </c>
      <c r="H892" s="396" t="str">
        <f t="shared" si="25"/>
        <v>No</v>
      </c>
      <c r="I892" s="396" t="str">
        <f t="shared" si="25"/>
        <v>No</v>
      </c>
      <c r="J892" s="17"/>
      <c r="K892" s="17"/>
      <c r="L892" s="17"/>
      <c r="N892" s="71"/>
    </row>
    <row r="893" spans="2:14" x14ac:dyDescent="0.3">
      <c r="B893" s="386"/>
      <c r="C893" s="392"/>
      <c r="D893" s="392"/>
      <c r="E893" s="395"/>
      <c r="F893" s="394"/>
      <c r="G893" s="396" t="str">
        <f t="shared" si="24"/>
        <v>No</v>
      </c>
      <c r="H893" s="396" t="str">
        <f t="shared" si="25"/>
        <v>No</v>
      </c>
      <c r="I893" s="396" t="str">
        <f t="shared" si="25"/>
        <v>No</v>
      </c>
      <c r="J893" s="17"/>
      <c r="K893" s="17"/>
      <c r="L893" s="17"/>
      <c r="N893" s="71"/>
    </row>
    <row r="894" spans="2:14" x14ac:dyDescent="0.3">
      <c r="B894" s="386"/>
      <c r="C894" s="392"/>
      <c r="D894" s="392"/>
      <c r="E894" s="395"/>
      <c r="F894" s="394"/>
      <c r="G894" s="396" t="str">
        <f t="shared" si="24"/>
        <v>No</v>
      </c>
      <c r="H894" s="396" t="str">
        <f t="shared" si="25"/>
        <v>No</v>
      </c>
      <c r="I894" s="396" t="str">
        <f t="shared" si="25"/>
        <v>No</v>
      </c>
      <c r="J894" s="17"/>
      <c r="K894" s="17"/>
      <c r="L894" s="17"/>
      <c r="N894" s="71"/>
    </row>
    <row r="895" spans="2:14" x14ac:dyDescent="0.3">
      <c r="B895" s="386"/>
      <c r="C895" s="392"/>
      <c r="D895" s="392"/>
      <c r="E895" s="395"/>
      <c r="F895" s="394"/>
      <c r="G895" s="396" t="str">
        <f t="shared" si="24"/>
        <v>No</v>
      </c>
      <c r="H895" s="396" t="str">
        <f t="shared" si="25"/>
        <v>No</v>
      </c>
      <c r="I895" s="396" t="str">
        <f t="shared" si="25"/>
        <v>No</v>
      </c>
      <c r="J895" s="17"/>
      <c r="K895" s="17"/>
      <c r="L895" s="17"/>
      <c r="N895" s="71"/>
    </row>
    <row r="896" spans="2:14" x14ac:dyDescent="0.3">
      <c r="B896" s="386"/>
      <c r="C896" s="392"/>
      <c r="D896" s="392"/>
      <c r="E896" s="395"/>
      <c r="F896" s="394"/>
      <c r="G896" s="396" t="str">
        <f t="shared" si="24"/>
        <v>No</v>
      </c>
      <c r="H896" s="396" t="str">
        <f t="shared" si="25"/>
        <v>No</v>
      </c>
      <c r="I896" s="396" t="str">
        <f t="shared" si="25"/>
        <v>No</v>
      </c>
      <c r="J896" s="17"/>
      <c r="K896" s="17"/>
      <c r="L896" s="17"/>
      <c r="N896" s="71"/>
    </row>
    <row r="897" spans="2:14" x14ac:dyDescent="0.3">
      <c r="B897" s="386"/>
      <c r="C897" s="392"/>
      <c r="D897" s="392"/>
      <c r="E897" s="395"/>
      <c r="F897" s="394"/>
      <c r="G897" s="396" t="str">
        <f t="shared" si="24"/>
        <v>No</v>
      </c>
      <c r="H897" s="396" t="str">
        <f t="shared" si="25"/>
        <v>No</v>
      </c>
      <c r="I897" s="396" t="str">
        <f t="shared" si="25"/>
        <v>No</v>
      </c>
      <c r="J897" s="17"/>
      <c r="K897" s="17"/>
      <c r="L897" s="17"/>
      <c r="N897" s="71"/>
    </row>
    <row r="898" spans="2:14" x14ac:dyDescent="0.3">
      <c r="B898" s="386"/>
      <c r="C898" s="392"/>
      <c r="D898" s="392"/>
      <c r="E898" s="395"/>
      <c r="F898" s="394"/>
      <c r="G898" s="396" t="str">
        <f t="shared" si="24"/>
        <v>No</v>
      </c>
      <c r="H898" s="396" t="str">
        <f t="shared" si="25"/>
        <v>No</v>
      </c>
      <c r="I898" s="396" t="str">
        <f t="shared" si="25"/>
        <v>No</v>
      </c>
      <c r="J898" s="17"/>
      <c r="K898" s="17"/>
      <c r="L898" s="17"/>
      <c r="N898" s="71"/>
    </row>
    <row r="899" spans="2:14" x14ac:dyDescent="0.3">
      <c r="B899" s="386"/>
      <c r="C899" s="392"/>
      <c r="D899" s="392"/>
      <c r="E899" s="395"/>
      <c r="F899" s="394"/>
      <c r="G899" s="396" t="str">
        <f t="shared" si="24"/>
        <v>No</v>
      </c>
      <c r="H899" s="396" t="str">
        <f t="shared" si="25"/>
        <v>No</v>
      </c>
      <c r="I899" s="396" t="str">
        <f t="shared" si="25"/>
        <v>No</v>
      </c>
      <c r="J899" s="17"/>
      <c r="K899" s="17"/>
      <c r="L899" s="17"/>
      <c r="N899" s="71"/>
    </row>
    <row r="900" spans="2:14" x14ac:dyDescent="0.3">
      <c r="B900" s="386"/>
      <c r="C900" s="392"/>
      <c r="D900" s="392"/>
      <c r="E900" s="395"/>
      <c r="F900" s="394"/>
      <c r="G900" s="396" t="str">
        <f t="shared" si="24"/>
        <v>No</v>
      </c>
      <c r="H900" s="396" t="str">
        <f t="shared" si="25"/>
        <v>No</v>
      </c>
      <c r="I900" s="396" t="str">
        <f t="shared" si="25"/>
        <v>No</v>
      </c>
      <c r="J900" s="17"/>
      <c r="K900" s="17"/>
      <c r="L900" s="17"/>
      <c r="N900" s="71"/>
    </row>
    <row r="901" spans="2:14" x14ac:dyDescent="0.3">
      <c r="B901" s="386"/>
      <c r="C901" s="392"/>
      <c r="D901" s="392"/>
      <c r="E901" s="395"/>
      <c r="F901" s="394"/>
      <c r="G901" s="396" t="str">
        <f t="shared" si="24"/>
        <v>No</v>
      </c>
      <c r="H901" s="396" t="str">
        <f t="shared" si="25"/>
        <v>No</v>
      </c>
      <c r="I901" s="396" t="str">
        <f t="shared" si="25"/>
        <v>No</v>
      </c>
      <c r="J901" s="17"/>
      <c r="K901" s="17"/>
      <c r="L901" s="17"/>
      <c r="N901" s="71"/>
    </row>
    <row r="902" spans="2:14" x14ac:dyDescent="0.3">
      <c r="B902" s="386"/>
      <c r="C902" s="392"/>
      <c r="D902" s="392"/>
      <c r="E902" s="395"/>
      <c r="F902" s="394"/>
      <c r="G902" s="396" t="str">
        <f t="shared" si="24"/>
        <v>No</v>
      </c>
      <c r="H902" s="396" t="str">
        <f t="shared" si="25"/>
        <v>No</v>
      </c>
      <c r="I902" s="396" t="str">
        <f t="shared" si="25"/>
        <v>No</v>
      </c>
      <c r="J902" s="17"/>
      <c r="K902" s="17"/>
      <c r="L902" s="17"/>
      <c r="N902" s="71"/>
    </row>
    <row r="903" spans="2:14" x14ac:dyDescent="0.3">
      <c r="B903" s="386"/>
      <c r="C903" s="392"/>
      <c r="D903" s="392"/>
      <c r="E903" s="395"/>
      <c r="F903" s="394"/>
      <c r="G903" s="396" t="str">
        <f t="shared" si="24"/>
        <v>No</v>
      </c>
      <c r="H903" s="396" t="str">
        <f t="shared" si="25"/>
        <v>No</v>
      </c>
      <c r="I903" s="396" t="str">
        <f t="shared" si="25"/>
        <v>No</v>
      </c>
      <c r="J903" s="17"/>
      <c r="K903" s="17"/>
      <c r="L903" s="17"/>
      <c r="N903" s="71"/>
    </row>
    <row r="904" spans="2:14" x14ac:dyDescent="0.3">
      <c r="B904" s="386"/>
      <c r="C904" s="392"/>
      <c r="D904" s="392"/>
      <c r="E904" s="395"/>
      <c r="F904" s="394"/>
      <c r="G904" s="396" t="str">
        <f t="shared" si="24"/>
        <v>No</v>
      </c>
      <c r="H904" s="396" t="str">
        <f t="shared" si="25"/>
        <v>No</v>
      </c>
      <c r="I904" s="396" t="str">
        <f t="shared" si="25"/>
        <v>No</v>
      </c>
      <c r="J904" s="17"/>
      <c r="K904" s="17"/>
      <c r="L904" s="17"/>
      <c r="N904" s="71"/>
    </row>
    <row r="905" spans="2:14" x14ac:dyDescent="0.3">
      <c r="B905" s="386"/>
      <c r="C905" s="392"/>
      <c r="D905" s="392"/>
      <c r="E905" s="395"/>
      <c r="F905" s="394"/>
      <c r="G905" s="396" t="str">
        <f t="shared" si="24"/>
        <v>No</v>
      </c>
      <c r="H905" s="396" t="str">
        <f t="shared" si="25"/>
        <v>No</v>
      </c>
      <c r="I905" s="396" t="str">
        <f t="shared" si="25"/>
        <v>No</v>
      </c>
      <c r="J905" s="17"/>
      <c r="K905" s="17"/>
      <c r="L905" s="17"/>
      <c r="N905" s="71"/>
    </row>
    <row r="906" spans="2:14" x14ac:dyDescent="0.3">
      <c r="B906" s="386"/>
      <c r="C906" s="392"/>
      <c r="D906" s="392"/>
      <c r="E906" s="395"/>
      <c r="F906" s="394"/>
      <c r="G906" s="396" t="str">
        <f t="shared" si="24"/>
        <v>No</v>
      </c>
      <c r="H906" s="396" t="str">
        <f t="shared" si="25"/>
        <v>No</v>
      </c>
      <c r="I906" s="396" t="str">
        <f t="shared" si="25"/>
        <v>No</v>
      </c>
      <c r="J906" s="17"/>
      <c r="K906" s="17"/>
      <c r="L906" s="17"/>
      <c r="N906" s="71"/>
    </row>
    <row r="907" spans="2:14" x14ac:dyDescent="0.3">
      <c r="B907" s="386"/>
      <c r="C907" s="392"/>
      <c r="D907" s="392"/>
      <c r="E907" s="395"/>
      <c r="F907" s="394"/>
      <c r="G907" s="396" t="str">
        <f t="shared" si="24"/>
        <v>No</v>
      </c>
      <c r="H907" s="396" t="str">
        <f t="shared" si="25"/>
        <v>No</v>
      </c>
      <c r="I907" s="396" t="str">
        <f t="shared" si="25"/>
        <v>No</v>
      </c>
      <c r="J907" s="17"/>
      <c r="K907" s="17"/>
      <c r="L907" s="17"/>
      <c r="N907" s="71"/>
    </row>
    <row r="908" spans="2:14" x14ac:dyDescent="0.3">
      <c r="B908" s="386"/>
      <c r="C908" s="392"/>
      <c r="D908" s="392"/>
      <c r="E908" s="395"/>
      <c r="F908" s="394"/>
      <c r="G908" s="396" t="str">
        <f t="shared" si="24"/>
        <v>No</v>
      </c>
      <c r="H908" s="396" t="str">
        <f t="shared" si="25"/>
        <v>No</v>
      </c>
      <c r="I908" s="396" t="str">
        <f t="shared" si="25"/>
        <v>No</v>
      </c>
      <c r="J908" s="17"/>
      <c r="K908" s="17"/>
      <c r="L908" s="17"/>
      <c r="N908" s="71"/>
    </row>
    <row r="909" spans="2:14" x14ac:dyDescent="0.3">
      <c r="B909" s="386"/>
      <c r="C909" s="392"/>
      <c r="D909" s="392"/>
      <c r="E909" s="395"/>
      <c r="F909" s="394"/>
      <c r="G909" s="396" t="str">
        <f t="shared" si="24"/>
        <v>No</v>
      </c>
      <c r="H909" s="396" t="str">
        <f t="shared" si="25"/>
        <v>No</v>
      </c>
      <c r="I909" s="396" t="str">
        <f t="shared" si="25"/>
        <v>No</v>
      </c>
      <c r="J909" s="17"/>
      <c r="K909" s="17"/>
      <c r="L909" s="17"/>
      <c r="N909" s="71"/>
    </row>
    <row r="910" spans="2:14" x14ac:dyDescent="0.3">
      <c r="B910" s="386"/>
      <c r="C910" s="392"/>
      <c r="D910" s="392"/>
      <c r="E910" s="395"/>
      <c r="F910" s="394"/>
      <c r="G910" s="396" t="str">
        <f t="shared" si="24"/>
        <v>No</v>
      </c>
      <c r="H910" s="396" t="str">
        <f t="shared" si="25"/>
        <v>No</v>
      </c>
      <c r="I910" s="396" t="str">
        <f t="shared" si="25"/>
        <v>No</v>
      </c>
      <c r="J910" s="17"/>
      <c r="K910" s="17"/>
      <c r="L910" s="17"/>
      <c r="N910" s="71"/>
    </row>
    <row r="911" spans="2:14" x14ac:dyDescent="0.3">
      <c r="B911" s="386"/>
      <c r="C911" s="392"/>
      <c r="D911" s="392"/>
      <c r="E911" s="395"/>
      <c r="F911" s="394"/>
      <c r="G911" s="396" t="str">
        <f t="shared" si="24"/>
        <v>No</v>
      </c>
      <c r="H911" s="396" t="str">
        <f t="shared" si="25"/>
        <v>No</v>
      </c>
      <c r="I911" s="396" t="str">
        <f t="shared" si="25"/>
        <v>No</v>
      </c>
      <c r="J911" s="17"/>
      <c r="K911" s="17"/>
      <c r="L911" s="17"/>
      <c r="N911" s="71"/>
    </row>
    <row r="912" spans="2:14" x14ac:dyDescent="0.3">
      <c r="B912" s="386"/>
      <c r="C912" s="392"/>
      <c r="D912" s="392"/>
      <c r="E912" s="395"/>
      <c r="F912" s="394"/>
      <c r="G912" s="396" t="str">
        <f t="shared" si="24"/>
        <v>No</v>
      </c>
      <c r="H912" s="396" t="str">
        <f t="shared" si="25"/>
        <v>No</v>
      </c>
      <c r="I912" s="396" t="str">
        <f t="shared" si="25"/>
        <v>No</v>
      </c>
      <c r="J912" s="17"/>
      <c r="K912" s="17"/>
      <c r="L912" s="17"/>
      <c r="N912" s="71"/>
    </row>
    <row r="913" spans="2:14" x14ac:dyDescent="0.3">
      <c r="B913" s="386"/>
      <c r="C913" s="392"/>
      <c r="D913" s="392"/>
      <c r="E913" s="395"/>
      <c r="F913" s="394"/>
      <c r="G913" s="396" t="str">
        <f t="shared" si="24"/>
        <v>No</v>
      </c>
      <c r="H913" s="396" t="str">
        <f t="shared" si="25"/>
        <v>No</v>
      </c>
      <c r="I913" s="396" t="str">
        <f t="shared" si="25"/>
        <v>No</v>
      </c>
      <c r="J913" s="17"/>
      <c r="K913" s="17"/>
      <c r="L913" s="17"/>
      <c r="N913" s="71"/>
    </row>
    <row r="914" spans="2:14" x14ac:dyDescent="0.3">
      <c r="B914" s="386"/>
      <c r="C914" s="392"/>
      <c r="D914" s="392"/>
      <c r="E914" s="395"/>
      <c r="F914" s="394"/>
      <c r="G914" s="396" t="str">
        <f t="shared" si="24"/>
        <v>No</v>
      </c>
      <c r="H914" s="396" t="str">
        <f t="shared" si="25"/>
        <v>No</v>
      </c>
      <c r="I914" s="396" t="str">
        <f t="shared" si="25"/>
        <v>No</v>
      </c>
      <c r="J914" s="17"/>
      <c r="K914" s="17"/>
      <c r="L914" s="17"/>
      <c r="N914" s="71"/>
    </row>
    <row r="915" spans="2:14" x14ac:dyDescent="0.3">
      <c r="B915" s="386"/>
      <c r="C915" s="392"/>
      <c r="D915" s="392"/>
      <c r="E915" s="395"/>
      <c r="F915" s="394"/>
      <c r="G915" s="396" t="str">
        <f t="shared" si="24"/>
        <v>No</v>
      </c>
      <c r="H915" s="396" t="str">
        <f t="shared" si="25"/>
        <v>No</v>
      </c>
      <c r="I915" s="396" t="str">
        <f t="shared" si="25"/>
        <v>No</v>
      </c>
      <c r="J915" s="17"/>
      <c r="K915" s="17"/>
      <c r="L915" s="17"/>
      <c r="N915" s="71"/>
    </row>
    <row r="916" spans="2:14" x14ac:dyDescent="0.3">
      <c r="B916" s="386"/>
      <c r="C916" s="392"/>
      <c r="D916" s="392"/>
      <c r="E916" s="395"/>
      <c r="F916" s="394"/>
      <c r="G916" s="396" t="str">
        <f t="shared" si="24"/>
        <v>No</v>
      </c>
      <c r="H916" s="396" t="str">
        <f t="shared" si="25"/>
        <v>No</v>
      </c>
      <c r="I916" s="396" t="str">
        <f t="shared" si="25"/>
        <v>No</v>
      </c>
      <c r="J916" s="17"/>
      <c r="K916" s="17"/>
      <c r="L916" s="17"/>
      <c r="N916" s="71"/>
    </row>
    <row r="917" spans="2:14" x14ac:dyDescent="0.3">
      <c r="B917" s="386"/>
      <c r="C917" s="392"/>
      <c r="D917" s="392"/>
      <c r="E917" s="395"/>
      <c r="F917" s="394"/>
      <c r="G917" s="396" t="str">
        <f t="shared" si="24"/>
        <v>No</v>
      </c>
      <c r="H917" s="396" t="str">
        <f t="shared" si="25"/>
        <v>No</v>
      </c>
      <c r="I917" s="396" t="str">
        <f t="shared" si="25"/>
        <v>No</v>
      </c>
      <c r="J917" s="17"/>
      <c r="K917" s="17"/>
      <c r="L917" s="17"/>
      <c r="N917" s="71"/>
    </row>
    <row r="918" spans="2:14" x14ac:dyDescent="0.3">
      <c r="B918" s="386"/>
      <c r="C918" s="392"/>
      <c r="D918" s="392"/>
      <c r="E918" s="395"/>
      <c r="F918" s="394"/>
      <c r="G918" s="396" t="str">
        <f t="shared" si="24"/>
        <v>No</v>
      </c>
      <c r="H918" s="396" t="str">
        <f t="shared" si="25"/>
        <v>No</v>
      </c>
      <c r="I918" s="396" t="str">
        <f t="shared" si="25"/>
        <v>No</v>
      </c>
      <c r="J918" s="17"/>
      <c r="K918" s="17"/>
      <c r="L918" s="17"/>
      <c r="N918" s="71"/>
    </row>
    <row r="919" spans="2:14" x14ac:dyDescent="0.3">
      <c r="B919" s="386"/>
      <c r="C919" s="392"/>
      <c r="D919" s="392"/>
      <c r="E919" s="395"/>
      <c r="F919" s="394"/>
      <c r="G919" s="396" t="str">
        <f t="shared" si="24"/>
        <v>No</v>
      </c>
      <c r="H919" s="396" t="str">
        <f t="shared" si="25"/>
        <v>No</v>
      </c>
      <c r="I919" s="396" t="str">
        <f t="shared" si="25"/>
        <v>No</v>
      </c>
      <c r="J919" s="17"/>
      <c r="K919" s="17"/>
      <c r="L919" s="17"/>
      <c r="N919" s="71"/>
    </row>
    <row r="920" spans="2:14" x14ac:dyDescent="0.3">
      <c r="B920" s="386"/>
      <c r="C920" s="392"/>
      <c r="D920" s="392"/>
      <c r="E920" s="395"/>
      <c r="F920" s="394"/>
      <c r="G920" s="396" t="str">
        <f t="shared" si="24"/>
        <v>No</v>
      </c>
      <c r="H920" s="396" t="str">
        <f t="shared" si="25"/>
        <v>No</v>
      </c>
      <c r="I920" s="396" t="str">
        <f t="shared" si="25"/>
        <v>No</v>
      </c>
      <c r="J920" s="17"/>
      <c r="K920" s="17"/>
      <c r="L920" s="17"/>
      <c r="N920" s="71"/>
    </row>
    <row r="921" spans="2:14" x14ac:dyDescent="0.3">
      <c r="B921" s="386"/>
      <c r="C921" s="392"/>
      <c r="D921" s="392"/>
      <c r="E921" s="395"/>
      <c r="F921" s="394"/>
      <c r="G921" s="396" t="str">
        <f t="shared" si="24"/>
        <v>No</v>
      </c>
      <c r="H921" s="396" t="str">
        <f t="shared" si="25"/>
        <v>No</v>
      </c>
      <c r="I921" s="396" t="str">
        <f t="shared" si="25"/>
        <v>No</v>
      </c>
      <c r="J921" s="17"/>
      <c r="K921" s="17"/>
      <c r="L921" s="17"/>
      <c r="N921" s="71"/>
    </row>
    <row r="922" spans="2:14" x14ac:dyDescent="0.3">
      <c r="B922" s="386"/>
      <c r="C922" s="392"/>
      <c r="D922" s="392"/>
      <c r="E922" s="395"/>
      <c r="F922" s="394"/>
      <c r="G922" s="396" t="str">
        <f t="shared" si="24"/>
        <v>No</v>
      </c>
      <c r="H922" s="396" t="str">
        <f t="shared" si="25"/>
        <v>No</v>
      </c>
      <c r="I922" s="396" t="str">
        <f t="shared" si="25"/>
        <v>No</v>
      </c>
      <c r="J922" s="17"/>
      <c r="K922" s="17"/>
      <c r="L922" s="17"/>
      <c r="N922" s="71"/>
    </row>
    <row r="923" spans="2:14" x14ac:dyDescent="0.3">
      <c r="B923" s="386"/>
      <c r="C923" s="392"/>
      <c r="D923" s="392"/>
      <c r="E923" s="395"/>
      <c r="F923" s="394"/>
      <c r="G923" s="396" t="str">
        <f t="shared" si="24"/>
        <v>No</v>
      </c>
      <c r="H923" s="396" t="str">
        <f t="shared" si="25"/>
        <v>No</v>
      </c>
      <c r="I923" s="396" t="str">
        <f t="shared" si="25"/>
        <v>No</v>
      </c>
      <c r="J923" s="17"/>
      <c r="K923" s="17"/>
      <c r="L923" s="17"/>
      <c r="N923" s="71"/>
    </row>
    <row r="924" spans="2:14" x14ac:dyDescent="0.3">
      <c r="B924" s="386"/>
      <c r="C924" s="392"/>
      <c r="D924" s="392"/>
      <c r="E924" s="395"/>
      <c r="F924" s="394"/>
      <c r="G924" s="396" t="str">
        <f t="shared" si="24"/>
        <v>No</v>
      </c>
      <c r="H924" s="396" t="str">
        <f t="shared" si="25"/>
        <v>No</v>
      </c>
      <c r="I924" s="396" t="str">
        <f t="shared" si="25"/>
        <v>No</v>
      </c>
      <c r="J924" s="17"/>
      <c r="K924" s="17"/>
      <c r="L924" s="17"/>
      <c r="N924" s="71"/>
    </row>
    <row r="925" spans="2:14" x14ac:dyDescent="0.3">
      <c r="B925" s="386"/>
      <c r="C925" s="392"/>
      <c r="D925" s="392"/>
      <c r="E925" s="395"/>
      <c r="F925" s="394"/>
      <c r="G925" s="396" t="str">
        <f t="shared" si="24"/>
        <v>No</v>
      </c>
      <c r="H925" s="396" t="str">
        <f t="shared" si="25"/>
        <v>No</v>
      </c>
      <c r="I925" s="396" t="str">
        <f t="shared" si="25"/>
        <v>No</v>
      </c>
      <c r="J925" s="17"/>
      <c r="K925" s="17"/>
      <c r="L925" s="17"/>
      <c r="N925" s="71"/>
    </row>
    <row r="926" spans="2:14" x14ac:dyDescent="0.3">
      <c r="B926" s="386"/>
      <c r="C926" s="392"/>
      <c r="D926" s="392"/>
      <c r="E926" s="395"/>
      <c r="F926" s="394"/>
      <c r="G926" s="396" t="str">
        <f t="shared" si="24"/>
        <v>No</v>
      </c>
      <c r="H926" s="396" t="str">
        <f t="shared" si="25"/>
        <v>No</v>
      </c>
      <c r="I926" s="396" t="str">
        <f t="shared" si="25"/>
        <v>No</v>
      </c>
      <c r="J926" s="17"/>
      <c r="K926" s="17"/>
      <c r="L926" s="17"/>
      <c r="N926" s="71"/>
    </row>
    <row r="927" spans="2:14" x14ac:dyDescent="0.3">
      <c r="B927" s="386"/>
      <c r="C927" s="392"/>
      <c r="D927" s="392"/>
      <c r="E927" s="395"/>
      <c r="F927" s="394"/>
      <c r="G927" s="396" t="str">
        <f t="shared" si="24"/>
        <v>No</v>
      </c>
      <c r="H927" s="396" t="str">
        <f t="shared" si="25"/>
        <v>No</v>
      </c>
      <c r="I927" s="396" t="str">
        <f t="shared" si="25"/>
        <v>No</v>
      </c>
      <c r="J927" s="17"/>
      <c r="K927" s="17"/>
      <c r="L927" s="17"/>
      <c r="N927" s="71"/>
    </row>
    <row r="928" spans="2:14" x14ac:dyDescent="0.3">
      <c r="B928" s="386"/>
      <c r="C928" s="392"/>
      <c r="D928" s="392"/>
      <c r="E928" s="395"/>
      <c r="F928" s="394"/>
      <c r="G928" s="396" t="str">
        <f t="shared" si="24"/>
        <v>No</v>
      </c>
      <c r="H928" s="396" t="str">
        <f t="shared" si="25"/>
        <v>No</v>
      </c>
      <c r="I928" s="396" t="str">
        <f t="shared" si="25"/>
        <v>No</v>
      </c>
      <c r="J928" s="17"/>
      <c r="K928" s="17"/>
      <c r="L928" s="17"/>
      <c r="N928" s="71"/>
    </row>
    <row r="929" spans="2:14" x14ac:dyDescent="0.3">
      <c r="B929" s="386"/>
      <c r="C929" s="392"/>
      <c r="D929" s="392"/>
      <c r="E929" s="395"/>
      <c r="F929" s="394"/>
      <c r="G929" s="396" t="str">
        <f t="shared" si="24"/>
        <v>No</v>
      </c>
      <c r="H929" s="396" t="str">
        <f t="shared" si="25"/>
        <v>No</v>
      </c>
      <c r="I929" s="396" t="str">
        <f t="shared" si="25"/>
        <v>No</v>
      </c>
      <c r="J929" s="17"/>
      <c r="K929" s="17"/>
      <c r="L929" s="17"/>
      <c r="N929" s="71"/>
    </row>
    <row r="930" spans="2:14" x14ac:dyDescent="0.3">
      <c r="B930" s="386"/>
      <c r="C930" s="392"/>
      <c r="D930" s="392"/>
      <c r="E930" s="395"/>
      <c r="F930" s="394"/>
      <c r="G930" s="396" t="str">
        <f t="shared" si="24"/>
        <v>No</v>
      </c>
      <c r="H930" s="396" t="str">
        <f t="shared" si="25"/>
        <v>No</v>
      </c>
      <c r="I930" s="396" t="str">
        <f t="shared" si="25"/>
        <v>No</v>
      </c>
      <c r="J930" s="17"/>
      <c r="K930" s="17"/>
      <c r="L930" s="17"/>
      <c r="N930" s="71"/>
    </row>
    <row r="931" spans="2:14" x14ac:dyDescent="0.3">
      <c r="B931" s="386"/>
      <c r="C931" s="392"/>
      <c r="D931" s="392"/>
      <c r="E931" s="395"/>
      <c r="F931" s="394"/>
      <c r="G931" s="396" t="str">
        <f t="shared" si="24"/>
        <v>No</v>
      </c>
      <c r="H931" s="396" t="str">
        <f t="shared" si="25"/>
        <v>No</v>
      </c>
      <c r="I931" s="396" t="str">
        <f t="shared" si="25"/>
        <v>No</v>
      </c>
      <c r="J931" s="17"/>
      <c r="K931" s="17"/>
      <c r="L931" s="17"/>
      <c r="N931" s="71"/>
    </row>
    <row r="932" spans="2:14" x14ac:dyDescent="0.3">
      <c r="B932" s="386"/>
      <c r="C932" s="392"/>
      <c r="D932" s="392"/>
      <c r="E932" s="395"/>
      <c r="F932" s="394"/>
      <c r="G932" s="396" t="str">
        <f t="shared" si="24"/>
        <v>No</v>
      </c>
      <c r="H932" s="396" t="str">
        <f t="shared" si="25"/>
        <v>No</v>
      </c>
      <c r="I932" s="396" t="str">
        <f t="shared" si="25"/>
        <v>No</v>
      </c>
      <c r="J932" s="17"/>
      <c r="K932" s="17"/>
      <c r="L932" s="17"/>
      <c r="N932" s="71"/>
    </row>
    <row r="933" spans="2:14" x14ac:dyDescent="0.3">
      <c r="B933" s="386"/>
      <c r="C933" s="392"/>
      <c r="D933" s="392"/>
      <c r="E933" s="395"/>
      <c r="F933" s="394"/>
      <c r="G933" s="396" t="str">
        <f t="shared" si="24"/>
        <v>No</v>
      </c>
      <c r="H933" s="396" t="str">
        <f t="shared" si="25"/>
        <v>No</v>
      </c>
      <c r="I933" s="396" t="str">
        <f t="shared" si="25"/>
        <v>No</v>
      </c>
      <c r="J933" s="17"/>
      <c r="K933" s="17"/>
      <c r="L933" s="17"/>
      <c r="N933" s="71"/>
    </row>
    <row r="934" spans="2:14" x14ac:dyDescent="0.3">
      <c r="B934" s="386"/>
      <c r="C934" s="392"/>
      <c r="D934" s="392"/>
      <c r="E934" s="395"/>
      <c r="F934" s="394"/>
      <c r="G934" s="396" t="str">
        <f t="shared" si="24"/>
        <v>No</v>
      </c>
      <c r="H934" s="396" t="str">
        <f t="shared" si="25"/>
        <v>No</v>
      </c>
      <c r="I934" s="396" t="str">
        <f t="shared" si="25"/>
        <v>No</v>
      </c>
      <c r="J934" s="17"/>
      <c r="K934" s="17"/>
      <c r="L934" s="17"/>
      <c r="N934" s="71"/>
    </row>
    <row r="935" spans="2:14" x14ac:dyDescent="0.3">
      <c r="B935" s="386"/>
      <c r="C935" s="392"/>
      <c r="D935" s="392"/>
      <c r="E935" s="395"/>
      <c r="F935" s="394"/>
      <c r="G935" s="396" t="str">
        <f t="shared" si="24"/>
        <v>No</v>
      </c>
      <c r="H935" s="396" t="str">
        <f t="shared" si="25"/>
        <v>No</v>
      </c>
      <c r="I935" s="396" t="str">
        <f t="shared" si="25"/>
        <v>No</v>
      </c>
      <c r="J935" s="17"/>
      <c r="K935" s="17"/>
      <c r="L935" s="17"/>
      <c r="N935" s="71"/>
    </row>
    <row r="936" spans="2:14" x14ac:dyDescent="0.3">
      <c r="B936" s="386"/>
      <c r="C936" s="392"/>
      <c r="D936" s="392"/>
      <c r="E936" s="395"/>
      <c r="F936" s="394"/>
      <c r="G936" s="396" t="str">
        <f t="shared" ref="G936:G999" si="26">IF($C936="","No",IF($C936&lt;DATE(2007,9,21),"Yes","No"))</f>
        <v>No</v>
      </c>
      <c r="H936" s="396" t="str">
        <f t="shared" ref="H936:I999" si="27">IF($C936="","No",IF($C936&lt;DATE(2019,9,20),"Yes","No"))</f>
        <v>No</v>
      </c>
      <c r="I936" s="396" t="str">
        <f t="shared" si="27"/>
        <v>No</v>
      </c>
      <c r="J936" s="17"/>
      <c r="K936" s="17"/>
      <c r="L936" s="17"/>
      <c r="N936" s="71"/>
    </row>
    <row r="937" spans="2:14" x14ac:dyDescent="0.3">
      <c r="B937" s="386"/>
      <c r="C937" s="392"/>
      <c r="D937" s="392"/>
      <c r="E937" s="395"/>
      <c r="F937" s="394"/>
      <c r="G937" s="396" t="str">
        <f t="shared" si="26"/>
        <v>No</v>
      </c>
      <c r="H937" s="396" t="str">
        <f t="shared" si="27"/>
        <v>No</v>
      </c>
      <c r="I937" s="396" t="str">
        <f t="shared" si="27"/>
        <v>No</v>
      </c>
      <c r="J937" s="17"/>
      <c r="K937" s="17"/>
      <c r="L937" s="17"/>
      <c r="N937" s="71"/>
    </row>
    <row r="938" spans="2:14" x14ac:dyDescent="0.3">
      <c r="B938" s="386"/>
      <c r="C938" s="392"/>
      <c r="D938" s="392"/>
      <c r="E938" s="395"/>
      <c r="F938" s="394"/>
      <c r="G938" s="396" t="str">
        <f t="shared" si="26"/>
        <v>No</v>
      </c>
      <c r="H938" s="396" t="str">
        <f t="shared" si="27"/>
        <v>No</v>
      </c>
      <c r="I938" s="396" t="str">
        <f t="shared" si="27"/>
        <v>No</v>
      </c>
      <c r="J938" s="17"/>
      <c r="K938" s="17"/>
      <c r="L938" s="17"/>
      <c r="N938" s="71"/>
    </row>
    <row r="939" spans="2:14" x14ac:dyDescent="0.3">
      <c r="B939" s="386"/>
      <c r="C939" s="392"/>
      <c r="D939" s="392"/>
      <c r="E939" s="395"/>
      <c r="F939" s="394"/>
      <c r="G939" s="396" t="str">
        <f t="shared" si="26"/>
        <v>No</v>
      </c>
      <c r="H939" s="396" t="str">
        <f t="shared" si="27"/>
        <v>No</v>
      </c>
      <c r="I939" s="396" t="str">
        <f t="shared" si="27"/>
        <v>No</v>
      </c>
      <c r="J939" s="17"/>
      <c r="K939" s="17"/>
      <c r="L939" s="17"/>
      <c r="N939" s="71"/>
    </row>
    <row r="940" spans="2:14" x14ac:dyDescent="0.3">
      <c r="B940" s="386"/>
      <c r="C940" s="392"/>
      <c r="D940" s="392"/>
      <c r="E940" s="395"/>
      <c r="F940" s="394"/>
      <c r="G940" s="396" t="str">
        <f t="shared" si="26"/>
        <v>No</v>
      </c>
      <c r="H940" s="396" t="str">
        <f t="shared" si="27"/>
        <v>No</v>
      </c>
      <c r="I940" s="396" t="str">
        <f t="shared" si="27"/>
        <v>No</v>
      </c>
      <c r="J940" s="17"/>
      <c r="K940" s="17"/>
      <c r="L940" s="17"/>
      <c r="N940" s="71"/>
    </row>
    <row r="941" spans="2:14" x14ac:dyDescent="0.3">
      <c r="B941" s="386"/>
      <c r="C941" s="392"/>
      <c r="D941" s="392"/>
      <c r="E941" s="395"/>
      <c r="F941" s="394"/>
      <c r="G941" s="396" t="str">
        <f t="shared" si="26"/>
        <v>No</v>
      </c>
      <c r="H941" s="396" t="str">
        <f t="shared" si="27"/>
        <v>No</v>
      </c>
      <c r="I941" s="396" t="str">
        <f t="shared" si="27"/>
        <v>No</v>
      </c>
      <c r="J941" s="17"/>
      <c r="K941" s="17"/>
      <c r="L941" s="17"/>
      <c r="N941" s="71"/>
    </row>
    <row r="942" spans="2:14" x14ac:dyDescent="0.3">
      <c r="B942" s="386"/>
      <c r="C942" s="392"/>
      <c r="D942" s="392"/>
      <c r="E942" s="395"/>
      <c r="F942" s="394"/>
      <c r="G942" s="396" t="str">
        <f t="shared" si="26"/>
        <v>No</v>
      </c>
      <c r="H942" s="396" t="str">
        <f t="shared" si="27"/>
        <v>No</v>
      </c>
      <c r="I942" s="396" t="str">
        <f t="shared" si="27"/>
        <v>No</v>
      </c>
      <c r="J942" s="17"/>
      <c r="K942" s="17"/>
      <c r="L942" s="17"/>
      <c r="N942" s="71"/>
    </row>
    <row r="943" spans="2:14" x14ac:dyDescent="0.3">
      <c r="B943" s="386"/>
      <c r="C943" s="392"/>
      <c r="D943" s="392"/>
      <c r="E943" s="395"/>
      <c r="F943" s="394"/>
      <c r="G943" s="396" t="str">
        <f t="shared" si="26"/>
        <v>No</v>
      </c>
      <c r="H943" s="396" t="str">
        <f t="shared" si="27"/>
        <v>No</v>
      </c>
      <c r="I943" s="396" t="str">
        <f t="shared" si="27"/>
        <v>No</v>
      </c>
      <c r="J943" s="17"/>
      <c r="K943" s="17"/>
      <c r="L943" s="17"/>
      <c r="N943" s="71"/>
    </row>
    <row r="944" spans="2:14" x14ac:dyDescent="0.3">
      <c r="B944" s="386"/>
      <c r="C944" s="392"/>
      <c r="D944" s="392"/>
      <c r="E944" s="395"/>
      <c r="F944" s="394"/>
      <c r="G944" s="396" t="str">
        <f t="shared" si="26"/>
        <v>No</v>
      </c>
      <c r="H944" s="396" t="str">
        <f t="shared" si="27"/>
        <v>No</v>
      </c>
      <c r="I944" s="396" t="str">
        <f t="shared" si="27"/>
        <v>No</v>
      </c>
      <c r="J944" s="17"/>
      <c r="K944" s="17"/>
      <c r="L944" s="17"/>
      <c r="N944" s="71"/>
    </row>
    <row r="945" spans="2:14" x14ac:dyDescent="0.3">
      <c r="B945" s="386"/>
      <c r="C945" s="392"/>
      <c r="D945" s="392"/>
      <c r="E945" s="395"/>
      <c r="F945" s="394"/>
      <c r="G945" s="396" t="str">
        <f t="shared" si="26"/>
        <v>No</v>
      </c>
      <c r="H945" s="396" t="str">
        <f t="shared" si="27"/>
        <v>No</v>
      </c>
      <c r="I945" s="396" t="str">
        <f t="shared" si="27"/>
        <v>No</v>
      </c>
      <c r="J945" s="17"/>
      <c r="K945" s="17"/>
      <c r="L945" s="17"/>
      <c r="N945" s="71"/>
    </row>
    <row r="946" spans="2:14" x14ac:dyDescent="0.3">
      <c r="B946" s="386"/>
      <c r="C946" s="392"/>
      <c r="D946" s="392"/>
      <c r="E946" s="395"/>
      <c r="F946" s="394"/>
      <c r="G946" s="396" t="str">
        <f t="shared" si="26"/>
        <v>No</v>
      </c>
      <c r="H946" s="396" t="str">
        <f t="shared" si="27"/>
        <v>No</v>
      </c>
      <c r="I946" s="396" t="str">
        <f t="shared" si="27"/>
        <v>No</v>
      </c>
      <c r="J946" s="17"/>
      <c r="K946" s="17"/>
      <c r="L946" s="17"/>
      <c r="N946" s="71"/>
    </row>
    <row r="947" spans="2:14" x14ac:dyDescent="0.3">
      <c r="B947" s="386"/>
      <c r="C947" s="392"/>
      <c r="D947" s="392"/>
      <c r="E947" s="395"/>
      <c r="F947" s="394"/>
      <c r="G947" s="396" t="str">
        <f t="shared" si="26"/>
        <v>No</v>
      </c>
      <c r="H947" s="396" t="str">
        <f t="shared" si="27"/>
        <v>No</v>
      </c>
      <c r="I947" s="396" t="str">
        <f t="shared" si="27"/>
        <v>No</v>
      </c>
      <c r="J947" s="17"/>
      <c r="K947" s="17"/>
      <c r="L947" s="17"/>
      <c r="N947" s="71"/>
    </row>
    <row r="948" spans="2:14" x14ac:dyDescent="0.3">
      <c r="B948" s="386"/>
      <c r="C948" s="392"/>
      <c r="D948" s="392"/>
      <c r="E948" s="395"/>
      <c r="F948" s="394"/>
      <c r="G948" s="396" t="str">
        <f t="shared" si="26"/>
        <v>No</v>
      </c>
      <c r="H948" s="396" t="str">
        <f t="shared" si="27"/>
        <v>No</v>
      </c>
      <c r="I948" s="396" t="str">
        <f t="shared" si="27"/>
        <v>No</v>
      </c>
      <c r="J948" s="17"/>
      <c r="K948" s="17"/>
      <c r="L948" s="17"/>
      <c r="N948" s="71"/>
    </row>
    <row r="949" spans="2:14" x14ac:dyDescent="0.3">
      <c r="B949" s="386"/>
      <c r="C949" s="392"/>
      <c r="D949" s="392"/>
      <c r="E949" s="395"/>
      <c r="F949" s="394"/>
      <c r="G949" s="396" t="str">
        <f t="shared" si="26"/>
        <v>No</v>
      </c>
      <c r="H949" s="396" t="str">
        <f t="shared" si="27"/>
        <v>No</v>
      </c>
      <c r="I949" s="396" t="str">
        <f t="shared" si="27"/>
        <v>No</v>
      </c>
      <c r="J949" s="17"/>
      <c r="K949" s="17"/>
      <c r="L949" s="17"/>
      <c r="N949" s="71"/>
    </row>
    <row r="950" spans="2:14" x14ac:dyDescent="0.3">
      <c r="B950" s="386"/>
      <c r="C950" s="392"/>
      <c r="D950" s="392"/>
      <c r="E950" s="395"/>
      <c r="F950" s="394"/>
      <c r="G950" s="396" t="str">
        <f t="shared" si="26"/>
        <v>No</v>
      </c>
      <c r="H950" s="396" t="str">
        <f t="shared" si="27"/>
        <v>No</v>
      </c>
      <c r="I950" s="396" t="str">
        <f t="shared" si="27"/>
        <v>No</v>
      </c>
      <c r="J950" s="17"/>
      <c r="K950" s="17"/>
      <c r="L950" s="17"/>
      <c r="N950" s="71"/>
    </row>
    <row r="951" spans="2:14" x14ac:dyDescent="0.3">
      <c r="B951" s="386"/>
      <c r="C951" s="392"/>
      <c r="D951" s="392"/>
      <c r="E951" s="395"/>
      <c r="F951" s="394"/>
      <c r="G951" s="396" t="str">
        <f t="shared" si="26"/>
        <v>No</v>
      </c>
      <c r="H951" s="396" t="str">
        <f t="shared" si="27"/>
        <v>No</v>
      </c>
      <c r="I951" s="396" t="str">
        <f t="shared" si="27"/>
        <v>No</v>
      </c>
      <c r="J951" s="17"/>
      <c r="K951" s="17"/>
      <c r="L951" s="17"/>
      <c r="N951" s="71"/>
    </row>
    <row r="952" spans="2:14" x14ac:dyDescent="0.3">
      <c r="B952" s="386"/>
      <c r="C952" s="392"/>
      <c r="D952" s="392"/>
      <c r="E952" s="395"/>
      <c r="F952" s="394"/>
      <c r="G952" s="396" t="str">
        <f t="shared" si="26"/>
        <v>No</v>
      </c>
      <c r="H952" s="396" t="str">
        <f t="shared" si="27"/>
        <v>No</v>
      </c>
      <c r="I952" s="396" t="str">
        <f t="shared" si="27"/>
        <v>No</v>
      </c>
      <c r="J952" s="17"/>
      <c r="K952" s="17"/>
      <c r="L952" s="17"/>
      <c r="N952" s="71"/>
    </row>
    <row r="953" spans="2:14" x14ac:dyDescent="0.3">
      <c r="B953" s="386"/>
      <c r="C953" s="392"/>
      <c r="D953" s="392"/>
      <c r="E953" s="395"/>
      <c r="F953" s="394"/>
      <c r="G953" s="396" t="str">
        <f t="shared" si="26"/>
        <v>No</v>
      </c>
      <c r="H953" s="396" t="str">
        <f t="shared" si="27"/>
        <v>No</v>
      </c>
      <c r="I953" s="396" t="str">
        <f t="shared" si="27"/>
        <v>No</v>
      </c>
      <c r="J953" s="17"/>
      <c r="K953" s="17"/>
      <c r="L953" s="17"/>
      <c r="N953" s="71"/>
    </row>
    <row r="954" spans="2:14" x14ac:dyDescent="0.3">
      <c r="B954" s="386"/>
      <c r="C954" s="392"/>
      <c r="D954" s="392"/>
      <c r="E954" s="395"/>
      <c r="F954" s="394"/>
      <c r="G954" s="396" t="str">
        <f t="shared" si="26"/>
        <v>No</v>
      </c>
      <c r="H954" s="396" t="str">
        <f t="shared" si="27"/>
        <v>No</v>
      </c>
      <c r="I954" s="396" t="str">
        <f t="shared" si="27"/>
        <v>No</v>
      </c>
      <c r="J954" s="17"/>
      <c r="K954" s="17"/>
      <c r="L954" s="17"/>
      <c r="N954" s="71"/>
    </row>
    <row r="955" spans="2:14" x14ac:dyDescent="0.3">
      <c r="B955" s="386"/>
      <c r="C955" s="392"/>
      <c r="D955" s="392"/>
      <c r="E955" s="395"/>
      <c r="F955" s="394"/>
      <c r="G955" s="396" t="str">
        <f t="shared" si="26"/>
        <v>No</v>
      </c>
      <c r="H955" s="396" t="str">
        <f t="shared" si="27"/>
        <v>No</v>
      </c>
      <c r="I955" s="396" t="str">
        <f t="shared" si="27"/>
        <v>No</v>
      </c>
      <c r="J955" s="17"/>
      <c r="K955" s="17"/>
      <c r="L955" s="17"/>
      <c r="N955" s="71"/>
    </row>
    <row r="956" spans="2:14" x14ac:dyDescent="0.3">
      <c r="B956" s="386"/>
      <c r="C956" s="392"/>
      <c r="D956" s="392"/>
      <c r="E956" s="395"/>
      <c r="F956" s="394"/>
      <c r="G956" s="396" t="str">
        <f t="shared" si="26"/>
        <v>No</v>
      </c>
      <c r="H956" s="396" t="str">
        <f t="shared" si="27"/>
        <v>No</v>
      </c>
      <c r="I956" s="396" t="str">
        <f t="shared" si="27"/>
        <v>No</v>
      </c>
      <c r="J956" s="17"/>
      <c r="K956" s="17"/>
      <c r="L956" s="17"/>
      <c r="N956" s="71"/>
    </row>
    <row r="957" spans="2:14" x14ac:dyDescent="0.3">
      <c r="B957" s="386"/>
      <c r="C957" s="392"/>
      <c r="D957" s="392"/>
      <c r="E957" s="395"/>
      <c r="F957" s="394"/>
      <c r="G957" s="396" t="str">
        <f t="shared" si="26"/>
        <v>No</v>
      </c>
      <c r="H957" s="396" t="str">
        <f t="shared" si="27"/>
        <v>No</v>
      </c>
      <c r="I957" s="396" t="str">
        <f t="shared" si="27"/>
        <v>No</v>
      </c>
      <c r="J957" s="17"/>
      <c r="K957" s="17"/>
      <c r="L957" s="17"/>
      <c r="N957" s="71"/>
    </row>
    <row r="958" spans="2:14" x14ac:dyDescent="0.3">
      <c r="B958" s="386"/>
      <c r="C958" s="392"/>
      <c r="D958" s="392"/>
      <c r="E958" s="395"/>
      <c r="F958" s="394"/>
      <c r="G958" s="396" t="str">
        <f t="shared" si="26"/>
        <v>No</v>
      </c>
      <c r="H958" s="396" t="str">
        <f t="shared" si="27"/>
        <v>No</v>
      </c>
      <c r="I958" s="396" t="str">
        <f t="shared" si="27"/>
        <v>No</v>
      </c>
      <c r="J958" s="17"/>
      <c r="K958" s="17"/>
      <c r="L958" s="17"/>
      <c r="N958" s="71"/>
    </row>
    <row r="959" spans="2:14" x14ac:dyDescent="0.3">
      <c r="B959" s="386"/>
      <c r="C959" s="392"/>
      <c r="D959" s="392"/>
      <c r="E959" s="395"/>
      <c r="F959" s="394"/>
      <c r="G959" s="396" t="str">
        <f t="shared" si="26"/>
        <v>No</v>
      </c>
      <c r="H959" s="396" t="str">
        <f t="shared" si="27"/>
        <v>No</v>
      </c>
      <c r="I959" s="396" t="str">
        <f t="shared" si="27"/>
        <v>No</v>
      </c>
      <c r="J959" s="17"/>
      <c r="K959" s="17"/>
      <c r="L959" s="17"/>
      <c r="N959" s="71"/>
    </row>
    <row r="960" spans="2:14" x14ac:dyDescent="0.3">
      <c r="B960" s="386"/>
      <c r="C960" s="392"/>
      <c r="D960" s="392"/>
      <c r="E960" s="395"/>
      <c r="F960" s="394"/>
      <c r="G960" s="396" t="str">
        <f t="shared" si="26"/>
        <v>No</v>
      </c>
      <c r="H960" s="396" t="str">
        <f t="shared" si="27"/>
        <v>No</v>
      </c>
      <c r="I960" s="396" t="str">
        <f t="shared" si="27"/>
        <v>No</v>
      </c>
      <c r="J960" s="17"/>
      <c r="K960" s="17"/>
      <c r="L960" s="17"/>
      <c r="N960" s="71"/>
    </row>
    <row r="961" spans="2:14" x14ac:dyDescent="0.3">
      <c r="B961" s="386"/>
      <c r="C961" s="392"/>
      <c r="D961" s="392"/>
      <c r="E961" s="395"/>
      <c r="F961" s="394"/>
      <c r="G961" s="396" t="str">
        <f t="shared" si="26"/>
        <v>No</v>
      </c>
      <c r="H961" s="396" t="str">
        <f t="shared" si="27"/>
        <v>No</v>
      </c>
      <c r="I961" s="396" t="str">
        <f t="shared" si="27"/>
        <v>No</v>
      </c>
      <c r="J961" s="17"/>
      <c r="K961" s="17"/>
      <c r="L961" s="17"/>
      <c r="N961" s="71"/>
    </row>
    <row r="962" spans="2:14" x14ac:dyDescent="0.3">
      <c r="B962" s="386"/>
      <c r="C962" s="392"/>
      <c r="D962" s="392"/>
      <c r="E962" s="395"/>
      <c r="F962" s="394"/>
      <c r="G962" s="396" t="str">
        <f t="shared" si="26"/>
        <v>No</v>
      </c>
      <c r="H962" s="396" t="str">
        <f t="shared" si="27"/>
        <v>No</v>
      </c>
      <c r="I962" s="396" t="str">
        <f t="shared" si="27"/>
        <v>No</v>
      </c>
      <c r="J962" s="17"/>
      <c r="K962" s="17"/>
      <c r="L962" s="17"/>
      <c r="N962" s="71"/>
    </row>
    <row r="963" spans="2:14" x14ac:dyDescent="0.3">
      <c r="B963" s="386"/>
      <c r="C963" s="392"/>
      <c r="D963" s="392"/>
      <c r="E963" s="395"/>
      <c r="F963" s="394"/>
      <c r="G963" s="396" t="str">
        <f t="shared" si="26"/>
        <v>No</v>
      </c>
      <c r="H963" s="396" t="str">
        <f t="shared" si="27"/>
        <v>No</v>
      </c>
      <c r="I963" s="396" t="str">
        <f t="shared" si="27"/>
        <v>No</v>
      </c>
      <c r="J963" s="17"/>
      <c r="K963" s="17"/>
      <c r="L963" s="17"/>
      <c r="N963" s="71"/>
    </row>
    <row r="964" spans="2:14" x14ac:dyDescent="0.3">
      <c r="B964" s="386"/>
      <c r="C964" s="392"/>
      <c r="D964" s="392"/>
      <c r="E964" s="395"/>
      <c r="F964" s="394"/>
      <c r="G964" s="396" t="str">
        <f t="shared" si="26"/>
        <v>No</v>
      </c>
      <c r="H964" s="396" t="str">
        <f t="shared" si="27"/>
        <v>No</v>
      </c>
      <c r="I964" s="396" t="str">
        <f t="shared" si="27"/>
        <v>No</v>
      </c>
      <c r="J964" s="17"/>
      <c r="K964" s="17"/>
      <c r="L964" s="17"/>
      <c r="N964" s="71"/>
    </row>
    <row r="965" spans="2:14" x14ac:dyDescent="0.3">
      <c r="B965" s="386"/>
      <c r="C965" s="392"/>
      <c r="D965" s="392"/>
      <c r="E965" s="395"/>
      <c r="F965" s="394"/>
      <c r="G965" s="396" t="str">
        <f t="shared" si="26"/>
        <v>No</v>
      </c>
      <c r="H965" s="396" t="str">
        <f t="shared" si="27"/>
        <v>No</v>
      </c>
      <c r="I965" s="396" t="str">
        <f t="shared" si="27"/>
        <v>No</v>
      </c>
      <c r="J965" s="17"/>
      <c r="K965" s="17"/>
      <c r="L965" s="17"/>
      <c r="N965" s="71"/>
    </row>
    <row r="966" spans="2:14" x14ac:dyDescent="0.3">
      <c r="B966" s="386"/>
      <c r="C966" s="392"/>
      <c r="D966" s="392"/>
      <c r="E966" s="395"/>
      <c r="F966" s="394"/>
      <c r="G966" s="396" t="str">
        <f t="shared" si="26"/>
        <v>No</v>
      </c>
      <c r="H966" s="396" t="str">
        <f t="shared" si="27"/>
        <v>No</v>
      </c>
      <c r="I966" s="396" t="str">
        <f t="shared" si="27"/>
        <v>No</v>
      </c>
      <c r="J966" s="17"/>
      <c r="K966" s="17"/>
      <c r="L966" s="17"/>
      <c r="N966" s="71"/>
    </row>
    <row r="967" spans="2:14" x14ac:dyDescent="0.3">
      <c r="B967" s="386"/>
      <c r="C967" s="392"/>
      <c r="D967" s="392"/>
      <c r="E967" s="395"/>
      <c r="F967" s="394"/>
      <c r="G967" s="396" t="str">
        <f t="shared" si="26"/>
        <v>No</v>
      </c>
      <c r="H967" s="396" t="str">
        <f t="shared" si="27"/>
        <v>No</v>
      </c>
      <c r="I967" s="396" t="str">
        <f t="shared" si="27"/>
        <v>No</v>
      </c>
      <c r="J967" s="17"/>
      <c r="K967" s="17"/>
      <c r="L967" s="17"/>
      <c r="N967" s="71"/>
    </row>
    <row r="968" spans="2:14" x14ac:dyDescent="0.3">
      <c r="B968" s="386"/>
      <c r="C968" s="392"/>
      <c r="D968" s="392"/>
      <c r="E968" s="395"/>
      <c r="F968" s="394"/>
      <c r="G968" s="396" t="str">
        <f t="shared" si="26"/>
        <v>No</v>
      </c>
      <c r="H968" s="396" t="str">
        <f t="shared" si="27"/>
        <v>No</v>
      </c>
      <c r="I968" s="396" t="str">
        <f t="shared" si="27"/>
        <v>No</v>
      </c>
      <c r="J968" s="17"/>
      <c r="K968" s="17"/>
      <c r="L968" s="17"/>
      <c r="N968" s="71"/>
    </row>
    <row r="969" spans="2:14" x14ac:dyDescent="0.3">
      <c r="B969" s="386"/>
      <c r="C969" s="392"/>
      <c r="D969" s="392"/>
      <c r="E969" s="395"/>
      <c r="F969" s="394"/>
      <c r="G969" s="396" t="str">
        <f t="shared" si="26"/>
        <v>No</v>
      </c>
      <c r="H969" s="396" t="str">
        <f t="shared" si="27"/>
        <v>No</v>
      </c>
      <c r="I969" s="396" t="str">
        <f t="shared" si="27"/>
        <v>No</v>
      </c>
      <c r="J969" s="17"/>
      <c r="K969" s="17"/>
      <c r="L969" s="17"/>
      <c r="N969" s="71"/>
    </row>
    <row r="970" spans="2:14" x14ac:dyDescent="0.3">
      <c r="B970" s="386"/>
      <c r="C970" s="392"/>
      <c r="D970" s="392"/>
      <c r="E970" s="395"/>
      <c r="F970" s="394"/>
      <c r="G970" s="396" t="str">
        <f t="shared" si="26"/>
        <v>No</v>
      </c>
      <c r="H970" s="396" t="str">
        <f t="shared" si="27"/>
        <v>No</v>
      </c>
      <c r="I970" s="396" t="str">
        <f t="shared" si="27"/>
        <v>No</v>
      </c>
      <c r="J970" s="17"/>
      <c r="K970" s="17"/>
      <c r="L970" s="17"/>
      <c r="N970" s="71"/>
    </row>
    <row r="971" spans="2:14" x14ac:dyDescent="0.3">
      <c r="B971" s="386"/>
      <c r="C971" s="392"/>
      <c r="D971" s="392"/>
      <c r="E971" s="395"/>
      <c r="F971" s="394"/>
      <c r="G971" s="396" t="str">
        <f t="shared" si="26"/>
        <v>No</v>
      </c>
      <c r="H971" s="396" t="str">
        <f t="shared" si="27"/>
        <v>No</v>
      </c>
      <c r="I971" s="396" t="str">
        <f t="shared" si="27"/>
        <v>No</v>
      </c>
      <c r="J971" s="17"/>
      <c r="K971" s="17"/>
      <c r="L971" s="17"/>
      <c r="N971" s="71"/>
    </row>
    <row r="972" spans="2:14" x14ac:dyDescent="0.3">
      <c r="B972" s="386"/>
      <c r="C972" s="392"/>
      <c r="D972" s="392"/>
      <c r="E972" s="395"/>
      <c r="F972" s="394"/>
      <c r="G972" s="396" t="str">
        <f t="shared" si="26"/>
        <v>No</v>
      </c>
      <c r="H972" s="396" t="str">
        <f t="shared" si="27"/>
        <v>No</v>
      </c>
      <c r="I972" s="396" t="str">
        <f t="shared" si="27"/>
        <v>No</v>
      </c>
      <c r="J972" s="17"/>
      <c r="K972" s="17"/>
      <c r="L972" s="17"/>
      <c r="N972" s="71"/>
    </row>
    <row r="973" spans="2:14" x14ac:dyDescent="0.3">
      <c r="B973" s="386"/>
      <c r="C973" s="392"/>
      <c r="D973" s="392"/>
      <c r="E973" s="395"/>
      <c r="F973" s="394"/>
      <c r="G973" s="396" t="str">
        <f t="shared" si="26"/>
        <v>No</v>
      </c>
      <c r="H973" s="396" t="str">
        <f t="shared" si="27"/>
        <v>No</v>
      </c>
      <c r="I973" s="396" t="str">
        <f t="shared" si="27"/>
        <v>No</v>
      </c>
      <c r="J973" s="17"/>
      <c r="K973" s="17"/>
      <c r="L973" s="17"/>
      <c r="N973" s="71"/>
    </row>
    <row r="974" spans="2:14" x14ac:dyDescent="0.3">
      <c r="B974" s="386"/>
      <c r="C974" s="392"/>
      <c r="D974" s="392"/>
      <c r="E974" s="395"/>
      <c r="F974" s="394"/>
      <c r="G974" s="396" t="str">
        <f t="shared" si="26"/>
        <v>No</v>
      </c>
      <c r="H974" s="396" t="str">
        <f t="shared" si="27"/>
        <v>No</v>
      </c>
      <c r="I974" s="396" t="str">
        <f t="shared" si="27"/>
        <v>No</v>
      </c>
      <c r="J974" s="17"/>
      <c r="K974" s="17"/>
      <c r="L974" s="17"/>
      <c r="N974" s="71"/>
    </row>
    <row r="975" spans="2:14" x14ac:dyDescent="0.3">
      <c r="B975" s="386"/>
      <c r="C975" s="392"/>
      <c r="D975" s="392"/>
      <c r="E975" s="395"/>
      <c r="F975" s="394"/>
      <c r="G975" s="396" t="str">
        <f t="shared" si="26"/>
        <v>No</v>
      </c>
      <c r="H975" s="396" t="str">
        <f t="shared" si="27"/>
        <v>No</v>
      </c>
      <c r="I975" s="396" t="str">
        <f t="shared" si="27"/>
        <v>No</v>
      </c>
      <c r="J975" s="17"/>
      <c r="K975" s="17"/>
      <c r="L975" s="17"/>
      <c r="N975" s="71"/>
    </row>
    <row r="976" spans="2:14" x14ac:dyDescent="0.3">
      <c r="B976" s="386"/>
      <c r="C976" s="392"/>
      <c r="D976" s="392"/>
      <c r="E976" s="395"/>
      <c r="F976" s="394"/>
      <c r="G976" s="396" t="str">
        <f t="shared" si="26"/>
        <v>No</v>
      </c>
      <c r="H976" s="396" t="str">
        <f t="shared" si="27"/>
        <v>No</v>
      </c>
      <c r="I976" s="396" t="str">
        <f t="shared" si="27"/>
        <v>No</v>
      </c>
      <c r="J976" s="17"/>
      <c r="K976" s="17"/>
      <c r="L976" s="17"/>
      <c r="N976" s="71"/>
    </row>
    <row r="977" spans="2:14" x14ac:dyDescent="0.3">
      <c r="B977" s="386"/>
      <c r="C977" s="392"/>
      <c r="D977" s="392"/>
      <c r="E977" s="395"/>
      <c r="F977" s="394"/>
      <c r="G977" s="396" t="str">
        <f t="shared" si="26"/>
        <v>No</v>
      </c>
      <c r="H977" s="396" t="str">
        <f t="shared" si="27"/>
        <v>No</v>
      </c>
      <c r="I977" s="396" t="str">
        <f t="shared" si="27"/>
        <v>No</v>
      </c>
      <c r="J977" s="17"/>
      <c r="K977" s="17"/>
      <c r="L977" s="17"/>
      <c r="N977" s="71"/>
    </row>
    <row r="978" spans="2:14" x14ac:dyDescent="0.3">
      <c r="B978" s="386"/>
      <c r="C978" s="392"/>
      <c r="D978" s="392"/>
      <c r="E978" s="395"/>
      <c r="F978" s="394"/>
      <c r="G978" s="396" t="str">
        <f t="shared" si="26"/>
        <v>No</v>
      </c>
      <c r="H978" s="396" t="str">
        <f t="shared" si="27"/>
        <v>No</v>
      </c>
      <c r="I978" s="396" t="str">
        <f t="shared" si="27"/>
        <v>No</v>
      </c>
      <c r="J978" s="17"/>
      <c r="K978" s="17"/>
      <c r="L978" s="17"/>
      <c r="N978" s="71"/>
    </row>
    <row r="979" spans="2:14" x14ac:dyDescent="0.3">
      <c r="B979" s="386"/>
      <c r="C979" s="392"/>
      <c r="D979" s="392"/>
      <c r="E979" s="395"/>
      <c r="F979" s="394"/>
      <c r="G979" s="396" t="str">
        <f t="shared" si="26"/>
        <v>No</v>
      </c>
      <c r="H979" s="396" t="str">
        <f t="shared" si="27"/>
        <v>No</v>
      </c>
      <c r="I979" s="396" t="str">
        <f t="shared" si="27"/>
        <v>No</v>
      </c>
      <c r="J979" s="17"/>
      <c r="K979" s="17"/>
      <c r="L979" s="17"/>
      <c r="N979" s="71"/>
    </row>
    <row r="980" spans="2:14" x14ac:dyDescent="0.3">
      <c r="B980" s="386"/>
      <c r="C980" s="392"/>
      <c r="D980" s="392"/>
      <c r="E980" s="395"/>
      <c r="F980" s="394"/>
      <c r="G980" s="396" t="str">
        <f t="shared" si="26"/>
        <v>No</v>
      </c>
      <c r="H980" s="396" t="str">
        <f t="shared" si="27"/>
        <v>No</v>
      </c>
      <c r="I980" s="396" t="str">
        <f t="shared" si="27"/>
        <v>No</v>
      </c>
      <c r="J980" s="17"/>
      <c r="K980" s="17"/>
      <c r="L980" s="17"/>
      <c r="N980" s="71"/>
    </row>
    <row r="981" spans="2:14" x14ac:dyDescent="0.3">
      <c r="B981" s="386"/>
      <c r="C981" s="392"/>
      <c r="D981" s="392"/>
      <c r="E981" s="395"/>
      <c r="F981" s="394"/>
      <c r="G981" s="396" t="str">
        <f t="shared" si="26"/>
        <v>No</v>
      </c>
      <c r="H981" s="396" t="str">
        <f t="shared" si="27"/>
        <v>No</v>
      </c>
      <c r="I981" s="396" t="str">
        <f t="shared" si="27"/>
        <v>No</v>
      </c>
      <c r="J981" s="17"/>
      <c r="K981" s="17"/>
      <c r="L981" s="17"/>
      <c r="N981" s="71"/>
    </row>
    <row r="982" spans="2:14" x14ac:dyDescent="0.3">
      <c r="B982" s="386"/>
      <c r="C982" s="392"/>
      <c r="D982" s="392"/>
      <c r="E982" s="395"/>
      <c r="F982" s="394"/>
      <c r="G982" s="396" t="str">
        <f t="shared" si="26"/>
        <v>No</v>
      </c>
      <c r="H982" s="396" t="str">
        <f t="shared" si="27"/>
        <v>No</v>
      </c>
      <c r="I982" s="396" t="str">
        <f t="shared" si="27"/>
        <v>No</v>
      </c>
      <c r="J982" s="17"/>
      <c r="K982" s="17"/>
      <c r="L982" s="17"/>
      <c r="N982" s="71"/>
    </row>
    <row r="983" spans="2:14" x14ac:dyDescent="0.3">
      <c r="B983" s="386"/>
      <c r="C983" s="392"/>
      <c r="D983" s="392"/>
      <c r="E983" s="395"/>
      <c r="F983" s="394"/>
      <c r="G983" s="396" t="str">
        <f t="shared" si="26"/>
        <v>No</v>
      </c>
      <c r="H983" s="396" t="str">
        <f t="shared" si="27"/>
        <v>No</v>
      </c>
      <c r="I983" s="396" t="str">
        <f t="shared" si="27"/>
        <v>No</v>
      </c>
      <c r="J983" s="17"/>
      <c r="K983" s="17"/>
      <c r="L983" s="17"/>
      <c r="N983" s="71"/>
    </row>
    <row r="984" spans="2:14" x14ac:dyDescent="0.3">
      <c r="B984" s="386"/>
      <c r="C984" s="392"/>
      <c r="D984" s="392"/>
      <c r="E984" s="395"/>
      <c r="F984" s="394"/>
      <c r="G984" s="396" t="str">
        <f t="shared" si="26"/>
        <v>No</v>
      </c>
      <c r="H984" s="396" t="str">
        <f t="shared" si="27"/>
        <v>No</v>
      </c>
      <c r="I984" s="396" t="str">
        <f t="shared" si="27"/>
        <v>No</v>
      </c>
      <c r="J984" s="17"/>
      <c r="K984" s="17"/>
      <c r="L984" s="17"/>
      <c r="N984" s="71"/>
    </row>
    <row r="985" spans="2:14" x14ac:dyDescent="0.3">
      <c r="B985" s="386"/>
      <c r="C985" s="392"/>
      <c r="D985" s="392"/>
      <c r="E985" s="395"/>
      <c r="F985" s="394"/>
      <c r="G985" s="396" t="str">
        <f t="shared" si="26"/>
        <v>No</v>
      </c>
      <c r="H985" s="396" t="str">
        <f t="shared" si="27"/>
        <v>No</v>
      </c>
      <c r="I985" s="396" t="str">
        <f t="shared" si="27"/>
        <v>No</v>
      </c>
      <c r="J985" s="17"/>
      <c r="K985" s="17"/>
      <c r="L985" s="17"/>
      <c r="N985" s="71"/>
    </row>
    <row r="986" spans="2:14" x14ac:dyDescent="0.3">
      <c r="B986" s="386"/>
      <c r="C986" s="392"/>
      <c r="D986" s="392"/>
      <c r="E986" s="395"/>
      <c r="F986" s="394"/>
      <c r="G986" s="396" t="str">
        <f t="shared" si="26"/>
        <v>No</v>
      </c>
      <c r="H986" s="396" t="str">
        <f t="shared" si="27"/>
        <v>No</v>
      </c>
      <c r="I986" s="396" t="str">
        <f t="shared" si="27"/>
        <v>No</v>
      </c>
      <c r="J986" s="17"/>
      <c r="K986" s="17"/>
      <c r="L986" s="17"/>
      <c r="N986" s="71"/>
    </row>
    <row r="987" spans="2:14" x14ac:dyDescent="0.3">
      <c r="B987" s="386"/>
      <c r="C987" s="392"/>
      <c r="D987" s="392"/>
      <c r="E987" s="395"/>
      <c r="F987" s="394"/>
      <c r="G987" s="396" t="str">
        <f t="shared" si="26"/>
        <v>No</v>
      </c>
      <c r="H987" s="396" t="str">
        <f t="shared" si="27"/>
        <v>No</v>
      </c>
      <c r="I987" s="396" t="str">
        <f t="shared" si="27"/>
        <v>No</v>
      </c>
      <c r="J987" s="17"/>
      <c r="K987" s="17"/>
      <c r="L987" s="17"/>
      <c r="N987" s="71"/>
    </row>
    <row r="988" spans="2:14" x14ac:dyDescent="0.3">
      <c r="B988" s="386"/>
      <c r="C988" s="392"/>
      <c r="D988" s="392"/>
      <c r="E988" s="395"/>
      <c r="F988" s="394"/>
      <c r="G988" s="396" t="str">
        <f t="shared" si="26"/>
        <v>No</v>
      </c>
      <c r="H988" s="396" t="str">
        <f t="shared" si="27"/>
        <v>No</v>
      </c>
      <c r="I988" s="396" t="str">
        <f t="shared" si="27"/>
        <v>No</v>
      </c>
      <c r="J988" s="17"/>
      <c r="K988" s="17"/>
      <c r="L988" s="17"/>
      <c r="N988" s="71"/>
    </row>
    <row r="989" spans="2:14" x14ac:dyDescent="0.3">
      <c r="B989" s="386"/>
      <c r="C989" s="392"/>
      <c r="D989" s="392"/>
      <c r="E989" s="395"/>
      <c r="F989" s="394"/>
      <c r="G989" s="396" t="str">
        <f t="shared" si="26"/>
        <v>No</v>
      </c>
      <c r="H989" s="396" t="str">
        <f t="shared" si="27"/>
        <v>No</v>
      </c>
      <c r="I989" s="396" t="str">
        <f t="shared" si="27"/>
        <v>No</v>
      </c>
      <c r="J989" s="17"/>
      <c r="K989" s="17"/>
      <c r="L989" s="17"/>
      <c r="N989" s="71"/>
    </row>
    <row r="990" spans="2:14" x14ac:dyDescent="0.3">
      <c r="B990" s="386"/>
      <c r="C990" s="392"/>
      <c r="D990" s="392"/>
      <c r="E990" s="395"/>
      <c r="F990" s="394"/>
      <c r="G990" s="396" t="str">
        <f t="shared" si="26"/>
        <v>No</v>
      </c>
      <c r="H990" s="396" t="str">
        <f t="shared" si="27"/>
        <v>No</v>
      </c>
      <c r="I990" s="396" t="str">
        <f t="shared" si="27"/>
        <v>No</v>
      </c>
      <c r="J990" s="17"/>
      <c r="K990" s="17"/>
      <c r="L990" s="17"/>
      <c r="N990" s="71"/>
    </row>
    <row r="991" spans="2:14" x14ac:dyDescent="0.3">
      <c r="B991" s="386"/>
      <c r="C991" s="392"/>
      <c r="D991" s="392"/>
      <c r="E991" s="395"/>
      <c r="F991" s="394"/>
      <c r="G991" s="396" t="str">
        <f t="shared" si="26"/>
        <v>No</v>
      </c>
      <c r="H991" s="396" t="str">
        <f t="shared" si="27"/>
        <v>No</v>
      </c>
      <c r="I991" s="396" t="str">
        <f t="shared" si="27"/>
        <v>No</v>
      </c>
      <c r="J991" s="17"/>
      <c r="K991" s="17"/>
      <c r="L991" s="17"/>
      <c r="N991" s="71"/>
    </row>
    <row r="992" spans="2:14" x14ac:dyDescent="0.3">
      <c r="B992" s="386"/>
      <c r="C992" s="392"/>
      <c r="D992" s="392"/>
      <c r="E992" s="395"/>
      <c r="F992" s="394"/>
      <c r="G992" s="396" t="str">
        <f t="shared" si="26"/>
        <v>No</v>
      </c>
      <c r="H992" s="396" t="str">
        <f t="shared" si="27"/>
        <v>No</v>
      </c>
      <c r="I992" s="396" t="str">
        <f t="shared" si="27"/>
        <v>No</v>
      </c>
      <c r="J992" s="17"/>
      <c r="K992" s="17"/>
      <c r="L992" s="17"/>
      <c r="N992" s="71"/>
    </row>
    <row r="993" spans="2:14" x14ac:dyDescent="0.3">
      <c r="B993" s="386"/>
      <c r="C993" s="392"/>
      <c r="D993" s="392"/>
      <c r="E993" s="395"/>
      <c r="F993" s="394"/>
      <c r="G993" s="396" t="str">
        <f t="shared" si="26"/>
        <v>No</v>
      </c>
      <c r="H993" s="396" t="str">
        <f t="shared" si="27"/>
        <v>No</v>
      </c>
      <c r="I993" s="396" t="str">
        <f t="shared" si="27"/>
        <v>No</v>
      </c>
      <c r="J993" s="17"/>
      <c r="K993" s="17"/>
      <c r="L993" s="17"/>
      <c r="N993" s="71"/>
    </row>
    <row r="994" spans="2:14" x14ac:dyDescent="0.3">
      <c r="B994" s="386"/>
      <c r="C994" s="392"/>
      <c r="D994" s="392"/>
      <c r="E994" s="395"/>
      <c r="F994" s="394"/>
      <c r="G994" s="396" t="str">
        <f t="shared" si="26"/>
        <v>No</v>
      </c>
      <c r="H994" s="396" t="str">
        <f t="shared" si="27"/>
        <v>No</v>
      </c>
      <c r="I994" s="396" t="str">
        <f t="shared" si="27"/>
        <v>No</v>
      </c>
      <c r="J994" s="17"/>
      <c r="K994" s="17"/>
      <c r="L994" s="17"/>
      <c r="N994" s="71"/>
    </row>
    <row r="995" spans="2:14" x14ac:dyDescent="0.3">
      <c r="B995" s="386"/>
      <c r="C995" s="392"/>
      <c r="D995" s="392"/>
      <c r="E995" s="395"/>
      <c r="F995" s="394"/>
      <c r="G995" s="396" t="str">
        <f t="shared" si="26"/>
        <v>No</v>
      </c>
      <c r="H995" s="396" t="str">
        <f t="shared" si="27"/>
        <v>No</v>
      </c>
      <c r="I995" s="396" t="str">
        <f t="shared" si="27"/>
        <v>No</v>
      </c>
      <c r="J995" s="17"/>
      <c r="K995" s="17"/>
      <c r="L995" s="17"/>
      <c r="N995" s="71"/>
    </row>
    <row r="996" spans="2:14" x14ac:dyDescent="0.3">
      <c r="B996" s="386"/>
      <c r="C996" s="392"/>
      <c r="D996" s="392"/>
      <c r="E996" s="395"/>
      <c r="F996" s="394"/>
      <c r="G996" s="396" t="str">
        <f t="shared" si="26"/>
        <v>No</v>
      </c>
      <c r="H996" s="396" t="str">
        <f t="shared" si="27"/>
        <v>No</v>
      </c>
      <c r="I996" s="396" t="str">
        <f t="shared" si="27"/>
        <v>No</v>
      </c>
      <c r="J996" s="17"/>
      <c r="K996" s="17"/>
      <c r="L996" s="17"/>
      <c r="N996" s="71"/>
    </row>
    <row r="997" spans="2:14" x14ac:dyDescent="0.3">
      <c r="B997" s="386"/>
      <c r="C997" s="392"/>
      <c r="D997" s="392"/>
      <c r="E997" s="395"/>
      <c r="F997" s="394"/>
      <c r="G997" s="396" t="str">
        <f t="shared" si="26"/>
        <v>No</v>
      </c>
      <c r="H997" s="396" t="str">
        <f t="shared" si="27"/>
        <v>No</v>
      </c>
      <c r="I997" s="396" t="str">
        <f t="shared" si="27"/>
        <v>No</v>
      </c>
      <c r="J997" s="17"/>
      <c r="K997" s="17"/>
      <c r="L997" s="17"/>
      <c r="N997" s="71"/>
    </row>
    <row r="998" spans="2:14" x14ac:dyDescent="0.3">
      <c r="B998" s="386"/>
      <c r="C998" s="392"/>
      <c r="D998" s="392"/>
      <c r="E998" s="395"/>
      <c r="F998" s="394"/>
      <c r="G998" s="396" t="str">
        <f t="shared" si="26"/>
        <v>No</v>
      </c>
      <c r="H998" s="396" t="str">
        <f t="shared" si="27"/>
        <v>No</v>
      </c>
      <c r="I998" s="396" t="str">
        <f t="shared" si="27"/>
        <v>No</v>
      </c>
      <c r="J998" s="17"/>
      <c r="K998" s="17"/>
      <c r="L998" s="17"/>
      <c r="N998" s="71"/>
    </row>
    <row r="999" spans="2:14" x14ac:dyDescent="0.3">
      <c r="B999" s="386"/>
      <c r="C999" s="392"/>
      <c r="D999" s="392"/>
      <c r="E999" s="395"/>
      <c r="F999" s="394"/>
      <c r="G999" s="396" t="str">
        <f t="shared" si="26"/>
        <v>No</v>
      </c>
      <c r="H999" s="396" t="str">
        <f t="shared" si="27"/>
        <v>No</v>
      </c>
      <c r="I999" s="396" t="str">
        <f t="shared" si="27"/>
        <v>No</v>
      </c>
      <c r="J999" s="17"/>
      <c r="K999" s="17"/>
      <c r="L999" s="17"/>
      <c r="N999" s="71"/>
    </row>
    <row r="1000" spans="2:14" x14ac:dyDescent="0.3">
      <c r="B1000" s="386"/>
      <c r="C1000" s="392"/>
      <c r="D1000" s="392"/>
      <c r="E1000" s="395"/>
      <c r="F1000" s="394"/>
      <c r="G1000" s="396" t="str">
        <f t="shared" ref="G1000:G1063" si="28">IF($C1000="","No",IF($C1000&lt;DATE(2007,9,21),"Yes","No"))</f>
        <v>No</v>
      </c>
      <c r="H1000" s="396" t="str">
        <f t="shared" ref="H1000:I1063" si="29">IF($C1000="","No",IF($C1000&lt;DATE(2019,9,20),"Yes","No"))</f>
        <v>No</v>
      </c>
      <c r="I1000" s="396" t="str">
        <f t="shared" si="29"/>
        <v>No</v>
      </c>
      <c r="J1000" s="17"/>
      <c r="K1000" s="17"/>
      <c r="L1000" s="17"/>
      <c r="N1000" s="71"/>
    </row>
    <row r="1001" spans="2:14" x14ac:dyDescent="0.3">
      <c r="B1001" s="386"/>
      <c r="C1001" s="392"/>
      <c r="D1001" s="392"/>
      <c r="E1001" s="395"/>
      <c r="F1001" s="394"/>
      <c r="G1001" s="396" t="str">
        <f t="shared" si="28"/>
        <v>No</v>
      </c>
      <c r="H1001" s="396" t="str">
        <f t="shared" si="29"/>
        <v>No</v>
      </c>
      <c r="I1001" s="396" t="str">
        <f t="shared" si="29"/>
        <v>No</v>
      </c>
      <c r="J1001" s="17"/>
      <c r="K1001" s="17"/>
      <c r="L1001" s="17"/>
      <c r="N1001" s="71"/>
    </row>
    <row r="1002" spans="2:14" x14ac:dyDescent="0.3">
      <c r="B1002" s="386"/>
      <c r="C1002" s="392"/>
      <c r="D1002" s="392"/>
      <c r="E1002" s="395"/>
      <c r="F1002" s="394"/>
      <c r="G1002" s="396" t="str">
        <f t="shared" si="28"/>
        <v>No</v>
      </c>
      <c r="H1002" s="396" t="str">
        <f t="shared" si="29"/>
        <v>No</v>
      </c>
      <c r="I1002" s="396" t="str">
        <f t="shared" si="29"/>
        <v>No</v>
      </c>
      <c r="J1002" s="17"/>
      <c r="K1002" s="17"/>
      <c r="L1002" s="17"/>
      <c r="N1002" s="71"/>
    </row>
    <row r="1003" spans="2:14" x14ac:dyDescent="0.3">
      <c r="B1003" s="386"/>
      <c r="C1003" s="392"/>
      <c r="D1003" s="392"/>
      <c r="E1003" s="395"/>
      <c r="F1003" s="394"/>
      <c r="G1003" s="396" t="str">
        <f t="shared" si="28"/>
        <v>No</v>
      </c>
      <c r="H1003" s="396" t="str">
        <f t="shared" si="29"/>
        <v>No</v>
      </c>
      <c r="I1003" s="396" t="str">
        <f t="shared" si="29"/>
        <v>No</v>
      </c>
      <c r="J1003" s="17"/>
      <c r="K1003" s="17"/>
      <c r="L1003" s="17"/>
      <c r="N1003" s="71"/>
    </row>
    <row r="1004" spans="2:14" x14ac:dyDescent="0.3">
      <c r="B1004" s="386"/>
      <c r="C1004" s="392"/>
      <c r="D1004" s="392"/>
      <c r="E1004" s="395"/>
      <c r="F1004" s="394"/>
      <c r="G1004" s="396" t="str">
        <f t="shared" si="28"/>
        <v>No</v>
      </c>
      <c r="H1004" s="396" t="str">
        <f t="shared" si="29"/>
        <v>No</v>
      </c>
      <c r="I1004" s="396" t="str">
        <f t="shared" si="29"/>
        <v>No</v>
      </c>
      <c r="J1004" s="17"/>
      <c r="K1004" s="17"/>
      <c r="L1004" s="17"/>
      <c r="N1004" s="71"/>
    </row>
    <row r="1005" spans="2:14" x14ac:dyDescent="0.3">
      <c r="B1005" s="386"/>
      <c r="C1005" s="392"/>
      <c r="D1005" s="392"/>
      <c r="E1005" s="395"/>
      <c r="F1005" s="394"/>
      <c r="G1005" s="396" t="str">
        <f t="shared" si="28"/>
        <v>No</v>
      </c>
      <c r="H1005" s="396" t="str">
        <f t="shared" si="29"/>
        <v>No</v>
      </c>
      <c r="I1005" s="396" t="str">
        <f t="shared" si="29"/>
        <v>No</v>
      </c>
      <c r="J1005" s="17"/>
      <c r="K1005" s="17"/>
      <c r="L1005" s="17"/>
      <c r="N1005" s="71"/>
    </row>
    <row r="1006" spans="2:14" x14ac:dyDescent="0.3">
      <c r="B1006" s="386"/>
      <c r="C1006" s="392"/>
      <c r="D1006" s="392"/>
      <c r="E1006" s="395"/>
      <c r="F1006" s="394"/>
      <c r="G1006" s="396" t="str">
        <f t="shared" si="28"/>
        <v>No</v>
      </c>
      <c r="H1006" s="396" t="str">
        <f t="shared" si="29"/>
        <v>No</v>
      </c>
      <c r="I1006" s="396" t="str">
        <f t="shared" si="29"/>
        <v>No</v>
      </c>
      <c r="J1006" s="17"/>
      <c r="K1006" s="17"/>
      <c r="L1006" s="17"/>
      <c r="N1006" s="71"/>
    </row>
    <row r="1007" spans="2:14" x14ac:dyDescent="0.3">
      <c r="B1007" s="386"/>
      <c r="C1007" s="392"/>
      <c r="D1007" s="392"/>
      <c r="E1007" s="395"/>
      <c r="F1007" s="394"/>
      <c r="G1007" s="396" t="str">
        <f t="shared" si="28"/>
        <v>No</v>
      </c>
      <c r="H1007" s="396" t="str">
        <f t="shared" si="29"/>
        <v>No</v>
      </c>
      <c r="I1007" s="396" t="str">
        <f t="shared" si="29"/>
        <v>No</v>
      </c>
      <c r="J1007" s="17"/>
      <c r="K1007" s="17"/>
      <c r="L1007" s="17"/>
      <c r="N1007" s="71"/>
    </row>
    <row r="1008" spans="2:14" x14ac:dyDescent="0.3">
      <c r="B1008" s="386"/>
      <c r="C1008" s="392"/>
      <c r="D1008" s="392"/>
      <c r="E1008" s="395"/>
      <c r="F1008" s="394"/>
      <c r="G1008" s="396" t="str">
        <f t="shared" si="28"/>
        <v>No</v>
      </c>
      <c r="H1008" s="396" t="str">
        <f t="shared" si="29"/>
        <v>No</v>
      </c>
      <c r="I1008" s="396" t="str">
        <f t="shared" si="29"/>
        <v>No</v>
      </c>
      <c r="J1008" s="17"/>
      <c r="K1008" s="17"/>
      <c r="L1008" s="17"/>
      <c r="N1008" s="71"/>
    </row>
    <row r="1009" spans="2:14" x14ac:dyDescent="0.3">
      <c r="B1009" s="386"/>
      <c r="C1009" s="392"/>
      <c r="D1009" s="392"/>
      <c r="E1009" s="395"/>
      <c r="F1009" s="394"/>
      <c r="G1009" s="396" t="str">
        <f t="shared" si="28"/>
        <v>No</v>
      </c>
      <c r="H1009" s="396" t="str">
        <f t="shared" si="29"/>
        <v>No</v>
      </c>
      <c r="I1009" s="396" t="str">
        <f t="shared" si="29"/>
        <v>No</v>
      </c>
      <c r="J1009" s="17"/>
      <c r="K1009" s="17"/>
      <c r="L1009" s="17"/>
      <c r="N1009" s="71"/>
    </row>
    <row r="1010" spans="2:14" x14ac:dyDescent="0.3">
      <c r="B1010" s="386"/>
      <c r="C1010" s="392"/>
      <c r="D1010" s="392"/>
      <c r="E1010" s="395"/>
      <c r="F1010" s="394"/>
      <c r="G1010" s="396" t="str">
        <f t="shared" si="28"/>
        <v>No</v>
      </c>
      <c r="H1010" s="396" t="str">
        <f t="shared" si="29"/>
        <v>No</v>
      </c>
      <c r="I1010" s="396" t="str">
        <f t="shared" si="29"/>
        <v>No</v>
      </c>
      <c r="J1010" s="17"/>
      <c r="K1010" s="17"/>
      <c r="L1010" s="17"/>
      <c r="N1010" s="71"/>
    </row>
    <row r="1011" spans="2:14" x14ac:dyDescent="0.3">
      <c r="B1011" s="386"/>
      <c r="C1011" s="392"/>
      <c r="D1011" s="392"/>
      <c r="E1011" s="395"/>
      <c r="F1011" s="394"/>
      <c r="G1011" s="396" t="str">
        <f t="shared" si="28"/>
        <v>No</v>
      </c>
      <c r="H1011" s="396" t="str">
        <f t="shared" si="29"/>
        <v>No</v>
      </c>
      <c r="I1011" s="396" t="str">
        <f t="shared" si="29"/>
        <v>No</v>
      </c>
      <c r="J1011" s="17"/>
      <c r="K1011" s="17"/>
      <c r="L1011" s="17"/>
      <c r="N1011" s="71"/>
    </row>
    <row r="1012" spans="2:14" x14ac:dyDescent="0.3">
      <c r="B1012" s="386"/>
      <c r="C1012" s="392"/>
      <c r="D1012" s="392"/>
      <c r="E1012" s="395"/>
      <c r="F1012" s="394"/>
      <c r="G1012" s="396" t="str">
        <f t="shared" si="28"/>
        <v>No</v>
      </c>
      <c r="H1012" s="396" t="str">
        <f t="shared" si="29"/>
        <v>No</v>
      </c>
      <c r="I1012" s="396" t="str">
        <f t="shared" si="29"/>
        <v>No</v>
      </c>
      <c r="J1012" s="17"/>
      <c r="K1012" s="17"/>
      <c r="L1012" s="17"/>
      <c r="N1012" s="71"/>
    </row>
    <row r="1013" spans="2:14" x14ac:dyDescent="0.3">
      <c r="B1013" s="386"/>
      <c r="C1013" s="392"/>
      <c r="D1013" s="392"/>
      <c r="E1013" s="395"/>
      <c r="F1013" s="394"/>
      <c r="G1013" s="396" t="str">
        <f t="shared" si="28"/>
        <v>No</v>
      </c>
      <c r="H1013" s="396" t="str">
        <f t="shared" si="29"/>
        <v>No</v>
      </c>
      <c r="I1013" s="396" t="str">
        <f t="shared" si="29"/>
        <v>No</v>
      </c>
      <c r="J1013" s="17"/>
      <c r="K1013" s="17"/>
      <c r="L1013" s="17"/>
      <c r="N1013" s="71"/>
    </row>
    <row r="1014" spans="2:14" x14ac:dyDescent="0.3">
      <c r="B1014" s="386"/>
      <c r="C1014" s="392"/>
      <c r="D1014" s="392"/>
      <c r="E1014" s="395"/>
      <c r="F1014" s="394"/>
      <c r="G1014" s="396" t="str">
        <f t="shared" si="28"/>
        <v>No</v>
      </c>
      <c r="H1014" s="396" t="str">
        <f t="shared" si="29"/>
        <v>No</v>
      </c>
      <c r="I1014" s="396" t="str">
        <f t="shared" si="29"/>
        <v>No</v>
      </c>
      <c r="J1014" s="17"/>
      <c r="K1014" s="17"/>
      <c r="L1014" s="17"/>
      <c r="N1014" s="71"/>
    </row>
    <row r="1015" spans="2:14" x14ac:dyDescent="0.3">
      <c r="B1015" s="386"/>
      <c r="C1015" s="392"/>
      <c r="D1015" s="392"/>
      <c r="E1015" s="395"/>
      <c r="F1015" s="394"/>
      <c r="G1015" s="396" t="str">
        <f t="shared" si="28"/>
        <v>No</v>
      </c>
      <c r="H1015" s="396" t="str">
        <f t="shared" si="29"/>
        <v>No</v>
      </c>
      <c r="I1015" s="396" t="str">
        <f t="shared" si="29"/>
        <v>No</v>
      </c>
      <c r="J1015" s="17"/>
      <c r="K1015" s="17"/>
      <c r="L1015" s="17"/>
      <c r="N1015" s="71"/>
    </row>
    <row r="1016" spans="2:14" x14ac:dyDescent="0.3">
      <c r="B1016" s="386"/>
      <c r="C1016" s="392"/>
      <c r="D1016" s="392"/>
      <c r="E1016" s="395"/>
      <c r="F1016" s="394"/>
      <c r="G1016" s="396" t="str">
        <f t="shared" si="28"/>
        <v>No</v>
      </c>
      <c r="H1016" s="396" t="str">
        <f t="shared" si="29"/>
        <v>No</v>
      </c>
      <c r="I1016" s="396" t="str">
        <f t="shared" si="29"/>
        <v>No</v>
      </c>
      <c r="J1016" s="17"/>
      <c r="K1016" s="17"/>
      <c r="L1016" s="17"/>
      <c r="N1016" s="71"/>
    </row>
    <row r="1017" spans="2:14" x14ac:dyDescent="0.3">
      <c r="B1017" s="386"/>
      <c r="C1017" s="392"/>
      <c r="D1017" s="392"/>
      <c r="E1017" s="395"/>
      <c r="F1017" s="394"/>
      <c r="G1017" s="396" t="str">
        <f t="shared" si="28"/>
        <v>No</v>
      </c>
      <c r="H1017" s="396" t="str">
        <f t="shared" si="29"/>
        <v>No</v>
      </c>
      <c r="I1017" s="396" t="str">
        <f t="shared" si="29"/>
        <v>No</v>
      </c>
      <c r="J1017" s="17"/>
      <c r="K1017" s="17"/>
      <c r="L1017" s="17"/>
      <c r="N1017" s="71"/>
    </row>
    <row r="1018" spans="2:14" x14ac:dyDescent="0.3">
      <c r="B1018" s="386"/>
      <c r="C1018" s="392"/>
      <c r="D1018" s="392"/>
      <c r="E1018" s="395"/>
      <c r="F1018" s="394"/>
      <c r="G1018" s="396" t="str">
        <f t="shared" si="28"/>
        <v>No</v>
      </c>
      <c r="H1018" s="396" t="str">
        <f t="shared" si="29"/>
        <v>No</v>
      </c>
      <c r="I1018" s="396" t="str">
        <f t="shared" si="29"/>
        <v>No</v>
      </c>
      <c r="J1018" s="17"/>
      <c r="K1018" s="17"/>
      <c r="L1018" s="17"/>
      <c r="N1018" s="71"/>
    </row>
    <row r="1019" spans="2:14" x14ac:dyDescent="0.3">
      <c r="B1019" s="386"/>
      <c r="C1019" s="392"/>
      <c r="D1019" s="392"/>
      <c r="E1019" s="395"/>
      <c r="F1019" s="394"/>
      <c r="G1019" s="396" t="str">
        <f t="shared" si="28"/>
        <v>No</v>
      </c>
      <c r="H1019" s="396" t="str">
        <f t="shared" si="29"/>
        <v>No</v>
      </c>
      <c r="I1019" s="396" t="str">
        <f t="shared" si="29"/>
        <v>No</v>
      </c>
      <c r="J1019" s="17"/>
      <c r="K1019" s="17"/>
      <c r="L1019" s="17"/>
      <c r="N1019" s="71"/>
    </row>
    <row r="1020" spans="2:14" x14ac:dyDescent="0.3">
      <c r="B1020" s="386"/>
      <c r="C1020" s="392"/>
      <c r="D1020" s="392"/>
      <c r="E1020" s="395"/>
      <c r="F1020" s="394"/>
      <c r="G1020" s="396" t="str">
        <f t="shared" si="28"/>
        <v>No</v>
      </c>
      <c r="H1020" s="396" t="str">
        <f t="shared" si="29"/>
        <v>No</v>
      </c>
      <c r="I1020" s="396" t="str">
        <f t="shared" si="29"/>
        <v>No</v>
      </c>
      <c r="J1020" s="17"/>
      <c r="K1020" s="17"/>
      <c r="L1020" s="17"/>
      <c r="N1020" s="71"/>
    </row>
    <row r="1021" spans="2:14" x14ac:dyDescent="0.3">
      <c r="B1021" s="386"/>
      <c r="C1021" s="392"/>
      <c r="D1021" s="392"/>
      <c r="E1021" s="395"/>
      <c r="F1021" s="394"/>
      <c r="G1021" s="396" t="str">
        <f t="shared" si="28"/>
        <v>No</v>
      </c>
      <c r="H1021" s="396" t="str">
        <f t="shared" si="29"/>
        <v>No</v>
      </c>
      <c r="I1021" s="396" t="str">
        <f t="shared" si="29"/>
        <v>No</v>
      </c>
      <c r="J1021" s="17"/>
      <c r="K1021" s="17"/>
      <c r="L1021" s="17"/>
      <c r="N1021" s="71"/>
    </row>
    <row r="1022" spans="2:14" x14ac:dyDescent="0.3">
      <c r="B1022" s="386"/>
      <c r="C1022" s="392"/>
      <c r="D1022" s="392"/>
      <c r="E1022" s="395"/>
      <c r="F1022" s="394"/>
      <c r="G1022" s="396" t="str">
        <f t="shared" si="28"/>
        <v>No</v>
      </c>
      <c r="H1022" s="396" t="str">
        <f t="shared" si="29"/>
        <v>No</v>
      </c>
      <c r="I1022" s="396" t="str">
        <f t="shared" si="29"/>
        <v>No</v>
      </c>
      <c r="J1022" s="17"/>
      <c r="K1022" s="17"/>
      <c r="L1022" s="17"/>
      <c r="N1022" s="71"/>
    </row>
    <row r="1023" spans="2:14" x14ac:dyDescent="0.3">
      <c r="B1023" s="386"/>
      <c r="C1023" s="392"/>
      <c r="D1023" s="392"/>
      <c r="E1023" s="395"/>
      <c r="F1023" s="394"/>
      <c r="G1023" s="396" t="str">
        <f t="shared" si="28"/>
        <v>No</v>
      </c>
      <c r="H1023" s="396" t="str">
        <f t="shared" si="29"/>
        <v>No</v>
      </c>
      <c r="I1023" s="396" t="str">
        <f t="shared" si="29"/>
        <v>No</v>
      </c>
      <c r="J1023" s="17"/>
      <c r="K1023" s="17"/>
      <c r="L1023" s="17"/>
      <c r="N1023" s="71"/>
    </row>
    <row r="1024" spans="2:14" x14ac:dyDescent="0.3">
      <c r="B1024" s="386"/>
      <c r="C1024" s="392"/>
      <c r="D1024" s="392"/>
      <c r="E1024" s="395"/>
      <c r="F1024" s="394"/>
      <c r="G1024" s="396" t="str">
        <f t="shared" si="28"/>
        <v>No</v>
      </c>
      <c r="H1024" s="396" t="str">
        <f t="shared" si="29"/>
        <v>No</v>
      </c>
      <c r="I1024" s="396" t="str">
        <f t="shared" si="29"/>
        <v>No</v>
      </c>
      <c r="J1024" s="17"/>
      <c r="K1024" s="17"/>
      <c r="L1024" s="17"/>
      <c r="N1024" s="71"/>
    </row>
    <row r="1025" spans="2:14" x14ac:dyDescent="0.3">
      <c r="B1025" s="386"/>
      <c r="C1025" s="392"/>
      <c r="D1025" s="392"/>
      <c r="E1025" s="395"/>
      <c r="F1025" s="394"/>
      <c r="G1025" s="396" t="str">
        <f t="shared" si="28"/>
        <v>No</v>
      </c>
      <c r="H1025" s="396" t="str">
        <f t="shared" si="29"/>
        <v>No</v>
      </c>
      <c r="I1025" s="396" t="str">
        <f t="shared" si="29"/>
        <v>No</v>
      </c>
      <c r="J1025" s="17"/>
      <c r="K1025" s="17"/>
      <c r="L1025" s="17"/>
      <c r="N1025" s="71"/>
    </row>
    <row r="1026" spans="2:14" x14ac:dyDescent="0.3">
      <c r="B1026" s="386"/>
      <c r="C1026" s="392"/>
      <c r="D1026" s="392"/>
      <c r="E1026" s="395"/>
      <c r="F1026" s="394"/>
      <c r="G1026" s="396" t="str">
        <f t="shared" si="28"/>
        <v>No</v>
      </c>
      <c r="H1026" s="396" t="str">
        <f t="shared" si="29"/>
        <v>No</v>
      </c>
      <c r="I1026" s="396" t="str">
        <f t="shared" si="29"/>
        <v>No</v>
      </c>
      <c r="J1026" s="17"/>
      <c r="K1026" s="17"/>
      <c r="L1026" s="17"/>
      <c r="N1026" s="71"/>
    </row>
    <row r="1027" spans="2:14" x14ac:dyDescent="0.3">
      <c r="B1027" s="386"/>
      <c r="C1027" s="392"/>
      <c r="D1027" s="392"/>
      <c r="E1027" s="395"/>
      <c r="F1027" s="394"/>
      <c r="G1027" s="396" t="str">
        <f t="shared" si="28"/>
        <v>No</v>
      </c>
      <c r="H1027" s="396" t="str">
        <f t="shared" si="29"/>
        <v>No</v>
      </c>
      <c r="I1027" s="396" t="str">
        <f t="shared" si="29"/>
        <v>No</v>
      </c>
      <c r="J1027" s="17"/>
      <c r="K1027" s="17"/>
      <c r="L1027" s="17"/>
      <c r="N1027" s="71"/>
    </row>
    <row r="1028" spans="2:14" x14ac:dyDescent="0.3">
      <c r="B1028" s="386"/>
      <c r="C1028" s="392"/>
      <c r="D1028" s="392"/>
      <c r="E1028" s="395"/>
      <c r="F1028" s="394"/>
      <c r="G1028" s="396" t="str">
        <f t="shared" si="28"/>
        <v>No</v>
      </c>
      <c r="H1028" s="396" t="str">
        <f t="shared" si="29"/>
        <v>No</v>
      </c>
      <c r="I1028" s="396" t="str">
        <f t="shared" si="29"/>
        <v>No</v>
      </c>
      <c r="J1028" s="17"/>
      <c r="K1028" s="17"/>
      <c r="L1028" s="17"/>
      <c r="N1028" s="71"/>
    </row>
    <row r="1029" spans="2:14" x14ac:dyDescent="0.3">
      <c r="B1029" s="386"/>
      <c r="C1029" s="392"/>
      <c r="D1029" s="392"/>
      <c r="E1029" s="395"/>
      <c r="F1029" s="394"/>
      <c r="G1029" s="396" t="str">
        <f t="shared" si="28"/>
        <v>No</v>
      </c>
      <c r="H1029" s="396" t="str">
        <f t="shared" si="29"/>
        <v>No</v>
      </c>
      <c r="I1029" s="396" t="str">
        <f t="shared" si="29"/>
        <v>No</v>
      </c>
      <c r="J1029" s="17"/>
      <c r="K1029" s="17"/>
      <c r="L1029" s="17"/>
      <c r="N1029" s="71"/>
    </row>
    <row r="1030" spans="2:14" x14ac:dyDescent="0.3">
      <c r="B1030" s="386"/>
      <c r="C1030" s="392"/>
      <c r="D1030" s="392"/>
      <c r="E1030" s="395"/>
      <c r="F1030" s="394"/>
      <c r="G1030" s="396" t="str">
        <f t="shared" si="28"/>
        <v>No</v>
      </c>
      <c r="H1030" s="396" t="str">
        <f t="shared" si="29"/>
        <v>No</v>
      </c>
      <c r="I1030" s="396" t="str">
        <f t="shared" si="29"/>
        <v>No</v>
      </c>
      <c r="J1030" s="17"/>
      <c r="K1030" s="17"/>
      <c r="L1030" s="17"/>
      <c r="N1030" s="71"/>
    </row>
    <row r="1031" spans="2:14" x14ac:dyDescent="0.3">
      <c r="B1031" s="386"/>
      <c r="C1031" s="392"/>
      <c r="D1031" s="392"/>
      <c r="E1031" s="395"/>
      <c r="F1031" s="394"/>
      <c r="G1031" s="396" t="str">
        <f t="shared" si="28"/>
        <v>No</v>
      </c>
      <c r="H1031" s="396" t="str">
        <f t="shared" si="29"/>
        <v>No</v>
      </c>
      <c r="I1031" s="396" t="str">
        <f t="shared" si="29"/>
        <v>No</v>
      </c>
      <c r="J1031" s="17"/>
      <c r="K1031" s="17"/>
      <c r="L1031" s="17"/>
      <c r="N1031" s="71"/>
    </row>
    <row r="1032" spans="2:14" x14ac:dyDescent="0.3">
      <c r="B1032" s="386"/>
      <c r="C1032" s="392"/>
      <c r="D1032" s="392"/>
      <c r="E1032" s="395"/>
      <c r="F1032" s="394"/>
      <c r="G1032" s="396" t="str">
        <f t="shared" si="28"/>
        <v>No</v>
      </c>
      <c r="H1032" s="396" t="str">
        <f t="shared" si="29"/>
        <v>No</v>
      </c>
      <c r="I1032" s="396" t="str">
        <f t="shared" si="29"/>
        <v>No</v>
      </c>
      <c r="J1032" s="17"/>
      <c r="K1032" s="17"/>
      <c r="L1032" s="17"/>
      <c r="N1032" s="71"/>
    </row>
    <row r="1033" spans="2:14" x14ac:dyDescent="0.3">
      <c r="B1033" s="386"/>
      <c r="C1033" s="392"/>
      <c r="D1033" s="392"/>
      <c r="E1033" s="395"/>
      <c r="F1033" s="394"/>
      <c r="G1033" s="396" t="str">
        <f t="shared" si="28"/>
        <v>No</v>
      </c>
      <c r="H1033" s="396" t="str">
        <f t="shared" si="29"/>
        <v>No</v>
      </c>
      <c r="I1033" s="396" t="str">
        <f t="shared" si="29"/>
        <v>No</v>
      </c>
      <c r="J1033" s="17"/>
      <c r="K1033" s="17"/>
      <c r="L1033" s="17"/>
      <c r="N1033" s="71"/>
    </row>
    <row r="1034" spans="2:14" x14ac:dyDescent="0.3">
      <c r="B1034" s="386"/>
      <c r="C1034" s="392"/>
      <c r="D1034" s="392"/>
      <c r="E1034" s="395"/>
      <c r="F1034" s="394"/>
      <c r="G1034" s="396" t="str">
        <f t="shared" si="28"/>
        <v>No</v>
      </c>
      <c r="H1034" s="396" t="str">
        <f t="shared" si="29"/>
        <v>No</v>
      </c>
      <c r="I1034" s="396" t="str">
        <f t="shared" si="29"/>
        <v>No</v>
      </c>
      <c r="J1034" s="17"/>
      <c r="K1034" s="17"/>
      <c r="L1034" s="17"/>
      <c r="N1034" s="71"/>
    </row>
    <row r="1035" spans="2:14" x14ac:dyDescent="0.3">
      <c r="B1035" s="386"/>
      <c r="C1035" s="392"/>
      <c r="D1035" s="392"/>
      <c r="E1035" s="395"/>
      <c r="F1035" s="394"/>
      <c r="G1035" s="396" t="str">
        <f t="shared" si="28"/>
        <v>No</v>
      </c>
      <c r="H1035" s="396" t="str">
        <f t="shared" si="29"/>
        <v>No</v>
      </c>
      <c r="I1035" s="396" t="str">
        <f t="shared" si="29"/>
        <v>No</v>
      </c>
      <c r="J1035" s="17"/>
      <c r="K1035" s="17"/>
      <c r="L1035" s="17"/>
      <c r="N1035" s="71"/>
    </row>
    <row r="1036" spans="2:14" x14ac:dyDescent="0.3">
      <c r="B1036" s="386"/>
      <c r="C1036" s="392"/>
      <c r="D1036" s="392"/>
      <c r="E1036" s="395"/>
      <c r="F1036" s="394"/>
      <c r="G1036" s="396" t="str">
        <f t="shared" si="28"/>
        <v>No</v>
      </c>
      <c r="H1036" s="396" t="str">
        <f t="shared" si="29"/>
        <v>No</v>
      </c>
      <c r="I1036" s="396" t="str">
        <f t="shared" si="29"/>
        <v>No</v>
      </c>
      <c r="J1036" s="17"/>
      <c r="K1036" s="17"/>
      <c r="L1036" s="17"/>
      <c r="N1036" s="71"/>
    </row>
    <row r="1037" spans="2:14" x14ac:dyDescent="0.3">
      <c r="B1037" s="386"/>
      <c r="C1037" s="392"/>
      <c r="D1037" s="392"/>
      <c r="E1037" s="395"/>
      <c r="F1037" s="394"/>
      <c r="G1037" s="396" t="str">
        <f t="shared" si="28"/>
        <v>No</v>
      </c>
      <c r="H1037" s="396" t="str">
        <f t="shared" si="29"/>
        <v>No</v>
      </c>
      <c r="I1037" s="396" t="str">
        <f t="shared" si="29"/>
        <v>No</v>
      </c>
      <c r="J1037" s="17"/>
      <c r="K1037" s="17"/>
      <c r="L1037" s="17"/>
      <c r="N1037" s="71"/>
    </row>
    <row r="1038" spans="2:14" x14ac:dyDescent="0.3">
      <c r="B1038" s="386"/>
      <c r="C1038" s="392"/>
      <c r="D1038" s="392"/>
      <c r="E1038" s="395"/>
      <c r="F1038" s="394"/>
      <c r="G1038" s="396" t="str">
        <f t="shared" si="28"/>
        <v>No</v>
      </c>
      <c r="H1038" s="396" t="str">
        <f t="shared" si="29"/>
        <v>No</v>
      </c>
      <c r="I1038" s="396" t="str">
        <f t="shared" si="29"/>
        <v>No</v>
      </c>
      <c r="J1038" s="17"/>
      <c r="K1038" s="17"/>
      <c r="L1038" s="17"/>
      <c r="N1038" s="71"/>
    </row>
    <row r="1039" spans="2:14" x14ac:dyDescent="0.3">
      <c r="B1039" s="386"/>
      <c r="C1039" s="392"/>
      <c r="D1039" s="392"/>
      <c r="E1039" s="395"/>
      <c r="F1039" s="394"/>
      <c r="G1039" s="396" t="str">
        <f t="shared" si="28"/>
        <v>No</v>
      </c>
      <c r="H1039" s="396" t="str">
        <f t="shared" si="29"/>
        <v>No</v>
      </c>
      <c r="I1039" s="396" t="str">
        <f t="shared" si="29"/>
        <v>No</v>
      </c>
      <c r="J1039" s="17"/>
      <c r="K1039" s="17"/>
      <c r="L1039" s="17"/>
      <c r="N1039" s="71"/>
    </row>
    <row r="1040" spans="2:14" x14ac:dyDescent="0.3">
      <c r="B1040" s="386"/>
      <c r="C1040" s="392"/>
      <c r="D1040" s="392"/>
      <c r="E1040" s="395"/>
      <c r="F1040" s="394"/>
      <c r="G1040" s="396" t="str">
        <f t="shared" si="28"/>
        <v>No</v>
      </c>
      <c r="H1040" s="396" t="str">
        <f t="shared" si="29"/>
        <v>No</v>
      </c>
      <c r="I1040" s="396" t="str">
        <f t="shared" si="29"/>
        <v>No</v>
      </c>
      <c r="J1040" s="17"/>
      <c r="K1040" s="17"/>
      <c r="L1040" s="17"/>
      <c r="N1040" s="71"/>
    </row>
    <row r="1041" spans="2:14" x14ac:dyDescent="0.3">
      <c r="B1041" s="386"/>
      <c r="C1041" s="392"/>
      <c r="D1041" s="392"/>
      <c r="E1041" s="395"/>
      <c r="F1041" s="394"/>
      <c r="G1041" s="396" t="str">
        <f t="shared" si="28"/>
        <v>No</v>
      </c>
      <c r="H1041" s="396" t="str">
        <f t="shared" si="29"/>
        <v>No</v>
      </c>
      <c r="I1041" s="396" t="str">
        <f t="shared" si="29"/>
        <v>No</v>
      </c>
      <c r="J1041" s="17"/>
      <c r="K1041" s="17"/>
      <c r="L1041" s="17"/>
      <c r="N1041" s="71"/>
    </row>
    <row r="1042" spans="2:14" x14ac:dyDescent="0.3">
      <c r="B1042" s="386"/>
      <c r="C1042" s="392"/>
      <c r="D1042" s="392"/>
      <c r="E1042" s="395"/>
      <c r="F1042" s="394"/>
      <c r="G1042" s="396" t="str">
        <f t="shared" si="28"/>
        <v>No</v>
      </c>
      <c r="H1042" s="396" t="str">
        <f t="shared" si="29"/>
        <v>No</v>
      </c>
      <c r="I1042" s="396" t="str">
        <f t="shared" si="29"/>
        <v>No</v>
      </c>
      <c r="J1042" s="17"/>
      <c r="K1042" s="17"/>
      <c r="L1042" s="17"/>
      <c r="N1042" s="71"/>
    </row>
    <row r="1043" spans="2:14" x14ac:dyDescent="0.3">
      <c r="B1043" s="386"/>
      <c r="C1043" s="392"/>
      <c r="D1043" s="392"/>
      <c r="E1043" s="395"/>
      <c r="F1043" s="394"/>
      <c r="G1043" s="396" t="str">
        <f t="shared" si="28"/>
        <v>No</v>
      </c>
      <c r="H1043" s="396" t="str">
        <f t="shared" si="29"/>
        <v>No</v>
      </c>
      <c r="I1043" s="396" t="str">
        <f t="shared" si="29"/>
        <v>No</v>
      </c>
      <c r="J1043" s="17"/>
      <c r="K1043" s="17"/>
      <c r="L1043" s="17"/>
      <c r="N1043" s="71"/>
    </row>
    <row r="1044" spans="2:14" x14ac:dyDescent="0.3">
      <c r="B1044" s="386"/>
      <c r="C1044" s="392"/>
      <c r="D1044" s="392"/>
      <c r="E1044" s="395"/>
      <c r="F1044" s="394"/>
      <c r="G1044" s="396" t="str">
        <f t="shared" si="28"/>
        <v>No</v>
      </c>
      <c r="H1044" s="396" t="str">
        <f t="shared" si="29"/>
        <v>No</v>
      </c>
      <c r="I1044" s="396" t="str">
        <f t="shared" si="29"/>
        <v>No</v>
      </c>
      <c r="J1044" s="17"/>
      <c r="K1044" s="17"/>
      <c r="L1044" s="17"/>
      <c r="N1044" s="71"/>
    </row>
    <row r="1045" spans="2:14" x14ac:dyDescent="0.3">
      <c r="B1045" s="386"/>
      <c r="C1045" s="392"/>
      <c r="D1045" s="392"/>
      <c r="E1045" s="395"/>
      <c r="F1045" s="394"/>
      <c r="G1045" s="396" t="str">
        <f t="shared" si="28"/>
        <v>No</v>
      </c>
      <c r="H1045" s="396" t="str">
        <f t="shared" si="29"/>
        <v>No</v>
      </c>
      <c r="I1045" s="396" t="str">
        <f t="shared" si="29"/>
        <v>No</v>
      </c>
      <c r="J1045" s="17"/>
      <c r="K1045" s="17"/>
      <c r="L1045" s="17"/>
      <c r="N1045" s="71"/>
    </row>
    <row r="1046" spans="2:14" x14ac:dyDescent="0.3">
      <c r="B1046" s="386"/>
      <c r="C1046" s="392"/>
      <c r="D1046" s="392"/>
      <c r="E1046" s="395"/>
      <c r="F1046" s="394"/>
      <c r="G1046" s="396" t="str">
        <f t="shared" si="28"/>
        <v>No</v>
      </c>
      <c r="H1046" s="396" t="str">
        <f t="shared" si="29"/>
        <v>No</v>
      </c>
      <c r="I1046" s="396" t="str">
        <f t="shared" si="29"/>
        <v>No</v>
      </c>
      <c r="J1046" s="17"/>
      <c r="K1046" s="17"/>
      <c r="L1046" s="17"/>
      <c r="N1046" s="71"/>
    </row>
    <row r="1047" spans="2:14" x14ac:dyDescent="0.3">
      <c r="B1047" s="386"/>
      <c r="C1047" s="392"/>
      <c r="D1047" s="392"/>
      <c r="E1047" s="395"/>
      <c r="F1047" s="394"/>
      <c r="G1047" s="396" t="str">
        <f t="shared" si="28"/>
        <v>No</v>
      </c>
      <c r="H1047" s="396" t="str">
        <f t="shared" si="29"/>
        <v>No</v>
      </c>
      <c r="I1047" s="396" t="str">
        <f t="shared" si="29"/>
        <v>No</v>
      </c>
      <c r="J1047" s="17"/>
      <c r="K1047" s="17"/>
      <c r="L1047" s="17"/>
      <c r="N1047" s="71"/>
    </row>
    <row r="1048" spans="2:14" x14ac:dyDescent="0.3">
      <c r="B1048" s="386"/>
      <c r="C1048" s="392"/>
      <c r="D1048" s="392"/>
      <c r="E1048" s="395"/>
      <c r="F1048" s="394"/>
      <c r="G1048" s="396" t="str">
        <f t="shared" si="28"/>
        <v>No</v>
      </c>
      <c r="H1048" s="396" t="str">
        <f t="shared" si="29"/>
        <v>No</v>
      </c>
      <c r="I1048" s="396" t="str">
        <f t="shared" si="29"/>
        <v>No</v>
      </c>
      <c r="J1048" s="17"/>
      <c r="K1048" s="17"/>
      <c r="L1048" s="17"/>
      <c r="N1048" s="71"/>
    </row>
    <row r="1049" spans="2:14" x14ac:dyDescent="0.3">
      <c r="B1049" s="386"/>
      <c r="C1049" s="392"/>
      <c r="D1049" s="392"/>
      <c r="E1049" s="395"/>
      <c r="F1049" s="394"/>
      <c r="G1049" s="396" t="str">
        <f t="shared" si="28"/>
        <v>No</v>
      </c>
      <c r="H1049" s="396" t="str">
        <f t="shared" si="29"/>
        <v>No</v>
      </c>
      <c r="I1049" s="396" t="str">
        <f t="shared" si="29"/>
        <v>No</v>
      </c>
      <c r="J1049" s="17"/>
      <c r="K1049" s="17"/>
      <c r="L1049" s="17"/>
      <c r="N1049" s="71"/>
    </row>
    <row r="1050" spans="2:14" x14ac:dyDescent="0.3">
      <c r="B1050" s="386"/>
      <c r="C1050" s="392"/>
      <c r="D1050" s="392"/>
      <c r="E1050" s="395"/>
      <c r="F1050" s="394"/>
      <c r="G1050" s="396" t="str">
        <f t="shared" si="28"/>
        <v>No</v>
      </c>
      <c r="H1050" s="396" t="str">
        <f t="shared" si="29"/>
        <v>No</v>
      </c>
      <c r="I1050" s="396" t="str">
        <f t="shared" si="29"/>
        <v>No</v>
      </c>
      <c r="J1050" s="17"/>
      <c r="K1050" s="17"/>
      <c r="L1050" s="17"/>
      <c r="N1050" s="71"/>
    </row>
    <row r="1051" spans="2:14" x14ac:dyDescent="0.3">
      <c r="B1051" s="386"/>
      <c r="C1051" s="392"/>
      <c r="D1051" s="392"/>
      <c r="E1051" s="395"/>
      <c r="F1051" s="394"/>
      <c r="G1051" s="396" t="str">
        <f t="shared" si="28"/>
        <v>No</v>
      </c>
      <c r="H1051" s="396" t="str">
        <f t="shared" si="29"/>
        <v>No</v>
      </c>
      <c r="I1051" s="396" t="str">
        <f t="shared" si="29"/>
        <v>No</v>
      </c>
      <c r="J1051" s="17"/>
      <c r="K1051" s="17"/>
      <c r="L1051" s="17"/>
      <c r="N1051" s="71"/>
    </row>
    <row r="1052" spans="2:14" x14ac:dyDescent="0.3">
      <c r="B1052" s="386"/>
      <c r="C1052" s="392"/>
      <c r="D1052" s="392"/>
      <c r="E1052" s="395"/>
      <c r="F1052" s="394"/>
      <c r="G1052" s="396" t="str">
        <f t="shared" si="28"/>
        <v>No</v>
      </c>
      <c r="H1052" s="396" t="str">
        <f t="shared" si="29"/>
        <v>No</v>
      </c>
      <c r="I1052" s="396" t="str">
        <f t="shared" si="29"/>
        <v>No</v>
      </c>
      <c r="J1052" s="17"/>
      <c r="K1052" s="17"/>
      <c r="L1052" s="17"/>
      <c r="N1052" s="71"/>
    </row>
    <row r="1053" spans="2:14" x14ac:dyDescent="0.3">
      <c r="B1053" s="386"/>
      <c r="C1053" s="392"/>
      <c r="D1053" s="392"/>
      <c r="E1053" s="395"/>
      <c r="F1053" s="394"/>
      <c r="G1053" s="396" t="str">
        <f t="shared" si="28"/>
        <v>No</v>
      </c>
      <c r="H1053" s="396" t="str">
        <f t="shared" si="29"/>
        <v>No</v>
      </c>
      <c r="I1053" s="396" t="str">
        <f t="shared" si="29"/>
        <v>No</v>
      </c>
      <c r="J1053" s="17"/>
      <c r="K1053" s="17"/>
      <c r="L1053" s="17"/>
      <c r="N1053" s="71"/>
    </row>
    <row r="1054" spans="2:14" x14ac:dyDescent="0.3">
      <c r="B1054" s="386"/>
      <c r="C1054" s="392"/>
      <c r="D1054" s="392"/>
      <c r="E1054" s="395"/>
      <c r="F1054" s="394"/>
      <c r="G1054" s="396" t="str">
        <f t="shared" si="28"/>
        <v>No</v>
      </c>
      <c r="H1054" s="396" t="str">
        <f t="shared" si="29"/>
        <v>No</v>
      </c>
      <c r="I1054" s="396" t="str">
        <f t="shared" si="29"/>
        <v>No</v>
      </c>
      <c r="J1054" s="17"/>
      <c r="K1054" s="17"/>
      <c r="L1054" s="17"/>
      <c r="N1054" s="71"/>
    </row>
    <row r="1055" spans="2:14" x14ac:dyDescent="0.3">
      <c r="B1055" s="386"/>
      <c r="C1055" s="392"/>
      <c r="D1055" s="392"/>
      <c r="E1055" s="395"/>
      <c r="F1055" s="394"/>
      <c r="G1055" s="396" t="str">
        <f t="shared" si="28"/>
        <v>No</v>
      </c>
      <c r="H1055" s="396" t="str">
        <f t="shared" si="29"/>
        <v>No</v>
      </c>
      <c r="I1055" s="396" t="str">
        <f t="shared" si="29"/>
        <v>No</v>
      </c>
      <c r="J1055" s="17"/>
      <c r="K1055" s="17"/>
      <c r="L1055" s="17"/>
      <c r="N1055" s="71"/>
    </row>
    <row r="1056" spans="2:14" x14ac:dyDescent="0.3">
      <c r="B1056" s="386"/>
      <c r="C1056" s="392"/>
      <c r="D1056" s="392"/>
      <c r="E1056" s="395"/>
      <c r="F1056" s="394"/>
      <c r="G1056" s="396" t="str">
        <f t="shared" si="28"/>
        <v>No</v>
      </c>
      <c r="H1056" s="396" t="str">
        <f t="shared" si="29"/>
        <v>No</v>
      </c>
      <c r="I1056" s="396" t="str">
        <f t="shared" si="29"/>
        <v>No</v>
      </c>
      <c r="J1056" s="17"/>
      <c r="K1056" s="17"/>
      <c r="L1056" s="17"/>
      <c r="N1056" s="71"/>
    </row>
    <row r="1057" spans="2:14" x14ac:dyDescent="0.3">
      <c r="B1057" s="386"/>
      <c r="C1057" s="392"/>
      <c r="D1057" s="392"/>
      <c r="E1057" s="395"/>
      <c r="F1057" s="394"/>
      <c r="G1057" s="396" t="str">
        <f t="shared" si="28"/>
        <v>No</v>
      </c>
      <c r="H1057" s="396" t="str">
        <f t="shared" si="29"/>
        <v>No</v>
      </c>
      <c r="I1057" s="396" t="str">
        <f t="shared" si="29"/>
        <v>No</v>
      </c>
      <c r="J1057" s="17"/>
      <c r="K1057" s="17"/>
      <c r="L1057" s="17"/>
      <c r="N1057" s="71"/>
    </row>
    <row r="1058" spans="2:14" x14ac:dyDescent="0.3">
      <c r="B1058" s="386"/>
      <c r="C1058" s="392"/>
      <c r="D1058" s="392"/>
      <c r="E1058" s="395"/>
      <c r="F1058" s="394"/>
      <c r="G1058" s="396" t="str">
        <f t="shared" si="28"/>
        <v>No</v>
      </c>
      <c r="H1058" s="396" t="str">
        <f t="shared" si="29"/>
        <v>No</v>
      </c>
      <c r="I1058" s="396" t="str">
        <f t="shared" si="29"/>
        <v>No</v>
      </c>
      <c r="J1058" s="17"/>
      <c r="K1058" s="17"/>
      <c r="L1058" s="17"/>
      <c r="N1058" s="71"/>
    </row>
    <row r="1059" spans="2:14" x14ac:dyDescent="0.3">
      <c r="B1059" s="386"/>
      <c r="C1059" s="392"/>
      <c r="D1059" s="392"/>
      <c r="E1059" s="395"/>
      <c r="F1059" s="394"/>
      <c r="G1059" s="396" t="str">
        <f t="shared" si="28"/>
        <v>No</v>
      </c>
      <c r="H1059" s="396" t="str">
        <f t="shared" si="29"/>
        <v>No</v>
      </c>
      <c r="I1059" s="396" t="str">
        <f t="shared" si="29"/>
        <v>No</v>
      </c>
      <c r="J1059" s="17"/>
      <c r="K1059" s="17"/>
      <c r="L1059" s="17"/>
      <c r="N1059" s="71"/>
    </row>
    <row r="1060" spans="2:14" x14ac:dyDescent="0.3">
      <c r="B1060" s="386"/>
      <c r="C1060" s="392"/>
      <c r="D1060" s="392"/>
      <c r="E1060" s="395"/>
      <c r="F1060" s="394"/>
      <c r="G1060" s="396" t="str">
        <f t="shared" si="28"/>
        <v>No</v>
      </c>
      <c r="H1060" s="396" t="str">
        <f t="shared" si="29"/>
        <v>No</v>
      </c>
      <c r="I1060" s="396" t="str">
        <f t="shared" si="29"/>
        <v>No</v>
      </c>
      <c r="J1060" s="17"/>
      <c r="K1060" s="17"/>
      <c r="L1060" s="17"/>
      <c r="N1060" s="71"/>
    </row>
    <row r="1061" spans="2:14" x14ac:dyDescent="0.3">
      <c r="B1061" s="386"/>
      <c r="C1061" s="392"/>
      <c r="D1061" s="392"/>
      <c r="E1061" s="395"/>
      <c r="F1061" s="394"/>
      <c r="G1061" s="396" t="str">
        <f t="shared" si="28"/>
        <v>No</v>
      </c>
      <c r="H1061" s="396" t="str">
        <f t="shared" si="29"/>
        <v>No</v>
      </c>
      <c r="I1061" s="396" t="str">
        <f t="shared" si="29"/>
        <v>No</v>
      </c>
      <c r="J1061" s="17"/>
      <c r="K1061" s="17"/>
      <c r="L1061" s="17"/>
      <c r="N1061" s="71"/>
    </row>
    <row r="1062" spans="2:14" x14ac:dyDescent="0.3">
      <c r="B1062" s="386"/>
      <c r="C1062" s="392"/>
      <c r="D1062" s="392"/>
      <c r="E1062" s="395"/>
      <c r="F1062" s="394"/>
      <c r="G1062" s="396" t="str">
        <f t="shared" si="28"/>
        <v>No</v>
      </c>
      <c r="H1062" s="396" t="str">
        <f t="shared" si="29"/>
        <v>No</v>
      </c>
      <c r="I1062" s="396" t="str">
        <f t="shared" si="29"/>
        <v>No</v>
      </c>
      <c r="J1062" s="17"/>
      <c r="K1062" s="17"/>
      <c r="L1062" s="17"/>
      <c r="N1062" s="71"/>
    </row>
    <row r="1063" spans="2:14" x14ac:dyDescent="0.3">
      <c r="B1063" s="386"/>
      <c r="C1063" s="392"/>
      <c r="D1063" s="392"/>
      <c r="E1063" s="395"/>
      <c r="F1063" s="394"/>
      <c r="G1063" s="396" t="str">
        <f t="shared" si="28"/>
        <v>No</v>
      </c>
      <c r="H1063" s="396" t="str">
        <f t="shared" si="29"/>
        <v>No</v>
      </c>
      <c r="I1063" s="396" t="str">
        <f t="shared" si="29"/>
        <v>No</v>
      </c>
      <c r="J1063" s="17"/>
      <c r="K1063" s="17"/>
      <c r="L1063" s="17"/>
      <c r="N1063" s="71"/>
    </row>
    <row r="1064" spans="2:14" x14ac:dyDescent="0.3">
      <c r="B1064" s="386"/>
      <c r="C1064" s="392"/>
      <c r="D1064" s="392"/>
      <c r="E1064" s="395"/>
      <c r="F1064" s="394"/>
      <c r="G1064" s="396" t="str">
        <f t="shared" ref="G1064:G1127" si="30">IF($C1064="","No",IF($C1064&lt;DATE(2007,9,21),"Yes","No"))</f>
        <v>No</v>
      </c>
      <c r="H1064" s="396" t="str">
        <f t="shared" ref="H1064:I1127" si="31">IF($C1064="","No",IF($C1064&lt;DATE(2019,9,20),"Yes","No"))</f>
        <v>No</v>
      </c>
      <c r="I1064" s="396" t="str">
        <f t="shared" si="31"/>
        <v>No</v>
      </c>
      <c r="J1064" s="17"/>
      <c r="K1064" s="17"/>
      <c r="L1064" s="17"/>
      <c r="N1064" s="71"/>
    </row>
    <row r="1065" spans="2:14" x14ac:dyDescent="0.3">
      <c r="B1065" s="386"/>
      <c r="C1065" s="392"/>
      <c r="D1065" s="392"/>
      <c r="E1065" s="395"/>
      <c r="F1065" s="394"/>
      <c r="G1065" s="396" t="str">
        <f t="shared" si="30"/>
        <v>No</v>
      </c>
      <c r="H1065" s="396" t="str">
        <f t="shared" si="31"/>
        <v>No</v>
      </c>
      <c r="I1065" s="396" t="str">
        <f t="shared" si="31"/>
        <v>No</v>
      </c>
      <c r="J1065" s="17"/>
      <c r="K1065" s="17"/>
      <c r="L1065" s="17"/>
      <c r="N1065" s="71"/>
    </row>
    <row r="1066" spans="2:14" x14ac:dyDescent="0.3">
      <c r="B1066" s="386"/>
      <c r="C1066" s="392"/>
      <c r="D1066" s="392"/>
      <c r="E1066" s="395"/>
      <c r="F1066" s="394"/>
      <c r="G1066" s="396" t="str">
        <f t="shared" si="30"/>
        <v>No</v>
      </c>
      <c r="H1066" s="396" t="str">
        <f t="shared" si="31"/>
        <v>No</v>
      </c>
      <c r="I1066" s="396" t="str">
        <f t="shared" si="31"/>
        <v>No</v>
      </c>
      <c r="J1066" s="17"/>
      <c r="K1066" s="17"/>
      <c r="L1066" s="17"/>
      <c r="N1066" s="71"/>
    </row>
    <row r="1067" spans="2:14" x14ac:dyDescent="0.3">
      <c r="B1067" s="386"/>
      <c r="C1067" s="392"/>
      <c r="D1067" s="392"/>
      <c r="E1067" s="395"/>
      <c r="F1067" s="394"/>
      <c r="G1067" s="396" t="str">
        <f t="shared" si="30"/>
        <v>No</v>
      </c>
      <c r="H1067" s="396" t="str">
        <f t="shared" si="31"/>
        <v>No</v>
      </c>
      <c r="I1067" s="396" t="str">
        <f t="shared" si="31"/>
        <v>No</v>
      </c>
      <c r="J1067" s="17"/>
      <c r="K1067" s="17"/>
      <c r="L1067" s="17"/>
      <c r="N1067" s="71"/>
    </row>
    <row r="1068" spans="2:14" x14ac:dyDescent="0.3">
      <c r="B1068" s="386"/>
      <c r="C1068" s="392"/>
      <c r="D1068" s="392"/>
      <c r="E1068" s="395"/>
      <c r="F1068" s="394"/>
      <c r="G1068" s="396" t="str">
        <f t="shared" si="30"/>
        <v>No</v>
      </c>
      <c r="H1068" s="396" t="str">
        <f t="shared" si="31"/>
        <v>No</v>
      </c>
      <c r="I1068" s="396" t="str">
        <f t="shared" si="31"/>
        <v>No</v>
      </c>
      <c r="J1068" s="17"/>
      <c r="K1068" s="17"/>
      <c r="L1068" s="17"/>
      <c r="N1068" s="71"/>
    </row>
    <row r="1069" spans="2:14" x14ac:dyDescent="0.3">
      <c r="B1069" s="386"/>
      <c r="C1069" s="392"/>
      <c r="D1069" s="392"/>
      <c r="E1069" s="395"/>
      <c r="F1069" s="394"/>
      <c r="G1069" s="396" t="str">
        <f t="shared" si="30"/>
        <v>No</v>
      </c>
      <c r="H1069" s="396" t="str">
        <f t="shared" si="31"/>
        <v>No</v>
      </c>
      <c r="I1069" s="396" t="str">
        <f t="shared" si="31"/>
        <v>No</v>
      </c>
      <c r="J1069" s="17"/>
      <c r="K1069" s="17"/>
      <c r="L1069" s="17"/>
      <c r="N1069" s="71"/>
    </row>
    <row r="1070" spans="2:14" x14ac:dyDescent="0.3">
      <c r="B1070" s="386"/>
      <c r="C1070" s="392"/>
      <c r="D1070" s="392"/>
      <c r="E1070" s="395"/>
      <c r="F1070" s="394"/>
      <c r="G1070" s="396" t="str">
        <f t="shared" si="30"/>
        <v>No</v>
      </c>
      <c r="H1070" s="396" t="str">
        <f t="shared" si="31"/>
        <v>No</v>
      </c>
      <c r="I1070" s="396" t="str">
        <f t="shared" si="31"/>
        <v>No</v>
      </c>
      <c r="J1070" s="17"/>
      <c r="K1070" s="17"/>
      <c r="L1070" s="17"/>
      <c r="N1070" s="71"/>
    </row>
    <row r="1071" spans="2:14" x14ac:dyDescent="0.3">
      <c r="B1071" s="386"/>
      <c r="C1071" s="392"/>
      <c r="D1071" s="392"/>
      <c r="E1071" s="395"/>
      <c r="F1071" s="394"/>
      <c r="G1071" s="396" t="str">
        <f t="shared" si="30"/>
        <v>No</v>
      </c>
      <c r="H1071" s="396" t="str">
        <f t="shared" si="31"/>
        <v>No</v>
      </c>
      <c r="I1071" s="396" t="str">
        <f t="shared" si="31"/>
        <v>No</v>
      </c>
      <c r="J1071" s="17"/>
      <c r="K1071" s="17"/>
      <c r="L1071" s="17"/>
      <c r="N1071" s="71"/>
    </row>
    <row r="1072" spans="2:14" x14ac:dyDescent="0.3">
      <c r="B1072" s="386"/>
      <c r="C1072" s="392"/>
      <c r="D1072" s="392"/>
      <c r="E1072" s="395"/>
      <c r="F1072" s="394"/>
      <c r="G1072" s="396" t="str">
        <f t="shared" si="30"/>
        <v>No</v>
      </c>
      <c r="H1072" s="396" t="str">
        <f t="shared" si="31"/>
        <v>No</v>
      </c>
      <c r="I1072" s="396" t="str">
        <f t="shared" si="31"/>
        <v>No</v>
      </c>
      <c r="J1072" s="17"/>
      <c r="K1072" s="17"/>
      <c r="L1072" s="17"/>
      <c r="N1072" s="71"/>
    </row>
    <row r="1073" spans="2:14" x14ac:dyDescent="0.3">
      <c r="B1073" s="386"/>
      <c r="C1073" s="392"/>
      <c r="D1073" s="392"/>
      <c r="E1073" s="395"/>
      <c r="F1073" s="394"/>
      <c r="G1073" s="396" t="str">
        <f t="shared" si="30"/>
        <v>No</v>
      </c>
      <c r="H1073" s="396" t="str">
        <f t="shared" si="31"/>
        <v>No</v>
      </c>
      <c r="I1073" s="396" t="str">
        <f t="shared" si="31"/>
        <v>No</v>
      </c>
      <c r="J1073" s="17"/>
      <c r="K1073" s="17"/>
      <c r="L1073" s="17"/>
      <c r="N1073" s="71"/>
    </row>
    <row r="1074" spans="2:14" x14ac:dyDescent="0.3">
      <c r="B1074" s="386"/>
      <c r="C1074" s="392"/>
      <c r="D1074" s="392"/>
      <c r="E1074" s="395"/>
      <c r="F1074" s="394"/>
      <c r="G1074" s="396" t="str">
        <f t="shared" si="30"/>
        <v>No</v>
      </c>
      <c r="H1074" s="396" t="str">
        <f t="shared" si="31"/>
        <v>No</v>
      </c>
      <c r="I1074" s="396" t="str">
        <f t="shared" si="31"/>
        <v>No</v>
      </c>
      <c r="J1074" s="17"/>
      <c r="K1074" s="17"/>
      <c r="L1074" s="17"/>
      <c r="N1074" s="71"/>
    </row>
    <row r="1075" spans="2:14" x14ac:dyDescent="0.3">
      <c r="B1075" s="386"/>
      <c r="C1075" s="392"/>
      <c r="D1075" s="392"/>
      <c r="E1075" s="395"/>
      <c r="F1075" s="394"/>
      <c r="G1075" s="396" t="str">
        <f t="shared" si="30"/>
        <v>No</v>
      </c>
      <c r="H1075" s="396" t="str">
        <f t="shared" si="31"/>
        <v>No</v>
      </c>
      <c r="I1075" s="396" t="str">
        <f t="shared" si="31"/>
        <v>No</v>
      </c>
      <c r="J1075" s="17"/>
      <c r="K1075" s="17"/>
      <c r="L1075" s="17"/>
      <c r="N1075" s="71"/>
    </row>
    <row r="1076" spans="2:14" x14ac:dyDescent="0.3">
      <c r="B1076" s="386"/>
      <c r="C1076" s="392"/>
      <c r="D1076" s="392"/>
      <c r="E1076" s="395"/>
      <c r="F1076" s="394"/>
      <c r="G1076" s="396" t="str">
        <f t="shared" si="30"/>
        <v>No</v>
      </c>
      <c r="H1076" s="396" t="str">
        <f t="shared" si="31"/>
        <v>No</v>
      </c>
      <c r="I1076" s="396" t="str">
        <f t="shared" si="31"/>
        <v>No</v>
      </c>
      <c r="J1076" s="17"/>
      <c r="K1076" s="17"/>
      <c r="L1076" s="17"/>
      <c r="N1076" s="71"/>
    </row>
    <row r="1077" spans="2:14" x14ac:dyDescent="0.3">
      <c r="B1077" s="386"/>
      <c r="C1077" s="392"/>
      <c r="D1077" s="392"/>
      <c r="E1077" s="395"/>
      <c r="F1077" s="394"/>
      <c r="G1077" s="396" t="str">
        <f t="shared" si="30"/>
        <v>No</v>
      </c>
      <c r="H1077" s="396" t="str">
        <f t="shared" si="31"/>
        <v>No</v>
      </c>
      <c r="I1077" s="396" t="str">
        <f t="shared" si="31"/>
        <v>No</v>
      </c>
      <c r="J1077" s="17"/>
      <c r="K1077" s="17"/>
      <c r="L1077" s="17"/>
      <c r="N1077" s="71"/>
    </row>
    <row r="1078" spans="2:14" x14ac:dyDescent="0.3">
      <c r="B1078" s="386"/>
      <c r="C1078" s="392"/>
      <c r="D1078" s="392"/>
      <c r="E1078" s="395"/>
      <c r="F1078" s="394"/>
      <c r="G1078" s="396" t="str">
        <f t="shared" si="30"/>
        <v>No</v>
      </c>
      <c r="H1078" s="396" t="str">
        <f t="shared" si="31"/>
        <v>No</v>
      </c>
      <c r="I1078" s="396" t="str">
        <f t="shared" si="31"/>
        <v>No</v>
      </c>
      <c r="J1078" s="17"/>
      <c r="K1078" s="17"/>
      <c r="L1078" s="17"/>
      <c r="N1078" s="71"/>
    </row>
    <row r="1079" spans="2:14" x14ac:dyDescent="0.3">
      <c r="B1079" s="386"/>
      <c r="C1079" s="392"/>
      <c r="D1079" s="392"/>
      <c r="E1079" s="395"/>
      <c r="F1079" s="394"/>
      <c r="G1079" s="396" t="str">
        <f t="shared" si="30"/>
        <v>No</v>
      </c>
      <c r="H1079" s="396" t="str">
        <f t="shared" si="31"/>
        <v>No</v>
      </c>
      <c r="I1079" s="396" t="str">
        <f t="shared" si="31"/>
        <v>No</v>
      </c>
      <c r="J1079" s="17"/>
      <c r="K1079" s="17"/>
      <c r="L1079" s="17"/>
      <c r="N1079" s="71"/>
    </row>
    <row r="1080" spans="2:14" x14ac:dyDescent="0.3">
      <c r="B1080" s="386"/>
      <c r="C1080" s="392"/>
      <c r="D1080" s="392"/>
      <c r="E1080" s="395"/>
      <c r="F1080" s="394"/>
      <c r="G1080" s="396" t="str">
        <f t="shared" si="30"/>
        <v>No</v>
      </c>
      <c r="H1080" s="396" t="str">
        <f t="shared" si="31"/>
        <v>No</v>
      </c>
      <c r="I1080" s="396" t="str">
        <f t="shared" si="31"/>
        <v>No</v>
      </c>
      <c r="J1080" s="17"/>
      <c r="K1080" s="17"/>
      <c r="L1080" s="17"/>
      <c r="N1080" s="71"/>
    </row>
    <row r="1081" spans="2:14" x14ac:dyDescent="0.3">
      <c r="B1081" s="386"/>
      <c r="C1081" s="392"/>
      <c r="D1081" s="392"/>
      <c r="E1081" s="395"/>
      <c r="F1081" s="394"/>
      <c r="G1081" s="396" t="str">
        <f t="shared" si="30"/>
        <v>No</v>
      </c>
      <c r="H1081" s="396" t="str">
        <f t="shared" si="31"/>
        <v>No</v>
      </c>
      <c r="I1081" s="396" t="str">
        <f t="shared" si="31"/>
        <v>No</v>
      </c>
      <c r="J1081" s="17"/>
      <c r="K1081" s="17"/>
      <c r="L1081" s="17"/>
      <c r="N1081" s="71"/>
    </row>
    <row r="1082" spans="2:14" x14ac:dyDescent="0.3">
      <c r="B1082" s="386"/>
      <c r="C1082" s="392"/>
      <c r="D1082" s="392"/>
      <c r="E1082" s="395"/>
      <c r="F1082" s="394"/>
      <c r="G1082" s="396" t="str">
        <f t="shared" si="30"/>
        <v>No</v>
      </c>
      <c r="H1082" s="396" t="str">
        <f t="shared" si="31"/>
        <v>No</v>
      </c>
      <c r="I1082" s="396" t="str">
        <f t="shared" si="31"/>
        <v>No</v>
      </c>
      <c r="J1082" s="17"/>
      <c r="K1082" s="17"/>
      <c r="L1082" s="17"/>
      <c r="N1082" s="71"/>
    </row>
    <row r="1083" spans="2:14" x14ac:dyDescent="0.3">
      <c r="B1083" s="386"/>
      <c r="C1083" s="392"/>
      <c r="D1083" s="392"/>
      <c r="E1083" s="395"/>
      <c r="F1083" s="394"/>
      <c r="G1083" s="396" t="str">
        <f t="shared" si="30"/>
        <v>No</v>
      </c>
      <c r="H1083" s="396" t="str">
        <f t="shared" si="31"/>
        <v>No</v>
      </c>
      <c r="I1083" s="396" t="str">
        <f t="shared" si="31"/>
        <v>No</v>
      </c>
      <c r="J1083" s="17"/>
      <c r="K1083" s="17"/>
      <c r="L1083" s="17"/>
      <c r="N1083" s="71"/>
    </row>
    <row r="1084" spans="2:14" x14ac:dyDescent="0.3">
      <c r="B1084" s="386"/>
      <c r="C1084" s="392"/>
      <c r="D1084" s="392"/>
      <c r="E1084" s="395"/>
      <c r="F1084" s="394"/>
      <c r="G1084" s="396" t="str">
        <f t="shared" si="30"/>
        <v>No</v>
      </c>
      <c r="H1084" s="396" t="str">
        <f t="shared" si="31"/>
        <v>No</v>
      </c>
      <c r="I1084" s="396" t="str">
        <f t="shared" si="31"/>
        <v>No</v>
      </c>
      <c r="J1084" s="17"/>
      <c r="K1084" s="17"/>
      <c r="L1084" s="17"/>
      <c r="N1084" s="71"/>
    </row>
    <row r="1085" spans="2:14" x14ac:dyDescent="0.3">
      <c r="B1085" s="386"/>
      <c r="C1085" s="392"/>
      <c r="D1085" s="392"/>
      <c r="E1085" s="395"/>
      <c r="F1085" s="394"/>
      <c r="G1085" s="396" t="str">
        <f t="shared" si="30"/>
        <v>No</v>
      </c>
      <c r="H1085" s="396" t="str">
        <f t="shared" si="31"/>
        <v>No</v>
      </c>
      <c r="I1085" s="396" t="str">
        <f t="shared" si="31"/>
        <v>No</v>
      </c>
      <c r="J1085" s="17"/>
      <c r="K1085" s="17"/>
      <c r="L1085" s="17"/>
      <c r="N1085" s="71"/>
    </row>
    <row r="1086" spans="2:14" x14ac:dyDescent="0.3">
      <c r="B1086" s="386"/>
      <c r="C1086" s="392"/>
      <c r="D1086" s="392"/>
      <c r="E1086" s="395"/>
      <c r="F1086" s="394"/>
      <c r="G1086" s="396" t="str">
        <f t="shared" si="30"/>
        <v>No</v>
      </c>
      <c r="H1086" s="396" t="str">
        <f t="shared" si="31"/>
        <v>No</v>
      </c>
      <c r="I1086" s="396" t="str">
        <f t="shared" si="31"/>
        <v>No</v>
      </c>
      <c r="J1086" s="17"/>
      <c r="K1086" s="17"/>
      <c r="L1086" s="17"/>
      <c r="N1086" s="71"/>
    </row>
    <row r="1087" spans="2:14" x14ac:dyDescent="0.3">
      <c r="B1087" s="386"/>
      <c r="C1087" s="392"/>
      <c r="D1087" s="392"/>
      <c r="E1087" s="395"/>
      <c r="F1087" s="394"/>
      <c r="G1087" s="396" t="str">
        <f t="shared" si="30"/>
        <v>No</v>
      </c>
      <c r="H1087" s="396" t="str">
        <f t="shared" si="31"/>
        <v>No</v>
      </c>
      <c r="I1087" s="396" t="str">
        <f t="shared" si="31"/>
        <v>No</v>
      </c>
      <c r="J1087" s="17"/>
      <c r="K1087" s="17"/>
      <c r="L1087" s="17"/>
      <c r="N1087" s="71"/>
    </row>
    <row r="1088" spans="2:14" x14ac:dyDescent="0.3">
      <c r="B1088" s="386"/>
      <c r="C1088" s="392"/>
      <c r="D1088" s="392"/>
      <c r="E1088" s="395"/>
      <c r="F1088" s="394"/>
      <c r="G1088" s="396" t="str">
        <f t="shared" si="30"/>
        <v>No</v>
      </c>
      <c r="H1088" s="396" t="str">
        <f t="shared" si="31"/>
        <v>No</v>
      </c>
      <c r="I1088" s="396" t="str">
        <f t="shared" si="31"/>
        <v>No</v>
      </c>
      <c r="J1088" s="17"/>
      <c r="K1088" s="17"/>
      <c r="L1088" s="17"/>
      <c r="N1088" s="71"/>
    </row>
    <row r="1089" spans="2:14" x14ac:dyDescent="0.3">
      <c r="B1089" s="386"/>
      <c r="C1089" s="392"/>
      <c r="D1089" s="392"/>
      <c r="E1089" s="395"/>
      <c r="F1089" s="394"/>
      <c r="G1089" s="396" t="str">
        <f t="shared" si="30"/>
        <v>No</v>
      </c>
      <c r="H1089" s="396" t="str">
        <f t="shared" si="31"/>
        <v>No</v>
      </c>
      <c r="I1089" s="396" t="str">
        <f t="shared" si="31"/>
        <v>No</v>
      </c>
      <c r="J1089" s="17"/>
      <c r="K1089" s="17"/>
      <c r="L1089" s="17"/>
      <c r="N1089" s="71"/>
    </row>
    <row r="1090" spans="2:14" x14ac:dyDescent="0.3">
      <c r="B1090" s="386"/>
      <c r="C1090" s="392"/>
      <c r="D1090" s="392"/>
      <c r="E1090" s="395"/>
      <c r="F1090" s="394"/>
      <c r="G1090" s="396" t="str">
        <f t="shared" si="30"/>
        <v>No</v>
      </c>
      <c r="H1090" s="396" t="str">
        <f t="shared" si="31"/>
        <v>No</v>
      </c>
      <c r="I1090" s="396" t="str">
        <f t="shared" si="31"/>
        <v>No</v>
      </c>
      <c r="J1090" s="17"/>
      <c r="K1090" s="17"/>
      <c r="L1090" s="17"/>
      <c r="N1090" s="71"/>
    </row>
    <row r="1091" spans="2:14" x14ac:dyDescent="0.3">
      <c r="B1091" s="386"/>
      <c r="C1091" s="392"/>
      <c r="D1091" s="392"/>
      <c r="E1091" s="395"/>
      <c r="F1091" s="394"/>
      <c r="G1091" s="396" t="str">
        <f t="shared" si="30"/>
        <v>No</v>
      </c>
      <c r="H1091" s="396" t="str">
        <f t="shared" si="31"/>
        <v>No</v>
      </c>
      <c r="I1091" s="396" t="str">
        <f t="shared" si="31"/>
        <v>No</v>
      </c>
      <c r="J1091" s="17"/>
      <c r="K1091" s="17"/>
      <c r="L1091" s="17"/>
      <c r="N1091" s="71"/>
    </row>
    <row r="1092" spans="2:14" x14ac:dyDescent="0.3">
      <c r="B1092" s="386"/>
      <c r="C1092" s="392"/>
      <c r="D1092" s="392"/>
      <c r="E1092" s="395"/>
      <c r="F1092" s="394"/>
      <c r="G1092" s="396" t="str">
        <f t="shared" si="30"/>
        <v>No</v>
      </c>
      <c r="H1092" s="396" t="str">
        <f t="shared" si="31"/>
        <v>No</v>
      </c>
      <c r="I1092" s="396" t="str">
        <f t="shared" si="31"/>
        <v>No</v>
      </c>
      <c r="J1092" s="17"/>
      <c r="K1092" s="17"/>
      <c r="L1092" s="17"/>
      <c r="N1092" s="71"/>
    </row>
    <row r="1093" spans="2:14" x14ac:dyDescent="0.3">
      <c r="B1093" s="386"/>
      <c r="C1093" s="392"/>
      <c r="D1093" s="392"/>
      <c r="E1093" s="395"/>
      <c r="F1093" s="394"/>
      <c r="G1093" s="396" t="str">
        <f t="shared" si="30"/>
        <v>No</v>
      </c>
      <c r="H1093" s="396" t="str">
        <f t="shared" si="31"/>
        <v>No</v>
      </c>
      <c r="I1093" s="396" t="str">
        <f t="shared" si="31"/>
        <v>No</v>
      </c>
      <c r="J1093" s="17"/>
      <c r="K1093" s="17"/>
      <c r="L1093" s="17"/>
      <c r="N1093" s="71"/>
    </row>
    <row r="1094" spans="2:14" x14ac:dyDescent="0.3">
      <c r="B1094" s="386"/>
      <c r="C1094" s="392"/>
      <c r="D1094" s="392"/>
      <c r="E1094" s="395"/>
      <c r="F1094" s="394"/>
      <c r="G1094" s="396" t="str">
        <f t="shared" si="30"/>
        <v>No</v>
      </c>
      <c r="H1094" s="396" t="str">
        <f t="shared" si="31"/>
        <v>No</v>
      </c>
      <c r="I1094" s="396" t="str">
        <f t="shared" si="31"/>
        <v>No</v>
      </c>
      <c r="J1094" s="17"/>
      <c r="K1094" s="17"/>
      <c r="L1094" s="17"/>
      <c r="N1094" s="71"/>
    </row>
    <row r="1095" spans="2:14" x14ac:dyDescent="0.3">
      <c r="B1095" s="386"/>
      <c r="C1095" s="392"/>
      <c r="D1095" s="392"/>
      <c r="E1095" s="395"/>
      <c r="F1095" s="394"/>
      <c r="G1095" s="396" t="str">
        <f t="shared" si="30"/>
        <v>No</v>
      </c>
      <c r="H1095" s="396" t="str">
        <f t="shared" si="31"/>
        <v>No</v>
      </c>
      <c r="I1095" s="396" t="str">
        <f t="shared" si="31"/>
        <v>No</v>
      </c>
      <c r="J1095" s="17"/>
      <c r="K1095" s="17"/>
      <c r="L1095" s="17"/>
      <c r="N1095" s="71"/>
    </row>
    <row r="1096" spans="2:14" x14ac:dyDescent="0.3">
      <c r="B1096" s="386"/>
      <c r="C1096" s="392"/>
      <c r="D1096" s="392"/>
      <c r="E1096" s="395"/>
      <c r="F1096" s="394"/>
      <c r="G1096" s="396" t="str">
        <f t="shared" si="30"/>
        <v>No</v>
      </c>
      <c r="H1096" s="396" t="str">
        <f t="shared" si="31"/>
        <v>No</v>
      </c>
      <c r="I1096" s="396" t="str">
        <f t="shared" si="31"/>
        <v>No</v>
      </c>
      <c r="J1096" s="17"/>
      <c r="K1096" s="17"/>
      <c r="L1096" s="17"/>
      <c r="N1096" s="71"/>
    </row>
    <row r="1097" spans="2:14" x14ac:dyDescent="0.3">
      <c r="B1097" s="386"/>
      <c r="C1097" s="392"/>
      <c r="D1097" s="392"/>
      <c r="E1097" s="395"/>
      <c r="F1097" s="394"/>
      <c r="G1097" s="396" t="str">
        <f t="shared" si="30"/>
        <v>No</v>
      </c>
      <c r="H1097" s="396" t="str">
        <f t="shared" si="31"/>
        <v>No</v>
      </c>
      <c r="I1097" s="396" t="str">
        <f t="shared" si="31"/>
        <v>No</v>
      </c>
      <c r="J1097" s="17"/>
      <c r="K1097" s="17"/>
      <c r="L1097" s="17"/>
      <c r="N1097" s="71"/>
    </row>
    <row r="1098" spans="2:14" x14ac:dyDescent="0.3">
      <c r="B1098" s="386"/>
      <c r="C1098" s="392"/>
      <c r="D1098" s="392"/>
      <c r="E1098" s="395"/>
      <c r="F1098" s="394"/>
      <c r="G1098" s="396" t="str">
        <f t="shared" si="30"/>
        <v>No</v>
      </c>
      <c r="H1098" s="396" t="str">
        <f t="shared" si="31"/>
        <v>No</v>
      </c>
      <c r="I1098" s="396" t="str">
        <f t="shared" si="31"/>
        <v>No</v>
      </c>
      <c r="J1098" s="17"/>
      <c r="K1098" s="17"/>
      <c r="L1098" s="17"/>
      <c r="N1098" s="71"/>
    </row>
    <row r="1099" spans="2:14" x14ac:dyDescent="0.3">
      <c r="B1099" s="386"/>
      <c r="C1099" s="392"/>
      <c r="D1099" s="392"/>
      <c r="E1099" s="395"/>
      <c r="F1099" s="394"/>
      <c r="G1099" s="396" t="str">
        <f t="shared" si="30"/>
        <v>No</v>
      </c>
      <c r="H1099" s="396" t="str">
        <f t="shared" si="31"/>
        <v>No</v>
      </c>
      <c r="I1099" s="396" t="str">
        <f t="shared" si="31"/>
        <v>No</v>
      </c>
      <c r="J1099" s="17"/>
      <c r="K1099" s="17"/>
      <c r="L1099" s="17"/>
      <c r="N1099" s="71"/>
    </row>
    <row r="1100" spans="2:14" x14ac:dyDescent="0.3">
      <c r="B1100" s="386"/>
      <c r="C1100" s="392"/>
      <c r="D1100" s="392"/>
      <c r="E1100" s="395"/>
      <c r="F1100" s="394"/>
      <c r="G1100" s="396" t="str">
        <f t="shared" si="30"/>
        <v>No</v>
      </c>
      <c r="H1100" s="396" t="str">
        <f t="shared" si="31"/>
        <v>No</v>
      </c>
      <c r="I1100" s="396" t="str">
        <f t="shared" si="31"/>
        <v>No</v>
      </c>
      <c r="J1100" s="17"/>
      <c r="K1100" s="17"/>
      <c r="L1100" s="17"/>
      <c r="N1100" s="71"/>
    </row>
    <row r="1101" spans="2:14" x14ac:dyDescent="0.3">
      <c r="B1101" s="386"/>
      <c r="C1101" s="392"/>
      <c r="D1101" s="392"/>
      <c r="E1101" s="395"/>
      <c r="F1101" s="394"/>
      <c r="G1101" s="396" t="str">
        <f t="shared" si="30"/>
        <v>No</v>
      </c>
      <c r="H1101" s="396" t="str">
        <f t="shared" si="31"/>
        <v>No</v>
      </c>
      <c r="I1101" s="396" t="str">
        <f t="shared" si="31"/>
        <v>No</v>
      </c>
      <c r="J1101" s="17"/>
      <c r="K1101" s="17"/>
      <c r="L1101" s="17"/>
      <c r="N1101" s="71"/>
    </row>
    <row r="1102" spans="2:14" x14ac:dyDescent="0.3">
      <c r="B1102" s="386"/>
      <c r="C1102" s="392"/>
      <c r="D1102" s="392"/>
      <c r="E1102" s="395"/>
      <c r="F1102" s="394"/>
      <c r="G1102" s="396" t="str">
        <f t="shared" si="30"/>
        <v>No</v>
      </c>
      <c r="H1102" s="396" t="str">
        <f t="shared" si="31"/>
        <v>No</v>
      </c>
      <c r="I1102" s="396" t="str">
        <f t="shared" si="31"/>
        <v>No</v>
      </c>
      <c r="J1102" s="17"/>
      <c r="K1102" s="17"/>
      <c r="L1102" s="17"/>
      <c r="N1102" s="71"/>
    </row>
    <row r="1103" spans="2:14" x14ac:dyDescent="0.3">
      <c r="B1103" s="386"/>
      <c r="C1103" s="392"/>
      <c r="D1103" s="392"/>
      <c r="E1103" s="395"/>
      <c r="F1103" s="394"/>
      <c r="G1103" s="396" t="str">
        <f t="shared" si="30"/>
        <v>No</v>
      </c>
      <c r="H1103" s="396" t="str">
        <f t="shared" si="31"/>
        <v>No</v>
      </c>
      <c r="I1103" s="396" t="str">
        <f t="shared" si="31"/>
        <v>No</v>
      </c>
      <c r="J1103" s="17"/>
      <c r="K1103" s="17"/>
      <c r="L1103" s="17"/>
      <c r="N1103" s="71"/>
    </row>
    <row r="1104" spans="2:14" x14ac:dyDescent="0.3">
      <c r="B1104" s="386"/>
      <c r="C1104" s="392"/>
      <c r="D1104" s="392"/>
      <c r="E1104" s="395"/>
      <c r="F1104" s="394"/>
      <c r="G1104" s="396" t="str">
        <f t="shared" si="30"/>
        <v>No</v>
      </c>
      <c r="H1104" s="396" t="str">
        <f t="shared" si="31"/>
        <v>No</v>
      </c>
      <c r="I1104" s="396" t="str">
        <f t="shared" si="31"/>
        <v>No</v>
      </c>
      <c r="J1104" s="17"/>
      <c r="K1104" s="17"/>
      <c r="L1104" s="17"/>
      <c r="N1104" s="71"/>
    </row>
    <row r="1105" spans="2:14" x14ac:dyDescent="0.3">
      <c r="B1105" s="386"/>
      <c r="C1105" s="392"/>
      <c r="D1105" s="392"/>
      <c r="E1105" s="395"/>
      <c r="F1105" s="394"/>
      <c r="G1105" s="396" t="str">
        <f t="shared" si="30"/>
        <v>No</v>
      </c>
      <c r="H1105" s="396" t="str">
        <f t="shared" si="31"/>
        <v>No</v>
      </c>
      <c r="I1105" s="396" t="str">
        <f t="shared" si="31"/>
        <v>No</v>
      </c>
      <c r="J1105" s="17"/>
      <c r="K1105" s="17"/>
      <c r="L1105" s="17"/>
      <c r="N1105" s="71"/>
    </row>
    <row r="1106" spans="2:14" x14ac:dyDescent="0.3">
      <c r="B1106" s="386"/>
      <c r="C1106" s="392"/>
      <c r="D1106" s="392"/>
      <c r="E1106" s="395"/>
      <c r="F1106" s="394"/>
      <c r="G1106" s="396" t="str">
        <f t="shared" si="30"/>
        <v>No</v>
      </c>
      <c r="H1106" s="396" t="str">
        <f t="shared" si="31"/>
        <v>No</v>
      </c>
      <c r="I1106" s="396" t="str">
        <f t="shared" si="31"/>
        <v>No</v>
      </c>
      <c r="J1106" s="17"/>
      <c r="K1106" s="17"/>
      <c r="L1106" s="17"/>
      <c r="N1106" s="71"/>
    </row>
    <row r="1107" spans="2:14" x14ac:dyDescent="0.3">
      <c r="B1107" s="386"/>
      <c r="C1107" s="392"/>
      <c r="D1107" s="392"/>
      <c r="E1107" s="395"/>
      <c r="F1107" s="394"/>
      <c r="G1107" s="396" t="str">
        <f t="shared" si="30"/>
        <v>No</v>
      </c>
      <c r="H1107" s="396" t="str">
        <f t="shared" si="31"/>
        <v>No</v>
      </c>
      <c r="I1107" s="396" t="str">
        <f t="shared" si="31"/>
        <v>No</v>
      </c>
      <c r="J1107" s="17"/>
      <c r="K1107" s="17"/>
      <c r="L1107" s="17"/>
      <c r="N1107" s="71"/>
    </row>
    <row r="1108" spans="2:14" x14ac:dyDescent="0.3">
      <c r="B1108" s="386"/>
      <c r="C1108" s="392"/>
      <c r="D1108" s="392"/>
      <c r="E1108" s="395"/>
      <c r="F1108" s="394"/>
      <c r="G1108" s="396" t="str">
        <f t="shared" si="30"/>
        <v>No</v>
      </c>
      <c r="H1108" s="396" t="str">
        <f t="shared" si="31"/>
        <v>No</v>
      </c>
      <c r="I1108" s="396" t="str">
        <f t="shared" si="31"/>
        <v>No</v>
      </c>
      <c r="J1108" s="17"/>
      <c r="K1108" s="17"/>
      <c r="L1108" s="17"/>
      <c r="N1108" s="71"/>
    </row>
    <row r="1109" spans="2:14" x14ac:dyDescent="0.3">
      <c r="B1109" s="386"/>
      <c r="C1109" s="392"/>
      <c r="D1109" s="392"/>
      <c r="E1109" s="395"/>
      <c r="F1109" s="394"/>
      <c r="G1109" s="396" t="str">
        <f t="shared" si="30"/>
        <v>No</v>
      </c>
      <c r="H1109" s="396" t="str">
        <f t="shared" si="31"/>
        <v>No</v>
      </c>
      <c r="I1109" s="396" t="str">
        <f t="shared" si="31"/>
        <v>No</v>
      </c>
      <c r="J1109" s="17"/>
      <c r="K1109" s="17"/>
      <c r="L1109" s="17"/>
      <c r="N1109" s="71"/>
    </row>
    <row r="1110" spans="2:14" x14ac:dyDescent="0.3">
      <c r="B1110" s="386"/>
      <c r="C1110" s="392"/>
      <c r="D1110" s="392"/>
      <c r="E1110" s="395"/>
      <c r="F1110" s="394"/>
      <c r="G1110" s="396" t="str">
        <f t="shared" si="30"/>
        <v>No</v>
      </c>
      <c r="H1110" s="396" t="str">
        <f t="shared" si="31"/>
        <v>No</v>
      </c>
      <c r="I1110" s="396" t="str">
        <f t="shared" si="31"/>
        <v>No</v>
      </c>
      <c r="J1110" s="17"/>
      <c r="K1110" s="17"/>
      <c r="L1110" s="17"/>
      <c r="N1110" s="71"/>
    </row>
    <row r="1111" spans="2:14" x14ac:dyDescent="0.3">
      <c r="B1111" s="386"/>
      <c r="C1111" s="392"/>
      <c r="D1111" s="392"/>
      <c r="E1111" s="395"/>
      <c r="F1111" s="394"/>
      <c r="G1111" s="396" t="str">
        <f t="shared" si="30"/>
        <v>No</v>
      </c>
      <c r="H1111" s="396" t="str">
        <f t="shared" si="31"/>
        <v>No</v>
      </c>
      <c r="I1111" s="396" t="str">
        <f t="shared" si="31"/>
        <v>No</v>
      </c>
      <c r="J1111" s="17"/>
      <c r="K1111" s="17"/>
      <c r="L1111" s="17"/>
      <c r="N1111" s="71"/>
    </row>
    <row r="1112" spans="2:14" x14ac:dyDescent="0.3">
      <c r="B1112" s="386"/>
      <c r="C1112" s="392"/>
      <c r="D1112" s="392"/>
      <c r="E1112" s="395"/>
      <c r="F1112" s="394"/>
      <c r="G1112" s="396" t="str">
        <f t="shared" si="30"/>
        <v>No</v>
      </c>
      <c r="H1112" s="396" t="str">
        <f t="shared" si="31"/>
        <v>No</v>
      </c>
      <c r="I1112" s="396" t="str">
        <f t="shared" si="31"/>
        <v>No</v>
      </c>
      <c r="J1112" s="17"/>
      <c r="K1112" s="17"/>
      <c r="L1112" s="17"/>
      <c r="N1112" s="71"/>
    </row>
    <row r="1113" spans="2:14" x14ac:dyDescent="0.3">
      <c r="B1113" s="386"/>
      <c r="C1113" s="392"/>
      <c r="D1113" s="392"/>
      <c r="E1113" s="395"/>
      <c r="F1113" s="394"/>
      <c r="G1113" s="396" t="str">
        <f t="shared" si="30"/>
        <v>No</v>
      </c>
      <c r="H1113" s="396" t="str">
        <f t="shared" si="31"/>
        <v>No</v>
      </c>
      <c r="I1113" s="396" t="str">
        <f t="shared" si="31"/>
        <v>No</v>
      </c>
      <c r="J1113" s="17"/>
      <c r="K1113" s="17"/>
      <c r="L1113" s="17"/>
      <c r="N1113" s="71"/>
    </row>
    <row r="1114" spans="2:14" x14ac:dyDescent="0.3">
      <c r="B1114" s="386"/>
      <c r="C1114" s="392"/>
      <c r="D1114" s="392"/>
      <c r="E1114" s="395"/>
      <c r="F1114" s="394"/>
      <c r="G1114" s="396" t="str">
        <f t="shared" si="30"/>
        <v>No</v>
      </c>
      <c r="H1114" s="396" t="str">
        <f t="shared" si="31"/>
        <v>No</v>
      </c>
      <c r="I1114" s="396" t="str">
        <f t="shared" si="31"/>
        <v>No</v>
      </c>
      <c r="J1114" s="17"/>
      <c r="K1114" s="17"/>
      <c r="L1114" s="17"/>
      <c r="N1114" s="71"/>
    </row>
    <row r="1115" spans="2:14" x14ac:dyDescent="0.3">
      <c r="B1115" s="386"/>
      <c r="C1115" s="392"/>
      <c r="D1115" s="392"/>
      <c r="E1115" s="395"/>
      <c r="F1115" s="394"/>
      <c r="G1115" s="396" t="str">
        <f t="shared" si="30"/>
        <v>No</v>
      </c>
      <c r="H1115" s="396" t="str">
        <f t="shared" si="31"/>
        <v>No</v>
      </c>
      <c r="I1115" s="396" t="str">
        <f t="shared" si="31"/>
        <v>No</v>
      </c>
      <c r="J1115" s="17"/>
      <c r="K1115" s="17"/>
      <c r="L1115" s="17"/>
      <c r="N1115" s="71"/>
    </row>
    <row r="1116" spans="2:14" x14ac:dyDescent="0.3">
      <c r="B1116" s="386"/>
      <c r="C1116" s="392"/>
      <c r="D1116" s="392"/>
      <c r="E1116" s="395"/>
      <c r="F1116" s="394"/>
      <c r="G1116" s="396" t="str">
        <f t="shared" si="30"/>
        <v>No</v>
      </c>
      <c r="H1116" s="396" t="str">
        <f t="shared" si="31"/>
        <v>No</v>
      </c>
      <c r="I1116" s="396" t="str">
        <f t="shared" si="31"/>
        <v>No</v>
      </c>
      <c r="J1116" s="17"/>
      <c r="K1116" s="17"/>
      <c r="L1116" s="17"/>
      <c r="N1116" s="71"/>
    </row>
    <row r="1117" spans="2:14" x14ac:dyDescent="0.3">
      <c r="B1117" s="386"/>
      <c r="C1117" s="392"/>
      <c r="D1117" s="392"/>
      <c r="E1117" s="395"/>
      <c r="F1117" s="394"/>
      <c r="G1117" s="396" t="str">
        <f t="shared" si="30"/>
        <v>No</v>
      </c>
      <c r="H1117" s="396" t="str">
        <f t="shared" si="31"/>
        <v>No</v>
      </c>
      <c r="I1117" s="396" t="str">
        <f t="shared" si="31"/>
        <v>No</v>
      </c>
      <c r="J1117" s="17"/>
      <c r="K1117" s="17"/>
      <c r="L1117" s="17"/>
      <c r="N1117" s="71"/>
    </row>
    <row r="1118" spans="2:14" x14ac:dyDescent="0.3">
      <c r="B1118" s="386"/>
      <c r="C1118" s="392"/>
      <c r="D1118" s="392"/>
      <c r="E1118" s="395"/>
      <c r="F1118" s="394"/>
      <c r="G1118" s="396" t="str">
        <f t="shared" si="30"/>
        <v>No</v>
      </c>
      <c r="H1118" s="396" t="str">
        <f t="shared" si="31"/>
        <v>No</v>
      </c>
      <c r="I1118" s="396" t="str">
        <f t="shared" si="31"/>
        <v>No</v>
      </c>
      <c r="J1118" s="17"/>
      <c r="K1118" s="17"/>
      <c r="L1118" s="17"/>
      <c r="N1118" s="71"/>
    </row>
    <row r="1119" spans="2:14" x14ac:dyDescent="0.3">
      <c r="B1119" s="386"/>
      <c r="C1119" s="392"/>
      <c r="D1119" s="392"/>
      <c r="E1119" s="395"/>
      <c r="F1119" s="394"/>
      <c r="G1119" s="396" t="str">
        <f t="shared" si="30"/>
        <v>No</v>
      </c>
      <c r="H1119" s="396" t="str">
        <f t="shared" si="31"/>
        <v>No</v>
      </c>
      <c r="I1119" s="396" t="str">
        <f t="shared" si="31"/>
        <v>No</v>
      </c>
      <c r="J1119" s="17"/>
      <c r="K1119" s="17"/>
      <c r="L1119" s="17"/>
      <c r="N1119" s="71"/>
    </row>
    <row r="1120" spans="2:14" x14ac:dyDescent="0.3">
      <c r="B1120" s="386"/>
      <c r="C1120" s="392"/>
      <c r="D1120" s="392"/>
      <c r="E1120" s="395"/>
      <c r="F1120" s="394"/>
      <c r="G1120" s="396" t="str">
        <f t="shared" si="30"/>
        <v>No</v>
      </c>
      <c r="H1120" s="396" t="str">
        <f t="shared" si="31"/>
        <v>No</v>
      </c>
      <c r="I1120" s="396" t="str">
        <f t="shared" si="31"/>
        <v>No</v>
      </c>
      <c r="J1120" s="17"/>
      <c r="K1120" s="17"/>
      <c r="L1120" s="17"/>
      <c r="N1120" s="71"/>
    </row>
    <row r="1121" spans="2:14" x14ac:dyDescent="0.3">
      <c r="B1121" s="386"/>
      <c r="C1121" s="392"/>
      <c r="D1121" s="392"/>
      <c r="E1121" s="395"/>
      <c r="F1121" s="394"/>
      <c r="G1121" s="396" t="str">
        <f t="shared" si="30"/>
        <v>No</v>
      </c>
      <c r="H1121" s="396" t="str">
        <f t="shared" si="31"/>
        <v>No</v>
      </c>
      <c r="I1121" s="396" t="str">
        <f t="shared" si="31"/>
        <v>No</v>
      </c>
      <c r="J1121" s="17"/>
      <c r="K1121" s="17"/>
      <c r="L1121" s="17"/>
      <c r="N1121" s="71"/>
    </row>
    <row r="1122" spans="2:14" x14ac:dyDescent="0.3">
      <c r="B1122" s="386"/>
      <c r="C1122" s="392"/>
      <c r="D1122" s="392"/>
      <c r="E1122" s="395"/>
      <c r="F1122" s="394"/>
      <c r="G1122" s="396" t="str">
        <f t="shared" si="30"/>
        <v>No</v>
      </c>
      <c r="H1122" s="396" t="str">
        <f t="shared" si="31"/>
        <v>No</v>
      </c>
      <c r="I1122" s="396" t="str">
        <f t="shared" si="31"/>
        <v>No</v>
      </c>
      <c r="J1122" s="17"/>
      <c r="K1122" s="17"/>
      <c r="L1122" s="17"/>
      <c r="N1122" s="71"/>
    </row>
    <row r="1123" spans="2:14" x14ac:dyDescent="0.3">
      <c r="B1123" s="386"/>
      <c r="C1123" s="392"/>
      <c r="D1123" s="392"/>
      <c r="E1123" s="395"/>
      <c r="F1123" s="394"/>
      <c r="G1123" s="396" t="str">
        <f t="shared" si="30"/>
        <v>No</v>
      </c>
      <c r="H1123" s="396" t="str">
        <f t="shared" si="31"/>
        <v>No</v>
      </c>
      <c r="I1123" s="396" t="str">
        <f t="shared" si="31"/>
        <v>No</v>
      </c>
      <c r="J1123" s="17"/>
      <c r="K1123" s="17"/>
      <c r="L1123" s="17"/>
      <c r="N1123" s="71"/>
    </row>
    <row r="1124" spans="2:14" x14ac:dyDescent="0.3">
      <c r="B1124" s="386"/>
      <c r="C1124" s="392"/>
      <c r="D1124" s="392"/>
      <c r="E1124" s="395"/>
      <c r="F1124" s="394"/>
      <c r="G1124" s="396" t="str">
        <f t="shared" si="30"/>
        <v>No</v>
      </c>
      <c r="H1124" s="396" t="str">
        <f t="shared" si="31"/>
        <v>No</v>
      </c>
      <c r="I1124" s="396" t="str">
        <f t="shared" si="31"/>
        <v>No</v>
      </c>
      <c r="J1124" s="17"/>
      <c r="K1124" s="17"/>
      <c r="L1124" s="17"/>
      <c r="N1124" s="71"/>
    </row>
    <row r="1125" spans="2:14" x14ac:dyDescent="0.3">
      <c r="B1125" s="386"/>
      <c r="C1125" s="392"/>
      <c r="D1125" s="392"/>
      <c r="E1125" s="395"/>
      <c r="F1125" s="394"/>
      <c r="G1125" s="396" t="str">
        <f t="shared" si="30"/>
        <v>No</v>
      </c>
      <c r="H1125" s="396" t="str">
        <f t="shared" si="31"/>
        <v>No</v>
      </c>
      <c r="I1125" s="396" t="str">
        <f t="shared" si="31"/>
        <v>No</v>
      </c>
      <c r="J1125" s="17"/>
      <c r="K1125" s="17"/>
      <c r="L1125" s="17"/>
      <c r="N1125" s="71"/>
    </row>
    <row r="1126" spans="2:14" x14ac:dyDescent="0.3">
      <c r="B1126" s="386"/>
      <c r="C1126" s="392"/>
      <c r="D1126" s="392"/>
      <c r="E1126" s="395"/>
      <c r="F1126" s="394"/>
      <c r="G1126" s="396" t="str">
        <f t="shared" si="30"/>
        <v>No</v>
      </c>
      <c r="H1126" s="396" t="str">
        <f t="shared" si="31"/>
        <v>No</v>
      </c>
      <c r="I1126" s="396" t="str">
        <f t="shared" si="31"/>
        <v>No</v>
      </c>
      <c r="J1126" s="17"/>
      <c r="K1126" s="17"/>
      <c r="L1126" s="17"/>
      <c r="N1126" s="71"/>
    </row>
    <row r="1127" spans="2:14" x14ac:dyDescent="0.3">
      <c r="B1127" s="386"/>
      <c r="C1127" s="392"/>
      <c r="D1127" s="392"/>
      <c r="E1127" s="395"/>
      <c r="F1127" s="394"/>
      <c r="G1127" s="396" t="str">
        <f t="shared" si="30"/>
        <v>No</v>
      </c>
      <c r="H1127" s="396" t="str">
        <f t="shared" si="31"/>
        <v>No</v>
      </c>
      <c r="I1127" s="396" t="str">
        <f t="shared" si="31"/>
        <v>No</v>
      </c>
      <c r="J1127" s="17"/>
      <c r="K1127" s="17"/>
      <c r="L1127" s="17"/>
      <c r="N1127" s="71"/>
    </row>
    <row r="1128" spans="2:14" x14ac:dyDescent="0.3">
      <c r="B1128" s="386"/>
      <c r="C1128" s="392"/>
      <c r="D1128" s="392"/>
      <c r="E1128" s="395"/>
      <c r="F1128" s="394"/>
      <c r="G1128" s="396" t="str">
        <f t="shared" ref="G1128:G1191" si="32">IF($C1128="","No",IF($C1128&lt;DATE(2007,9,21),"Yes","No"))</f>
        <v>No</v>
      </c>
      <c r="H1128" s="396" t="str">
        <f t="shared" ref="H1128:I1191" si="33">IF($C1128="","No",IF($C1128&lt;DATE(2019,9,20),"Yes","No"))</f>
        <v>No</v>
      </c>
      <c r="I1128" s="396" t="str">
        <f t="shared" si="33"/>
        <v>No</v>
      </c>
      <c r="J1128" s="17"/>
      <c r="K1128" s="17"/>
      <c r="L1128" s="17"/>
      <c r="N1128" s="71"/>
    </row>
    <row r="1129" spans="2:14" x14ac:dyDescent="0.3">
      <c r="B1129" s="386"/>
      <c r="C1129" s="392"/>
      <c r="D1129" s="392"/>
      <c r="E1129" s="395"/>
      <c r="F1129" s="394"/>
      <c r="G1129" s="396" t="str">
        <f t="shared" si="32"/>
        <v>No</v>
      </c>
      <c r="H1129" s="396" t="str">
        <f t="shared" si="33"/>
        <v>No</v>
      </c>
      <c r="I1129" s="396" t="str">
        <f t="shared" si="33"/>
        <v>No</v>
      </c>
      <c r="J1129" s="17"/>
      <c r="K1129" s="17"/>
      <c r="L1129" s="17"/>
      <c r="N1129" s="71"/>
    </row>
    <row r="1130" spans="2:14" x14ac:dyDescent="0.3">
      <c r="B1130" s="386"/>
      <c r="C1130" s="392"/>
      <c r="D1130" s="392"/>
      <c r="E1130" s="395"/>
      <c r="F1130" s="394"/>
      <c r="G1130" s="396" t="str">
        <f t="shared" si="32"/>
        <v>No</v>
      </c>
      <c r="H1130" s="396" t="str">
        <f t="shared" si="33"/>
        <v>No</v>
      </c>
      <c r="I1130" s="396" t="str">
        <f t="shared" si="33"/>
        <v>No</v>
      </c>
      <c r="J1130" s="17"/>
      <c r="K1130" s="17"/>
      <c r="L1130" s="17"/>
      <c r="N1130" s="71"/>
    </row>
    <row r="1131" spans="2:14" x14ac:dyDescent="0.3">
      <c r="B1131" s="386"/>
      <c r="C1131" s="392"/>
      <c r="D1131" s="392"/>
      <c r="E1131" s="395"/>
      <c r="F1131" s="394"/>
      <c r="G1131" s="396" t="str">
        <f t="shared" si="32"/>
        <v>No</v>
      </c>
      <c r="H1131" s="396" t="str">
        <f t="shared" si="33"/>
        <v>No</v>
      </c>
      <c r="I1131" s="396" t="str">
        <f t="shared" si="33"/>
        <v>No</v>
      </c>
      <c r="J1131" s="17"/>
      <c r="K1131" s="17"/>
      <c r="L1131" s="17"/>
      <c r="N1131" s="71"/>
    </row>
    <row r="1132" spans="2:14" x14ac:dyDescent="0.3">
      <c r="B1132" s="386"/>
      <c r="C1132" s="392"/>
      <c r="D1132" s="392"/>
      <c r="E1132" s="395"/>
      <c r="F1132" s="394"/>
      <c r="G1132" s="396" t="str">
        <f t="shared" si="32"/>
        <v>No</v>
      </c>
      <c r="H1132" s="396" t="str">
        <f t="shared" si="33"/>
        <v>No</v>
      </c>
      <c r="I1132" s="396" t="str">
        <f t="shared" si="33"/>
        <v>No</v>
      </c>
      <c r="J1132" s="17"/>
      <c r="K1132" s="17"/>
      <c r="L1132" s="17"/>
      <c r="N1132" s="71"/>
    </row>
    <row r="1133" spans="2:14" x14ac:dyDescent="0.3">
      <c r="B1133" s="386"/>
      <c r="C1133" s="392"/>
      <c r="D1133" s="392"/>
      <c r="E1133" s="395"/>
      <c r="F1133" s="394"/>
      <c r="G1133" s="396" t="str">
        <f t="shared" si="32"/>
        <v>No</v>
      </c>
      <c r="H1133" s="396" t="str">
        <f t="shared" si="33"/>
        <v>No</v>
      </c>
      <c r="I1133" s="396" t="str">
        <f t="shared" si="33"/>
        <v>No</v>
      </c>
      <c r="J1133" s="17"/>
      <c r="K1133" s="17"/>
      <c r="L1133" s="17"/>
      <c r="N1133" s="71"/>
    </row>
    <row r="1134" spans="2:14" x14ac:dyDescent="0.3">
      <c r="B1134" s="386"/>
      <c r="C1134" s="392"/>
      <c r="D1134" s="392"/>
      <c r="E1134" s="395"/>
      <c r="F1134" s="394"/>
      <c r="G1134" s="396" t="str">
        <f t="shared" si="32"/>
        <v>No</v>
      </c>
      <c r="H1134" s="396" t="str">
        <f t="shared" si="33"/>
        <v>No</v>
      </c>
      <c r="I1134" s="396" t="str">
        <f t="shared" si="33"/>
        <v>No</v>
      </c>
      <c r="J1134" s="17"/>
      <c r="K1134" s="17"/>
      <c r="L1134" s="17"/>
      <c r="N1134" s="71"/>
    </row>
    <row r="1135" spans="2:14" x14ac:dyDescent="0.3">
      <c r="B1135" s="386"/>
      <c r="C1135" s="392"/>
      <c r="D1135" s="392"/>
      <c r="E1135" s="395"/>
      <c r="F1135" s="394"/>
      <c r="G1135" s="396" t="str">
        <f t="shared" si="32"/>
        <v>No</v>
      </c>
      <c r="H1135" s="396" t="str">
        <f t="shared" si="33"/>
        <v>No</v>
      </c>
      <c r="I1135" s="396" t="str">
        <f t="shared" si="33"/>
        <v>No</v>
      </c>
      <c r="J1135" s="17"/>
      <c r="K1135" s="17"/>
      <c r="L1135" s="17"/>
      <c r="N1135" s="71"/>
    </row>
    <row r="1136" spans="2:14" x14ac:dyDescent="0.3">
      <c r="B1136" s="386"/>
      <c r="C1136" s="392"/>
      <c r="D1136" s="392"/>
      <c r="E1136" s="395"/>
      <c r="F1136" s="394"/>
      <c r="G1136" s="396" t="str">
        <f t="shared" si="32"/>
        <v>No</v>
      </c>
      <c r="H1136" s="396" t="str">
        <f t="shared" si="33"/>
        <v>No</v>
      </c>
      <c r="I1136" s="396" t="str">
        <f t="shared" si="33"/>
        <v>No</v>
      </c>
      <c r="J1136" s="17"/>
      <c r="K1136" s="17"/>
      <c r="L1136" s="17"/>
      <c r="N1136" s="71"/>
    </row>
    <row r="1137" spans="2:14" x14ac:dyDescent="0.3">
      <c r="B1137" s="386"/>
      <c r="C1137" s="392"/>
      <c r="D1137" s="392"/>
      <c r="E1137" s="395"/>
      <c r="F1137" s="394"/>
      <c r="G1137" s="396" t="str">
        <f t="shared" si="32"/>
        <v>No</v>
      </c>
      <c r="H1137" s="396" t="str">
        <f t="shared" si="33"/>
        <v>No</v>
      </c>
      <c r="I1137" s="396" t="str">
        <f t="shared" si="33"/>
        <v>No</v>
      </c>
      <c r="J1137" s="17"/>
      <c r="K1137" s="17"/>
      <c r="L1137" s="17"/>
      <c r="N1137" s="71"/>
    </row>
    <row r="1138" spans="2:14" x14ac:dyDescent="0.3">
      <c r="B1138" s="386"/>
      <c r="C1138" s="392"/>
      <c r="D1138" s="392"/>
      <c r="E1138" s="395"/>
      <c r="F1138" s="394"/>
      <c r="G1138" s="396" t="str">
        <f t="shared" si="32"/>
        <v>No</v>
      </c>
      <c r="H1138" s="396" t="str">
        <f t="shared" si="33"/>
        <v>No</v>
      </c>
      <c r="I1138" s="396" t="str">
        <f t="shared" si="33"/>
        <v>No</v>
      </c>
      <c r="J1138" s="17"/>
      <c r="K1138" s="17"/>
      <c r="L1138" s="17"/>
      <c r="N1138" s="71"/>
    </row>
    <row r="1139" spans="2:14" x14ac:dyDescent="0.3">
      <c r="B1139" s="386"/>
      <c r="C1139" s="392"/>
      <c r="D1139" s="392"/>
      <c r="E1139" s="395"/>
      <c r="F1139" s="394"/>
      <c r="G1139" s="396" t="str">
        <f t="shared" si="32"/>
        <v>No</v>
      </c>
      <c r="H1139" s="396" t="str">
        <f t="shared" si="33"/>
        <v>No</v>
      </c>
      <c r="I1139" s="396" t="str">
        <f t="shared" si="33"/>
        <v>No</v>
      </c>
      <c r="J1139" s="17"/>
      <c r="K1139" s="17"/>
      <c r="L1139" s="17"/>
      <c r="N1139" s="71"/>
    </row>
    <row r="1140" spans="2:14" x14ac:dyDescent="0.3">
      <c r="B1140" s="386"/>
      <c r="C1140" s="392"/>
      <c r="D1140" s="392"/>
      <c r="E1140" s="395"/>
      <c r="F1140" s="394"/>
      <c r="G1140" s="396" t="str">
        <f t="shared" si="32"/>
        <v>No</v>
      </c>
      <c r="H1140" s="396" t="str">
        <f t="shared" si="33"/>
        <v>No</v>
      </c>
      <c r="I1140" s="396" t="str">
        <f t="shared" si="33"/>
        <v>No</v>
      </c>
      <c r="J1140" s="17"/>
      <c r="K1140" s="17"/>
      <c r="L1140" s="17"/>
      <c r="N1140" s="71"/>
    </row>
    <row r="1141" spans="2:14" x14ac:dyDescent="0.3">
      <c r="B1141" s="386"/>
      <c r="C1141" s="392"/>
      <c r="D1141" s="392"/>
      <c r="E1141" s="395"/>
      <c r="F1141" s="394"/>
      <c r="G1141" s="396" t="str">
        <f t="shared" si="32"/>
        <v>No</v>
      </c>
      <c r="H1141" s="396" t="str">
        <f t="shared" si="33"/>
        <v>No</v>
      </c>
      <c r="I1141" s="396" t="str">
        <f t="shared" si="33"/>
        <v>No</v>
      </c>
      <c r="J1141" s="17"/>
      <c r="K1141" s="17"/>
      <c r="L1141" s="17"/>
      <c r="N1141" s="71"/>
    </row>
    <row r="1142" spans="2:14" x14ac:dyDescent="0.3">
      <c r="B1142" s="386"/>
      <c r="C1142" s="392"/>
      <c r="D1142" s="392"/>
      <c r="E1142" s="395"/>
      <c r="F1142" s="394"/>
      <c r="G1142" s="396" t="str">
        <f t="shared" si="32"/>
        <v>No</v>
      </c>
      <c r="H1142" s="396" t="str">
        <f t="shared" si="33"/>
        <v>No</v>
      </c>
      <c r="I1142" s="396" t="str">
        <f t="shared" si="33"/>
        <v>No</v>
      </c>
      <c r="J1142" s="17"/>
      <c r="K1142" s="17"/>
      <c r="L1142" s="17"/>
      <c r="N1142" s="71"/>
    </row>
    <row r="1143" spans="2:14" x14ac:dyDescent="0.3">
      <c r="B1143" s="386"/>
      <c r="C1143" s="392"/>
      <c r="D1143" s="392"/>
      <c r="E1143" s="395"/>
      <c r="F1143" s="394"/>
      <c r="G1143" s="396" t="str">
        <f t="shared" si="32"/>
        <v>No</v>
      </c>
      <c r="H1143" s="396" t="str">
        <f t="shared" si="33"/>
        <v>No</v>
      </c>
      <c r="I1143" s="396" t="str">
        <f t="shared" si="33"/>
        <v>No</v>
      </c>
      <c r="J1143" s="17"/>
      <c r="K1143" s="17"/>
      <c r="L1143" s="17"/>
      <c r="N1143" s="71"/>
    </row>
    <row r="1144" spans="2:14" x14ac:dyDescent="0.3">
      <c r="B1144" s="386"/>
      <c r="C1144" s="392"/>
      <c r="D1144" s="392"/>
      <c r="E1144" s="395"/>
      <c r="F1144" s="394"/>
      <c r="G1144" s="396" t="str">
        <f t="shared" si="32"/>
        <v>No</v>
      </c>
      <c r="H1144" s="396" t="str">
        <f t="shared" si="33"/>
        <v>No</v>
      </c>
      <c r="I1144" s="396" t="str">
        <f t="shared" si="33"/>
        <v>No</v>
      </c>
      <c r="J1144" s="17"/>
      <c r="K1144" s="17"/>
      <c r="L1144" s="17"/>
      <c r="N1144" s="71"/>
    </row>
    <row r="1145" spans="2:14" x14ac:dyDescent="0.3">
      <c r="B1145" s="386"/>
      <c r="C1145" s="392"/>
      <c r="D1145" s="392"/>
      <c r="E1145" s="395"/>
      <c r="F1145" s="394"/>
      <c r="G1145" s="396" t="str">
        <f t="shared" si="32"/>
        <v>No</v>
      </c>
      <c r="H1145" s="396" t="str">
        <f t="shared" si="33"/>
        <v>No</v>
      </c>
      <c r="I1145" s="396" t="str">
        <f t="shared" si="33"/>
        <v>No</v>
      </c>
      <c r="J1145" s="17"/>
      <c r="K1145" s="17"/>
      <c r="L1145" s="17"/>
      <c r="N1145" s="71"/>
    </row>
    <row r="1146" spans="2:14" x14ac:dyDescent="0.3">
      <c r="B1146" s="386"/>
      <c r="C1146" s="392"/>
      <c r="D1146" s="392"/>
      <c r="E1146" s="395"/>
      <c r="F1146" s="394"/>
      <c r="G1146" s="396" t="str">
        <f t="shared" si="32"/>
        <v>No</v>
      </c>
      <c r="H1146" s="396" t="str">
        <f t="shared" si="33"/>
        <v>No</v>
      </c>
      <c r="I1146" s="396" t="str">
        <f t="shared" si="33"/>
        <v>No</v>
      </c>
      <c r="J1146" s="17"/>
      <c r="K1146" s="17"/>
      <c r="L1146" s="17"/>
      <c r="N1146" s="71"/>
    </row>
    <row r="1147" spans="2:14" x14ac:dyDescent="0.3">
      <c r="B1147" s="386"/>
      <c r="C1147" s="392"/>
      <c r="D1147" s="392"/>
      <c r="E1147" s="395"/>
      <c r="F1147" s="394"/>
      <c r="G1147" s="396" t="str">
        <f t="shared" si="32"/>
        <v>No</v>
      </c>
      <c r="H1147" s="396" t="str">
        <f t="shared" si="33"/>
        <v>No</v>
      </c>
      <c r="I1147" s="396" t="str">
        <f t="shared" si="33"/>
        <v>No</v>
      </c>
      <c r="J1147" s="17"/>
      <c r="K1147" s="17"/>
      <c r="L1147" s="17"/>
      <c r="N1147" s="71"/>
    </row>
    <row r="1148" spans="2:14" x14ac:dyDescent="0.3">
      <c r="B1148" s="386"/>
      <c r="C1148" s="392"/>
      <c r="D1148" s="392"/>
      <c r="E1148" s="395"/>
      <c r="F1148" s="394"/>
      <c r="G1148" s="396" t="str">
        <f t="shared" si="32"/>
        <v>No</v>
      </c>
      <c r="H1148" s="396" t="str">
        <f t="shared" si="33"/>
        <v>No</v>
      </c>
      <c r="I1148" s="396" t="str">
        <f t="shared" si="33"/>
        <v>No</v>
      </c>
      <c r="J1148" s="17"/>
      <c r="K1148" s="17"/>
      <c r="L1148" s="17"/>
      <c r="N1148" s="71"/>
    </row>
    <row r="1149" spans="2:14" x14ac:dyDescent="0.3">
      <c r="B1149" s="386"/>
      <c r="C1149" s="392"/>
      <c r="D1149" s="392"/>
      <c r="E1149" s="395"/>
      <c r="F1149" s="394"/>
      <c r="G1149" s="396" t="str">
        <f t="shared" si="32"/>
        <v>No</v>
      </c>
      <c r="H1149" s="396" t="str">
        <f t="shared" si="33"/>
        <v>No</v>
      </c>
      <c r="I1149" s="396" t="str">
        <f t="shared" si="33"/>
        <v>No</v>
      </c>
      <c r="J1149" s="17"/>
      <c r="K1149" s="17"/>
      <c r="L1149" s="17"/>
      <c r="N1149" s="71"/>
    </row>
    <row r="1150" spans="2:14" x14ac:dyDescent="0.3">
      <c r="B1150" s="386"/>
      <c r="C1150" s="392"/>
      <c r="D1150" s="392"/>
      <c r="E1150" s="395"/>
      <c r="F1150" s="394"/>
      <c r="G1150" s="396" t="str">
        <f t="shared" si="32"/>
        <v>No</v>
      </c>
      <c r="H1150" s="396" t="str">
        <f t="shared" si="33"/>
        <v>No</v>
      </c>
      <c r="I1150" s="396" t="str">
        <f t="shared" si="33"/>
        <v>No</v>
      </c>
      <c r="J1150" s="17"/>
      <c r="K1150" s="17"/>
      <c r="L1150" s="17"/>
      <c r="N1150" s="71"/>
    </row>
    <row r="1151" spans="2:14" x14ac:dyDescent="0.3">
      <c r="B1151" s="386"/>
      <c r="C1151" s="392"/>
      <c r="D1151" s="392"/>
      <c r="E1151" s="395"/>
      <c r="F1151" s="394"/>
      <c r="G1151" s="396" t="str">
        <f t="shared" si="32"/>
        <v>No</v>
      </c>
      <c r="H1151" s="396" t="str">
        <f t="shared" si="33"/>
        <v>No</v>
      </c>
      <c r="I1151" s="396" t="str">
        <f t="shared" si="33"/>
        <v>No</v>
      </c>
      <c r="J1151" s="17"/>
      <c r="K1151" s="17"/>
      <c r="L1151" s="17"/>
      <c r="N1151" s="71"/>
    </row>
    <row r="1152" spans="2:14" x14ac:dyDescent="0.3">
      <c r="B1152" s="386"/>
      <c r="C1152" s="392"/>
      <c r="D1152" s="392"/>
      <c r="E1152" s="395"/>
      <c r="F1152" s="394"/>
      <c r="G1152" s="396" t="str">
        <f t="shared" si="32"/>
        <v>No</v>
      </c>
      <c r="H1152" s="396" t="str">
        <f t="shared" si="33"/>
        <v>No</v>
      </c>
      <c r="I1152" s="396" t="str">
        <f t="shared" si="33"/>
        <v>No</v>
      </c>
      <c r="J1152" s="17"/>
      <c r="K1152" s="17"/>
      <c r="L1152" s="17"/>
      <c r="N1152" s="71"/>
    </row>
    <row r="1153" spans="2:14" x14ac:dyDescent="0.3">
      <c r="B1153" s="386"/>
      <c r="C1153" s="392"/>
      <c r="D1153" s="392"/>
      <c r="E1153" s="395"/>
      <c r="F1153" s="394"/>
      <c r="G1153" s="396" t="str">
        <f t="shared" si="32"/>
        <v>No</v>
      </c>
      <c r="H1153" s="396" t="str">
        <f t="shared" si="33"/>
        <v>No</v>
      </c>
      <c r="I1153" s="396" t="str">
        <f t="shared" si="33"/>
        <v>No</v>
      </c>
      <c r="J1153" s="17"/>
      <c r="K1153" s="17"/>
      <c r="L1153" s="17"/>
      <c r="N1153" s="71"/>
    </row>
    <row r="1154" spans="2:14" x14ac:dyDescent="0.3">
      <c r="B1154" s="386"/>
      <c r="C1154" s="392"/>
      <c r="D1154" s="392"/>
      <c r="E1154" s="395"/>
      <c r="F1154" s="394"/>
      <c r="G1154" s="396" t="str">
        <f t="shared" si="32"/>
        <v>No</v>
      </c>
      <c r="H1154" s="396" t="str">
        <f t="shared" si="33"/>
        <v>No</v>
      </c>
      <c r="I1154" s="396" t="str">
        <f t="shared" si="33"/>
        <v>No</v>
      </c>
      <c r="J1154" s="17"/>
      <c r="K1154" s="17"/>
      <c r="L1154" s="17"/>
      <c r="N1154" s="71"/>
    </row>
    <row r="1155" spans="2:14" x14ac:dyDescent="0.3">
      <c r="B1155" s="386"/>
      <c r="C1155" s="392"/>
      <c r="D1155" s="392"/>
      <c r="E1155" s="395"/>
      <c r="F1155" s="394"/>
      <c r="G1155" s="396" t="str">
        <f t="shared" si="32"/>
        <v>No</v>
      </c>
      <c r="H1155" s="396" t="str">
        <f t="shared" si="33"/>
        <v>No</v>
      </c>
      <c r="I1155" s="396" t="str">
        <f t="shared" si="33"/>
        <v>No</v>
      </c>
      <c r="J1155" s="17"/>
      <c r="K1155" s="17"/>
      <c r="L1155" s="17"/>
      <c r="N1155" s="71"/>
    </row>
    <row r="1156" spans="2:14" x14ac:dyDescent="0.3">
      <c r="B1156" s="386"/>
      <c r="C1156" s="392"/>
      <c r="D1156" s="392"/>
      <c r="E1156" s="395"/>
      <c r="F1156" s="394"/>
      <c r="G1156" s="396" t="str">
        <f t="shared" si="32"/>
        <v>No</v>
      </c>
      <c r="H1156" s="396" t="str">
        <f t="shared" si="33"/>
        <v>No</v>
      </c>
      <c r="I1156" s="396" t="str">
        <f t="shared" si="33"/>
        <v>No</v>
      </c>
      <c r="J1156" s="17"/>
      <c r="K1156" s="17"/>
      <c r="L1156" s="17"/>
      <c r="N1156" s="71"/>
    </row>
    <row r="1157" spans="2:14" x14ac:dyDescent="0.3">
      <c r="B1157" s="386"/>
      <c r="C1157" s="392"/>
      <c r="D1157" s="392"/>
      <c r="E1157" s="395"/>
      <c r="F1157" s="394"/>
      <c r="G1157" s="396" t="str">
        <f t="shared" si="32"/>
        <v>No</v>
      </c>
      <c r="H1157" s="396" t="str">
        <f t="shared" si="33"/>
        <v>No</v>
      </c>
      <c r="I1157" s="396" t="str">
        <f t="shared" si="33"/>
        <v>No</v>
      </c>
      <c r="J1157" s="17"/>
      <c r="K1157" s="17"/>
      <c r="L1157" s="17"/>
      <c r="N1157" s="71"/>
    </row>
    <row r="1158" spans="2:14" x14ac:dyDescent="0.3">
      <c r="B1158" s="386"/>
      <c r="C1158" s="392"/>
      <c r="D1158" s="392"/>
      <c r="E1158" s="395"/>
      <c r="F1158" s="394"/>
      <c r="G1158" s="396" t="str">
        <f t="shared" si="32"/>
        <v>No</v>
      </c>
      <c r="H1158" s="396" t="str">
        <f t="shared" si="33"/>
        <v>No</v>
      </c>
      <c r="I1158" s="396" t="str">
        <f t="shared" si="33"/>
        <v>No</v>
      </c>
      <c r="J1158" s="17"/>
      <c r="K1158" s="17"/>
      <c r="L1158" s="17"/>
      <c r="N1158" s="71"/>
    </row>
    <row r="1159" spans="2:14" x14ac:dyDescent="0.3">
      <c r="B1159" s="386"/>
      <c r="C1159" s="392"/>
      <c r="D1159" s="392"/>
      <c r="E1159" s="395"/>
      <c r="F1159" s="394"/>
      <c r="G1159" s="396" t="str">
        <f t="shared" si="32"/>
        <v>No</v>
      </c>
      <c r="H1159" s="396" t="str">
        <f t="shared" si="33"/>
        <v>No</v>
      </c>
      <c r="I1159" s="396" t="str">
        <f t="shared" si="33"/>
        <v>No</v>
      </c>
      <c r="J1159" s="17"/>
      <c r="K1159" s="17"/>
      <c r="L1159" s="17"/>
      <c r="N1159" s="71"/>
    </row>
    <row r="1160" spans="2:14" x14ac:dyDescent="0.3">
      <c r="B1160" s="386"/>
      <c r="C1160" s="392"/>
      <c r="D1160" s="392"/>
      <c r="E1160" s="395"/>
      <c r="F1160" s="394"/>
      <c r="G1160" s="396" t="str">
        <f t="shared" si="32"/>
        <v>No</v>
      </c>
      <c r="H1160" s="396" t="str">
        <f t="shared" si="33"/>
        <v>No</v>
      </c>
      <c r="I1160" s="396" t="str">
        <f t="shared" si="33"/>
        <v>No</v>
      </c>
      <c r="J1160" s="17"/>
      <c r="K1160" s="17"/>
      <c r="L1160" s="17"/>
      <c r="N1160" s="71"/>
    </row>
    <row r="1161" spans="2:14" x14ac:dyDescent="0.3">
      <c r="B1161" s="386"/>
      <c r="C1161" s="392"/>
      <c r="D1161" s="392"/>
      <c r="E1161" s="395"/>
      <c r="F1161" s="394"/>
      <c r="G1161" s="396" t="str">
        <f t="shared" si="32"/>
        <v>No</v>
      </c>
      <c r="H1161" s="396" t="str">
        <f t="shared" si="33"/>
        <v>No</v>
      </c>
      <c r="I1161" s="396" t="str">
        <f t="shared" si="33"/>
        <v>No</v>
      </c>
      <c r="J1161" s="17"/>
      <c r="K1161" s="17"/>
      <c r="L1161" s="17"/>
      <c r="N1161" s="71"/>
    </row>
    <row r="1162" spans="2:14" x14ac:dyDescent="0.3">
      <c r="B1162" s="386"/>
      <c r="C1162" s="392"/>
      <c r="D1162" s="392"/>
      <c r="E1162" s="395"/>
      <c r="F1162" s="394"/>
      <c r="G1162" s="396" t="str">
        <f t="shared" si="32"/>
        <v>No</v>
      </c>
      <c r="H1162" s="396" t="str">
        <f t="shared" si="33"/>
        <v>No</v>
      </c>
      <c r="I1162" s="396" t="str">
        <f t="shared" si="33"/>
        <v>No</v>
      </c>
      <c r="J1162" s="17"/>
      <c r="K1162" s="17"/>
      <c r="L1162" s="17"/>
      <c r="N1162" s="71"/>
    </row>
    <row r="1163" spans="2:14" x14ac:dyDescent="0.3">
      <c r="B1163" s="386"/>
      <c r="C1163" s="392"/>
      <c r="D1163" s="392"/>
      <c r="E1163" s="395"/>
      <c r="F1163" s="394"/>
      <c r="G1163" s="396" t="str">
        <f t="shared" si="32"/>
        <v>No</v>
      </c>
      <c r="H1163" s="396" t="str">
        <f t="shared" si="33"/>
        <v>No</v>
      </c>
      <c r="I1163" s="396" t="str">
        <f t="shared" si="33"/>
        <v>No</v>
      </c>
      <c r="J1163" s="17"/>
      <c r="K1163" s="17"/>
      <c r="L1163" s="17"/>
      <c r="N1163" s="71"/>
    </row>
    <row r="1164" spans="2:14" x14ac:dyDescent="0.3">
      <c r="B1164" s="386"/>
      <c r="C1164" s="392"/>
      <c r="D1164" s="392"/>
      <c r="E1164" s="395"/>
      <c r="F1164" s="394"/>
      <c r="G1164" s="396" t="str">
        <f t="shared" si="32"/>
        <v>No</v>
      </c>
      <c r="H1164" s="396" t="str">
        <f t="shared" si="33"/>
        <v>No</v>
      </c>
      <c r="I1164" s="396" t="str">
        <f t="shared" si="33"/>
        <v>No</v>
      </c>
      <c r="J1164" s="17"/>
      <c r="K1164" s="17"/>
      <c r="L1164" s="17"/>
      <c r="N1164" s="71"/>
    </row>
    <row r="1165" spans="2:14" x14ac:dyDescent="0.3">
      <c r="B1165" s="386"/>
      <c r="C1165" s="392"/>
      <c r="D1165" s="392"/>
      <c r="E1165" s="395"/>
      <c r="F1165" s="394"/>
      <c r="G1165" s="396" t="str">
        <f t="shared" si="32"/>
        <v>No</v>
      </c>
      <c r="H1165" s="396" t="str">
        <f t="shared" si="33"/>
        <v>No</v>
      </c>
      <c r="I1165" s="396" t="str">
        <f t="shared" si="33"/>
        <v>No</v>
      </c>
      <c r="J1165" s="17"/>
      <c r="K1165" s="17"/>
      <c r="L1165" s="17"/>
      <c r="N1165" s="71"/>
    </row>
    <row r="1166" spans="2:14" x14ac:dyDescent="0.3">
      <c r="B1166" s="386"/>
      <c r="C1166" s="392"/>
      <c r="D1166" s="392"/>
      <c r="E1166" s="395"/>
      <c r="F1166" s="394"/>
      <c r="G1166" s="396" t="str">
        <f t="shared" si="32"/>
        <v>No</v>
      </c>
      <c r="H1166" s="396" t="str">
        <f t="shared" si="33"/>
        <v>No</v>
      </c>
      <c r="I1166" s="396" t="str">
        <f t="shared" si="33"/>
        <v>No</v>
      </c>
      <c r="J1166" s="17"/>
      <c r="K1166" s="17"/>
      <c r="L1166" s="17"/>
      <c r="N1166" s="71"/>
    </row>
    <row r="1167" spans="2:14" x14ac:dyDescent="0.3">
      <c r="B1167" s="386"/>
      <c r="C1167" s="392"/>
      <c r="D1167" s="392"/>
      <c r="E1167" s="395"/>
      <c r="F1167" s="394"/>
      <c r="G1167" s="396" t="str">
        <f t="shared" si="32"/>
        <v>No</v>
      </c>
      <c r="H1167" s="396" t="str">
        <f t="shared" si="33"/>
        <v>No</v>
      </c>
      <c r="I1167" s="396" t="str">
        <f t="shared" si="33"/>
        <v>No</v>
      </c>
      <c r="J1167" s="17"/>
      <c r="K1167" s="17"/>
      <c r="L1167" s="17"/>
      <c r="N1167" s="71"/>
    </row>
    <row r="1168" spans="2:14" x14ac:dyDescent="0.3">
      <c r="B1168" s="386"/>
      <c r="C1168" s="392"/>
      <c r="D1168" s="392"/>
      <c r="E1168" s="395"/>
      <c r="F1168" s="394"/>
      <c r="G1168" s="396" t="str">
        <f t="shared" si="32"/>
        <v>No</v>
      </c>
      <c r="H1168" s="396" t="str">
        <f t="shared" si="33"/>
        <v>No</v>
      </c>
      <c r="I1168" s="396" t="str">
        <f t="shared" si="33"/>
        <v>No</v>
      </c>
      <c r="J1168" s="17"/>
      <c r="K1168" s="17"/>
      <c r="L1168" s="17"/>
      <c r="N1168" s="71"/>
    </row>
    <row r="1169" spans="2:14" x14ac:dyDescent="0.3">
      <c r="B1169" s="386"/>
      <c r="C1169" s="392"/>
      <c r="D1169" s="392"/>
      <c r="E1169" s="395"/>
      <c r="F1169" s="394"/>
      <c r="G1169" s="396" t="str">
        <f t="shared" si="32"/>
        <v>No</v>
      </c>
      <c r="H1169" s="396" t="str">
        <f t="shared" si="33"/>
        <v>No</v>
      </c>
      <c r="I1169" s="396" t="str">
        <f t="shared" si="33"/>
        <v>No</v>
      </c>
      <c r="J1169" s="17"/>
      <c r="K1169" s="17"/>
      <c r="L1169" s="17"/>
      <c r="N1169" s="71"/>
    </row>
    <row r="1170" spans="2:14" x14ac:dyDescent="0.3">
      <c r="B1170" s="386"/>
      <c r="C1170" s="392"/>
      <c r="D1170" s="392"/>
      <c r="E1170" s="395"/>
      <c r="F1170" s="394"/>
      <c r="G1170" s="396" t="str">
        <f t="shared" si="32"/>
        <v>No</v>
      </c>
      <c r="H1170" s="396" t="str">
        <f t="shared" si="33"/>
        <v>No</v>
      </c>
      <c r="I1170" s="396" t="str">
        <f t="shared" si="33"/>
        <v>No</v>
      </c>
      <c r="J1170" s="17"/>
      <c r="K1170" s="17"/>
      <c r="L1170" s="17"/>
      <c r="N1170" s="71"/>
    </row>
    <row r="1171" spans="2:14" x14ac:dyDescent="0.3">
      <c r="B1171" s="386"/>
      <c r="C1171" s="392"/>
      <c r="D1171" s="392"/>
      <c r="E1171" s="395"/>
      <c r="F1171" s="394"/>
      <c r="G1171" s="396" t="str">
        <f t="shared" si="32"/>
        <v>No</v>
      </c>
      <c r="H1171" s="396" t="str">
        <f t="shared" si="33"/>
        <v>No</v>
      </c>
      <c r="I1171" s="396" t="str">
        <f t="shared" si="33"/>
        <v>No</v>
      </c>
      <c r="J1171" s="17"/>
      <c r="K1171" s="17"/>
      <c r="L1171" s="17"/>
      <c r="N1171" s="71"/>
    </row>
    <row r="1172" spans="2:14" x14ac:dyDescent="0.3">
      <c r="B1172" s="386"/>
      <c r="C1172" s="392"/>
      <c r="D1172" s="392"/>
      <c r="E1172" s="395"/>
      <c r="F1172" s="394"/>
      <c r="G1172" s="396" t="str">
        <f t="shared" si="32"/>
        <v>No</v>
      </c>
      <c r="H1172" s="396" t="str">
        <f t="shared" si="33"/>
        <v>No</v>
      </c>
      <c r="I1172" s="396" t="str">
        <f t="shared" si="33"/>
        <v>No</v>
      </c>
      <c r="J1172" s="17"/>
      <c r="K1172" s="17"/>
      <c r="L1172" s="17"/>
      <c r="N1172" s="71"/>
    </row>
    <row r="1173" spans="2:14" x14ac:dyDescent="0.3">
      <c r="B1173" s="386"/>
      <c r="C1173" s="392"/>
      <c r="D1173" s="392"/>
      <c r="E1173" s="395"/>
      <c r="F1173" s="394"/>
      <c r="G1173" s="396" t="str">
        <f t="shared" si="32"/>
        <v>No</v>
      </c>
      <c r="H1173" s="396" t="str">
        <f t="shared" si="33"/>
        <v>No</v>
      </c>
      <c r="I1173" s="396" t="str">
        <f t="shared" si="33"/>
        <v>No</v>
      </c>
      <c r="J1173" s="17"/>
      <c r="K1173" s="17"/>
      <c r="L1173" s="17"/>
      <c r="N1173" s="71"/>
    </row>
    <row r="1174" spans="2:14" x14ac:dyDescent="0.3">
      <c r="B1174" s="386"/>
      <c r="C1174" s="392"/>
      <c r="D1174" s="392"/>
      <c r="E1174" s="395"/>
      <c r="F1174" s="394"/>
      <c r="G1174" s="396" t="str">
        <f t="shared" si="32"/>
        <v>No</v>
      </c>
      <c r="H1174" s="396" t="str">
        <f t="shared" si="33"/>
        <v>No</v>
      </c>
      <c r="I1174" s="396" t="str">
        <f t="shared" si="33"/>
        <v>No</v>
      </c>
      <c r="J1174" s="17"/>
      <c r="K1174" s="17"/>
      <c r="L1174" s="17"/>
      <c r="N1174" s="71"/>
    </row>
    <row r="1175" spans="2:14" x14ac:dyDescent="0.3">
      <c r="B1175" s="386"/>
      <c r="C1175" s="392"/>
      <c r="D1175" s="392"/>
      <c r="E1175" s="395"/>
      <c r="F1175" s="394"/>
      <c r="G1175" s="396" t="str">
        <f t="shared" si="32"/>
        <v>No</v>
      </c>
      <c r="H1175" s="396" t="str">
        <f t="shared" si="33"/>
        <v>No</v>
      </c>
      <c r="I1175" s="396" t="str">
        <f t="shared" si="33"/>
        <v>No</v>
      </c>
      <c r="J1175" s="17"/>
      <c r="K1175" s="17"/>
      <c r="L1175" s="17"/>
      <c r="N1175" s="71"/>
    </row>
    <row r="1176" spans="2:14" x14ac:dyDescent="0.3">
      <c r="B1176" s="386"/>
      <c r="C1176" s="392"/>
      <c r="D1176" s="392"/>
      <c r="E1176" s="395"/>
      <c r="F1176" s="394"/>
      <c r="G1176" s="396" t="str">
        <f t="shared" si="32"/>
        <v>No</v>
      </c>
      <c r="H1176" s="396" t="str">
        <f t="shared" si="33"/>
        <v>No</v>
      </c>
      <c r="I1176" s="396" t="str">
        <f t="shared" si="33"/>
        <v>No</v>
      </c>
      <c r="J1176" s="17"/>
      <c r="K1176" s="17"/>
      <c r="L1176" s="17"/>
      <c r="N1176" s="71"/>
    </row>
    <row r="1177" spans="2:14" x14ac:dyDescent="0.3">
      <c r="B1177" s="386"/>
      <c r="C1177" s="392"/>
      <c r="D1177" s="392"/>
      <c r="E1177" s="395"/>
      <c r="F1177" s="394"/>
      <c r="G1177" s="396" t="str">
        <f t="shared" si="32"/>
        <v>No</v>
      </c>
      <c r="H1177" s="396" t="str">
        <f t="shared" si="33"/>
        <v>No</v>
      </c>
      <c r="I1177" s="396" t="str">
        <f t="shared" si="33"/>
        <v>No</v>
      </c>
      <c r="J1177" s="17"/>
      <c r="K1177" s="17"/>
      <c r="L1177" s="17"/>
      <c r="N1177" s="71"/>
    </row>
    <row r="1178" spans="2:14" x14ac:dyDescent="0.3">
      <c r="B1178" s="386"/>
      <c r="C1178" s="392"/>
      <c r="D1178" s="392"/>
      <c r="E1178" s="395"/>
      <c r="F1178" s="394"/>
      <c r="G1178" s="396" t="str">
        <f t="shared" si="32"/>
        <v>No</v>
      </c>
      <c r="H1178" s="396" t="str">
        <f t="shared" si="33"/>
        <v>No</v>
      </c>
      <c r="I1178" s="396" t="str">
        <f t="shared" si="33"/>
        <v>No</v>
      </c>
      <c r="J1178" s="17"/>
      <c r="K1178" s="17"/>
      <c r="L1178" s="17"/>
      <c r="N1178" s="71"/>
    </row>
    <row r="1179" spans="2:14" x14ac:dyDescent="0.3">
      <c r="B1179" s="386"/>
      <c r="C1179" s="392"/>
      <c r="D1179" s="392"/>
      <c r="E1179" s="395"/>
      <c r="F1179" s="394"/>
      <c r="G1179" s="396" t="str">
        <f t="shared" si="32"/>
        <v>No</v>
      </c>
      <c r="H1179" s="396" t="str">
        <f t="shared" si="33"/>
        <v>No</v>
      </c>
      <c r="I1179" s="396" t="str">
        <f t="shared" si="33"/>
        <v>No</v>
      </c>
      <c r="J1179" s="17"/>
      <c r="K1179" s="17"/>
      <c r="L1179" s="17"/>
      <c r="N1179" s="71"/>
    </row>
    <row r="1180" spans="2:14" x14ac:dyDescent="0.3">
      <c r="B1180" s="386"/>
      <c r="C1180" s="392"/>
      <c r="D1180" s="392"/>
      <c r="E1180" s="395"/>
      <c r="F1180" s="394"/>
      <c r="G1180" s="396" t="str">
        <f t="shared" si="32"/>
        <v>No</v>
      </c>
      <c r="H1180" s="396" t="str">
        <f t="shared" si="33"/>
        <v>No</v>
      </c>
      <c r="I1180" s="396" t="str">
        <f t="shared" si="33"/>
        <v>No</v>
      </c>
      <c r="J1180" s="17"/>
      <c r="K1180" s="17"/>
      <c r="L1180" s="17"/>
      <c r="N1180" s="71"/>
    </row>
    <row r="1181" spans="2:14" x14ac:dyDescent="0.3">
      <c r="B1181" s="386"/>
      <c r="C1181" s="392"/>
      <c r="D1181" s="392"/>
      <c r="E1181" s="395"/>
      <c r="F1181" s="394"/>
      <c r="G1181" s="396" t="str">
        <f t="shared" si="32"/>
        <v>No</v>
      </c>
      <c r="H1181" s="396" t="str">
        <f t="shared" si="33"/>
        <v>No</v>
      </c>
      <c r="I1181" s="396" t="str">
        <f t="shared" si="33"/>
        <v>No</v>
      </c>
      <c r="J1181" s="17"/>
      <c r="K1181" s="17"/>
      <c r="L1181" s="17"/>
      <c r="N1181" s="71"/>
    </row>
    <row r="1182" spans="2:14" x14ac:dyDescent="0.3">
      <c r="B1182" s="386"/>
      <c r="C1182" s="392"/>
      <c r="D1182" s="392"/>
      <c r="E1182" s="395"/>
      <c r="F1182" s="394"/>
      <c r="G1182" s="396" t="str">
        <f t="shared" si="32"/>
        <v>No</v>
      </c>
      <c r="H1182" s="396" t="str">
        <f t="shared" si="33"/>
        <v>No</v>
      </c>
      <c r="I1182" s="396" t="str">
        <f t="shared" si="33"/>
        <v>No</v>
      </c>
      <c r="J1182" s="17"/>
      <c r="K1182" s="17"/>
      <c r="L1182" s="17"/>
      <c r="N1182" s="71"/>
    </row>
    <row r="1183" spans="2:14" x14ac:dyDescent="0.3">
      <c r="B1183" s="386"/>
      <c r="C1183" s="392"/>
      <c r="D1183" s="392"/>
      <c r="E1183" s="395"/>
      <c r="F1183" s="394"/>
      <c r="G1183" s="396" t="str">
        <f t="shared" si="32"/>
        <v>No</v>
      </c>
      <c r="H1183" s="396" t="str">
        <f t="shared" si="33"/>
        <v>No</v>
      </c>
      <c r="I1183" s="396" t="str">
        <f t="shared" si="33"/>
        <v>No</v>
      </c>
      <c r="J1183" s="17"/>
      <c r="K1183" s="17"/>
      <c r="L1183" s="17"/>
      <c r="N1183" s="71"/>
    </row>
    <row r="1184" spans="2:14" x14ac:dyDescent="0.3">
      <c r="B1184" s="386"/>
      <c r="C1184" s="392"/>
      <c r="D1184" s="392"/>
      <c r="E1184" s="395"/>
      <c r="F1184" s="394"/>
      <c r="G1184" s="396" t="str">
        <f t="shared" si="32"/>
        <v>No</v>
      </c>
      <c r="H1184" s="396" t="str">
        <f t="shared" si="33"/>
        <v>No</v>
      </c>
      <c r="I1184" s="396" t="str">
        <f t="shared" si="33"/>
        <v>No</v>
      </c>
      <c r="J1184" s="17"/>
      <c r="K1184" s="17"/>
      <c r="L1184" s="17"/>
      <c r="N1184" s="71"/>
    </row>
    <row r="1185" spans="2:14" x14ac:dyDescent="0.3">
      <c r="B1185" s="386"/>
      <c r="C1185" s="392"/>
      <c r="D1185" s="392"/>
      <c r="E1185" s="395"/>
      <c r="F1185" s="394"/>
      <c r="G1185" s="396" t="str">
        <f t="shared" si="32"/>
        <v>No</v>
      </c>
      <c r="H1185" s="396" t="str">
        <f t="shared" si="33"/>
        <v>No</v>
      </c>
      <c r="I1185" s="396" t="str">
        <f t="shared" si="33"/>
        <v>No</v>
      </c>
      <c r="J1185" s="17"/>
      <c r="K1185" s="17"/>
      <c r="L1185" s="17"/>
      <c r="N1185" s="71"/>
    </row>
    <row r="1186" spans="2:14" x14ac:dyDescent="0.3">
      <c r="B1186" s="386"/>
      <c r="C1186" s="392"/>
      <c r="D1186" s="392"/>
      <c r="E1186" s="395"/>
      <c r="F1186" s="394"/>
      <c r="G1186" s="396" t="str">
        <f t="shared" si="32"/>
        <v>No</v>
      </c>
      <c r="H1186" s="396" t="str">
        <f t="shared" si="33"/>
        <v>No</v>
      </c>
      <c r="I1186" s="396" t="str">
        <f t="shared" si="33"/>
        <v>No</v>
      </c>
      <c r="J1186" s="17"/>
      <c r="K1186" s="17"/>
      <c r="L1186" s="17"/>
      <c r="N1186" s="71"/>
    </row>
    <row r="1187" spans="2:14" x14ac:dyDescent="0.3">
      <c r="B1187" s="386"/>
      <c r="C1187" s="392"/>
      <c r="D1187" s="392"/>
      <c r="E1187" s="395"/>
      <c r="F1187" s="394"/>
      <c r="G1187" s="396" t="str">
        <f t="shared" si="32"/>
        <v>No</v>
      </c>
      <c r="H1187" s="396" t="str">
        <f t="shared" si="33"/>
        <v>No</v>
      </c>
      <c r="I1187" s="396" t="str">
        <f t="shared" si="33"/>
        <v>No</v>
      </c>
      <c r="J1187" s="17"/>
      <c r="K1187" s="17"/>
      <c r="L1187" s="17"/>
      <c r="N1187" s="71"/>
    </row>
    <row r="1188" spans="2:14" x14ac:dyDescent="0.3">
      <c r="B1188" s="386"/>
      <c r="C1188" s="392"/>
      <c r="D1188" s="392"/>
      <c r="E1188" s="395"/>
      <c r="F1188" s="394"/>
      <c r="G1188" s="396" t="str">
        <f t="shared" si="32"/>
        <v>No</v>
      </c>
      <c r="H1188" s="396" t="str">
        <f t="shared" si="33"/>
        <v>No</v>
      </c>
      <c r="I1188" s="396" t="str">
        <f t="shared" si="33"/>
        <v>No</v>
      </c>
      <c r="J1188" s="17"/>
      <c r="K1188" s="17"/>
      <c r="L1188" s="17"/>
      <c r="N1188" s="71"/>
    </row>
    <row r="1189" spans="2:14" x14ac:dyDescent="0.3">
      <c r="B1189" s="386"/>
      <c r="C1189" s="392"/>
      <c r="D1189" s="392"/>
      <c r="E1189" s="395"/>
      <c r="F1189" s="394"/>
      <c r="G1189" s="396" t="str">
        <f t="shared" si="32"/>
        <v>No</v>
      </c>
      <c r="H1189" s="396" t="str">
        <f t="shared" si="33"/>
        <v>No</v>
      </c>
      <c r="I1189" s="396" t="str">
        <f t="shared" si="33"/>
        <v>No</v>
      </c>
      <c r="J1189" s="17"/>
      <c r="K1189" s="17"/>
      <c r="L1189" s="17"/>
      <c r="N1189" s="71"/>
    </row>
    <row r="1190" spans="2:14" x14ac:dyDescent="0.3">
      <c r="B1190" s="386"/>
      <c r="C1190" s="392"/>
      <c r="D1190" s="392"/>
      <c r="E1190" s="395"/>
      <c r="F1190" s="394"/>
      <c r="G1190" s="396" t="str">
        <f t="shared" si="32"/>
        <v>No</v>
      </c>
      <c r="H1190" s="396" t="str">
        <f t="shared" si="33"/>
        <v>No</v>
      </c>
      <c r="I1190" s="396" t="str">
        <f t="shared" si="33"/>
        <v>No</v>
      </c>
      <c r="J1190" s="17"/>
      <c r="K1190" s="17"/>
      <c r="L1190" s="17"/>
      <c r="N1190" s="71"/>
    </row>
    <row r="1191" spans="2:14" x14ac:dyDescent="0.3">
      <c r="B1191" s="386"/>
      <c r="C1191" s="392"/>
      <c r="D1191" s="392"/>
      <c r="E1191" s="395"/>
      <c r="F1191" s="394"/>
      <c r="G1191" s="396" t="str">
        <f t="shared" si="32"/>
        <v>No</v>
      </c>
      <c r="H1191" s="396" t="str">
        <f t="shared" si="33"/>
        <v>No</v>
      </c>
      <c r="I1191" s="396" t="str">
        <f t="shared" si="33"/>
        <v>No</v>
      </c>
      <c r="J1191" s="17"/>
      <c r="K1191" s="17"/>
      <c r="L1191" s="17"/>
      <c r="N1191" s="71"/>
    </row>
    <row r="1192" spans="2:14" x14ac:dyDescent="0.3">
      <c r="B1192" s="386"/>
      <c r="C1192" s="392"/>
      <c r="D1192" s="392"/>
      <c r="E1192" s="395"/>
      <c r="F1192" s="394"/>
      <c r="G1192" s="396" t="str">
        <f t="shared" ref="G1192:G1255" si="34">IF($C1192="","No",IF($C1192&lt;DATE(2007,9,21),"Yes","No"))</f>
        <v>No</v>
      </c>
      <c r="H1192" s="396" t="str">
        <f t="shared" ref="H1192:I1255" si="35">IF($C1192="","No",IF($C1192&lt;DATE(2019,9,20),"Yes","No"))</f>
        <v>No</v>
      </c>
      <c r="I1192" s="396" t="str">
        <f t="shared" si="35"/>
        <v>No</v>
      </c>
      <c r="J1192" s="17"/>
      <c r="K1192" s="17"/>
      <c r="L1192" s="17"/>
      <c r="N1192" s="71"/>
    </row>
    <row r="1193" spans="2:14" x14ac:dyDescent="0.3">
      <c r="B1193" s="386"/>
      <c r="C1193" s="392"/>
      <c r="D1193" s="392"/>
      <c r="E1193" s="395"/>
      <c r="F1193" s="394"/>
      <c r="G1193" s="396" t="str">
        <f t="shared" si="34"/>
        <v>No</v>
      </c>
      <c r="H1193" s="396" t="str">
        <f t="shared" si="35"/>
        <v>No</v>
      </c>
      <c r="I1193" s="396" t="str">
        <f t="shared" si="35"/>
        <v>No</v>
      </c>
      <c r="J1193" s="17"/>
      <c r="K1193" s="17"/>
      <c r="L1193" s="17"/>
      <c r="N1193" s="71"/>
    </row>
    <row r="1194" spans="2:14" x14ac:dyDescent="0.3">
      <c r="B1194" s="386"/>
      <c r="C1194" s="392"/>
      <c r="D1194" s="392"/>
      <c r="E1194" s="395"/>
      <c r="F1194" s="394"/>
      <c r="G1194" s="396" t="str">
        <f t="shared" si="34"/>
        <v>No</v>
      </c>
      <c r="H1194" s="396" t="str">
        <f t="shared" si="35"/>
        <v>No</v>
      </c>
      <c r="I1194" s="396" t="str">
        <f t="shared" si="35"/>
        <v>No</v>
      </c>
      <c r="J1194" s="17"/>
      <c r="K1194" s="17"/>
      <c r="L1194" s="17"/>
      <c r="N1194" s="71"/>
    </row>
    <row r="1195" spans="2:14" x14ac:dyDescent="0.3">
      <c r="B1195" s="386"/>
      <c r="C1195" s="392"/>
      <c r="D1195" s="392"/>
      <c r="E1195" s="395"/>
      <c r="F1195" s="394"/>
      <c r="G1195" s="396" t="str">
        <f t="shared" si="34"/>
        <v>No</v>
      </c>
      <c r="H1195" s="396" t="str">
        <f t="shared" si="35"/>
        <v>No</v>
      </c>
      <c r="I1195" s="396" t="str">
        <f t="shared" si="35"/>
        <v>No</v>
      </c>
      <c r="J1195" s="17"/>
      <c r="K1195" s="17"/>
      <c r="L1195" s="17"/>
      <c r="N1195" s="71"/>
    </row>
    <row r="1196" spans="2:14" x14ac:dyDescent="0.3">
      <c r="B1196" s="386"/>
      <c r="C1196" s="392"/>
      <c r="D1196" s="392"/>
      <c r="E1196" s="395"/>
      <c r="F1196" s="394"/>
      <c r="G1196" s="396" t="str">
        <f t="shared" si="34"/>
        <v>No</v>
      </c>
      <c r="H1196" s="396" t="str">
        <f t="shared" si="35"/>
        <v>No</v>
      </c>
      <c r="I1196" s="396" t="str">
        <f t="shared" si="35"/>
        <v>No</v>
      </c>
      <c r="J1196" s="17"/>
      <c r="K1196" s="17"/>
      <c r="L1196" s="17"/>
      <c r="N1196" s="71"/>
    </row>
    <row r="1197" spans="2:14" x14ac:dyDescent="0.3">
      <c r="B1197" s="386"/>
      <c r="C1197" s="392"/>
      <c r="D1197" s="392"/>
      <c r="E1197" s="395"/>
      <c r="F1197" s="394"/>
      <c r="G1197" s="396" t="str">
        <f t="shared" si="34"/>
        <v>No</v>
      </c>
      <c r="H1197" s="396" t="str">
        <f t="shared" si="35"/>
        <v>No</v>
      </c>
      <c r="I1197" s="396" t="str">
        <f t="shared" si="35"/>
        <v>No</v>
      </c>
      <c r="J1197" s="17"/>
      <c r="K1197" s="17"/>
      <c r="L1197" s="17"/>
      <c r="N1197" s="71"/>
    </row>
    <row r="1198" spans="2:14" x14ac:dyDescent="0.3">
      <c r="B1198" s="386"/>
      <c r="C1198" s="392"/>
      <c r="D1198" s="392"/>
      <c r="E1198" s="395"/>
      <c r="F1198" s="394"/>
      <c r="G1198" s="396" t="str">
        <f t="shared" si="34"/>
        <v>No</v>
      </c>
      <c r="H1198" s="396" t="str">
        <f t="shared" si="35"/>
        <v>No</v>
      </c>
      <c r="I1198" s="396" t="str">
        <f t="shared" si="35"/>
        <v>No</v>
      </c>
      <c r="J1198" s="17"/>
      <c r="K1198" s="17"/>
      <c r="L1198" s="17"/>
      <c r="N1198" s="71"/>
    </row>
    <row r="1199" spans="2:14" x14ac:dyDescent="0.3">
      <c r="B1199" s="386"/>
      <c r="C1199" s="392"/>
      <c r="D1199" s="392"/>
      <c r="E1199" s="395"/>
      <c r="F1199" s="394"/>
      <c r="G1199" s="396" t="str">
        <f t="shared" si="34"/>
        <v>No</v>
      </c>
      <c r="H1199" s="396" t="str">
        <f t="shared" si="35"/>
        <v>No</v>
      </c>
      <c r="I1199" s="396" t="str">
        <f t="shared" si="35"/>
        <v>No</v>
      </c>
      <c r="J1199" s="17"/>
      <c r="K1199" s="17"/>
      <c r="L1199" s="17"/>
      <c r="N1199" s="71"/>
    </row>
    <row r="1200" spans="2:14" x14ac:dyDescent="0.3">
      <c r="B1200" s="386"/>
      <c r="C1200" s="392"/>
      <c r="D1200" s="392"/>
      <c r="E1200" s="395"/>
      <c r="F1200" s="394"/>
      <c r="G1200" s="396" t="str">
        <f t="shared" si="34"/>
        <v>No</v>
      </c>
      <c r="H1200" s="396" t="str">
        <f t="shared" si="35"/>
        <v>No</v>
      </c>
      <c r="I1200" s="396" t="str">
        <f t="shared" si="35"/>
        <v>No</v>
      </c>
      <c r="J1200" s="17"/>
      <c r="K1200" s="17"/>
      <c r="L1200" s="17"/>
      <c r="N1200" s="71"/>
    </row>
    <row r="1201" spans="2:14" x14ac:dyDescent="0.3">
      <c r="B1201" s="386"/>
      <c r="C1201" s="392"/>
      <c r="D1201" s="392"/>
      <c r="E1201" s="395"/>
      <c r="F1201" s="394"/>
      <c r="G1201" s="396" t="str">
        <f t="shared" si="34"/>
        <v>No</v>
      </c>
      <c r="H1201" s="396" t="str">
        <f t="shared" si="35"/>
        <v>No</v>
      </c>
      <c r="I1201" s="396" t="str">
        <f t="shared" si="35"/>
        <v>No</v>
      </c>
      <c r="J1201" s="17"/>
      <c r="K1201" s="17"/>
      <c r="L1201" s="17"/>
      <c r="N1201" s="71"/>
    </row>
    <row r="1202" spans="2:14" x14ac:dyDescent="0.3">
      <c r="B1202" s="386"/>
      <c r="C1202" s="392"/>
      <c r="D1202" s="392"/>
      <c r="E1202" s="395"/>
      <c r="F1202" s="394"/>
      <c r="G1202" s="396" t="str">
        <f t="shared" si="34"/>
        <v>No</v>
      </c>
      <c r="H1202" s="396" t="str">
        <f t="shared" si="35"/>
        <v>No</v>
      </c>
      <c r="I1202" s="396" t="str">
        <f t="shared" si="35"/>
        <v>No</v>
      </c>
      <c r="J1202" s="17"/>
      <c r="K1202" s="17"/>
      <c r="L1202" s="17"/>
      <c r="N1202" s="71"/>
    </row>
    <row r="1203" spans="2:14" x14ac:dyDescent="0.3">
      <c r="B1203" s="386"/>
      <c r="C1203" s="392"/>
      <c r="D1203" s="392"/>
      <c r="E1203" s="395"/>
      <c r="F1203" s="394"/>
      <c r="G1203" s="396" t="str">
        <f t="shared" si="34"/>
        <v>No</v>
      </c>
      <c r="H1203" s="396" t="str">
        <f t="shared" si="35"/>
        <v>No</v>
      </c>
      <c r="I1203" s="396" t="str">
        <f t="shared" si="35"/>
        <v>No</v>
      </c>
      <c r="J1203" s="17"/>
      <c r="K1203" s="17"/>
      <c r="L1203" s="17"/>
      <c r="N1203" s="71"/>
    </row>
    <row r="1204" spans="2:14" x14ac:dyDescent="0.3">
      <c r="B1204" s="386"/>
      <c r="C1204" s="392"/>
      <c r="D1204" s="392"/>
      <c r="E1204" s="395"/>
      <c r="F1204" s="394"/>
      <c r="G1204" s="396" t="str">
        <f t="shared" si="34"/>
        <v>No</v>
      </c>
      <c r="H1204" s="396" t="str">
        <f t="shared" si="35"/>
        <v>No</v>
      </c>
      <c r="I1204" s="396" t="str">
        <f t="shared" si="35"/>
        <v>No</v>
      </c>
      <c r="J1204" s="17"/>
      <c r="K1204" s="17"/>
      <c r="L1204" s="17"/>
      <c r="N1204" s="71"/>
    </row>
    <row r="1205" spans="2:14" x14ac:dyDescent="0.3">
      <c r="B1205" s="386"/>
      <c r="C1205" s="392"/>
      <c r="D1205" s="392"/>
      <c r="E1205" s="395"/>
      <c r="F1205" s="394"/>
      <c r="G1205" s="396" t="str">
        <f t="shared" si="34"/>
        <v>No</v>
      </c>
      <c r="H1205" s="396" t="str">
        <f t="shared" si="35"/>
        <v>No</v>
      </c>
      <c r="I1205" s="396" t="str">
        <f t="shared" si="35"/>
        <v>No</v>
      </c>
      <c r="J1205" s="17"/>
      <c r="K1205" s="17"/>
      <c r="L1205" s="17"/>
      <c r="N1205" s="71"/>
    </row>
    <row r="1206" spans="2:14" x14ac:dyDescent="0.3">
      <c r="B1206" s="386"/>
      <c r="C1206" s="392"/>
      <c r="D1206" s="392"/>
      <c r="E1206" s="395"/>
      <c r="F1206" s="394"/>
      <c r="G1206" s="396" t="str">
        <f t="shared" si="34"/>
        <v>No</v>
      </c>
      <c r="H1206" s="396" t="str">
        <f t="shared" si="35"/>
        <v>No</v>
      </c>
      <c r="I1206" s="396" t="str">
        <f t="shared" si="35"/>
        <v>No</v>
      </c>
      <c r="J1206" s="17"/>
      <c r="K1206" s="17"/>
      <c r="L1206" s="17"/>
      <c r="N1206" s="71"/>
    </row>
    <row r="1207" spans="2:14" x14ac:dyDescent="0.3">
      <c r="B1207" s="386"/>
      <c r="C1207" s="392"/>
      <c r="D1207" s="392"/>
      <c r="E1207" s="395"/>
      <c r="F1207" s="394"/>
      <c r="G1207" s="396" t="str">
        <f t="shared" si="34"/>
        <v>No</v>
      </c>
      <c r="H1207" s="396" t="str">
        <f t="shared" si="35"/>
        <v>No</v>
      </c>
      <c r="I1207" s="396" t="str">
        <f t="shared" si="35"/>
        <v>No</v>
      </c>
      <c r="J1207" s="17"/>
      <c r="K1207" s="17"/>
      <c r="L1207" s="17"/>
      <c r="N1207" s="71"/>
    </row>
    <row r="1208" spans="2:14" x14ac:dyDescent="0.3">
      <c r="B1208" s="386"/>
      <c r="C1208" s="392"/>
      <c r="D1208" s="392"/>
      <c r="E1208" s="395"/>
      <c r="F1208" s="394"/>
      <c r="G1208" s="396" t="str">
        <f t="shared" si="34"/>
        <v>No</v>
      </c>
      <c r="H1208" s="396" t="str">
        <f t="shared" si="35"/>
        <v>No</v>
      </c>
      <c r="I1208" s="396" t="str">
        <f t="shared" si="35"/>
        <v>No</v>
      </c>
      <c r="J1208" s="17"/>
      <c r="K1208" s="17"/>
      <c r="L1208" s="17"/>
      <c r="N1208" s="71"/>
    </row>
    <row r="1209" spans="2:14" x14ac:dyDescent="0.3">
      <c r="B1209" s="386"/>
      <c r="C1209" s="392"/>
      <c r="D1209" s="392"/>
      <c r="E1209" s="395"/>
      <c r="F1209" s="394"/>
      <c r="G1209" s="396" t="str">
        <f t="shared" si="34"/>
        <v>No</v>
      </c>
      <c r="H1209" s="396" t="str">
        <f t="shared" si="35"/>
        <v>No</v>
      </c>
      <c r="I1209" s="396" t="str">
        <f t="shared" si="35"/>
        <v>No</v>
      </c>
      <c r="J1209" s="17"/>
      <c r="K1209" s="17"/>
      <c r="L1209" s="17"/>
      <c r="N1209" s="71"/>
    </row>
    <row r="1210" spans="2:14" x14ac:dyDescent="0.3">
      <c r="B1210" s="386"/>
      <c r="C1210" s="392"/>
      <c r="D1210" s="392"/>
      <c r="E1210" s="395"/>
      <c r="F1210" s="394"/>
      <c r="G1210" s="396" t="str">
        <f t="shared" si="34"/>
        <v>No</v>
      </c>
      <c r="H1210" s="396" t="str">
        <f t="shared" si="35"/>
        <v>No</v>
      </c>
      <c r="I1210" s="396" t="str">
        <f t="shared" si="35"/>
        <v>No</v>
      </c>
      <c r="J1210" s="17"/>
      <c r="K1210" s="17"/>
      <c r="L1210" s="17"/>
      <c r="N1210" s="71"/>
    </row>
    <row r="1211" spans="2:14" x14ac:dyDescent="0.3">
      <c r="B1211" s="386"/>
      <c r="C1211" s="392"/>
      <c r="D1211" s="392"/>
      <c r="E1211" s="395"/>
      <c r="F1211" s="394"/>
      <c r="G1211" s="396" t="str">
        <f t="shared" si="34"/>
        <v>No</v>
      </c>
      <c r="H1211" s="396" t="str">
        <f t="shared" si="35"/>
        <v>No</v>
      </c>
      <c r="I1211" s="396" t="str">
        <f t="shared" si="35"/>
        <v>No</v>
      </c>
      <c r="J1211" s="17"/>
      <c r="K1211" s="17"/>
      <c r="L1211" s="17"/>
      <c r="N1211" s="71"/>
    </row>
    <row r="1212" spans="2:14" x14ac:dyDescent="0.3">
      <c r="B1212" s="386"/>
      <c r="C1212" s="392"/>
      <c r="D1212" s="392"/>
      <c r="E1212" s="395"/>
      <c r="F1212" s="394"/>
      <c r="G1212" s="396" t="str">
        <f t="shared" si="34"/>
        <v>No</v>
      </c>
      <c r="H1212" s="396" t="str">
        <f t="shared" si="35"/>
        <v>No</v>
      </c>
      <c r="I1212" s="396" t="str">
        <f t="shared" si="35"/>
        <v>No</v>
      </c>
      <c r="J1212" s="17"/>
      <c r="K1212" s="17"/>
      <c r="L1212" s="17"/>
      <c r="N1212" s="71"/>
    </row>
    <row r="1213" spans="2:14" x14ac:dyDescent="0.3">
      <c r="B1213" s="386"/>
      <c r="C1213" s="392"/>
      <c r="D1213" s="392"/>
      <c r="E1213" s="395"/>
      <c r="F1213" s="394"/>
      <c r="G1213" s="396" t="str">
        <f t="shared" si="34"/>
        <v>No</v>
      </c>
      <c r="H1213" s="396" t="str">
        <f t="shared" si="35"/>
        <v>No</v>
      </c>
      <c r="I1213" s="396" t="str">
        <f t="shared" si="35"/>
        <v>No</v>
      </c>
      <c r="J1213" s="17"/>
      <c r="K1213" s="17"/>
      <c r="L1213" s="17"/>
      <c r="N1213" s="71"/>
    </row>
    <row r="1214" spans="2:14" x14ac:dyDescent="0.3">
      <c r="B1214" s="386"/>
      <c r="C1214" s="392"/>
      <c r="D1214" s="392"/>
      <c r="E1214" s="395"/>
      <c r="F1214" s="394"/>
      <c r="G1214" s="396" t="str">
        <f t="shared" si="34"/>
        <v>No</v>
      </c>
      <c r="H1214" s="396" t="str">
        <f t="shared" si="35"/>
        <v>No</v>
      </c>
      <c r="I1214" s="396" t="str">
        <f t="shared" si="35"/>
        <v>No</v>
      </c>
      <c r="J1214" s="17"/>
      <c r="K1214" s="17"/>
      <c r="L1214" s="17"/>
      <c r="N1214" s="71"/>
    </row>
    <row r="1215" spans="2:14" x14ac:dyDescent="0.3">
      <c r="B1215" s="386"/>
      <c r="C1215" s="392"/>
      <c r="D1215" s="392"/>
      <c r="E1215" s="395"/>
      <c r="F1215" s="394"/>
      <c r="G1215" s="396" t="str">
        <f t="shared" si="34"/>
        <v>No</v>
      </c>
      <c r="H1215" s="396" t="str">
        <f t="shared" si="35"/>
        <v>No</v>
      </c>
      <c r="I1215" s="396" t="str">
        <f t="shared" si="35"/>
        <v>No</v>
      </c>
      <c r="J1215" s="17"/>
      <c r="K1215" s="17"/>
      <c r="L1215" s="17"/>
      <c r="N1215" s="71"/>
    </row>
    <row r="1216" spans="2:14" x14ac:dyDescent="0.3">
      <c r="B1216" s="386"/>
      <c r="C1216" s="392"/>
      <c r="D1216" s="392"/>
      <c r="E1216" s="395"/>
      <c r="F1216" s="394"/>
      <c r="G1216" s="396" t="str">
        <f t="shared" si="34"/>
        <v>No</v>
      </c>
      <c r="H1216" s="396" t="str">
        <f t="shared" si="35"/>
        <v>No</v>
      </c>
      <c r="I1216" s="396" t="str">
        <f t="shared" si="35"/>
        <v>No</v>
      </c>
      <c r="J1216" s="17"/>
      <c r="K1216" s="17"/>
      <c r="L1216" s="17"/>
      <c r="N1216" s="71"/>
    </row>
    <row r="1217" spans="2:14" x14ac:dyDescent="0.3">
      <c r="B1217" s="386"/>
      <c r="C1217" s="392"/>
      <c r="D1217" s="392"/>
      <c r="E1217" s="395"/>
      <c r="F1217" s="394"/>
      <c r="G1217" s="396" t="str">
        <f t="shared" si="34"/>
        <v>No</v>
      </c>
      <c r="H1217" s="396" t="str">
        <f t="shared" si="35"/>
        <v>No</v>
      </c>
      <c r="I1217" s="396" t="str">
        <f t="shared" si="35"/>
        <v>No</v>
      </c>
      <c r="J1217" s="17"/>
      <c r="K1217" s="17"/>
      <c r="L1217" s="17"/>
      <c r="N1217" s="71"/>
    </row>
    <row r="1218" spans="2:14" x14ac:dyDescent="0.3">
      <c r="B1218" s="386"/>
      <c r="C1218" s="392"/>
      <c r="D1218" s="392"/>
      <c r="E1218" s="395"/>
      <c r="F1218" s="394"/>
      <c r="G1218" s="396" t="str">
        <f t="shared" si="34"/>
        <v>No</v>
      </c>
      <c r="H1218" s="396" t="str">
        <f t="shared" si="35"/>
        <v>No</v>
      </c>
      <c r="I1218" s="396" t="str">
        <f t="shared" si="35"/>
        <v>No</v>
      </c>
      <c r="J1218" s="17"/>
      <c r="K1218" s="17"/>
      <c r="L1218" s="17"/>
      <c r="N1218" s="71"/>
    </row>
    <row r="1219" spans="2:14" x14ac:dyDescent="0.3">
      <c r="B1219" s="386"/>
      <c r="C1219" s="392"/>
      <c r="D1219" s="392"/>
      <c r="E1219" s="395"/>
      <c r="F1219" s="394"/>
      <c r="G1219" s="396" t="str">
        <f t="shared" si="34"/>
        <v>No</v>
      </c>
      <c r="H1219" s="396" t="str">
        <f t="shared" si="35"/>
        <v>No</v>
      </c>
      <c r="I1219" s="396" t="str">
        <f t="shared" si="35"/>
        <v>No</v>
      </c>
      <c r="J1219" s="17"/>
      <c r="K1219" s="17"/>
      <c r="L1219" s="17"/>
      <c r="N1219" s="71"/>
    </row>
    <row r="1220" spans="2:14" x14ac:dyDescent="0.3">
      <c r="B1220" s="386"/>
      <c r="C1220" s="392"/>
      <c r="D1220" s="392"/>
      <c r="E1220" s="395"/>
      <c r="F1220" s="394"/>
      <c r="G1220" s="396" t="str">
        <f t="shared" si="34"/>
        <v>No</v>
      </c>
      <c r="H1220" s="396" t="str">
        <f t="shared" si="35"/>
        <v>No</v>
      </c>
      <c r="I1220" s="396" t="str">
        <f t="shared" si="35"/>
        <v>No</v>
      </c>
      <c r="J1220" s="17"/>
      <c r="K1220" s="17"/>
      <c r="L1220" s="17"/>
      <c r="N1220" s="71"/>
    </row>
    <row r="1221" spans="2:14" x14ac:dyDescent="0.3">
      <c r="B1221" s="386"/>
      <c r="C1221" s="392"/>
      <c r="D1221" s="392"/>
      <c r="E1221" s="395"/>
      <c r="F1221" s="394"/>
      <c r="G1221" s="396" t="str">
        <f t="shared" si="34"/>
        <v>No</v>
      </c>
      <c r="H1221" s="396" t="str">
        <f t="shared" si="35"/>
        <v>No</v>
      </c>
      <c r="I1221" s="396" t="str">
        <f t="shared" si="35"/>
        <v>No</v>
      </c>
      <c r="J1221" s="17"/>
      <c r="K1221" s="17"/>
      <c r="L1221" s="17"/>
      <c r="N1221" s="71"/>
    </row>
    <row r="1222" spans="2:14" x14ac:dyDescent="0.3">
      <c r="B1222" s="386"/>
      <c r="C1222" s="392"/>
      <c r="D1222" s="392"/>
      <c r="E1222" s="395"/>
      <c r="F1222" s="394"/>
      <c r="G1222" s="396" t="str">
        <f t="shared" si="34"/>
        <v>No</v>
      </c>
      <c r="H1222" s="396" t="str">
        <f t="shared" si="35"/>
        <v>No</v>
      </c>
      <c r="I1222" s="396" t="str">
        <f t="shared" si="35"/>
        <v>No</v>
      </c>
      <c r="J1222" s="17"/>
      <c r="K1222" s="17"/>
      <c r="L1222" s="17"/>
      <c r="N1222" s="71"/>
    </row>
    <row r="1223" spans="2:14" x14ac:dyDescent="0.3">
      <c r="B1223" s="386"/>
      <c r="C1223" s="392"/>
      <c r="D1223" s="392"/>
      <c r="E1223" s="395"/>
      <c r="F1223" s="394"/>
      <c r="G1223" s="396" t="str">
        <f t="shared" si="34"/>
        <v>No</v>
      </c>
      <c r="H1223" s="396" t="str">
        <f t="shared" si="35"/>
        <v>No</v>
      </c>
      <c r="I1223" s="396" t="str">
        <f t="shared" si="35"/>
        <v>No</v>
      </c>
      <c r="J1223" s="17"/>
      <c r="K1223" s="17"/>
      <c r="L1223" s="17"/>
      <c r="N1223" s="71"/>
    </row>
    <row r="1224" spans="2:14" x14ac:dyDescent="0.3">
      <c r="B1224" s="386"/>
      <c r="C1224" s="392"/>
      <c r="D1224" s="392"/>
      <c r="E1224" s="395"/>
      <c r="F1224" s="394"/>
      <c r="G1224" s="396" t="str">
        <f t="shared" si="34"/>
        <v>No</v>
      </c>
      <c r="H1224" s="396" t="str">
        <f t="shared" si="35"/>
        <v>No</v>
      </c>
      <c r="I1224" s="396" t="str">
        <f t="shared" si="35"/>
        <v>No</v>
      </c>
      <c r="J1224" s="17"/>
      <c r="K1224" s="17"/>
      <c r="L1224" s="17"/>
      <c r="N1224" s="71"/>
    </row>
    <row r="1225" spans="2:14" x14ac:dyDescent="0.3">
      <c r="B1225" s="386"/>
      <c r="C1225" s="392"/>
      <c r="D1225" s="392"/>
      <c r="E1225" s="395"/>
      <c r="F1225" s="394"/>
      <c r="G1225" s="396" t="str">
        <f t="shared" si="34"/>
        <v>No</v>
      </c>
      <c r="H1225" s="396" t="str">
        <f t="shared" si="35"/>
        <v>No</v>
      </c>
      <c r="I1225" s="396" t="str">
        <f t="shared" si="35"/>
        <v>No</v>
      </c>
      <c r="J1225" s="17"/>
      <c r="K1225" s="17"/>
      <c r="L1225" s="17"/>
      <c r="N1225" s="71"/>
    </row>
    <row r="1226" spans="2:14" x14ac:dyDescent="0.3">
      <c r="B1226" s="386"/>
      <c r="C1226" s="392"/>
      <c r="D1226" s="392"/>
      <c r="E1226" s="395"/>
      <c r="F1226" s="394"/>
      <c r="G1226" s="396" t="str">
        <f t="shared" si="34"/>
        <v>No</v>
      </c>
      <c r="H1226" s="396" t="str">
        <f t="shared" si="35"/>
        <v>No</v>
      </c>
      <c r="I1226" s="396" t="str">
        <f t="shared" si="35"/>
        <v>No</v>
      </c>
      <c r="J1226" s="17"/>
      <c r="K1226" s="17"/>
      <c r="L1226" s="17"/>
      <c r="N1226" s="71"/>
    </row>
    <row r="1227" spans="2:14" x14ac:dyDescent="0.3">
      <c r="B1227" s="386"/>
      <c r="C1227" s="392"/>
      <c r="D1227" s="392"/>
      <c r="E1227" s="395"/>
      <c r="F1227" s="394"/>
      <c r="G1227" s="396" t="str">
        <f t="shared" si="34"/>
        <v>No</v>
      </c>
      <c r="H1227" s="396" t="str">
        <f t="shared" si="35"/>
        <v>No</v>
      </c>
      <c r="I1227" s="396" t="str">
        <f t="shared" si="35"/>
        <v>No</v>
      </c>
      <c r="J1227" s="17"/>
      <c r="K1227" s="17"/>
      <c r="L1227" s="17"/>
      <c r="N1227" s="71"/>
    </row>
    <row r="1228" spans="2:14" x14ac:dyDescent="0.3">
      <c r="B1228" s="386"/>
      <c r="C1228" s="392"/>
      <c r="D1228" s="392"/>
      <c r="E1228" s="395"/>
      <c r="F1228" s="394"/>
      <c r="G1228" s="396" t="str">
        <f t="shared" si="34"/>
        <v>No</v>
      </c>
      <c r="H1228" s="396" t="str">
        <f t="shared" si="35"/>
        <v>No</v>
      </c>
      <c r="I1228" s="396" t="str">
        <f t="shared" si="35"/>
        <v>No</v>
      </c>
      <c r="J1228" s="17"/>
      <c r="K1228" s="17"/>
      <c r="L1228" s="17"/>
      <c r="N1228" s="71"/>
    </row>
    <row r="1229" spans="2:14" x14ac:dyDescent="0.3">
      <c r="B1229" s="386"/>
      <c r="C1229" s="392"/>
      <c r="D1229" s="392"/>
      <c r="E1229" s="395"/>
      <c r="F1229" s="394"/>
      <c r="G1229" s="396" t="str">
        <f t="shared" si="34"/>
        <v>No</v>
      </c>
      <c r="H1229" s="396" t="str">
        <f t="shared" si="35"/>
        <v>No</v>
      </c>
      <c r="I1229" s="396" t="str">
        <f t="shared" si="35"/>
        <v>No</v>
      </c>
      <c r="J1229" s="17"/>
      <c r="K1229" s="17"/>
      <c r="L1229" s="17"/>
      <c r="N1229" s="71"/>
    </row>
    <row r="1230" spans="2:14" x14ac:dyDescent="0.3">
      <c r="B1230" s="386"/>
      <c r="C1230" s="392"/>
      <c r="D1230" s="392"/>
      <c r="E1230" s="395"/>
      <c r="F1230" s="394"/>
      <c r="G1230" s="396" t="str">
        <f t="shared" si="34"/>
        <v>No</v>
      </c>
      <c r="H1230" s="396" t="str">
        <f t="shared" si="35"/>
        <v>No</v>
      </c>
      <c r="I1230" s="396" t="str">
        <f t="shared" si="35"/>
        <v>No</v>
      </c>
      <c r="J1230" s="17"/>
      <c r="K1230" s="17"/>
      <c r="L1230" s="17"/>
      <c r="N1230" s="71"/>
    </row>
    <row r="1231" spans="2:14" x14ac:dyDescent="0.3">
      <c r="B1231" s="386"/>
      <c r="C1231" s="392"/>
      <c r="D1231" s="392"/>
      <c r="E1231" s="395"/>
      <c r="F1231" s="394"/>
      <c r="G1231" s="396" t="str">
        <f t="shared" si="34"/>
        <v>No</v>
      </c>
      <c r="H1231" s="396" t="str">
        <f t="shared" si="35"/>
        <v>No</v>
      </c>
      <c r="I1231" s="396" t="str">
        <f t="shared" si="35"/>
        <v>No</v>
      </c>
      <c r="J1231" s="17"/>
      <c r="K1231" s="17"/>
      <c r="L1231" s="17"/>
      <c r="N1231" s="71"/>
    </row>
    <row r="1232" spans="2:14" x14ac:dyDescent="0.3">
      <c r="B1232" s="386"/>
      <c r="C1232" s="392"/>
      <c r="D1232" s="392"/>
      <c r="E1232" s="395"/>
      <c r="F1232" s="394"/>
      <c r="G1232" s="396" t="str">
        <f t="shared" si="34"/>
        <v>No</v>
      </c>
      <c r="H1232" s="396" t="str">
        <f t="shared" si="35"/>
        <v>No</v>
      </c>
      <c r="I1232" s="396" t="str">
        <f t="shared" si="35"/>
        <v>No</v>
      </c>
      <c r="J1232" s="17"/>
      <c r="K1232" s="17"/>
      <c r="L1232" s="17"/>
      <c r="N1232" s="71"/>
    </row>
    <row r="1233" spans="2:14" x14ac:dyDescent="0.3">
      <c r="B1233" s="386"/>
      <c r="C1233" s="392"/>
      <c r="D1233" s="392"/>
      <c r="E1233" s="395"/>
      <c r="F1233" s="394"/>
      <c r="G1233" s="396" t="str">
        <f t="shared" si="34"/>
        <v>No</v>
      </c>
      <c r="H1233" s="396" t="str">
        <f t="shared" si="35"/>
        <v>No</v>
      </c>
      <c r="I1233" s="396" t="str">
        <f t="shared" si="35"/>
        <v>No</v>
      </c>
      <c r="J1233" s="17"/>
      <c r="K1233" s="17"/>
      <c r="L1233" s="17"/>
      <c r="N1233" s="71"/>
    </row>
    <row r="1234" spans="2:14" x14ac:dyDescent="0.3">
      <c r="B1234" s="386"/>
      <c r="C1234" s="392"/>
      <c r="D1234" s="392"/>
      <c r="E1234" s="395"/>
      <c r="F1234" s="394"/>
      <c r="G1234" s="396" t="str">
        <f t="shared" si="34"/>
        <v>No</v>
      </c>
      <c r="H1234" s="396" t="str">
        <f t="shared" si="35"/>
        <v>No</v>
      </c>
      <c r="I1234" s="396" t="str">
        <f t="shared" si="35"/>
        <v>No</v>
      </c>
      <c r="J1234" s="17"/>
      <c r="K1234" s="17"/>
      <c r="L1234" s="17"/>
      <c r="N1234" s="71"/>
    </row>
    <row r="1235" spans="2:14" x14ac:dyDescent="0.3">
      <c r="B1235" s="386"/>
      <c r="C1235" s="392"/>
      <c r="D1235" s="392"/>
      <c r="E1235" s="395"/>
      <c r="F1235" s="394"/>
      <c r="G1235" s="396" t="str">
        <f t="shared" si="34"/>
        <v>No</v>
      </c>
      <c r="H1235" s="396" t="str">
        <f t="shared" si="35"/>
        <v>No</v>
      </c>
      <c r="I1235" s="396" t="str">
        <f t="shared" si="35"/>
        <v>No</v>
      </c>
      <c r="J1235" s="17"/>
      <c r="K1235" s="17"/>
      <c r="L1235" s="17"/>
      <c r="N1235" s="71"/>
    </row>
    <row r="1236" spans="2:14" x14ac:dyDescent="0.3">
      <c r="B1236" s="386"/>
      <c r="C1236" s="392"/>
      <c r="D1236" s="392"/>
      <c r="E1236" s="395"/>
      <c r="F1236" s="394"/>
      <c r="G1236" s="396" t="str">
        <f t="shared" si="34"/>
        <v>No</v>
      </c>
      <c r="H1236" s="396" t="str">
        <f t="shared" si="35"/>
        <v>No</v>
      </c>
      <c r="I1236" s="396" t="str">
        <f t="shared" si="35"/>
        <v>No</v>
      </c>
      <c r="J1236" s="17"/>
      <c r="K1236" s="17"/>
      <c r="L1236" s="17"/>
      <c r="N1236" s="71"/>
    </row>
    <row r="1237" spans="2:14" x14ac:dyDescent="0.3">
      <c r="B1237" s="386"/>
      <c r="C1237" s="392"/>
      <c r="D1237" s="392"/>
      <c r="E1237" s="395"/>
      <c r="F1237" s="394"/>
      <c r="G1237" s="396" t="str">
        <f t="shared" si="34"/>
        <v>No</v>
      </c>
      <c r="H1237" s="396" t="str">
        <f t="shared" si="35"/>
        <v>No</v>
      </c>
      <c r="I1237" s="396" t="str">
        <f t="shared" si="35"/>
        <v>No</v>
      </c>
      <c r="J1237" s="17"/>
      <c r="K1237" s="17"/>
      <c r="L1237" s="17"/>
      <c r="N1237" s="71"/>
    </row>
    <row r="1238" spans="2:14" x14ac:dyDescent="0.3">
      <c r="B1238" s="386"/>
      <c r="C1238" s="392"/>
      <c r="D1238" s="392"/>
      <c r="E1238" s="395"/>
      <c r="F1238" s="394"/>
      <c r="G1238" s="396" t="str">
        <f t="shared" si="34"/>
        <v>No</v>
      </c>
      <c r="H1238" s="396" t="str">
        <f t="shared" si="35"/>
        <v>No</v>
      </c>
      <c r="I1238" s="396" t="str">
        <f t="shared" si="35"/>
        <v>No</v>
      </c>
      <c r="J1238" s="17"/>
      <c r="K1238" s="17"/>
      <c r="L1238" s="17"/>
      <c r="N1238" s="71"/>
    </row>
    <row r="1239" spans="2:14" x14ac:dyDescent="0.3">
      <c r="B1239" s="386"/>
      <c r="C1239" s="392"/>
      <c r="D1239" s="392"/>
      <c r="E1239" s="395"/>
      <c r="F1239" s="394"/>
      <c r="G1239" s="396" t="str">
        <f t="shared" si="34"/>
        <v>No</v>
      </c>
      <c r="H1239" s="396" t="str">
        <f t="shared" si="35"/>
        <v>No</v>
      </c>
      <c r="I1239" s="396" t="str">
        <f t="shared" si="35"/>
        <v>No</v>
      </c>
      <c r="J1239" s="17"/>
      <c r="K1239" s="17"/>
      <c r="L1239" s="17"/>
      <c r="N1239" s="71"/>
    </row>
    <row r="1240" spans="2:14" x14ac:dyDescent="0.3">
      <c r="B1240" s="386"/>
      <c r="C1240" s="392"/>
      <c r="D1240" s="392"/>
      <c r="E1240" s="395"/>
      <c r="F1240" s="394"/>
      <c r="G1240" s="396" t="str">
        <f t="shared" si="34"/>
        <v>No</v>
      </c>
      <c r="H1240" s="396" t="str">
        <f t="shared" si="35"/>
        <v>No</v>
      </c>
      <c r="I1240" s="396" t="str">
        <f t="shared" si="35"/>
        <v>No</v>
      </c>
      <c r="J1240" s="17"/>
      <c r="K1240" s="17"/>
      <c r="L1240" s="17"/>
      <c r="N1240" s="71"/>
    </row>
    <row r="1241" spans="2:14" x14ac:dyDescent="0.3">
      <c r="B1241" s="386"/>
      <c r="C1241" s="392"/>
      <c r="D1241" s="392"/>
      <c r="E1241" s="395"/>
      <c r="F1241" s="394"/>
      <c r="G1241" s="396" t="str">
        <f t="shared" si="34"/>
        <v>No</v>
      </c>
      <c r="H1241" s="396" t="str">
        <f t="shared" si="35"/>
        <v>No</v>
      </c>
      <c r="I1241" s="396" t="str">
        <f t="shared" si="35"/>
        <v>No</v>
      </c>
      <c r="J1241" s="17"/>
      <c r="K1241" s="17"/>
      <c r="L1241" s="17"/>
      <c r="N1241" s="71"/>
    </row>
    <row r="1242" spans="2:14" x14ac:dyDescent="0.3">
      <c r="B1242" s="386"/>
      <c r="C1242" s="392"/>
      <c r="D1242" s="392"/>
      <c r="E1242" s="395"/>
      <c r="F1242" s="394"/>
      <c r="G1242" s="396" t="str">
        <f t="shared" si="34"/>
        <v>No</v>
      </c>
      <c r="H1242" s="396" t="str">
        <f t="shared" si="35"/>
        <v>No</v>
      </c>
      <c r="I1242" s="396" t="str">
        <f t="shared" si="35"/>
        <v>No</v>
      </c>
      <c r="J1242" s="17"/>
      <c r="K1242" s="17"/>
      <c r="L1242" s="17"/>
      <c r="N1242" s="71"/>
    </row>
    <row r="1243" spans="2:14" x14ac:dyDescent="0.3">
      <c r="B1243" s="386"/>
      <c r="C1243" s="392"/>
      <c r="D1243" s="392"/>
      <c r="E1243" s="395"/>
      <c r="F1243" s="394"/>
      <c r="G1243" s="396" t="str">
        <f t="shared" si="34"/>
        <v>No</v>
      </c>
      <c r="H1243" s="396" t="str">
        <f t="shared" si="35"/>
        <v>No</v>
      </c>
      <c r="I1243" s="396" t="str">
        <f t="shared" si="35"/>
        <v>No</v>
      </c>
      <c r="J1243" s="17"/>
      <c r="K1243" s="17"/>
      <c r="L1243" s="17"/>
      <c r="N1243" s="71"/>
    </row>
    <row r="1244" spans="2:14" x14ac:dyDescent="0.3">
      <c r="B1244" s="386"/>
      <c r="C1244" s="392"/>
      <c r="D1244" s="392"/>
      <c r="E1244" s="395"/>
      <c r="F1244" s="394"/>
      <c r="G1244" s="396" t="str">
        <f t="shared" si="34"/>
        <v>No</v>
      </c>
      <c r="H1244" s="396" t="str">
        <f t="shared" si="35"/>
        <v>No</v>
      </c>
      <c r="I1244" s="396" t="str">
        <f t="shared" si="35"/>
        <v>No</v>
      </c>
      <c r="J1244" s="17"/>
      <c r="K1244" s="17"/>
      <c r="L1244" s="17"/>
      <c r="N1244" s="71"/>
    </row>
    <row r="1245" spans="2:14" x14ac:dyDescent="0.3">
      <c r="B1245" s="386"/>
      <c r="C1245" s="392"/>
      <c r="D1245" s="392"/>
      <c r="E1245" s="395"/>
      <c r="F1245" s="394"/>
      <c r="G1245" s="396" t="str">
        <f t="shared" si="34"/>
        <v>No</v>
      </c>
      <c r="H1245" s="396" t="str">
        <f t="shared" si="35"/>
        <v>No</v>
      </c>
      <c r="I1245" s="396" t="str">
        <f t="shared" si="35"/>
        <v>No</v>
      </c>
      <c r="J1245" s="17"/>
      <c r="K1245" s="17"/>
      <c r="L1245" s="17"/>
      <c r="N1245" s="71"/>
    </row>
    <row r="1246" spans="2:14" x14ac:dyDescent="0.3">
      <c r="B1246" s="386"/>
      <c r="C1246" s="392"/>
      <c r="D1246" s="392"/>
      <c r="E1246" s="395"/>
      <c r="F1246" s="394"/>
      <c r="G1246" s="396" t="str">
        <f t="shared" si="34"/>
        <v>No</v>
      </c>
      <c r="H1246" s="396" t="str">
        <f t="shared" si="35"/>
        <v>No</v>
      </c>
      <c r="I1246" s="396" t="str">
        <f t="shared" si="35"/>
        <v>No</v>
      </c>
      <c r="J1246" s="17"/>
      <c r="K1246" s="17"/>
      <c r="L1246" s="17"/>
      <c r="N1246" s="71"/>
    </row>
    <row r="1247" spans="2:14" x14ac:dyDescent="0.3">
      <c r="B1247" s="386"/>
      <c r="C1247" s="392"/>
      <c r="D1247" s="392"/>
      <c r="E1247" s="395"/>
      <c r="F1247" s="394"/>
      <c r="G1247" s="396" t="str">
        <f t="shared" si="34"/>
        <v>No</v>
      </c>
      <c r="H1247" s="396" t="str">
        <f t="shared" si="35"/>
        <v>No</v>
      </c>
      <c r="I1247" s="396" t="str">
        <f t="shared" si="35"/>
        <v>No</v>
      </c>
      <c r="J1247" s="17"/>
      <c r="K1247" s="17"/>
      <c r="L1247" s="17"/>
      <c r="N1247" s="71"/>
    </row>
    <row r="1248" spans="2:14" x14ac:dyDescent="0.3">
      <c r="B1248" s="386"/>
      <c r="C1248" s="392"/>
      <c r="D1248" s="392"/>
      <c r="E1248" s="395"/>
      <c r="F1248" s="394"/>
      <c r="G1248" s="396" t="str">
        <f t="shared" si="34"/>
        <v>No</v>
      </c>
      <c r="H1248" s="396" t="str">
        <f t="shared" si="35"/>
        <v>No</v>
      </c>
      <c r="I1248" s="396" t="str">
        <f t="shared" si="35"/>
        <v>No</v>
      </c>
      <c r="J1248" s="17"/>
      <c r="K1248" s="17"/>
      <c r="L1248" s="17"/>
      <c r="N1248" s="71"/>
    </row>
    <row r="1249" spans="2:14" x14ac:dyDescent="0.3">
      <c r="B1249" s="386"/>
      <c r="C1249" s="392"/>
      <c r="D1249" s="392"/>
      <c r="E1249" s="395"/>
      <c r="F1249" s="394"/>
      <c r="G1249" s="396" t="str">
        <f t="shared" si="34"/>
        <v>No</v>
      </c>
      <c r="H1249" s="396" t="str">
        <f t="shared" si="35"/>
        <v>No</v>
      </c>
      <c r="I1249" s="396" t="str">
        <f t="shared" si="35"/>
        <v>No</v>
      </c>
      <c r="J1249" s="17"/>
      <c r="K1249" s="17"/>
      <c r="L1249" s="17"/>
      <c r="N1249" s="71"/>
    </row>
    <row r="1250" spans="2:14" x14ac:dyDescent="0.3">
      <c r="B1250" s="386"/>
      <c r="C1250" s="392"/>
      <c r="D1250" s="392"/>
      <c r="E1250" s="395"/>
      <c r="F1250" s="394"/>
      <c r="G1250" s="396" t="str">
        <f t="shared" si="34"/>
        <v>No</v>
      </c>
      <c r="H1250" s="396" t="str">
        <f t="shared" si="35"/>
        <v>No</v>
      </c>
      <c r="I1250" s="396" t="str">
        <f t="shared" si="35"/>
        <v>No</v>
      </c>
      <c r="J1250" s="17"/>
      <c r="K1250" s="17"/>
      <c r="L1250" s="17"/>
      <c r="N1250" s="71"/>
    </row>
    <row r="1251" spans="2:14" x14ac:dyDescent="0.3">
      <c r="B1251" s="386"/>
      <c r="C1251" s="392"/>
      <c r="D1251" s="392"/>
      <c r="E1251" s="395"/>
      <c r="F1251" s="394"/>
      <c r="G1251" s="396" t="str">
        <f t="shared" si="34"/>
        <v>No</v>
      </c>
      <c r="H1251" s="396" t="str">
        <f t="shared" si="35"/>
        <v>No</v>
      </c>
      <c r="I1251" s="396" t="str">
        <f t="shared" si="35"/>
        <v>No</v>
      </c>
      <c r="J1251" s="17"/>
      <c r="K1251" s="17"/>
      <c r="L1251" s="17"/>
      <c r="N1251" s="71"/>
    </row>
    <row r="1252" spans="2:14" x14ac:dyDescent="0.3">
      <c r="B1252" s="386"/>
      <c r="C1252" s="392"/>
      <c r="D1252" s="392"/>
      <c r="E1252" s="395"/>
      <c r="F1252" s="394"/>
      <c r="G1252" s="396" t="str">
        <f t="shared" si="34"/>
        <v>No</v>
      </c>
      <c r="H1252" s="396" t="str">
        <f t="shared" si="35"/>
        <v>No</v>
      </c>
      <c r="I1252" s="396" t="str">
        <f t="shared" si="35"/>
        <v>No</v>
      </c>
      <c r="J1252" s="17"/>
      <c r="K1252" s="17"/>
      <c r="L1252" s="17"/>
      <c r="N1252" s="71"/>
    </row>
    <row r="1253" spans="2:14" x14ac:dyDescent="0.3">
      <c r="B1253" s="386"/>
      <c r="C1253" s="392"/>
      <c r="D1253" s="392"/>
      <c r="E1253" s="395"/>
      <c r="F1253" s="394"/>
      <c r="G1253" s="396" t="str">
        <f t="shared" si="34"/>
        <v>No</v>
      </c>
      <c r="H1253" s="396" t="str">
        <f t="shared" si="35"/>
        <v>No</v>
      </c>
      <c r="I1253" s="396" t="str">
        <f t="shared" si="35"/>
        <v>No</v>
      </c>
      <c r="J1253" s="17"/>
      <c r="K1253" s="17"/>
      <c r="L1253" s="17"/>
      <c r="N1253" s="71"/>
    </row>
    <row r="1254" spans="2:14" x14ac:dyDescent="0.3">
      <c r="B1254" s="386"/>
      <c r="C1254" s="392"/>
      <c r="D1254" s="392"/>
      <c r="E1254" s="395"/>
      <c r="F1254" s="394"/>
      <c r="G1254" s="396" t="str">
        <f t="shared" si="34"/>
        <v>No</v>
      </c>
      <c r="H1254" s="396" t="str">
        <f t="shared" si="35"/>
        <v>No</v>
      </c>
      <c r="I1254" s="396" t="str">
        <f t="shared" si="35"/>
        <v>No</v>
      </c>
      <c r="J1254" s="17"/>
      <c r="K1254" s="17"/>
      <c r="L1254" s="17"/>
      <c r="N1254" s="71"/>
    </row>
    <row r="1255" spans="2:14" x14ac:dyDescent="0.3">
      <c r="B1255" s="386"/>
      <c r="C1255" s="392"/>
      <c r="D1255" s="392"/>
      <c r="E1255" s="395"/>
      <c r="F1255" s="394"/>
      <c r="G1255" s="396" t="str">
        <f t="shared" si="34"/>
        <v>No</v>
      </c>
      <c r="H1255" s="396" t="str">
        <f t="shared" si="35"/>
        <v>No</v>
      </c>
      <c r="I1255" s="396" t="str">
        <f t="shared" si="35"/>
        <v>No</v>
      </c>
      <c r="J1255" s="17"/>
      <c r="K1255" s="17"/>
      <c r="L1255" s="17"/>
      <c r="N1255" s="71"/>
    </row>
    <row r="1256" spans="2:14" x14ac:dyDescent="0.3">
      <c r="B1256" s="386"/>
      <c r="C1256" s="392"/>
      <c r="D1256" s="392"/>
      <c r="E1256" s="395"/>
      <c r="F1256" s="394"/>
      <c r="G1256" s="396" t="str">
        <f t="shared" ref="G1256:G1319" si="36">IF($C1256="","No",IF($C1256&lt;DATE(2007,9,21),"Yes","No"))</f>
        <v>No</v>
      </c>
      <c r="H1256" s="396" t="str">
        <f t="shared" ref="H1256:I1319" si="37">IF($C1256="","No",IF($C1256&lt;DATE(2019,9,20),"Yes","No"))</f>
        <v>No</v>
      </c>
      <c r="I1256" s="396" t="str">
        <f t="shared" si="37"/>
        <v>No</v>
      </c>
      <c r="J1256" s="17"/>
      <c r="K1256" s="17"/>
      <c r="L1256" s="17"/>
      <c r="N1256" s="71"/>
    </row>
    <row r="1257" spans="2:14" x14ac:dyDescent="0.3">
      <c r="B1257" s="386"/>
      <c r="C1257" s="392"/>
      <c r="D1257" s="392"/>
      <c r="E1257" s="395"/>
      <c r="F1257" s="394"/>
      <c r="G1257" s="396" t="str">
        <f t="shared" si="36"/>
        <v>No</v>
      </c>
      <c r="H1257" s="396" t="str">
        <f t="shared" si="37"/>
        <v>No</v>
      </c>
      <c r="I1257" s="396" t="str">
        <f t="shared" si="37"/>
        <v>No</v>
      </c>
      <c r="J1257" s="17"/>
      <c r="K1257" s="17"/>
      <c r="L1257" s="17"/>
      <c r="N1257" s="71"/>
    </row>
    <row r="1258" spans="2:14" x14ac:dyDescent="0.3">
      <c r="B1258" s="386"/>
      <c r="C1258" s="392"/>
      <c r="D1258" s="392"/>
      <c r="E1258" s="395"/>
      <c r="F1258" s="394"/>
      <c r="G1258" s="396" t="str">
        <f t="shared" si="36"/>
        <v>No</v>
      </c>
      <c r="H1258" s="396" t="str">
        <f t="shared" si="37"/>
        <v>No</v>
      </c>
      <c r="I1258" s="396" t="str">
        <f t="shared" si="37"/>
        <v>No</v>
      </c>
      <c r="J1258" s="17"/>
      <c r="K1258" s="17"/>
      <c r="L1258" s="17"/>
      <c r="N1258" s="71"/>
    </row>
    <row r="1259" spans="2:14" x14ac:dyDescent="0.3">
      <c r="B1259" s="386"/>
      <c r="C1259" s="392"/>
      <c r="D1259" s="392"/>
      <c r="E1259" s="395"/>
      <c r="F1259" s="394"/>
      <c r="G1259" s="396" t="str">
        <f t="shared" si="36"/>
        <v>No</v>
      </c>
      <c r="H1259" s="396" t="str">
        <f t="shared" si="37"/>
        <v>No</v>
      </c>
      <c r="I1259" s="396" t="str">
        <f t="shared" si="37"/>
        <v>No</v>
      </c>
      <c r="J1259" s="17"/>
      <c r="K1259" s="17"/>
      <c r="L1259" s="17"/>
      <c r="N1259" s="71"/>
    </row>
    <row r="1260" spans="2:14" x14ac:dyDescent="0.3">
      <c r="B1260" s="386"/>
      <c r="C1260" s="392"/>
      <c r="D1260" s="392"/>
      <c r="E1260" s="395"/>
      <c r="F1260" s="394"/>
      <c r="G1260" s="396" t="str">
        <f t="shared" si="36"/>
        <v>No</v>
      </c>
      <c r="H1260" s="396" t="str">
        <f t="shared" si="37"/>
        <v>No</v>
      </c>
      <c r="I1260" s="396" t="str">
        <f t="shared" si="37"/>
        <v>No</v>
      </c>
      <c r="J1260" s="17"/>
      <c r="K1260" s="17"/>
      <c r="L1260" s="17"/>
      <c r="N1260" s="71"/>
    </row>
    <row r="1261" spans="2:14" x14ac:dyDescent="0.3">
      <c r="B1261" s="386"/>
      <c r="C1261" s="392"/>
      <c r="D1261" s="392"/>
      <c r="E1261" s="395"/>
      <c r="F1261" s="394"/>
      <c r="G1261" s="396" t="str">
        <f t="shared" si="36"/>
        <v>No</v>
      </c>
      <c r="H1261" s="396" t="str">
        <f t="shared" si="37"/>
        <v>No</v>
      </c>
      <c r="I1261" s="396" t="str">
        <f t="shared" si="37"/>
        <v>No</v>
      </c>
      <c r="J1261" s="17"/>
      <c r="K1261" s="17"/>
      <c r="L1261" s="17"/>
      <c r="N1261" s="71"/>
    </row>
    <row r="1262" spans="2:14" x14ac:dyDescent="0.3">
      <c r="B1262" s="386"/>
      <c r="C1262" s="392"/>
      <c r="D1262" s="392"/>
      <c r="E1262" s="395"/>
      <c r="F1262" s="394"/>
      <c r="G1262" s="396" t="str">
        <f t="shared" si="36"/>
        <v>No</v>
      </c>
      <c r="H1262" s="396" t="str">
        <f t="shared" si="37"/>
        <v>No</v>
      </c>
      <c r="I1262" s="396" t="str">
        <f t="shared" si="37"/>
        <v>No</v>
      </c>
      <c r="J1262" s="17"/>
      <c r="K1262" s="17"/>
      <c r="L1262" s="17"/>
      <c r="N1262" s="71"/>
    </row>
    <row r="1263" spans="2:14" x14ac:dyDescent="0.3">
      <c r="B1263" s="386"/>
      <c r="C1263" s="392"/>
      <c r="D1263" s="392"/>
      <c r="E1263" s="395"/>
      <c r="F1263" s="394"/>
      <c r="G1263" s="396" t="str">
        <f t="shared" si="36"/>
        <v>No</v>
      </c>
      <c r="H1263" s="396" t="str">
        <f t="shared" si="37"/>
        <v>No</v>
      </c>
      <c r="I1263" s="396" t="str">
        <f t="shared" si="37"/>
        <v>No</v>
      </c>
      <c r="J1263" s="17"/>
      <c r="K1263" s="17"/>
      <c r="L1263" s="17"/>
      <c r="N1263" s="71"/>
    </row>
    <row r="1264" spans="2:14" x14ac:dyDescent="0.3">
      <c r="B1264" s="386"/>
      <c r="C1264" s="392"/>
      <c r="D1264" s="392"/>
      <c r="E1264" s="395"/>
      <c r="F1264" s="394"/>
      <c r="G1264" s="396" t="str">
        <f t="shared" si="36"/>
        <v>No</v>
      </c>
      <c r="H1264" s="396" t="str">
        <f t="shared" si="37"/>
        <v>No</v>
      </c>
      <c r="I1264" s="396" t="str">
        <f t="shared" si="37"/>
        <v>No</v>
      </c>
      <c r="J1264" s="17"/>
      <c r="K1264" s="17"/>
      <c r="L1264" s="17"/>
      <c r="N1264" s="71"/>
    </row>
    <row r="1265" spans="2:14" x14ac:dyDescent="0.3">
      <c r="B1265" s="386"/>
      <c r="C1265" s="392"/>
      <c r="D1265" s="392"/>
      <c r="E1265" s="395"/>
      <c r="F1265" s="394"/>
      <c r="G1265" s="396" t="str">
        <f t="shared" si="36"/>
        <v>No</v>
      </c>
      <c r="H1265" s="396" t="str">
        <f t="shared" si="37"/>
        <v>No</v>
      </c>
      <c r="I1265" s="396" t="str">
        <f t="shared" si="37"/>
        <v>No</v>
      </c>
      <c r="J1265" s="17"/>
      <c r="K1265" s="17"/>
      <c r="L1265" s="17"/>
      <c r="N1265" s="71"/>
    </row>
    <row r="1266" spans="2:14" x14ac:dyDescent="0.3">
      <c r="B1266" s="386"/>
      <c r="C1266" s="392"/>
      <c r="D1266" s="392"/>
      <c r="E1266" s="395"/>
      <c r="F1266" s="394"/>
      <c r="G1266" s="396" t="str">
        <f t="shared" si="36"/>
        <v>No</v>
      </c>
      <c r="H1266" s="396" t="str">
        <f t="shared" si="37"/>
        <v>No</v>
      </c>
      <c r="I1266" s="396" t="str">
        <f t="shared" si="37"/>
        <v>No</v>
      </c>
      <c r="J1266" s="17"/>
      <c r="K1266" s="17"/>
      <c r="L1266" s="17"/>
      <c r="N1266" s="71"/>
    </row>
    <row r="1267" spans="2:14" x14ac:dyDescent="0.3">
      <c r="B1267" s="386"/>
      <c r="C1267" s="392"/>
      <c r="D1267" s="392"/>
      <c r="E1267" s="395"/>
      <c r="F1267" s="394"/>
      <c r="G1267" s="396" t="str">
        <f t="shared" si="36"/>
        <v>No</v>
      </c>
      <c r="H1267" s="396" t="str">
        <f t="shared" si="37"/>
        <v>No</v>
      </c>
      <c r="I1267" s="396" t="str">
        <f t="shared" si="37"/>
        <v>No</v>
      </c>
      <c r="J1267" s="17"/>
      <c r="K1267" s="17"/>
      <c r="L1267" s="17"/>
      <c r="N1267" s="71"/>
    </row>
    <row r="1268" spans="2:14" x14ac:dyDescent="0.3">
      <c r="B1268" s="386"/>
      <c r="C1268" s="392"/>
      <c r="D1268" s="392"/>
      <c r="E1268" s="395"/>
      <c r="F1268" s="394"/>
      <c r="G1268" s="396" t="str">
        <f t="shared" si="36"/>
        <v>No</v>
      </c>
      <c r="H1268" s="396" t="str">
        <f t="shared" si="37"/>
        <v>No</v>
      </c>
      <c r="I1268" s="396" t="str">
        <f t="shared" si="37"/>
        <v>No</v>
      </c>
      <c r="J1268" s="17"/>
      <c r="K1268" s="17"/>
      <c r="L1268" s="17"/>
      <c r="N1268" s="71"/>
    </row>
    <row r="1269" spans="2:14" x14ac:dyDescent="0.3">
      <c r="B1269" s="386"/>
      <c r="C1269" s="392"/>
      <c r="D1269" s="392"/>
      <c r="E1269" s="395"/>
      <c r="F1269" s="394"/>
      <c r="G1269" s="396" t="str">
        <f t="shared" si="36"/>
        <v>No</v>
      </c>
      <c r="H1269" s="396" t="str">
        <f t="shared" si="37"/>
        <v>No</v>
      </c>
      <c r="I1269" s="396" t="str">
        <f t="shared" si="37"/>
        <v>No</v>
      </c>
      <c r="J1269" s="17"/>
      <c r="K1269" s="17"/>
      <c r="L1269" s="17"/>
      <c r="N1269" s="71"/>
    </row>
    <row r="1270" spans="2:14" x14ac:dyDescent="0.3">
      <c r="B1270" s="386"/>
      <c r="C1270" s="392"/>
      <c r="D1270" s="392"/>
      <c r="E1270" s="395"/>
      <c r="F1270" s="394"/>
      <c r="G1270" s="396" t="str">
        <f t="shared" si="36"/>
        <v>No</v>
      </c>
      <c r="H1270" s="396" t="str">
        <f t="shared" si="37"/>
        <v>No</v>
      </c>
      <c r="I1270" s="396" t="str">
        <f t="shared" si="37"/>
        <v>No</v>
      </c>
      <c r="J1270" s="17"/>
      <c r="K1270" s="17"/>
      <c r="L1270" s="17"/>
      <c r="N1270" s="71"/>
    </row>
    <row r="1271" spans="2:14" x14ac:dyDescent="0.3">
      <c r="B1271" s="386"/>
      <c r="C1271" s="392"/>
      <c r="D1271" s="392"/>
      <c r="E1271" s="395"/>
      <c r="F1271" s="394"/>
      <c r="G1271" s="396" t="str">
        <f t="shared" si="36"/>
        <v>No</v>
      </c>
      <c r="H1271" s="396" t="str">
        <f t="shared" si="37"/>
        <v>No</v>
      </c>
      <c r="I1271" s="396" t="str">
        <f t="shared" si="37"/>
        <v>No</v>
      </c>
      <c r="J1271" s="17"/>
      <c r="K1271" s="17"/>
      <c r="L1271" s="17"/>
      <c r="N1271" s="71"/>
    </row>
    <row r="1272" spans="2:14" x14ac:dyDescent="0.3">
      <c r="B1272" s="386"/>
      <c r="C1272" s="392"/>
      <c r="D1272" s="392"/>
      <c r="E1272" s="395"/>
      <c r="F1272" s="394"/>
      <c r="G1272" s="396" t="str">
        <f t="shared" si="36"/>
        <v>No</v>
      </c>
      <c r="H1272" s="396" t="str">
        <f t="shared" si="37"/>
        <v>No</v>
      </c>
      <c r="I1272" s="396" t="str">
        <f t="shared" si="37"/>
        <v>No</v>
      </c>
      <c r="J1272" s="17"/>
      <c r="K1272" s="17"/>
      <c r="L1272" s="17"/>
      <c r="N1272" s="71"/>
    </row>
    <row r="1273" spans="2:14" x14ac:dyDescent="0.3">
      <c r="B1273" s="386"/>
      <c r="C1273" s="392"/>
      <c r="D1273" s="392"/>
      <c r="E1273" s="395"/>
      <c r="F1273" s="394"/>
      <c r="G1273" s="396" t="str">
        <f t="shared" si="36"/>
        <v>No</v>
      </c>
      <c r="H1273" s="396" t="str">
        <f t="shared" si="37"/>
        <v>No</v>
      </c>
      <c r="I1273" s="396" t="str">
        <f t="shared" si="37"/>
        <v>No</v>
      </c>
      <c r="J1273" s="17"/>
      <c r="K1273" s="17"/>
      <c r="L1273" s="17"/>
      <c r="N1273" s="71"/>
    </row>
    <row r="1274" spans="2:14" x14ac:dyDescent="0.3">
      <c r="B1274" s="386"/>
      <c r="C1274" s="392"/>
      <c r="D1274" s="392"/>
      <c r="E1274" s="395"/>
      <c r="F1274" s="394"/>
      <c r="G1274" s="396" t="str">
        <f t="shared" si="36"/>
        <v>No</v>
      </c>
      <c r="H1274" s="396" t="str">
        <f t="shared" si="37"/>
        <v>No</v>
      </c>
      <c r="I1274" s="396" t="str">
        <f t="shared" si="37"/>
        <v>No</v>
      </c>
      <c r="J1274" s="17"/>
      <c r="K1274" s="17"/>
      <c r="L1274" s="17"/>
      <c r="N1274" s="71"/>
    </row>
    <row r="1275" spans="2:14" x14ac:dyDescent="0.3">
      <c r="B1275" s="386"/>
      <c r="C1275" s="392"/>
      <c r="D1275" s="392"/>
      <c r="E1275" s="395"/>
      <c r="F1275" s="394"/>
      <c r="G1275" s="396" t="str">
        <f t="shared" si="36"/>
        <v>No</v>
      </c>
      <c r="H1275" s="396" t="str">
        <f t="shared" si="37"/>
        <v>No</v>
      </c>
      <c r="I1275" s="396" t="str">
        <f t="shared" si="37"/>
        <v>No</v>
      </c>
      <c r="J1275" s="17"/>
      <c r="K1275" s="17"/>
      <c r="L1275" s="17"/>
      <c r="N1275" s="71"/>
    </row>
    <row r="1276" spans="2:14" x14ac:dyDescent="0.3">
      <c r="B1276" s="386"/>
      <c r="C1276" s="392"/>
      <c r="D1276" s="392"/>
      <c r="E1276" s="395"/>
      <c r="F1276" s="394"/>
      <c r="G1276" s="396" t="str">
        <f t="shared" si="36"/>
        <v>No</v>
      </c>
      <c r="H1276" s="396" t="str">
        <f t="shared" si="37"/>
        <v>No</v>
      </c>
      <c r="I1276" s="396" t="str">
        <f t="shared" si="37"/>
        <v>No</v>
      </c>
      <c r="J1276" s="17"/>
      <c r="K1276" s="17"/>
      <c r="L1276" s="17"/>
      <c r="N1276" s="71"/>
    </row>
    <row r="1277" spans="2:14" x14ac:dyDescent="0.3">
      <c r="B1277" s="386"/>
      <c r="C1277" s="392"/>
      <c r="D1277" s="392"/>
      <c r="E1277" s="395"/>
      <c r="F1277" s="394"/>
      <c r="G1277" s="396" t="str">
        <f t="shared" si="36"/>
        <v>No</v>
      </c>
      <c r="H1277" s="396" t="str">
        <f t="shared" si="37"/>
        <v>No</v>
      </c>
      <c r="I1277" s="396" t="str">
        <f t="shared" si="37"/>
        <v>No</v>
      </c>
      <c r="J1277" s="17"/>
      <c r="K1277" s="17"/>
      <c r="L1277" s="17"/>
      <c r="N1277" s="71"/>
    </row>
    <row r="1278" spans="2:14" x14ac:dyDescent="0.3">
      <c r="B1278" s="386"/>
      <c r="C1278" s="392"/>
      <c r="D1278" s="392"/>
      <c r="E1278" s="395"/>
      <c r="F1278" s="394"/>
      <c r="G1278" s="396" t="str">
        <f t="shared" si="36"/>
        <v>No</v>
      </c>
      <c r="H1278" s="396" t="str">
        <f t="shared" si="37"/>
        <v>No</v>
      </c>
      <c r="I1278" s="396" t="str">
        <f t="shared" si="37"/>
        <v>No</v>
      </c>
      <c r="J1278" s="17"/>
      <c r="K1278" s="17"/>
      <c r="L1278" s="17"/>
      <c r="N1278" s="71"/>
    </row>
    <row r="1279" spans="2:14" x14ac:dyDescent="0.3">
      <c r="B1279" s="386"/>
      <c r="C1279" s="392"/>
      <c r="D1279" s="392"/>
      <c r="E1279" s="395"/>
      <c r="F1279" s="394"/>
      <c r="G1279" s="396" t="str">
        <f t="shared" si="36"/>
        <v>No</v>
      </c>
      <c r="H1279" s="396" t="str">
        <f t="shared" si="37"/>
        <v>No</v>
      </c>
      <c r="I1279" s="396" t="str">
        <f t="shared" si="37"/>
        <v>No</v>
      </c>
      <c r="J1279" s="17"/>
      <c r="K1279" s="17"/>
      <c r="L1279" s="17"/>
      <c r="N1279" s="71"/>
    </row>
    <row r="1280" spans="2:14" x14ac:dyDescent="0.3">
      <c r="B1280" s="386"/>
      <c r="C1280" s="392"/>
      <c r="D1280" s="392"/>
      <c r="E1280" s="395"/>
      <c r="F1280" s="394"/>
      <c r="G1280" s="396" t="str">
        <f t="shared" si="36"/>
        <v>No</v>
      </c>
      <c r="H1280" s="396" t="str">
        <f t="shared" si="37"/>
        <v>No</v>
      </c>
      <c r="I1280" s="396" t="str">
        <f t="shared" si="37"/>
        <v>No</v>
      </c>
      <c r="J1280" s="17"/>
      <c r="K1280" s="17"/>
      <c r="L1280" s="17"/>
      <c r="N1280" s="71"/>
    </row>
    <row r="1281" spans="2:14" x14ac:dyDescent="0.3">
      <c r="B1281" s="386"/>
      <c r="C1281" s="392"/>
      <c r="D1281" s="392"/>
      <c r="E1281" s="395"/>
      <c r="F1281" s="394"/>
      <c r="G1281" s="396" t="str">
        <f t="shared" si="36"/>
        <v>No</v>
      </c>
      <c r="H1281" s="396" t="str">
        <f t="shared" si="37"/>
        <v>No</v>
      </c>
      <c r="I1281" s="396" t="str">
        <f t="shared" si="37"/>
        <v>No</v>
      </c>
      <c r="J1281" s="17"/>
      <c r="K1281" s="17"/>
      <c r="L1281" s="17"/>
      <c r="N1281" s="71"/>
    </row>
    <row r="1282" spans="2:14" x14ac:dyDescent="0.3">
      <c r="B1282" s="386"/>
      <c r="C1282" s="392"/>
      <c r="D1282" s="392"/>
      <c r="E1282" s="395"/>
      <c r="F1282" s="394"/>
      <c r="G1282" s="396" t="str">
        <f t="shared" si="36"/>
        <v>No</v>
      </c>
      <c r="H1282" s="396" t="str">
        <f t="shared" si="37"/>
        <v>No</v>
      </c>
      <c r="I1282" s="396" t="str">
        <f t="shared" si="37"/>
        <v>No</v>
      </c>
      <c r="J1282" s="17"/>
      <c r="K1282" s="17"/>
      <c r="L1282" s="17"/>
      <c r="N1282" s="71"/>
    </row>
    <row r="1283" spans="2:14" x14ac:dyDescent="0.3">
      <c r="B1283" s="386"/>
      <c r="C1283" s="392"/>
      <c r="D1283" s="392"/>
      <c r="E1283" s="395"/>
      <c r="F1283" s="394"/>
      <c r="G1283" s="396" t="str">
        <f t="shared" si="36"/>
        <v>No</v>
      </c>
      <c r="H1283" s="396" t="str">
        <f t="shared" si="37"/>
        <v>No</v>
      </c>
      <c r="I1283" s="396" t="str">
        <f t="shared" si="37"/>
        <v>No</v>
      </c>
      <c r="J1283" s="17"/>
      <c r="K1283" s="17"/>
      <c r="L1283" s="17"/>
      <c r="N1283" s="71"/>
    </row>
    <row r="1284" spans="2:14" x14ac:dyDescent="0.3">
      <c r="B1284" s="386"/>
      <c r="C1284" s="392"/>
      <c r="D1284" s="392"/>
      <c r="E1284" s="395"/>
      <c r="F1284" s="394"/>
      <c r="G1284" s="396" t="str">
        <f t="shared" si="36"/>
        <v>No</v>
      </c>
      <c r="H1284" s="396" t="str">
        <f t="shared" si="37"/>
        <v>No</v>
      </c>
      <c r="I1284" s="396" t="str">
        <f t="shared" si="37"/>
        <v>No</v>
      </c>
      <c r="J1284" s="17"/>
      <c r="K1284" s="17"/>
      <c r="L1284" s="17"/>
      <c r="N1284" s="71"/>
    </row>
    <row r="1285" spans="2:14" x14ac:dyDescent="0.3">
      <c r="B1285" s="386"/>
      <c r="C1285" s="392"/>
      <c r="D1285" s="392"/>
      <c r="E1285" s="395"/>
      <c r="F1285" s="394"/>
      <c r="G1285" s="396" t="str">
        <f t="shared" si="36"/>
        <v>No</v>
      </c>
      <c r="H1285" s="396" t="str">
        <f t="shared" si="37"/>
        <v>No</v>
      </c>
      <c r="I1285" s="396" t="str">
        <f t="shared" si="37"/>
        <v>No</v>
      </c>
      <c r="J1285" s="17"/>
      <c r="K1285" s="17"/>
      <c r="L1285" s="17"/>
      <c r="N1285" s="71"/>
    </row>
    <row r="1286" spans="2:14" x14ac:dyDescent="0.3">
      <c r="B1286" s="386"/>
      <c r="C1286" s="392"/>
      <c r="D1286" s="392"/>
      <c r="E1286" s="395"/>
      <c r="F1286" s="394"/>
      <c r="G1286" s="396" t="str">
        <f t="shared" si="36"/>
        <v>No</v>
      </c>
      <c r="H1286" s="396" t="str">
        <f t="shared" si="37"/>
        <v>No</v>
      </c>
      <c r="I1286" s="396" t="str">
        <f t="shared" si="37"/>
        <v>No</v>
      </c>
      <c r="J1286" s="17"/>
      <c r="K1286" s="17"/>
      <c r="L1286" s="17"/>
      <c r="N1286" s="71"/>
    </row>
    <row r="1287" spans="2:14" x14ac:dyDescent="0.3">
      <c r="B1287" s="386"/>
      <c r="C1287" s="392"/>
      <c r="D1287" s="392"/>
      <c r="E1287" s="395"/>
      <c r="F1287" s="394"/>
      <c r="G1287" s="396" t="str">
        <f t="shared" si="36"/>
        <v>No</v>
      </c>
      <c r="H1287" s="396" t="str">
        <f t="shared" si="37"/>
        <v>No</v>
      </c>
      <c r="I1287" s="396" t="str">
        <f t="shared" si="37"/>
        <v>No</v>
      </c>
      <c r="J1287" s="17"/>
      <c r="K1287" s="17"/>
      <c r="L1287" s="17"/>
      <c r="N1287" s="71"/>
    </row>
    <row r="1288" spans="2:14" x14ac:dyDescent="0.3">
      <c r="B1288" s="386"/>
      <c r="C1288" s="392"/>
      <c r="D1288" s="392"/>
      <c r="E1288" s="395"/>
      <c r="F1288" s="394"/>
      <c r="G1288" s="396" t="str">
        <f t="shared" si="36"/>
        <v>No</v>
      </c>
      <c r="H1288" s="396" t="str">
        <f t="shared" si="37"/>
        <v>No</v>
      </c>
      <c r="I1288" s="396" t="str">
        <f t="shared" si="37"/>
        <v>No</v>
      </c>
      <c r="J1288" s="17"/>
      <c r="K1288" s="17"/>
      <c r="L1288" s="17"/>
      <c r="N1288" s="71"/>
    </row>
    <row r="1289" spans="2:14" x14ac:dyDescent="0.3">
      <c r="B1289" s="386"/>
      <c r="C1289" s="392"/>
      <c r="D1289" s="392"/>
      <c r="E1289" s="395"/>
      <c r="F1289" s="394"/>
      <c r="G1289" s="396" t="str">
        <f t="shared" si="36"/>
        <v>No</v>
      </c>
      <c r="H1289" s="396" t="str">
        <f t="shared" si="37"/>
        <v>No</v>
      </c>
      <c r="I1289" s="396" t="str">
        <f t="shared" si="37"/>
        <v>No</v>
      </c>
      <c r="J1289" s="17"/>
      <c r="K1289" s="17"/>
      <c r="L1289" s="17"/>
      <c r="N1289" s="71"/>
    </row>
    <row r="1290" spans="2:14" x14ac:dyDescent="0.3">
      <c r="B1290" s="386"/>
      <c r="C1290" s="392"/>
      <c r="D1290" s="392"/>
      <c r="E1290" s="395"/>
      <c r="F1290" s="394"/>
      <c r="G1290" s="396" t="str">
        <f t="shared" si="36"/>
        <v>No</v>
      </c>
      <c r="H1290" s="396" t="str">
        <f t="shared" si="37"/>
        <v>No</v>
      </c>
      <c r="I1290" s="396" t="str">
        <f t="shared" si="37"/>
        <v>No</v>
      </c>
      <c r="J1290" s="17"/>
      <c r="K1290" s="17"/>
      <c r="L1290" s="17"/>
      <c r="N1290" s="71"/>
    </row>
    <row r="1291" spans="2:14" x14ac:dyDescent="0.3">
      <c r="B1291" s="386"/>
      <c r="C1291" s="392"/>
      <c r="D1291" s="392"/>
      <c r="E1291" s="395"/>
      <c r="F1291" s="394"/>
      <c r="G1291" s="396" t="str">
        <f t="shared" si="36"/>
        <v>No</v>
      </c>
      <c r="H1291" s="396" t="str">
        <f t="shared" si="37"/>
        <v>No</v>
      </c>
      <c r="I1291" s="396" t="str">
        <f t="shared" si="37"/>
        <v>No</v>
      </c>
      <c r="J1291" s="17"/>
      <c r="K1291" s="17"/>
      <c r="L1291" s="17"/>
      <c r="N1291" s="71"/>
    </row>
    <row r="1292" spans="2:14" x14ac:dyDescent="0.3">
      <c r="B1292" s="386"/>
      <c r="C1292" s="392"/>
      <c r="D1292" s="392"/>
      <c r="E1292" s="395"/>
      <c r="F1292" s="394"/>
      <c r="G1292" s="396" t="str">
        <f t="shared" si="36"/>
        <v>No</v>
      </c>
      <c r="H1292" s="396" t="str">
        <f t="shared" si="37"/>
        <v>No</v>
      </c>
      <c r="I1292" s="396" t="str">
        <f t="shared" si="37"/>
        <v>No</v>
      </c>
      <c r="J1292" s="17"/>
      <c r="K1292" s="17"/>
      <c r="L1292" s="17"/>
      <c r="N1292" s="71"/>
    </row>
    <row r="1293" spans="2:14" x14ac:dyDescent="0.3">
      <c r="B1293" s="386"/>
      <c r="C1293" s="392"/>
      <c r="D1293" s="392"/>
      <c r="E1293" s="395"/>
      <c r="F1293" s="394"/>
      <c r="G1293" s="396" t="str">
        <f t="shared" si="36"/>
        <v>No</v>
      </c>
      <c r="H1293" s="396" t="str">
        <f t="shared" si="37"/>
        <v>No</v>
      </c>
      <c r="I1293" s="396" t="str">
        <f t="shared" si="37"/>
        <v>No</v>
      </c>
      <c r="J1293" s="17"/>
      <c r="K1293" s="17"/>
      <c r="L1293" s="17"/>
      <c r="N1293" s="71"/>
    </row>
    <row r="1294" spans="2:14" x14ac:dyDescent="0.3">
      <c r="B1294" s="386"/>
      <c r="C1294" s="392"/>
      <c r="D1294" s="392"/>
      <c r="E1294" s="395"/>
      <c r="F1294" s="394"/>
      <c r="G1294" s="396" t="str">
        <f t="shared" si="36"/>
        <v>No</v>
      </c>
      <c r="H1294" s="396" t="str">
        <f t="shared" si="37"/>
        <v>No</v>
      </c>
      <c r="I1294" s="396" t="str">
        <f t="shared" si="37"/>
        <v>No</v>
      </c>
      <c r="J1294" s="17"/>
      <c r="K1294" s="17"/>
      <c r="L1294" s="17"/>
      <c r="N1294" s="71"/>
    </row>
    <row r="1295" spans="2:14" x14ac:dyDescent="0.3">
      <c r="B1295" s="386"/>
      <c r="C1295" s="392"/>
      <c r="D1295" s="392"/>
      <c r="E1295" s="395"/>
      <c r="F1295" s="394"/>
      <c r="G1295" s="396" t="str">
        <f t="shared" si="36"/>
        <v>No</v>
      </c>
      <c r="H1295" s="396" t="str">
        <f t="shared" si="37"/>
        <v>No</v>
      </c>
      <c r="I1295" s="396" t="str">
        <f t="shared" si="37"/>
        <v>No</v>
      </c>
      <c r="J1295" s="17"/>
      <c r="K1295" s="17"/>
      <c r="L1295" s="17"/>
      <c r="N1295" s="71"/>
    </row>
    <row r="1296" spans="2:14" x14ac:dyDescent="0.3">
      <c r="B1296" s="386"/>
      <c r="C1296" s="392"/>
      <c r="D1296" s="392"/>
      <c r="E1296" s="395"/>
      <c r="F1296" s="394"/>
      <c r="G1296" s="396" t="str">
        <f t="shared" si="36"/>
        <v>No</v>
      </c>
      <c r="H1296" s="396" t="str">
        <f t="shared" si="37"/>
        <v>No</v>
      </c>
      <c r="I1296" s="396" t="str">
        <f t="shared" si="37"/>
        <v>No</v>
      </c>
      <c r="J1296" s="17"/>
      <c r="K1296" s="17"/>
      <c r="L1296" s="17"/>
      <c r="N1296" s="71"/>
    </row>
    <row r="1297" spans="2:14" x14ac:dyDescent="0.3">
      <c r="B1297" s="386"/>
      <c r="C1297" s="392"/>
      <c r="D1297" s="392"/>
      <c r="E1297" s="395"/>
      <c r="F1297" s="394"/>
      <c r="G1297" s="396" t="str">
        <f t="shared" si="36"/>
        <v>No</v>
      </c>
      <c r="H1297" s="396" t="str">
        <f t="shared" si="37"/>
        <v>No</v>
      </c>
      <c r="I1297" s="396" t="str">
        <f t="shared" si="37"/>
        <v>No</v>
      </c>
      <c r="J1297" s="17"/>
      <c r="K1297" s="17"/>
      <c r="L1297" s="17"/>
      <c r="N1297" s="71"/>
    </row>
    <row r="1298" spans="2:14" x14ac:dyDescent="0.3">
      <c r="B1298" s="386"/>
      <c r="C1298" s="392"/>
      <c r="D1298" s="392"/>
      <c r="E1298" s="395"/>
      <c r="F1298" s="394"/>
      <c r="G1298" s="396" t="str">
        <f t="shared" si="36"/>
        <v>No</v>
      </c>
      <c r="H1298" s="396" t="str">
        <f t="shared" si="37"/>
        <v>No</v>
      </c>
      <c r="I1298" s="396" t="str">
        <f t="shared" si="37"/>
        <v>No</v>
      </c>
      <c r="J1298" s="17"/>
      <c r="K1298" s="17"/>
      <c r="L1298" s="17"/>
      <c r="N1298" s="71"/>
    </row>
    <row r="1299" spans="2:14" x14ac:dyDescent="0.3">
      <c r="B1299" s="386"/>
      <c r="C1299" s="392"/>
      <c r="D1299" s="392"/>
      <c r="E1299" s="395"/>
      <c r="F1299" s="394"/>
      <c r="G1299" s="396" t="str">
        <f t="shared" si="36"/>
        <v>No</v>
      </c>
      <c r="H1299" s="396" t="str">
        <f t="shared" si="37"/>
        <v>No</v>
      </c>
      <c r="I1299" s="396" t="str">
        <f t="shared" si="37"/>
        <v>No</v>
      </c>
      <c r="J1299" s="17"/>
      <c r="K1299" s="17"/>
      <c r="L1299" s="17"/>
      <c r="N1299" s="71"/>
    </row>
    <row r="1300" spans="2:14" x14ac:dyDescent="0.3">
      <c r="B1300" s="386"/>
      <c r="C1300" s="392"/>
      <c r="D1300" s="392"/>
      <c r="E1300" s="395"/>
      <c r="F1300" s="394"/>
      <c r="G1300" s="396" t="str">
        <f t="shared" si="36"/>
        <v>No</v>
      </c>
      <c r="H1300" s="396" t="str">
        <f t="shared" si="37"/>
        <v>No</v>
      </c>
      <c r="I1300" s="396" t="str">
        <f t="shared" si="37"/>
        <v>No</v>
      </c>
      <c r="J1300" s="17"/>
      <c r="K1300" s="17"/>
      <c r="L1300" s="17"/>
      <c r="N1300" s="71"/>
    </row>
    <row r="1301" spans="2:14" x14ac:dyDescent="0.3">
      <c r="B1301" s="386"/>
      <c r="C1301" s="392"/>
      <c r="D1301" s="392"/>
      <c r="E1301" s="395"/>
      <c r="F1301" s="394"/>
      <c r="G1301" s="396" t="str">
        <f t="shared" si="36"/>
        <v>No</v>
      </c>
      <c r="H1301" s="396" t="str">
        <f t="shared" si="37"/>
        <v>No</v>
      </c>
      <c r="I1301" s="396" t="str">
        <f t="shared" si="37"/>
        <v>No</v>
      </c>
      <c r="J1301" s="17"/>
      <c r="K1301" s="17"/>
      <c r="L1301" s="17"/>
      <c r="N1301" s="71"/>
    </row>
    <row r="1302" spans="2:14" x14ac:dyDescent="0.3">
      <c r="B1302" s="386"/>
      <c r="C1302" s="392"/>
      <c r="D1302" s="392"/>
      <c r="E1302" s="395"/>
      <c r="F1302" s="394"/>
      <c r="G1302" s="396" t="str">
        <f t="shared" si="36"/>
        <v>No</v>
      </c>
      <c r="H1302" s="396" t="str">
        <f t="shared" si="37"/>
        <v>No</v>
      </c>
      <c r="I1302" s="396" t="str">
        <f t="shared" si="37"/>
        <v>No</v>
      </c>
      <c r="J1302" s="17"/>
      <c r="K1302" s="17"/>
      <c r="L1302" s="17"/>
      <c r="N1302" s="71"/>
    </row>
    <row r="1303" spans="2:14" x14ac:dyDescent="0.3">
      <c r="B1303" s="386"/>
      <c r="C1303" s="392"/>
      <c r="D1303" s="392"/>
      <c r="E1303" s="395"/>
      <c r="F1303" s="394"/>
      <c r="G1303" s="396" t="str">
        <f t="shared" si="36"/>
        <v>No</v>
      </c>
      <c r="H1303" s="396" t="str">
        <f t="shared" si="37"/>
        <v>No</v>
      </c>
      <c r="I1303" s="396" t="str">
        <f t="shared" si="37"/>
        <v>No</v>
      </c>
      <c r="J1303" s="17"/>
      <c r="K1303" s="17"/>
      <c r="L1303" s="17"/>
      <c r="N1303" s="71"/>
    </row>
    <row r="1304" spans="2:14" x14ac:dyDescent="0.3">
      <c r="B1304" s="386"/>
      <c r="C1304" s="392"/>
      <c r="D1304" s="392"/>
      <c r="E1304" s="395"/>
      <c r="F1304" s="394"/>
      <c r="G1304" s="396" t="str">
        <f t="shared" si="36"/>
        <v>No</v>
      </c>
      <c r="H1304" s="396" t="str">
        <f t="shared" si="37"/>
        <v>No</v>
      </c>
      <c r="I1304" s="396" t="str">
        <f t="shared" si="37"/>
        <v>No</v>
      </c>
      <c r="J1304" s="17"/>
      <c r="K1304" s="17"/>
      <c r="L1304" s="17"/>
      <c r="N1304" s="71"/>
    </row>
    <row r="1305" spans="2:14" x14ac:dyDescent="0.3">
      <c r="B1305" s="386"/>
      <c r="C1305" s="392"/>
      <c r="D1305" s="392"/>
      <c r="E1305" s="395"/>
      <c r="F1305" s="394"/>
      <c r="G1305" s="396" t="str">
        <f t="shared" si="36"/>
        <v>No</v>
      </c>
      <c r="H1305" s="396" t="str">
        <f t="shared" si="37"/>
        <v>No</v>
      </c>
      <c r="I1305" s="396" t="str">
        <f t="shared" si="37"/>
        <v>No</v>
      </c>
      <c r="J1305" s="17"/>
      <c r="K1305" s="17"/>
      <c r="L1305" s="17"/>
      <c r="N1305" s="71"/>
    </row>
    <row r="1306" spans="2:14" x14ac:dyDescent="0.3">
      <c r="B1306" s="386"/>
      <c r="C1306" s="392"/>
      <c r="D1306" s="392"/>
      <c r="E1306" s="395"/>
      <c r="F1306" s="394"/>
      <c r="G1306" s="396" t="str">
        <f t="shared" si="36"/>
        <v>No</v>
      </c>
      <c r="H1306" s="396" t="str">
        <f t="shared" si="37"/>
        <v>No</v>
      </c>
      <c r="I1306" s="396" t="str">
        <f t="shared" si="37"/>
        <v>No</v>
      </c>
      <c r="J1306" s="17"/>
      <c r="K1306" s="17"/>
      <c r="L1306" s="17"/>
      <c r="N1306" s="71"/>
    </row>
    <row r="1307" spans="2:14" x14ac:dyDescent="0.3">
      <c r="B1307" s="386"/>
      <c r="C1307" s="392"/>
      <c r="D1307" s="392"/>
      <c r="E1307" s="395"/>
      <c r="F1307" s="394"/>
      <c r="G1307" s="396" t="str">
        <f t="shared" si="36"/>
        <v>No</v>
      </c>
      <c r="H1307" s="396" t="str">
        <f t="shared" si="37"/>
        <v>No</v>
      </c>
      <c r="I1307" s="396" t="str">
        <f t="shared" si="37"/>
        <v>No</v>
      </c>
      <c r="J1307" s="17"/>
      <c r="K1307" s="17"/>
      <c r="L1307" s="17"/>
      <c r="N1307" s="71"/>
    </row>
    <row r="1308" spans="2:14" x14ac:dyDescent="0.3">
      <c r="B1308" s="386"/>
      <c r="C1308" s="392"/>
      <c r="D1308" s="392"/>
      <c r="E1308" s="395"/>
      <c r="F1308" s="394"/>
      <c r="G1308" s="396" t="str">
        <f t="shared" si="36"/>
        <v>No</v>
      </c>
      <c r="H1308" s="396" t="str">
        <f t="shared" si="37"/>
        <v>No</v>
      </c>
      <c r="I1308" s="396" t="str">
        <f t="shared" si="37"/>
        <v>No</v>
      </c>
      <c r="J1308" s="17"/>
      <c r="K1308" s="17"/>
      <c r="L1308" s="17"/>
      <c r="N1308" s="71"/>
    </row>
    <row r="1309" spans="2:14" x14ac:dyDescent="0.3">
      <c r="B1309" s="386"/>
      <c r="C1309" s="392"/>
      <c r="D1309" s="392"/>
      <c r="E1309" s="395"/>
      <c r="F1309" s="394"/>
      <c r="G1309" s="396" t="str">
        <f t="shared" si="36"/>
        <v>No</v>
      </c>
      <c r="H1309" s="396" t="str">
        <f t="shared" si="37"/>
        <v>No</v>
      </c>
      <c r="I1309" s="396" t="str">
        <f t="shared" si="37"/>
        <v>No</v>
      </c>
      <c r="J1309" s="17"/>
      <c r="K1309" s="17"/>
      <c r="L1309" s="17"/>
      <c r="N1309" s="71"/>
    </row>
    <row r="1310" spans="2:14" x14ac:dyDescent="0.3">
      <c r="B1310" s="386"/>
      <c r="C1310" s="392"/>
      <c r="D1310" s="392"/>
      <c r="E1310" s="395"/>
      <c r="F1310" s="394"/>
      <c r="G1310" s="396" t="str">
        <f t="shared" si="36"/>
        <v>No</v>
      </c>
      <c r="H1310" s="396" t="str">
        <f t="shared" si="37"/>
        <v>No</v>
      </c>
      <c r="I1310" s="396" t="str">
        <f t="shared" si="37"/>
        <v>No</v>
      </c>
      <c r="J1310" s="17"/>
      <c r="K1310" s="17"/>
      <c r="L1310" s="17"/>
      <c r="N1310" s="71"/>
    </row>
    <row r="1311" spans="2:14" x14ac:dyDescent="0.3">
      <c r="B1311" s="386"/>
      <c r="C1311" s="392"/>
      <c r="D1311" s="392"/>
      <c r="E1311" s="395"/>
      <c r="F1311" s="394"/>
      <c r="G1311" s="396" t="str">
        <f t="shared" si="36"/>
        <v>No</v>
      </c>
      <c r="H1311" s="396" t="str">
        <f t="shared" si="37"/>
        <v>No</v>
      </c>
      <c r="I1311" s="396" t="str">
        <f t="shared" si="37"/>
        <v>No</v>
      </c>
      <c r="J1311" s="17"/>
      <c r="K1311" s="17"/>
      <c r="L1311" s="17"/>
      <c r="N1311" s="71"/>
    </row>
    <row r="1312" spans="2:14" x14ac:dyDescent="0.3">
      <c r="B1312" s="386"/>
      <c r="C1312" s="392"/>
      <c r="D1312" s="392"/>
      <c r="E1312" s="395"/>
      <c r="F1312" s="394"/>
      <c r="G1312" s="396" t="str">
        <f t="shared" si="36"/>
        <v>No</v>
      </c>
      <c r="H1312" s="396" t="str">
        <f t="shared" si="37"/>
        <v>No</v>
      </c>
      <c r="I1312" s="396" t="str">
        <f t="shared" si="37"/>
        <v>No</v>
      </c>
      <c r="J1312" s="17"/>
      <c r="K1312" s="17"/>
      <c r="L1312" s="17"/>
      <c r="N1312" s="71"/>
    </row>
    <row r="1313" spans="2:14" x14ac:dyDescent="0.3">
      <c r="B1313" s="386"/>
      <c r="C1313" s="392"/>
      <c r="D1313" s="392"/>
      <c r="E1313" s="395"/>
      <c r="F1313" s="394"/>
      <c r="G1313" s="396" t="str">
        <f t="shared" si="36"/>
        <v>No</v>
      </c>
      <c r="H1313" s="396" t="str">
        <f t="shared" si="37"/>
        <v>No</v>
      </c>
      <c r="I1313" s="396" t="str">
        <f t="shared" si="37"/>
        <v>No</v>
      </c>
      <c r="J1313" s="17"/>
      <c r="K1313" s="17"/>
      <c r="L1313" s="17"/>
      <c r="N1313" s="71"/>
    </row>
    <row r="1314" spans="2:14" x14ac:dyDescent="0.3">
      <c r="B1314" s="386"/>
      <c r="C1314" s="392"/>
      <c r="D1314" s="392"/>
      <c r="E1314" s="395"/>
      <c r="F1314" s="394"/>
      <c r="G1314" s="396" t="str">
        <f t="shared" si="36"/>
        <v>No</v>
      </c>
      <c r="H1314" s="396" t="str">
        <f t="shared" si="37"/>
        <v>No</v>
      </c>
      <c r="I1314" s="396" t="str">
        <f t="shared" si="37"/>
        <v>No</v>
      </c>
      <c r="J1314" s="17"/>
      <c r="K1314" s="17"/>
      <c r="L1314" s="17"/>
      <c r="N1314" s="71"/>
    </row>
    <row r="1315" spans="2:14" x14ac:dyDescent="0.3">
      <c r="B1315" s="386"/>
      <c r="C1315" s="392"/>
      <c r="D1315" s="392"/>
      <c r="E1315" s="395"/>
      <c r="F1315" s="394"/>
      <c r="G1315" s="396" t="str">
        <f t="shared" si="36"/>
        <v>No</v>
      </c>
      <c r="H1315" s="396" t="str">
        <f t="shared" si="37"/>
        <v>No</v>
      </c>
      <c r="I1315" s="396" t="str">
        <f t="shared" si="37"/>
        <v>No</v>
      </c>
      <c r="J1315" s="17"/>
      <c r="K1315" s="17"/>
      <c r="L1315" s="17"/>
      <c r="N1315" s="71"/>
    </row>
    <row r="1316" spans="2:14" x14ac:dyDescent="0.3">
      <c r="B1316" s="386"/>
      <c r="C1316" s="392"/>
      <c r="D1316" s="392"/>
      <c r="E1316" s="395"/>
      <c r="F1316" s="394"/>
      <c r="G1316" s="396" t="str">
        <f t="shared" si="36"/>
        <v>No</v>
      </c>
      <c r="H1316" s="396" t="str">
        <f t="shared" si="37"/>
        <v>No</v>
      </c>
      <c r="I1316" s="396" t="str">
        <f t="shared" si="37"/>
        <v>No</v>
      </c>
      <c r="J1316" s="17"/>
      <c r="K1316" s="17"/>
      <c r="L1316" s="17"/>
      <c r="N1316" s="71"/>
    </row>
    <row r="1317" spans="2:14" x14ac:dyDescent="0.3">
      <c r="B1317" s="386"/>
      <c r="C1317" s="392"/>
      <c r="D1317" s="392"/>
      <c r="E1317" s="395"/>
      <c r="F1317" s="394"/>
      <c r="G1317" s="396" t="str">
        <f t="shared" si="36"/>
        <v>No</v>
      </c>
      <c r="H1317" s="396" t="str">
        <f t="shared" si="37"/>
        <v>No</v>
      </c>
      <c r="I1317" s="396" t="str">
        <f t="shared" si="37"/>
        <v>No</v>
      </c>
      <c r="J1317" s="17"/>
      <c r="K1317" s="17"/>
      <c r="L1317" s="17"/>
      <c r="N1317" s="71"/>
    </row>
    <row r="1318" spans="2:14" x14ac:dyDescent="0.3">
      <c r="B1318" s="386"/>
      <c r="C1318" s="392"/>
      <c r="D1318" s="392"/>
      <c r="E1318" s="395"/>
      <c r="F1318" s="394"/>
      <c r="G1318" s="396" t="str">
        <f t="shared" si="36"/>
        <v>No</v>
      </c>
      <c r="H1318" s="396" t="str">
        <f t="shared" si="37"/>
        <v>No</v>
      </c>
      <c r="I1318" s="396" t="str">
        <f t="shared" si="37"/>
        <v>No</v>
      </c>
      <c r="J1318" s="17"/>
      <c r="K1318" s="17"/>
      <c r="L1318" s="17"/>
      <c r="N1318" s="71"/>
    </row>
    <row r="1319" spans="2:14" x14ac:dyDescent="0.3">
      <c r="B1319" s="386"/>
      <c r="C1319" s="392"/>
      <c r="D1319" s="392"/>
      <c r="E1319" s="395"/>
      <c r="F1319" s="394"/>
      <c r="G1319" s="396" t="str">
        <f t="shared" si="36"/>
        <v>No</v>
      </c>
      <c r="H1319" s="396" t="str">
        <f t="shared" si="37"/>
        <v>No</v>
      </c>
      <c r="I1319" s="396" t="str">
        <f t="shared" si="37"/>
        <v>No</v>
      </c>
      <c r="J1319" s="17"/>
      <c r="K1319" s="17"/>
      <c r="L1319" s="17"/>
      <c r="N1319" s="71"/>
    </row>
    <row r="1320" spans="2:14" x14ac:dyDescent="0.3">
      <c r="B1320" s="386"/>
      <c r="C1320" s="392"/>
      <c r="D1320" s="392"/>
      <c r="E1320" s="395"/>
      <c r="F1320" s="394"/>
      <c r="G1320" s="396" t="str">
        <f t="shared" ref="G1320:G1383" si="38">IF($C1320="","No",IF($C1320&lt;DATE(2007,9,21),"Yes","No"))</f>
        <v>No</v>
      </c>
      <c r="H1320" s="396" t="str">
        <f t="shared" ref="H1320:I1383" si="39">IF($C1320="","No",IF($C1320&lt;DATE(2019,9,20),"Yes","No"))</f>
        <v>No</v>
      </c>
      <c r="I1320" s="396" t="str">
        <f t="shared" si="39"/>
        <v>No</v>
      </c>
      <c r="J1320" s="17"/>
      <c r="K1320" s="17"/>
      <c r="L1320" s="17"/>
      <c r="N1320" s="71"/>
    </row>
    <row r="1321" spans="2:14" x14ac:dyDescent="0.3">
      <c r="B1321" s="386"/>
      <c r="C1321" s="392"/>
      <c r="D1321" s="392"/>
      <c r="E1321" s="395"/>
      <c r="F1321" s="394"/>
      <c r="G1321" s="396" t="str">
        <f t="shared" si="38"/>
        <v>No</v>
      </c>
      <c r="H1321" s="396" t="str">
        <f t="shared" si="39"/>
        <v>No</v>
      </c>
      <c r="I1321" s="396" t="str">
        <f t="shared" si="39"/>
        <v>No</v>
      </c>
      <c r="J1321" s="17"/>
      <c r="K1321" s="17"/>
      <c r="L1321" s="17"/>
      <c r="N1321" s="71"/>
    </row>
    <row r="1322" spans="2:14" x14ac:dyDescent="0.3">
      <c r="B1322" s="386"/>
      <c r="C1322" s="392"/>
      <c r="D1322" s="392"/>
      <c r="E1322" s="395"/>
      <c r="F1322" s="394"/>
      <c r="G1322" s="396" t="str">
        <f t="shared" si="38"/>
        <v>No</v>
      </c>
      <c r="H1322" s="396" t="str">
        <f t="shared" si="39"/>
        <v>No</v>
      </c>
      <c r="I1322" s="396" t="str">
        <f t="shared" si="39"/>
        <v>No</v>
      </c>
      <c r="J1322" s="17"/>
      <c r="K1322" s="17"/>
      <c r="L1322" s="17"/>
      <c r="N1322" s="71"/>
    </row>
    <row r="1323" spans="2:14" x14ac:dyDescent="0.3">
      <c r="B1323" s="386"/>
      <c r="C1323" s="392"/>
      <c r="D1323" s="392"/>
      <c r="E1323" s="395"/>
      <c r="F1323" s="394"/>
      <c r="G1323" s="396" t="str">
        <f t="shared" si="38"/>
        <v>No</v>
      </c>
      <c r="H1323" s="396" t="str">
        <f t="shared" si="39"/>
        <v>No</v>
      </c>
      <c r="I1323" s="396" t="str">
        <f t="shared" si="39"/>
        <v>No</v>
      </c>
      <c r="J1323" s="17"/>
      <c r="K1323" s="17"/>
      <c r="L1323" s="17"/>
      <c r="N1323" s="71"/>
    </row>
    <row r="1324" spans="2:14" x14ac:dyDescent="0.3">
      <c r="B1324" s="386"/>
      <c r="C1324" s="392"/>
      <c r="D1324" s="392"/>
      <c r="E1324" s="395"/>
      <c r="F1324" s="394"/>
      <c r="G1324" s="396" t="str">
        <f t="shared" si="38"/>
        <v>No</v>
      </c>
      <c r="H1324" s="396" t="str">
        <f t="shared" si="39"/>
        <v>No</v>
      </c>
      <c r="I1324" s="396" t="str">
        <f t="shared" si="39"/>
        <v>No</v>
      </c>
      <c r="J1324" s="17"/>
      <c r="K1324" s="17"/>
      <c r="L1324" s="17"/>
      <c r="N1324" s="71"/>
    </row>
    <row r="1325" spans="2:14" x14ac:dyDescent="0.3">
      <c r="B1325" s="386"/>
      <c r="C1325" s="392"/>
      <c r="D1325" s="392"/>
      <c r="E1325" s="395"/>
      <c r="F1325" s="394"/>
      <c r="G1325" s="396" t="str">
        <f t="shared" si="38"/>
        <v>No</v>
      </c>
      <c r="H1325" s="396" t="str">
        <f t="shared" si="39"/>
        <v>No</v>
      </c>
      <c r="I1325" s="396" t="str">
        <f t="shared" si="39"/>
        <v>No</v>
      </c>
      <c r="J1325" s="17"/>
      <c r="K1325" s="17"/>
      <c r="L1325" s="17"/>
      <c r="N1325" s="71"/>
    </row>
    <row r="1326" spans="2:14" x14ac:dyDescent="0.3">
      <c r="B1326" s="386"/>
      <c r="C1326" s="392"/>
      <c r="D1326" s="392"/>
      <c r="E1326" s="395"/>
      <c r="F1326" s="394"/>
      <c r="G1326" s="396" t="str">
        <f t="shared" si="38"/>
        <v>No</v>
      </c>
      <c r="H1326" s="396" t="str">
        <f t="shared" si="39"/>
        <v>No</v>
      </c>
      <c r="I1326" s="396" t="str">
        <f t="shared" si="39"/>
        <v>No</v>
      </c>
      <c r="J1326" s="17"/>
      <c r="K1326" s="17"/>
      <c r="L1326" s="17"/>
      <c r="N1326" s="71"/>
    </row>
    <row r="1327" spans="2:14" x14ac:dyDescent="0.3">
      <c r="B1327" s="386"/>
      <c r="C1327" s="392"/>
      <c r="D1327" s="392"/>
      <c r="E1327" s="395"/>
      <c r="F1327" s="394"/>
      <c r="G1327" s="396" t="str">
        <f t="shared" si="38"/>
        <v>No</v>
      </c>
      <c r="H1327" s="396" t="str">
        <f t="shared" si="39"/>
        <v>No</v>
      </c>
      <c r="I1327" s="396" t="str">
        <f t="shared" si="39"/>
        <v>No</v>
      </c>
      <c r="J1327" s="17"/>
      <c r="K1327" s="17"/>
      <c r="L1327" s="17"/>
      <c r="N1327" s="71"/>
    </row>
    <row r="1328" spans="2:14" x14ac:dyDescent="0.3">
      <c r="B1328" s="386"/>
      <c r="C1328" s="392"/>
      <c r="D1328" s="392"/>
      <c r="E1328" s="395"/>
      <c r="F1328" s="394"/>
      <c r="G1328" s="396" t="str">
        <f t="shared" si="38"/>
        <v>No</v>
      </c>
      <c r="H1328" s="396" t="str">
        <f t="shared" si="39"/>
        <v>No</v>
      </c>
      <c r="I1328" s="396" t="str">
        <f t="shared" si="39"/>
        <v>No</v>
      </c>
      <c r="J1328" s="17"/>
      <c r="K1328" s="17"/>
      <c r="L1328" s="17"/>
      <c r="N1328" s="71"/>
    </row>
    <row r="1329" spans="2:14" x14ac:dyDescent="0.3">
      <c r="B1329" s="386"/>
      <c r="C1329" s="392"/>
      <c r="D1329" s="392"/>
      <c r="E1329" s="395"/>
      <c r="F1329" s="394"/>
      <c r="G1329" s="396" t="str">
        <f t="shared" si="38"/>
        <v>No</v>
      </c>
      <c r="H1329" s="396" t="str">
        <f t="shared" si="39"/>
        <v>No</v>
      </c>
      <c r="I1329" s="396" t="str">
        <f t="shared" si="39"/>
        <v>No</v>
      </c>
      <c r="J1329" s="17"/>
      <c r="K1329" s="17"/>
      <c r="L1329" s="17"/>
      <c r="N1329" s="71"/>
    </row>
    <row r="1330" spans="2:14" x14ac:dyDescent="0.3">
      <c r="B1330" s="386"/>
      <c r="C1330" s="392"/>
      <c r="D1330" s="392"/>
      <c r="E1330" s="395"/>
      <c r="F1330" s="394"/>
      <c r="G1330" s="396" t="str">
        <f t="shared" si="38"/>
        <v>No</v>
      </c>
      <c r="H1330" s="396" t="str">
        <f t="shared" si="39"/>
        <v>No</v>
      </c>
      <c r="I1330" s="396" t="str">
        <f t="shared" si="39"/>
        <v>No</v>
      </c>
      <c r="J1330" s="17"/>
      <c r="K1330" s="17"/>
      <c r="L1330" s="17"/>
      <c r="N1330" s="71"/>
    </row>
    <row r="1331" spans="2:14" x14ac:dyDescent="0.3">
      <c r="B1331" s="386"/>
      <c r="C1331" s="392"/>
      <c r="D1331" s="392"/>
      <c r="E1331" s="395"/>
      <c r="F1331" s="394"/>
      <c r="G1331" s="396" t="str">
        <f t="shared" si="38"/>
        <v>No</v>
      </c>
      <c r="H1331" s="396" t="str">
        <f t="shared" si="39"/>
        <v>No</v>
      </c>
      <c r="I1331" s="396" t="str">
        <f t="shared" si="39"/>
        <v>No</v>
      </c>
      <c r="J1331" s="17"/>
      <c r="K1331" s="17"/>
      <c r="L1331" s="17"/>
      <c r="N1331" s="71"/>
    </row>
    <row r="1332" spans="2:14" x14ac:dyDescent="0.3">
      <c r="B1332" s="386"/>
      <c r="C1332" s="392"/>
      <c r="D1332" s="392"/>
      <c r="E1332" s="395"/>
      <c r="F1332" s="394"/>
      <c r="G1332" s="396" t="str">
        <f t="shared" si="38"/>
        <v>No</v>
      </c>
      <c r="H1332" s="396" t="str">
        <f t="shared" si="39"/>
        <v>No</v>
      </c>
      <c r="I1332" s="396" t="str">
        <f t="shared" si="39"/>
        <v>No</v>
      </c>
      <c r="J1332" s="17"/>
      <c r="K1332" s="17"/>
      <c r="L1332" s="17"/>
      <c r="N1332" s="71"/>
    </row>
    <row r="1333" spans="2:14" x14ac:dyDescent="0.3">
      <c r="B1333" s="386"/>
      <c r="C1333" s="392"/>
      <c r="D1333" s="392"/>
      <c r="E1333" s="395"/>
      <c r="F1333" s="394"/>
      <c r="G1333" s="396" t="str">
        <f t="shared" si="38"/>
        <v>No</v>
      </c>
      <c r="H1333" s="396" t="str">
        <f t="shared" si="39"/>
        <v>No</v>
      </c>
      <c r="I1333" s="396" t="str">
        <f t="shared" si="39"/>
        <v>No</v>
      </c>
      <c r="J1333" s="17"/>
      <c r="K1333" s="17"/>
      <c r="L1333" s="17"/>
      <c r="N1333" s="71"/>
    </row>
    <row r="1334" spans="2:14" x14ac:dyDescent="0.3">
      <c r="B1334" s="386"/>
      <c r="C1334" s="392"/>
      <c r="D1334" s="392"/>
      <c r="E1334" s="395"/>
      <c r="F1334" s="394"/>
      <c r="G1334" s="396" t="str">
        <f t="shared" si="38"/>
        <v>No</v>
      </c>
      <c r="H1334" s="396" t="str">
        <f t="shared" si="39"/>
        <v>No</v>
      </c>
      <c r="I1334" s="396" t="str">
        <f t="shared" si="39"/>
        <v>No</v>
      </c>
      <c r="J1334" s="17"/>
      <c r="K1334" s="17"/>
      <c r="L1334" s="17"/>
      <c r="N1334" s="71"/>
    </row>
    <row r="1335" spans="2:14" x14ac:dyDescent="0.3">
      <c r="B1335" s="386"/>
      <c r="C1335" s="392"/>
      <c r="D1335" s="392"/>
      <c r="E1335" s="395"/>
      <c r="F1335" s="394"/>
      <c r="G1335" s="396" t="str">
        <f t="shared" si="38"/>
        <v>No</v>
      </c>
      <c r="H1335" s="396" t="str">
        <f t="shared" si="39"/>
        <v>No</v>
      </c>
      <c r="I1335" s="396" t="str">
        <f t="shared" si="39"/>
        <v>No</v>
      </c>
      <c r="J1335" s="17"/>
      <c r="K1335" s="17"/>
      <c r="L1335" s="17"/>
      <c r="N1335" s="71"/>
    </row>
    <row r="1336" spans="2:14" x14ac:dyDescent="0.3">
      <c r="B1336" s="386"/>
      <c r="C1336" s="392"/>
      <c r="D1336" s="392"/>
      <c r="E1336" s="395"/>
      <c r="F1336" s="394"/>
      <c r="G1336" s="396" t="str">
        <f t="shared" si="38"/>
        <v>No</v>
      </c>
      <c r="H1336" s="396" t="str">
        <f t="shared" si="39"/>
        <v>No</v>
      </c>
      <c r="I1336" s="396" t="str">
        <f t="shared" si="39"/>
        <v>No</v>
      </c>
      <c r="J1336" s="17"/>
      <c r="K1336" s="17"/>
      <c r="L1336" s="17"/>
      <c r="N1336" s="71"/>
    </row>
    <row r="1337" spans="2:14" x14ac:dyDescent="0.3">
      <c r="B1337" s="386"/>
      <c r="C1337" s="392"/>
      <c r="D1337" s="392"/>
      <c r="E1337" s="395"/>
      <c r="F1337" s="394"/>
      <c r="G1337" s="396" t="str">
        <f t="shared" si="38"/>
        <v>No</v>
      </c>
      <c r="H1337" s="396" t="str">
        <f t="shared" si="39"/>
        <v>No</v>
      </c>
      <c r="I1337" s="396" t="str">
        <f t="shared" si="39"/>
        <v>No</v>
      </c>
      <c r="J1337" s="17"/>
      <c r="K1337" s="17"/>
      <c r="L1337" s="17"/>
      <c r="N1337" s="71"/>
    </row>
    <row r="1338" spans="2:14" x14ac:dyDescent="0.3">
      <c r="B1338" s="386"/>
      <c r="C1338" s="392"/>
      <c r="D1338" s="392"/>
      <c r="E1338" s="395"/>
      <c r="F1338" s="394"/>
      <c r="G1338" s="396" t="str">
        <f t="shared" si="38"/>
        <v>No</v>
      </c>
      <c r="H1338" s="396" t="str">
        <f t="shared" si="39"/>
        <v>No</v>
      </c>
      <c r="I1338" s="396" t="str">
        <f t="shared" si="39"/>
        <v>No</v>
      </c>
      <c r="J1338" s="17"/>
      <c r="K1338" s="17"/>
      <c r="L1338" s="17"/>
      <c r="N1338" s="71"/>
    </row>
    <row r="1339" spans="2:14" x14ac:dyDescent="0.3">
      <c r="B1339" s="386"/>
      <c r="C1339" s="392"/>
      <c r="D1339" s="392"/>
      <c r="E1339" s="395"/>
      <c r="F1339" s="394"/>
      <c r="G1339" s="396" t="str">
        <f t="shared" si="38"/>
        <v>No</v>
      </c>
      <c r="H1339" s="396" t="str">
        <f t="shared" si="39"/>
        <v>No</v>
      </c>
      <c r="I1339" s="396" t="str">
        <f t="shared" si="39"/>
        <v>No</v>
      </c>
      <c r="J1339" s="17"/>
      <c r="K1339" s="17"/>
      <c r="L1339" s="17"/>
      <c r="N1339" s="71"/>
    </row>
    <row r="1340" spans="2:14" x14ac:dyDescent="0.3">
      <c r="B1340" s="386"/>
      <c r="C1340" s="392"/>
      <c r="D1340" s="392"/>
      <c r="E1340" s="395"/>
      <c r="F1340" s="394"/>
      <c r="G1340" s="396" t="str">
        <f t="shared" si="38"/>
        <v>No</v>
      </c>
      <c r="H1340" s="396" t="str">
        <f t="shared" si="39"/>
        <v>No</v>
      </c>
      <c r="I1340" s="396" t="str">
        <f t="shared" si="39"/>
        <v>No</v>
      </c>
      <c r="J1340" s="17"/>
      <c r="K1340" s="17"/>
      <c r="L1340" s="17"/>
      <c r="N1340" s="71"/>
    </row>
    <row r="1341" spans="2:14" x14ac:dyDescent="0.3">
      <c r="B1341" s="386"/>
      <c r="C1341" s="392"/>
      <c r="D1341" s="392"/>
      <c r="E1341" s="395"/>
      <c r="F1341" s="394"/>
      <c r="G1341" s="396" t="str">
        <f t="shared" si="38"/>
        <v>No</v>
      </c>
      <c r="H1341" s="396" t="str">
        <f t="shared" si="39"/>
        <v>No</v>
      </c>
      <c r="I1341" s="396" t="str">
        <f t="shared" si="39"/>
        <v>No</v>
      </c>
      <c r="J1341" s="17"/>
      <c r="K1341" s="17"/>
      <c r="L1341" s="17"/>
      <c r="N1341" s="71"/>
    </row>
    <row r="1342" spans="2:14" x14ac:dyDescent="0.3">
      <c r="B1342" s="386"/>
      <c r="C1342" s="392"/>
      <c r="D1342" s="392"/>
      <c r="E1342" s="395"/>
      <c r="F1342" s="394"/>
      <c r="G1342" s="396" t="str">
        <f t="shared" si="38"/>
        <v>No</v>
      </c>
      <c r="H1342" s="396" t="str">
        <f t="shared" si="39"/>
        <v>No</v>
      </c>
      <c r="I1342" s="396" t="str">
        <f t="shared" si="39"/>
        <v>No</v>
      </c>
      <c r="J1342" s="17"/>
      <c r="K1342" s="17"/>
      <c r="L1342" s="17"/>
      <c r="N1342" s="71"/>
    </row>
    <row r="1343" spans="2:14" x14ac:dyDescent="0.3">
      <c r="B1343" s="386"/>
      <c r="C1343" s="392"/>
      <c r="D1343" s="392"/>
      <c r="E1343" s="395"/>
      <c r="F1343" s="394"/>
      <c r="G1343" s="396" t="str">
        <f t="shared" si="38"/>
        <v>No</v>
      </c>
      <c r="H1343" s="396" t="str">
        <f t="shared" si="39"/>
        <v>No</v>
      </c>
      <c r="I1343" s="396" t="str">
        <f t="shared" si="39"/>
        <v>No</v>
      </c>
      <c r="J1343" s="17"/>
      <c r="K1343" s="17"/>
      <c r="L1343" s="17"/>
      <c r="N1343" s="71"/>
    </row>
    <row r="1344" spans="2:14" x14ac:dyDescent="0.3">
      <c r="B1344" s="386"/>
      <c r="C1344" s="392"/>
      <c r="D1344" s="392"/>
      <c r="E1344" s="395"/>
      <c r="F1344" s="394"/>
      <c r="G1344" s="396" t="str">
        <f t="shared" si="38"/>
        <v>No</v>
      </c>
      <c r="H1344" s="396" t="str">
        <f t="shared" si="39"/>
        <v>No</v>
      </c>
      <c r="I1344" s="396" t="str">
        <f t="shared" si="39"/>
        <v>No</v>
      </c>
      <c r="J1344" s="17"/>
      <c r="K1344" s="17"/>
      <c r="L1344" s="17"/>
      <c r="N1344" s="71"/>
    </row>
    <row r="1345" spans="2:14" x14ac:dyDescent="0.3">
      <c r="B1345" s="386"/>
      <c r="C1345" s="392"/>
      <c r="D1345" s="392"/>
      <c r="E1345" s="395"/>
      <c r="F1345" s="394"/>
      <c r="G1345" s="396" t="str">
        <f t="shared" si="38"/>
        <v>No</v>
      </c>
      <c r="H1345" s="396" t="str">
        <f t="shared" si="39"/>
        <v>No</v>
      </c>
      <c r="I1345" s="396" t="str">
        <f t="shared" si="39"/>
        <v>No</v>
      </c>
      <c r="J1345" s="17"/>
      <c r="K1345" s="17"/>
      <c r="L1345" s="17"/>
      <c r="N1345" s="71"/>
    </row>
    <row r="1346" spans="2:14" x14ac:dyDescent="0.3">
      <c r="B1346" s="386"/>
      <c r="C1346" s="392"/>
      <c r="D1346" s="392"/>
      <c r="E1346" s="395"/>
      <c r="F1346" s="394"/>
      <c r="G1346" s="396" t="str">
        <f t="shared" si="38"/>
        <v>No</v>
      </c>
      <c r="H1346" s="396" t="str">
        <f t="shared" si="39"/>
        <v>No</v>
      </c>
      <c r="I1346" s="396" t="str">
        <f t="shared" si="39"/>
        <v>No</v>
      </c>
      <c r="J1346" s="17"/>
      <c r="K1346" s="17"/>
      <c r="L1346" s="17"/>
      <c r="N1346" s="71"/>
    </row>
    <row r="1347" spans="2:14" x14ac:dyDescent="0.3">
      <c r="B1347" s="386"/>
      <c r="C1347" s="392"/>
      <c r="D1347" s="392"/>
      <c r="E1347" s="395"/>
      <c r="F1347" s="394"/>
      <c r="G1347" s="396" t="str">
        <f t="shared" si="38"/>
        <v>No</v>
      </c>
      <c r="H1347" s="396" t="str">
        <f t="shared" si="39"/>
        <v>No</v>
      </c>
      <c r="I1347" s="396" t="str">
        <f t="shared" si="39"/>
        <v>No</v>
      </c>
      <c r="J1347" s="17"/>
      <c r="K1347" s="17"/>
      <c r="L1347" s="17"/>
      <c r="N1347" s="71"/>
    </row>
    <row r="1348" spans="2:14" x14ac:dyDescent="0.3">
      <c r="B1348" s="386"/>
      <c r="C1348" s="392"/>
      <c r="D1348" s="392"/>
      <c r="E1348" s="395"/>
      <c r="F1348" s="394"/>
      <c r="G1348" s="396" t="str">
        <f t="shared" si="38"/>
        <v>No</v>
      </c>
      <c r="H1348" s="396" t="str">
        <f t="shared" si="39"/>
        <v>No</v>
      </c>
      <c r="I1348" s="396" t="str">
        <f t="shared" si="39"/>
        <v>No</v>
      </c>
      <c r="J1348" s="17"/>
      <c r="K1348" s="17"/>
      <c r="L1348" s="17"/>
      <c r="N1348" s="71"/>
    </row>
    <row r="1349" spans="2:14" x14ac:dyDescent="0.3">
      <c r="B1349" s="386"/>
      <c r="C1349" s="392"/>
      <c r="D1349" s="392"/>
      <c r="E1349" s="395"/>
      <c r="F1349" s="394"/>
      <c r="G1349" s="396" t="str">
        <f t="shared" si="38"/>
        <v>No</v>
      </c>
      <c r="H1349" s="396" t="str">
        <f t="shared" si="39"/>
        <v>No</v>
      </c>
      <c r="I1349" s="396" t="str">
        <f t="shared" si="39"/>
        <v>No</v>
      </c>
      <c r="J1349" s="17"/>
      <c r="K1349" s="17"/>
      <c r="L1349" s="17"/>
      <c r="N1349" s="71"/>
    </row>
    <row r="1350" spans="2:14" x14ac:dyDescent="0.3">
      <c r="B1350" s="386"/>
      <c r="C1350" s="392"/>
      <c r="D1350" s="392"/>
      <c r="E1350" s="395"/>
      <c r="F1350" s="394"/>
      <c r="G1350" s="396" t="str">
        <f t="shared" si="38"/>
        <v>No</v>
      </c>
      <c r="H1350" s="396" t="str">
        <f t="shared" si="39"/>
        <v>No</v>
      </c>
      <c r="I1350" s="396" t="str">
        <f t="shared" si="39"/>
        <v>No</v>
      </c>
      <c r="J1350" s="17"/>
      <c r="K1350" s="17"/>
      <c r="L1350" s="17"/>
      <c r="N1350" s="71"/>
    </row>
    <row r="1351" spans="2:14" x14ac:dyDescent="0.3">
      <c r="B1351" s="386"/>
      <c r="C1351" s="392"/>
      <c r="D1351" s="392"/>
      <c r="E1351" s="395"/>
      <c r="F1351" s="394"/>
      <c r="G1351" s="396" t="str">
        <f t="shared" si="38"/>
        <v>No</v>
      </c>
      <c r="H1351" s="396" t="str">
        <f t="shared" si="39"/>
        <v>No</v>
      </c>
      <c r="I1351" s="396" t="str">
        <f t="shared" si="39"/>
        <v>No</v>
      </c>
      <c r="J1351" s="17"/>
      <c r="K1351" s="17"/>
      <c r="L1351" s="17"/>
      <c r="N1351" s="71"/>
    </row>
    <row r="1352" spans="2:14" x14ac:dyDescent="0.3">
      <c r="B1352" s="386"/>
      <c r="C1352" s="392"/>
      <c r="D1352" s="392"/>
      <c r="E1352" s="395"/>
      <c r="F1352" s="394"/>
      <c r="G1352" s="396" t="str">
        <f t="shared" si="38"/>
        <v>No</v>
      </c>
      <c r="H1352" s="396" t="str">
        <f t="shared" si="39"/>
        <v>No</v>
      </c>
      <c r="I1352" s="396" t="str">
        <f t="shared" si="39"/>
        <v>No</v>
      </c>
      <c r="J1352" s="17"/>
      <c r="K1352" s="17"/>
      <c r="L1352" s="17"/>
      <c r="N1352" s="71"/>
    </row>
    <row r="1353" spans="2:14" x14ac:dyDescent="0.3">
      <c r="B1353" s="386"/>
      <c r="C1353" s="392"/>
      <c r="D1353" s="392"/>
      <c r="E1353" s="395"/>
      <c r="F1353" s="394"/>
      <c r="G1353" s="396" t="str">
        <f t="shared" si="38"/>
        <v>No</v>
      </c>
      <c r="H1353" s="396" t="str">
        <f t="shared" si="39"/>
        <v>No</v>
      </c>
      <c r="I1353" s="396" t="str">
        <f t="shared" si="39"/>
        <v>No</v>
      </c>
      <c r="J1353" s="17"/>
      <c r="K1353" s="17"/>
      <c r="L1353" s="17"/>
      <c r="N1353" s="71"/>
    </row>
    <row r="1354" spans="2:14" x14ac:dyDescent="0.3">
      <c r="B1354" s="386"/>
      <c r="C1354" s="392"/>
      <c r="D1354" s="392"/>
      <c r="E1354" s="395"/>
      <c r="F1354" s="394"/>
      <c r="G1354" s="396" t="str">
        <f t="shared" si="38"/>
        <v>No</v>
      </c>
      <c r="H1354" s="396" t="str">
        <f t="shared" si="39"/>
        <v>No</v>
      </c>
      <c r="I1354" s="396" t="str">
        <f t="shared" si="39"/>
        <v>No</v>
      </c>
      <c r="J1354" s="17"/>
      <c r="K1354" s="17"/>
      <c r="L1354" s="17"/>
      <c r="N1354" s="71"/>
    </row>
    <row r="1355" spans="2:14" x14ac:dyDescent="0.3">
      <c r="B1355" s="386"/>
      <c r="C1355" s="392"/>
      <c r="D1355" s="392"/>
      <c r="E1355" s="395"/>
      <c r="F1355" s="394"/>
      <c r="G1355" s="396" t="str">
        <f t="shared" si="38"/>
        <v>No</v>
      </c>
      <c r="H1355" s="396" t="str">
        <f t="shared" si="39"/>
        <v>No</v>
      </c>
      <c r="I1355" s="396" t="str">
        <f t="shared" si="39"/>
        <v>No</v>
      </c>
      <c r="J1355" s="17"/>
      <c r="K1355" s="17"/>
      <c r="L1355" s="17"/>
      <c r="N1355" s="71"/>
    </row>
    <row r="1356" spans="2:14" x14ac:dyDescent="0.3">
      <c r="B1356" s="386"/>
      <c r="C1356" s="392"/>
      <c r="D1356" s="392"/>
      <c r="E1356" s="395"/>
      <c r="F1356" s="394"/>
      <c r="G1356" s="396" t="str">
        <f t="shared" si="38"/>
        <v>No</v>
      </c>
      <c r="H1356" s="396" t="str">
        <f t="shared" si="39"/>
        <v>No</v>
      </c>
      <c r="I1356" s="396" t="str">
        <f t="shared" si="39"/>
        <v>No</v>
      </c>
      <c r="J1356" s="17"/>
      <c r="K1356" s="17"/>
      <c r="L1356" s="17"/>
      <c r="N1356" s="71"/>
    </row>
    <row r="1357" spans="2:14" x14ac:dyDescent="0.3">
      <c r="B1357" s="386"/>
      <c r="C1357" s="392"/>
      <c r="D1357" s="392"/>
      <c r="E1357" s="395"/>
      <c r="F1357" s="394"/>
      <c r="G1357" s="396" t="str">
        <f t="shared" si="38"/>
        <v>No</v>
      </c>
      <c r="H1357" s="396" t="str">
        <f t="shared" si="39"/>
        <v>No</v>
      </c>
      <c r="I1357" s="396" t="str">
        <f t="shared" si="39"/>
        <v>No</v>
      </c>
      <c r="J1357" s="17"/>
      <c r="K1357" s="17"/>
      <c r="L1357" s="17"/>
      <c r="N1357" s="71"/>
    </row>
    <row r="1358" spans="2:14" x14ac:dyDescent="0.3">
      <c r="B1358" s="386"/>
      <c r="C1358" s="392"/>
      <c r="D1358" s="392"/>
      <c r="E1358" s="395"/>
      <c r="F1358" s="394"/>
      <c r="G1358" s="396" t="str">
        <f t="shared" si="38"/>
        <v>No</v>
      </c>
      <c r="H1358" s="396" t="str">
        <f t="shared" si="39"/>
        <v>No</v>
      </c>
      <c r="I1358" s="396" t="str">
        <f t="shared" si="39"/>
        <v>No</v>
      </c>
      <c r="J1358" s="17"/>
      <c r="K1358" s="17"/>
      <c r="L1358" s="17"/>
      <c r="N1358" s="71"/>
    </row>
    <row r="1359" spans="2:14" x14ac:dyDescent="0.3">
      <c r="B1359" s="386"/>
      <c r="C1359" s="392"/>
      <c r="D1359" s="392"/>
      <c r="E1359" s="395"/>
      <c r="F1359" s="394"/>
      <c r="G1359" s="396" t="str">
        <f t="shared" si="38"/>
        <v>No</v>
      </c>
      <c r="H1359" s="396" t="str">
        <f t="shared" si="39"/>
        <v>No</v>
      </c>
      <c r="I1359" s="396" t="str">
        <f t="shared" si="39"/>
        <v>No</v>
      </c>
      <c r="J1359" s="17"/>
      <c r="K1359" s="17"/>
      <c r="L1359" s="17"/>
      <c r="N1359" s="71"/>
    </row>
    <row r="1360" spans="2:14" x14ac:dyDescent="0.3">
      <c r="B1360" s="386"/>
      <c r="C1360" s="392"/>
      <c r="D1360" s="392"/>
      <c r="E1360" s="395"/>
      <c r="F1360" s="394"/>
      <c r="G1360" s="396" t="str">
        <f t="shared" si="38"/>
        <v>No</v>
      </c>
      <c r="H1360" s="396" t="str">
        <f t="shared" si="39"/>
        <v>No</v>
      </c>
      <c r="I1360" s="396" t="str">
        <f t="shared" si="39"/>
        <v>No</v>
      </c>
      <c r="J1360" s="17"/>
      <c r="K1360" s="17"/>
      <c r="L1360" s="17"/>
      <c r="N1360" s="71"/>
    </row>
    <row r="1361" spans="2:14" x14ac:dyDescent="0.3">
      <c r="B1361" s="386"/>
      <c r="C1361" s="392"/>
      <c r="D1361" s="392"/>
      <c r="E1361" s="395"/>
      <c r="F1361" s="394"/>
      <c r="G1361" s="396" t="str">
        <f t="shared" si="38"/>
        <v>No</v>
      </c>
      <c r="H1361" s="396" t="str">
        <f t="shared" si="39"/>
        <v>No</v>
      </c>
      <c r="I1361" s="396" t="str">
        <f t="shared" si="39"/>
        <v>No</v>
      </c>
      <c r="J1361" s="17"/>
      <c r="K1361" s="17"/>
      <c r="L1361" s="17"/>
      <c r="N1361" s="71"/>
    </row>
    <row r="1362" spans="2:14" x14ac:dyDescent="0.3">
      <c r="B1362" s="386"/>
      <c r="C1362" s="392"/>
      <c r="D1362" s="392"/>
      <c r="E1362" s="395"/>
      <c r="F1362" s="394"/>
      <c r="G1362" s="396" t="str">
        <f t="shared" si="38"/>
        <v>No</v>
      </c>
      <c r="H1362" s="396" t="str">
        <f t="shared" si="39"/>
        <v>No</v>
      </c>
      <c r="I1362" s="396" t="str">
        <f t="shared" si="39"/>
        <v>No</v>
      </c>
      <c r="J1362" s="17"/>
      <c r="K1362" s="17"/>
      <c r="L1362" s="17"/>
      <c r="N1362" s="71"/>
    </row>
    <row r="1363" spans="2:14" x14ac:dyDescent="0.3">
      <c r="B1363" s="386"/>
      <c r="C1363" s="392"/>
      <c r="D1363" s="392"/>
      <c r="E1363" s="395"/>
      <c r="F1363" s="394"/>
      <c r="G1363" s="396" t="str">
        <f t="shared" si="38"/>
        <v>No</v>
      </c>
      <c r="H1363" s="396" t="str">
        <f t="shared" si="39"/>
        <v>No</v>
      </c>
      <c r="I1363" s="396" t="str">
        <f t="shared" si="39"/>
        <v>No</v>
      </c>
      <c r="J1363" s="17"/>
      <c r="K1363" s="17"/>
      <c r="L1363" s="17"/>
      <c r="N1363" s="71"/>
    </row>
    <row r="1364" spans="2:14" x14ac:dyDescent="0.3">
      <c r="B1364" s="386"/>
      <c r="C1364" s="392"/>
      <c r="D1364" s="392"/>
      <c r="E1364" s="395"/>
      <c r="F1364" s="394"/>
      <c r="G1364" s="396" t="str">
        <f t="shared" si="38"/>
        <v>No</v>
      </c>
      <c r="H1364" s="396" t="str">
        <f t="shared" si="39"/>
        <v>No</v>
      </c>
      <c r="I1364" s="396" t="str">
        <f t="shared" si="39"/>
        <v>No</v>
      </c>
      <c r="J1364" s="17"/>
      <c r="K1364" s="17"/>
      <c r="L1364" s="17"/>
      <c r="N1364" s="71"/>
    </row>
    <row r="1365" spans="2:14" x14ac:dyDescent="0.3">
      <c r="B1365" s="386"/>
      <c r="C1365" s="392"/>
      <c r="D1365" s="392"/>
      <c r="E1365" s="395"/>
      <c r="F1365" s="394"/>
      <c r="G1365" s="396" t="str">
        <f t="shared" si="38"/>
        <v>No</v>
      </c>
      <c r="H1365" s="396" t="str">
        <f t="shared" si="39"/>
        <v>No</v>
      </c>
      <c r="I1365" s="396" t="str">
        <f t="shared" si="39"/>
        <v>No</v>
      </c>
      <c r="J1365" s="17"/>
      <c r="K1365" s="17"/>
      <c r="L1365" s="17"/>
      <c r="N1365" s="71"/>
    </row>
    <row r="1366" spans="2:14" x14ac:dyDescent="0.3">
      <c r="B1366" s="386"/>
      <c r="C1366" s="392"/>
      <c r="D1366" s="392"/>
      <c r="E1366" s="395"/>
      <c r="F1366" s="394"/>
      <c r="G1366" s="396" t="str">
        <f t="shared" si="38"/>
        <v>No</v>
      </c>
      <c r="H1366" s="396" t="str">
        <f t="shared" si="39"/>
        <v>No</v>
      </c>
      <c r="I1366" s="396" t="str">
        <f t="shared" si="39"/>
        <v>No</v>
      </c>
      <c r="J1366" s="17"/>
      <c r="K1366" s="17"/>
      <c r="L1366" s="17"/>
      <c r="N1366" s="71"/>
    </row>
    <row r="1367" spans="2:14" x14ac:dyDescent="0.3">
      <c r="B1367" s="386"/>
      <c r="C1367" s="392"/>
      <c r="D1367" s="392"/>
      <c r="E1367" s="395"/>
      <c r="F1367" s="394"/>
      <c r="G1367" s="396" t="str">
        <f t="shared" si="38"/>
        <v>No</v>
      </c>
      <c r="H1367" s="396" t="str">
        <f t="shared" si="39"/>
        <v>No</v>
      </c>
      <c r="I1367" s="396" t="str">
        <f t="shared" si="39"/>
        <v>No</v>
      </c>
      <c r="J1367" s="17"/>
      <c r="K1367" s="17"/>
      <c r="L1367" s="17"/>
      <c r="N1367" s="71"/>
    </row>
    <row r="1368" spans="2:14" x14ac:dyDescent="0.3">
      <c r="B1368" s="386"/>
      <c r="C1368" s="392"/>
      <c r="D1368" s="392"/>
      <c r="E1368" s="395"/>
      <c r="F1368" s="394"/>
      <c r="G1368" s="396" t="str">
        <f t="shared" si="38"/>
        <v>No</v>
      </c>
      <c r="H1368" s="396" t="str">
        <f t="shared" si="39"/>
        <v>No</v>
      </c>
      <c r="I1368" s="396" t="str">
        <f t="shared" si="39"/>
        <v>No</v>
      </c>
      <c r="J1368" s="17"/>
      <c r="K1368" s="17"/>
      <c r="L1368" s="17"/>
      <c r="N1368" s="71"/>
    </row>
    <row r="1369" spans="2:14" x14ac:dyDescent="0.3">
      <c r="B1369" s="386"/>
      <c r="C1369" s="392"/>
      <c r="D1369" s="392"/>
      <c r="E1369" s="395"/>
      <c r="F1369" s="394"/>
      <c r="G1369" s="396" t="str">
        <f t="shared" si="38"/>
        <v>No</v>
      </c>
      <c r="H1369" s="396" t="str">
        <f t="shared" si="39"/>
        <v>No</v>
      </c>
      <c r="I1369" s="396" t="str">
        <f t="shared" si="39"/>
        <v>No</v>
      </c>
      <c r="J1369" s="17"/>
      <c r="K1369" s="17"/>
      <c r="L1369" s="17"/>
      <c r="N1369" s="71"/>
    </row>
    <row r="1370" spans="2:14" x14ac:dyDescent="0.3">
      <c r="B1370" s="386"/>
      <c r="C1370" s="392"/>
      <c r="D1370" s="392"/>
      <c r="E1370" s="395"/>
      <c r="F1370" s="394"/>
      <c r="G1370" s="396" t="str">
        <f t="shared" si="38"/>
        <v>No</v>
      </c>
      <c r="H1370" s="396" t="str">
        <f t="shared" si="39"/>
        <v>No</v>
      </c>
      <c r="I1370" s="396" t="str">
        <f t="shared" si="39"/>
        <v>No</v>
      </c>
      <c r="J1370" s="17"/>
      <c r="K1370" s="17"/>
      <c r="L1370" s="17"/>
      <c r="N1370" s="71"/>
    </row>
    <row r="1371" spans="2:14" x14ac:dyDescent="0.3">
      <c r="B1371" s="386"/>
      <c r="C1371" s="392"/>
      <c r="D1371" s="392"/>
      <c r="E1371" s="395"/>
      <c r="F1371" s="394"/>
      <c r="G1371" s="396" t="str">
        <f t="shared" si="38"/>
        <v>No</v>
      </c>
      <c r="H1371" s="396" t="str">
        <f t="shared" si="39"/>
        <v>No</v>
      </c>
      <c r="I1371" s="396" t="str">
        <f t="shared" si="39"/>
        <v>No</v>
      </c>
      <c r="J1371" s="17"/>
      <c r="K1371" s="17"/>
      <c r="L1371" s="17"/>
      <c r="N1371" s="71"/>
    </row>
    <row r="1372" spans="2:14" x14ac:dyDescent="0.3">
      <c r="B1372" s="386"/>
      <c r="C1372" s="392"/>
      <c r="D1372" s="392"/>
      <c r="E1372" s="395"/>
      <c r="F1372" s="394"/>
      <c r="G1372" s="396" t="str">
        <f t="shared" si="38"/>
        <v>No</v>
      </c>
      <c r="H1372" s="396" t="str">
        <f t="shared" si="39"/>
        <v>No</v>
      </c>
      <c r="I1372" s="396" t="str">
        <f t="shared" si="39"/>
        <v>No</v>
      </c>
      <c r="J1372" s="17"/>
      <c r="K1372" s="17"/>
      <c r="L1372" s="17"/>
      <c r="N1372" s="71"/>
    </row>
    <row r="1373" spans="2:14" x14ac:dyDescent="0.3">
      <c r="B1373" s="386"/>
      <c r="C1373" s="392"/>
      <c r="D1373" s="392"/>
      <c r="E1373" s="395"/>
      <c r="F1373" s="394"/>
      <c r="G1373" s="396" t="str">
        <f t="shared" si="38"/>
        <v>No</v>
      </c>
      <c r="H1373" s="396" t="str">
        <f t="shared" si="39"/>
        <v>No</v>
      </c>
      <c r="I1373" s="396" t="str">
        <f t="shared" si="39"/>
        <v>No</v>
      </c>
      <c r="J1373" s="17"/>
      <c r="K1373" s="17"/>
      <c r="L1373" s="17"/>
      <c r="N1373" s="71"/>
    </row>
    <row r="1374" spans="2:14" x14ac:dyDescent="0.3">
      <c r="B1374" s="386"/>
      <c r="C1374" s="392"/>
      <c r="D1374" s="392"/>
      <c r="E1374" s="395"/>
      <c r="F1374" s="394"/>
      <c r="G1374" s="396" t="str">
        <f t="shared" si="38"/>
        <v>No</v>
      </c>
      <c r="H1374" s="396" t="str">
        <f t="shared" si="39"/>
        <v>No</v>
      </c>
      <c r="I1374" s="396" t="str">
        <f t="shared" si="39"/>
        <v>No</v>
      </c>
      <c r="J1374" s="17"/>
      <c r="K1374" s="17"/>
      <c r="L1374" s="17"/>
      <c r="N1374" s="71"/>
    </row>
    <row r="1375" spans="2:14" x14ac:dyDescent="0.3">
      <c r="B1375" s="386"/>
      <c r="C1375" s="392"/>
      <c r="D1375" s="392"/>
      <c r="E1375" s="395"/>
      <c r="F1375" s="394"/>
      <c r="G1375" s="396" t="str">
        <f t="shared" si="38"/>
        <v>No</v>
      </c>
      <c r="H1375" s="396" t="str">
        <f t="shared" si="39"/>
        <v>No</v>
      </c>
      <c r="I1375" s="396" t="str">
        <f t="shared" si="39"/>
        <v>No</v>
      </c>
      <c r="J1375" s="17"/>
      <c r="K1375" s="17"/>
      <c r="L1375" s="17"/>
      <c r="N1375" s="71"/>
    </row>
    <row r="1376" spans="2:14" x14ac:dyDescent="0.3">
      <c r="B1376" s="386"/>
      <c r="C1376" s="392"/>
      <c r="D1376" s="392"/>
      <c r="E1376" s="395"/>
      <c r="F1376" s="394"/>
      <c r="G1376" s="396" t="str">
        <f t="shared" si="38"/>
        <v>No</v>
      </c>
      <c r="H1376" s="396" t="str">
        <f t="shared" si="39"/>
        <v>No</v>
      </c>
      <c r="I1376" s="396" t="str">
        <f t="shared" si="39"/>
        <v>No</v>
      </c>
      <c r="J1376" s="17"/>
      <c r="K1376" s="17"/>
      <c r="L1376" s="17"/>
      <c r="N1376" s="71"/>
    </row>
    <row r="1377" spans="2:14" x14ac:dyDescent="0.3">
      <c r="B1377" s="386"/>
      <c r="C1377" s="392"/>
      <c r="D1377" s="392"/>
      <c r="E1377" s="395"/>
      <c r="F1377" s="394"/>
      <c r="G1377" s="396" t="str">
        <f t="shared" si="38"/>
        <v>No</v>
      </c>
      <c r="H1377" s="396" t="str">
        <f t="shared" si="39"/>
        <v>No</v>
      </c>
      <c r="I1377" s="396" t="str">
        <f t="shared" si="39"/>
        <v>No</v>
      </c>
      <c r="J1377" s="17"/>
      <c r="K1377" s="17"/>
      <c r="L1377" s="17"/>
      <c r="N1377" s="71"/>
    </row>
    <row r="1378" spans="2:14" x14ac:dyDescent="0.3">
      <c r="B1378" s="386"/>
      <c r="C1378" s="392"/>
      <c r="D1378" s="392"/>
      <c r="E1378" s="395"/>
      <c r="F1378" s="394"/>
      <c r="G1378" s="396" t="str">
        <f t="shared" si="38"/>
        <v>No</v>
      </c>
      <c r="H1378" s="396" t="str">
        <f t="shared" si="39"/>
        <v>No</v>
      </c>
      <c r="I1378" s="396" t="str">
        <f t="shared" si="39"/>
        <v>No</v>
      </c>
      <c r="J1378" s="17"/>
      <c r="K1378" s="17"/>
      <c r="L1378" s="17"/>
      <c r="N1378" s="71"/>
    </row>
    <row r="1379" spans="2:14" x14ac:dyDescent="0.3">
      <c r="B1379" s="386"/>
      <c r="C1379" s="392"/>
      <c r="D1379" s="392"/>
      <c r="E1379" s="395"/>
      <c r="F1379" s="394"/>
      <c r="G1379" s="396" t="str">
        <f t="shared" si="38"/>
        <v>No</v>
      </c>
      <c r="H1379" s="396" t="str">
        <f t="shared" si="39"/>
        <v>No</v>
      </c>
      <c r="I1379" s="396" t="str">
        <f t="shared" si="39"/>
        <v>No</v>
      </c>
      <c r="J1379" s="17"/>
      <c r="K1379" s="17"/>
      <c r="L1379" s="17"/>
      <c r="N1379" s="71"/>
    </row>
    <row r="1380" spans="2:14" x14ac:dyDescent="0.3">
      <c r="B1380" s="386"/>
      <c r="C1380" s="392"/>
      <c r="D1380" s="392"/>
      <c r="E1380" s="395"/>
      <c r="F1380" s="394"/>
      <c r="G1380" s="396" t="str">
        <f t="shared" si="38"/>
        <v>No</v>
      </c>
      <c r="H1380" s="396" t="str">
        <f t="shared" si="39"/>
        <v>No</v>
      </c>
      <c r="I1380" s="396" t="str">
        <f t="shared" si="39"/>
        <v>No</v>
      </c>
      <c r="J1380" s="17"/>
      <c r="K1380" s="17"/>
      <c r="L1380" s="17"/>
      <c r="N1380" s="71"/>
    </row>
    <row r="1381" spans="2:14" x14ac:dyDescent="0.3">
      <c r="B1381" s="386"/>
      <c r="C1381" s="392"/>
      <c r="D1381" s="392"/>
      <c r="E1381" s="395"/>
      <c r="F1381" s="394"/>
      <c r="G1381" s="396" t="str">
        <f t="shared" si="38"/>
        <v>No</v>
      </c>
      <c r="H1381" s="396" t="str">
        <f t="shared" si="39"/>
        <v>No</v>
      </c>
      <c r="I1381" s="396" t="str">
        <f t="shared" si="39"/>
        <v>No</v>
      </c>
      <c r="J1381" s="17"/>
      <c r="K1381" s="17"/>
      <c r="L1381" s="17"/>
      <c r="N1381" s="71"/>
    </row>
    <row r="1382" spans="2:14" x14ac:dyDescent="0.3">
      <c r="B1382" s="386"/>
      <c r="C1382" s="392"/>
      <c r="D1382" s="392"/>
      <c r="E1382" s="395"/>
      <c r="F1382" s="394"/>
      <c r="G1382" s="396" t="str">
        <f t="shared" si="38"/>
        <v>No</v>
      </c>
      <c r="H1382" s="396" t="str">
        <f t="shared" si="39"/>
        <v>No</v>
      </c>
      <c r="I1382" s="396" t="str">
        <f t="shared" si="39"/>
        <v>No</v>
      </c>
      <c r="J1382" s="17"/>
      <c r="K1382" s="17"/>
      <c r="L1382" s="17"/>
      <c r="N1382" s="71"/>
    </row>
    <row r="1383" spans="2:14" x14ac:dyDescent="0.3">
      <c r="B1383" s="386"/>
      <c r="C1383" s="392"/>
      <c r="D1383" s="392"/>
      <c r="E1383" s="395"/>
      <c r="F1383" s="394"/>
      <c r="G1383" s="396" t="str">
        <f t="shared" si="38"/>
        <v>No</v>
      </c>
      <c r="H1383" s="396" t="str">
        <f t="shared" si="39"/>
        <v>No</v>
      </c>
      <c r="I1383" s="396" t="str">
        <f t="shared" si="39"/>
        <v>No</v>
      </c>
      <c r="J1383" s="17"/>
      <c r="K1383" s="17"/>
      <c r="L1383" s="17"/>
      <c r="N1383" s="71"/>
    </row>
    <row r="1384" spans="2:14" x14ac:dyDescent="0.3">
      <c r="B1384" s="386"/>
      <c r="C1384" s="392"/>
      <c r="D1384" s="392"/>
      <c r="E1384" s="395"/>
      <c r="F1384" s="394"/>
      <c r="G1384" s="396" t="str">
        <f t="shared" ref="G1384:G1422" si="40">IF($C1384="","No",IF($C1384&lt;DATE(2007,9,21),"Yes","No"))</f>
        <v>No</v>
      </c>
      <c r="H1384" s="396" t="str">
        <f t="shared" ref="H1384:I1422" si="41">IF($C1384="","No",IF($C1384&lt;DATE(2019,9,20),"Yes","No"))</f>
        <v>No</v>
      </c>
      <c r="I1384" s="396" t="str">
        <f t="shared" si="41"/>
        <v>No</v>
      </c>
      <c r="J1384" s="17"/>
      <c r="K1384" s="17"/>
      <c r="L1384" s="17"/>
      <c r="N1384" s="71"/>
    </row>
    <row r="1385" spans="2:14" x14ac:dyDescent="0.3">
      <c r="B1385" s="386"/>
      <c r="C1385" s="392"/>
      <c r="D1385" s="392"/>
      <c r="E1385" s="395"/>
      <c r="F1385" s="394"/>
      <c r="G1385" s="396" t="str">
        <f t="shared" si="40"/>
        <v>No</v>
      </c>
      <c r="H1385" s="396" t="str">
        <f t="shared" si="41"/>
        <v>No</v>
      </c>
      <c r="I1385" s="396" t="str">
        <f t="shared" si="41"/>
        <v>No</v>
      </c>
      <c r="J1385" s="17"/>
      <c r="K1385" s="17"/>
      <c r="L1385" s="17"/>
      <c r="N1385" s="71"/>
    </row>
    <row r="1386" spans="2:14" x14ac:dyDescent="0.3">
      <c r="B1386" s="386"/>
      <c r="C1386" s="392"/>
      <c r="D1386" s="392"/>
      <c r="E1386" s="395"/>
      <c r="F1386" s="394"/>
      <c r="G1386" s="396" t="str">
        <f t="shared" si="40"/>
        <v>No</v>
      </c>
      <c r="H1386" s="396" t="str">
        <f t="shared" si="41"/>
        <v>No</v>
      </c>
      <c r="I1386" s="396" t="str">
        <f t="shared" si="41"/>
        <v>No</v>
      </c>
      <c r="J1386" s="17"/>
      <c r="K1386" s="17"/>
      <c r="L1386" s="17"/>
      <c r="N1386" s="71"/>
    </row>
    <row r="1387" spans="2:14" x14ac:dyDescent="0.3">
      <c r="B1387" s="386"/>
      <c r="C1387" s="392"/>
      <c r="D1387" s="392"/>
      <c r="E1387" s="395"/>
      <c r="F1387" s="394"/>
      <c r="G1387" s="396" t="str">
        <f t="shared" si="40"/>
        <v>No</v>
      </c>
      <c r="H1387" s="396" t="str">
        <f t="shared" si="41"/>
        <v>No</v>
      </c>
      <c r="I1387" s="396" t="str">
        <f t="shared" si="41"/>
        <v>No</v>
      </c>
      <c r="J1387" s="17"/>
      <c r="K1387" s="17"/>
      <c r="L1387" s="17"/>
      <c r="N1387" s="71"/>
    </row>
    <row r="1388" spans="2:14" x14ac:dyDescent="0.3">
      <c r="B1388" s="386"/>
      <c r="C1388" s="392"/>
      <c r="D1388" s="392"/>
      <c r="E1388" s="395"/>
      <c r="F1388" s="394"/>
      <c r="G1388" s="396" t="str">
        <f t="shared" si="40"/>
        <v>No</v>
      </c>
      <c r="H1388" s="396" t="str">
        <f t="shared" si="41"/>
        <v>No</v>
      </c>
      <c r="I1388" s="396" t="str">
        <f t="shared" si="41"/>
        <v>No</v>
      </c>
      <c r="J1388" s="17"/>
      <c r="K1388" s="17"/>
      <c r="L1388" s="17"/>
      <c r="N1388" s="71"/>
    </row>
    <row r="1389" spans="2:14" x14ac:dyDescent="0.3">
      <c r="B1389" s="386"/>
      <c r="C1389" s="392"/>
      <c r="D1389" s="392"/>
      <c r="E1389" s="395"/>
      <c r="F1389" s="394"/>
      <c r="G1389" s="396" t="str">
        <f t="shared" si="40"/>
        <v>No</v>
      </c>
      <c r="H1389" s="396" t="str">
        <f t="shared" si="41"/>
        <v>No</v>
      </c>
      <c r="I1389" s="396" t="str">
        <f t="shared" si="41"/>
        <v>No</v>
      </c>
      <c r="J1389" s="17"/>
      <c r="K1389" s="17"/>
      <c r="L1389" s="17"/>
      <c r="N1389" s="71"/>
    </row>
    <row r="1390" spans="2:14" x14ac:dyDescent="0.3">
      <c r="B1390" s="386"/>
      <c r="C1390" s="392"/>
      <c r="D1390" s="392"/>
      <c r="E1390" s="395"/>
      <c r="F1390" s="394"/>
      <c r="G1390" s="396" t="str">
        <f t="shared" si="40"/>
        <v>No</v>
      </c>
      <c r="H1390" s="396" t="str">
        <f t="shared" si="41"/>
        <v>No</v>
      </c>
      <c r="I1390" s="396" t="str">
        <f t="shared" si="41"/>
        <v>No</v>
      </c>
      <c r="J1390" s="17"/>
      <c r="K1390" s="17"/>
      <c r="L1390" s="17"/>
      <c r="N1390" s="71"/>
    </row>
    <row r="1391" spans="2:14" x14ac:dyDescent="0.3">
      <c r="B1391" s="386"/>
      <c r="C1391" s="392"/>
      <c r="D1391" s="392"/>
      <c r="E1391" s="395"/>
      <c r="F1391" s="394"/>
      <c r="G1391" s="396" t="str">
        <f t="shared" si="40"/>
        <v>No</v>
      </c>
      <c r="H1391" s="396" t="str">
        <f t="shared" si="41"/>
        <v>No</v>
      </c>
      <c r="I1391" s="396" t="str">
        <f t="shared" si="41"/>
        <v>No</v>
      </c>
      <c r="J1391" s="17"/>
      <c r="K1391" s="17"/>
      <c r="L1391" s="17"/>
      <c r="N1391" s="71"/>
    </row>
    <row r="1392" spans="2:14" x14ac:dyDescent="0.3">
      <c r="B1392" s="386"/>
      <c r="C1392" s="392"/>
      <c r="D1392" s="392"/>
      <c r="E1392" s="395"/>
      <c r="F1392" s="394"/>
      <c r="G1392" s="396" t="str">
        <f t="shared" si="40"/>
        <v>No</v>
      </c>
      <c r="H1392" s="396" t="str">
        <f t="shared" si="41"/>
        <v>No</v>
      </c>
      <c r="I1392" s="396" t="str">
        <f t="shared" si="41"/>
        <v>No</v>
      </c>
      <c r="J1392" s="17"/>
      <c r="K1392" s="17"/>
      <c r="L1392" s="17"/>
      <c r="N1392" s="71"/>
    </row>
    <row r="1393" spans="2:14" x14ac:dyDescent="0.3">
      <c r="B1393" s="386"/>
      <c r="C1393" s="392"/>
      <c r="D1393" s="392"/>
      <c r="E1393" s="395"/>
      <c r="F1393" s="394"/>
      <c r="G1393" s="396" t="str">
        <f t="shared" si="40"/>
        <v>No</v>
      </c>
      <c r="H1393" s="396" t="str">
        <f t="shared" si="41"/>
        <v>No</v>
      </c>
      <c r="I1393" s="396" t="str">
        <f t="shared" si="41"/>
        <v>No</v>
      </c>
      <c r="J1393" s="17"/>
      <c r="K1393" s="17"/>
      <c r="L1393" s="17"/>
      <c r="N1393" s="71"/>
    </row>
    <row r="1394" spans="2:14" x14ac:dyDescent="0.3">
      <c r="B1394" s="386"/>
      <c r="C1394" s="392"/>
      <c r="D1394" s="392"/>
      <c r="E1394" s="395"/>
      <c r="F1394" s="394"/>
      <c r="G1394" s="396" t="str">
        <f t="shared" si="40"/>
        <v>No</v>
      </c>
      <c r="H1394" s="396" t="str">
        <f t="shared" si="41"/>
        <v>No</v>
      </c>
      <c r="I1394" s="396" t="str">
        <f t="shared" si="41"/>
        <v>No</v>
      </c>
      <c r="J1394" s="17"/>
      <c r="K1394" s="17"/>
      <c r="L1394" s="17"/>
      <c r="N1394" s="71"/>
    </row>
    <row r="1395" spans="2:14" x14ac:dyDescent="0.3">
      <c r="B1395" s="386"/>
      <c r="C1395" s="392"/>
      <c r="D1395" s="392"/>
      <c r="E1395" s="395"/>
      <c r="F1395" s="394"/>
      <c r="G1395" s="396" t="str">
        <f t="shared" si="40"/>
        <v>No</v>
      </c>
      <c r="H1395" s="396" t="str">
        <f t="shared" si="41"/>
        <v>No</v>
      </c>
      <c r="I1395" s="396" t="str">
        <f t="shared" si="41"/>
        <v>No</v>
      </c>
      <c r="J1395" s="17"/>
      <c r="K1395" s="17"/>
      <c r="L1395" s="17"/>
      <c r="N1395" s="71"/>
    </row>
    <row r="1396" spans="2:14" x14ac:dyDescent="0.3">
      <c r="B1396" s="386"/>
      <c r="C1396" s="392"/>
      <c r="D1396" s="392"/>
      <c r="E1396" s="395"/>
      <c r="F1396" s="394"/>
      <c r="G1396" s="396" t="str">
        <f t="shared" si="40"/>
        <v>No</v>
      </c>
      <c r="H1396" s="396" t="str">
        <f t="shared" si="41"/>
        <v>No</v>
      </c>
      <c r="I1396" s="396" t="str">
        <f t="shared" si="41"/>
        <v>No</v>
      </c>
      <c r="J1396" s="17"/>
      <c r="K1396" s="17"/>
      <c r="L1396" s="17"/>
      <c r="N1396" s="71"/>
    </row>
    <row r="1397" spans="2:14" x14ac:dyDescent="0.3">
      <c r="B1397" s="386"/>
      <c r="C1397" s="392"/>
      <c r="D1397" s="392"/>
      <c r="E1397" s="395"/>
      <c r="F1397" s="394"/>
      <c r="G1397" s="396" t="str">
        <f t="shared" si="40"/>
        <v>No</v>
      </c>
      <c r="H1397" s="396" t="str">
        <f t="shared" si="41"/>
        <v>No</v>
      </c>
      <c r="I1397" s="396" t="str">
        <f t="shared" si="41"/>
        <v>No</v>
      </c>
      <c r="J1397" s="17"/>
      <c r="K1397" s="17"/>
      <c r="L1397" s="17"/>
      <c r="N1397" s="71"/>
    </row>
    <row r="1398" spans="2:14" x14ac:dyDescent="0.3">
      <c r="B1398" s="386"/>
      <c r="C1398" s="392"/>
      <c r="D1398" s="392"/>
      <c r="E1398" s="395"/>
      <c r="F1398" s="394"/>
      <c r="G1398" s="396" t="str">
        <f t="shared" si="40"/>
        <v>No</v>
      </c>
      <c r="H1398" s="396" t="str">
        <f t="shared" si="41"/>
        <v>No</v>
      </c>
      <c r="I1398" s="396" t="str">
        <f t="shared" si="41"/>
        <v>No</v>
      </c>
      <c r="J1398" s="17"/>
      <c r="K1398" s="17"/>
      <c r="L1398" s="17"/>
      <c r="N1398" s="71"/>
    </row>
    <row r="1399" spans="2:14" x14ac:dyDescent="0.3">
      <c r="B1399" s="386"/>
      <c r="C1399" s="392"/>
      <c r="D1399" s="392"/>
      <c r="E1399" s="395"/>
      <c r="F1399" s="394"/>
      <c r="G1399" s="396" t="str">
        <f t="shared" si="40"/>
        <v>No</v>
      </c>
      <c r="H1399" s="396" t="str">
        <f t="shared" si="41"/>
        <v>No</v>
      </c>
      <c r="I1399" s="396" t="str">
        <f t="shared" si="41"/>
        <v>No</v>
      </c>
      <c r="J1399" s="17"/>
      <c r="K1399" s="17"/>
      <c r="L1399" s="17"/>
      <c r="N1399" s="71"/>
    </row>
    <row r="1400" spans="2:14" x14ac:dyDescent="0.3">
      <c r="B1400" s="386"/>
      <c r="C1400" s="392"/>
      <c r="D1400" s="392"/>
      <c r="E1400" s="395"/>
      <c r="F1400" s="394"/>
      <c r="G1400" s="396" t="str">
        <f t="shared" si="40"/>
        <v>No</v>
      </c>
      <c r="H1400" s="396" t="str">
        <f t="shared" si="41"/>
        <v>No</v>
      </c>
      <c r="I1400" s="396" t="str">
        <f t="shared" si="41"/>
        <v>No</v>
      </c>
      <c r="J1400" s="17"/>
      <c r="K1400" s="17"/>
      <c r="L1400" s="17"/>
      <c r="N1400" s="71"/>
    </row>
    <row r="1401" spans="2:14" x14ac:dyDescent="0.3">
      <c r="B1401" s="386"/>
      <c r="C1401" s="392"/>
      <c r="D1401" s="392"/>
      <c r="E1401" s="395"/>
      <c r="F1401" s="394"/>
      <c r="G1401" s="396" t="str">
        <f t="shared" si="40"/>
        <v>No</v>
      </c>
      <c r="H1401" s="396" t="str">
        <f t="shared" si="41"/>
        <v>No</v>
      </c>
      <c r="I1401" s="396" t="str">
        <f t="shared" si="41"/>
        <v>No</v>
      </c>
      <c r="J1401" s="17"/>
      <c r="K1401" s="17"/>
      <c r="L1401" s="17"/>
      <c r="N1401" s="71"/>
    </row>
    <row r="1402" spans="2:14" x14ac:dyDescent="0.3">
      <c r="B1402" s="386"/>
      <c r="C1402" s="392"/>
      <c r="D1402" s="392"/>
      <c r="E1402" s="395"/>
      <c r="F1402" s="394"/>
      <c r="G1402" s="396" t="str">
        <f t="shared" si="40"/>
        <v>No</v>
      </c>
      <c r="H1402" s="396" t="str">
        <f t="shared" si="41"/>
        <v>No</v>
      </c>
      <c r="I1402" s="396" t="str">
        <f t="shared" si="41"/>
        <v>No</v>
      </c>
      <c r="J1402" s="17"/>
      <c r="K1402" s="17"/>
      <c r="L1402" s="17"/>
      <c r="N1402" s="71"/>
    </row>
    <row r="1403" spans="2:14" x14ac:dyDescent="0.3">
      <c r="B1403" s="386"/>
      <c r="C1403" s="392"/>
      <c r="D1403" s="392"/>
      <c r="E1403" s="395"/>
      <c r="F1403" s="394"/>
      <c r="G1403" s="396" t="str">
        <f t="shared" si="40"/>
        <v>No</v>
      </c>
      <c r="H1403" s="396" t="str">
        <f t="shared" si="41"/>
        <v>No</v>
      </c>
      <c r="I1403" s="396" t="str">
        <f t="shared" si="41"/>
        <v>No</v>
      </c>
      <c r="J1403" s="17"/>
      <c r="K1403" s="17"/>
      <c r="L1403" s="17"/>
      <c r="N1403" s="71"/>
    </row>
    <row r="1404" spans="2:14" x14ac:dyDescent="0.3">
      <c r="B1404" s="386"/>
      <c r="C1404" s="392"/>
      <c r="D1404" s="392"/>
      <c r="E1404" s="395"/>
      <c r="F1404" s="394"/>
      <c r="G1404" s="396" t="str">
        <f t="shared" si="40"/>
        <v>No</v>
      </c>
      <c r="H1404" s="396" t="str">
        <f t="shared" si="41"/>
        <v>No</v>
      </c>
      <c r="I1404" s="396" t="str">
        <f t="shared" si="41"/>
        <v>No</v>
      </c>
      <c r="J1404" s="17"/>
      <c r="K1404" s="17"/>
      <c r="L1404" s="17"/>
      <c r="N1404" s="71"/>
    </row>
    <row r="1405" spans="2:14" x14ac:dyDescent="0.3">
      <c r="B1405" s="386"/>
      <c r="C1405" s="392"/>
      <c r="D1405" s="392"/>
      <c r="E1405" s="395"/>
      <c r="F1405" s="394"/>
      <c r="G1405" s="396" t="str">
        <f t="shared" si="40"/>
        <v>No</v>
      </c>
      <c r="H1405" s="396" t="str">
        <f t="shared" si="41"/>
        <v>No</v>
      </c>
      <c r="I1405" s="396" t="str">
        <f t="shared" si="41"/>
        <v>No</v>
      </c>
      <c r="J1405" s="17"/>
      <c r="K1405" s="17"/>
      <c r="L1405" s="17"/>
      <c r="N1405" s="71"/>
    </row>
    <row r="1406" spans="2:14" x14ac:dyDescent="0.3">
      <c r="B1406" s="386"/>
      <c r="C1406" s="392"/>
      <c r="D1406" s="392"/>
      <c r="E1406" s="395"/>
      <c r="F1406" s="394"/>
      <c r="G1406" s="396" t="str">
        <f t="shared" si="40"/>
        <v>No</v>
      </c>
      <c r="H1406" s="396" t="str">
        <f t="shared" si="41"/>
        <v>No</v>
      </c>
      <c r="I1406" s="396" t="str">
        <f t="shared" si="41"/>
        <v>No</v>
      </c>
      <c r="J1406" s="17"/>
      <c r="K1406" s="17"/>
      <c r="L1406" s="17"/>
      <c r="N1406" s="71"/>
    </row>
    <row r="1407" spans="2:14" x14ac:dyDescent="0.3">
      <c r="B1407" s="386"/>
      <c r="C1407" s="392"/>
      <c r="D1407" s="392"/>
      <c r="E1407" s="395"/>
      <c r="F1407" s="394"/>
      <c r="G1407" s="396" t="str">
        <f t="shared" si="40"/>
        <v>No</v>
      </c>
      <c r="H1407" s="396" t="str">
        <f t="shared" si="41"/>
        <v>No</v>
      </c>
      <c r="I1407" s="396" t="str">
        <f t="shared" si="41"/>
        <v>No</v>
      </c>
      <c r="J1407" s="17"/>
      <c r="K1407" s="17"/>
      <c r="L1407" s="17"/>
      <c r="N1407" s="71"/>
    </row>
    <row r="1408" spans="2:14" x14ac:dyDescent="0.3">
      <c r="B1408" s="386"/>
      <c r="C1408" s="392"/>
      <c r="D1408" s="392"/>
      <c r="E1408" s="395"/>
      <c r="F1408" s="394"/>
      <c r="G1408" s="396" t="str">
        <f t="shared" si="40"/>
        <v>No</v>
      </c>
      <c r="H1408" s="396" t="str">
        <f t="shared" si="41"/>
        <v>No</v>
      </c>
      <c r="I1408" s="396" t="str">
        <f t="shared" si="41"/>
        <v>No</v>
      </c>
      <c r="J1408" s="17"/>
      <c r="K1408" s="17"/>
      <c r="L1408" s="17"/>
      <c r="N1408" s="71"/>
    </row>
    <row r="1409" spans="2:14" x14ac:dyDescent="0.3">
      <c r="B1409" s="386"/>
      <c r="C1409" s="392"/>
      <c r="D1409" s="392"/>
      <c r="E1409" s="395"/>
      <c r="F1409" s="394"/>
      <c r="G1409" s="396" t="str">
        <f t="shared" si="40"/>
        <v>No</v>
      </c>
      <c r="H1409" s="396" t="str">
        <f t="shared" si="41"/>
        <v>No</v>
      </c>
      <c r="I1409" s="396" t="str">
        <f t="shared" si="41"/>
        <v>No</v>
      </c>
      <c r="J1409" s="17"/>
      <c r="K1409" s="17"/>
      <c r="L1409" s="17"/>
      <c r="N1409" s="71"/>
    </row>
    <row r="1410" spans="2:14" x14ac:dyDescent="0.3">
      <c r="B1410" s="386"/>
      <c r="C1410" s="392"/>
      <c r="D1410" s="392"/>
      <c r="E1410" s="395"/>
      <c r="F1410" s="394"/>
      <c r="G1410" s="396" t="str">
        <f t="shared" si="40"/>
        <v>No</v>
      </c>
      <c r="H1410" s="396" t="str">
        <f t="shared" si="41"/>
        <v>No</v>
      </c>
      <c r="I1410" s="396" t="str">
        <f t="shared" si="41"/>
        <v>No</v>
      </c>
      <c r="J1410" s="17"/>
      <c r="K1410" s="17"/>
      <c r="L1410" s="17"/>
      <c r="N1410" s="71"/>
    </row>
    <row r="1411" spans="2:14" x14ac:dyDescent="0.3">
      <c r="B1411" s="386"/>
      <c r="C1411" s="392"/>
      <c r="D1411" s="392"/>
      <c r="E1411" s="395"/>
      <c r="F1411" s="394"/>
      <c r="G1411" s="396" t="str">
        <f t="shared" si="40"/>
        <v>No</v>
      </c>
      <c r="H1411" s="396" t="str">
        <f t="shared" si="41"/>
        <v>No</v>
      </c>
      <c r="I1411" s="396" t="str">
        <f t="shared" si="41"/>
        <v>No</v>
      </c>
      <c r="J1411" s="17"/>
      <c r="K1411" s="17"/>
      <c r="L1411" s="17"/>
      <c r="N1411" s="71"/>
    </row>
    <row r="1412" spans="2:14" x14ac:dyDescent="0.3">
      <c r="B1412" s="386"/>
      <c r="C1412" s="392"/>
      <c r="D1412" s="392"/>
      <c r="E1412" s="395"/>
      <c r="F1412" s="394"/>
      <c r="G1412" s="396" t="str">
        <f t="shared" si="40"/>
        <v>No</v>
      </c>
      <c r="H1412" s="396" t="str">
        <f t="shared" si="41"/>
        <v>No</v>
      </c>
      <c r="I1412" s="396" t="str">
        <f t="shared" si="41"/>
        <v>No</v>
      </c>
      <c r="J1412" s="17"/>
      <c r="K1412" s="17"/>
      <c r="L1412" s="17"/>
      <c r="N1412" s="71"/>
    </row>
    <row r="1413" spans="2:14" x14ac:dyDescent="0.3">
      <c r="B1413" s="386"/>
      <c r="C1413" s="392"/>
      <c r="D1413" s="392"/>
      <c r="E1413" s="395"/>
      <c r="F1413" s="394"/>
      <c r="G1413" s="396" t="str">
        <f t="shared" si="40"/>
        <v>No</v>
      </c>
      <c r="H1413" s="396" t="str">
        <f t="shared" si="41"/>
        <v>No</v>
      </c>
      <c r="I1413" s="396" t="str">
        <f t="shared" si="41"/>
        <v>No</v>
      </c>
      <c r="J1413" s="17"/>
      <c r="K1413" s="17"/>
      <c r="L1413" s="17"/>
      <c r="N1413" s="71"/>
    </row>
    <row r="1414" spans="2:14" x14ac:dyDescent="0.3">
      <c r="B1414" s="386"/>
      <c r="C1414" s="392"/>
      <c r="D1414" s="392"/>
      <c r="E1414" s="395"/>
      <c r="F1414" s="394"/>
      <c r="G1414" s="396" t="str">
        <f t="shared" si="40"/>
        <v>No</v>
      </c>
      <c r="H1414" s="396" t="str">
        <f t="shared" si="41"/>
        <v>No</v>
      </c>
      <c r="I1414" s="396" t="str">
        <f t="shared" si="41"/>
        <v>No</v>
      </c>
      <c r="J1414" s="17"/>
      <c r="K1414" s="17"/>
      <c r="L1414" s="17"/>
      <c r="N1414" s="71"/>
    </row>
    <row r="1415" spans="2:14" x14ac:dyDescent="0.3">
      <c r="B1415" s="386"/>
      <c r="C1415" s="392"/>
      <c r="D1415" s="392"/>
      <c r="E1415" s="395"/>
      <c r="F1415" s="394"/>
      <c r="G1415" s="396" t="str">
        <f t="shared" si="40"/>
        <v>No</v>
      </c>
      <c r="H1415" s="396" t="str">
        <f t="shared" si="41"/>
        <v>No</v>
      </c>
      <c r="I1415" s="396" t="str">
        <f t="shared" si="41"/>
        <v>No</v>
      </c>
      <c r="J1415" s="17"/>
      <c r="K1415" s="17"/>
      <c r="L1415" s="17"/>
      <c r="N1415" s="71"/>
    </row>
    <row r="1416" spans="2:14" x14ac:dyDescent="0.3">
      <c r="B1416" s="386"/>
      <c r="C1416" s="392"/>
      <c r="D1416" s="392"/>
      <c r="E1416" s="395"/>
      <c r="F1416" s="394"/>
      <c r="G1416" s="396" t="str">
        <f t="shared" si="40"/>
        <v>No</v>
      </c>
      <c r="H1416" s="396" t="str">
        <f t="shared" si="41"/>
        <v>No</v>
      </c>
      <c r="I1416" s="396" t="str">
        <f t="shared" si="41"/>
        <v>No</v>
      </c>
      <c r="J1416" s="17"/>
      <c r="K1416" s="17"/>
      <c r="L1416" s="17"/>
      <c r="N1416" s="71"/>
    </row>
    <row r="1417" spans="2:14" x14ac:dyDescent="0.3">
      <c r="B1417" s="386"/>
      <c r="C1417" s="392"/>
      <c r="D1417" s="392"/>
      <c r="E1417" s="395"/>
      <c r="F1417" s="394"/>
      <c r="G1417" s="396" t="str">
        <f t="shared" si="40"/>
        <v>No</v>
      </c>
      <c r="H1417" s="396" t="str">
        <f t="shared" si="41"/>
        <v>No</v>
      </c>
      <c r="I1417" s="396" t="str">
        <f t="shared" si="41"/>
        <v>No</v>
      </c>
      <c r="J1417" s="17"/>
      <c r="K1417" s="17"/>
      <c r="L1417" s="17"/>
      <c r="N1417" s="71"/>
    </row>
    <row r="1418" spans="2:14" x14ac:dyDescent="0.3">
      <c r="B1418" s="386"/>
      <c r="C1418" s="392"/>
      <c r="D1418" s="392"/>
      <c r="E1418" s="395"/>
      <c r="F1418" s="394"/>
      <c r="G1418" s="396" t="str">
        <f t="shared" si="40"/>
        <v>No</v>
      </c>
      <c r="H1418" s="396" t="str">
        <f t="shared" si="41"/>
        <v>No</v>
      </c>
      <c r="I1418" s="396" t="str">
        <f t="shared" si="41"/>
        <v>No</v>
      </c>
      <c r="J1418" s="17"/>
      <c r="K1418" s="17"/>
      <c r="L1418" s="17"/>
      <c r="N1418" s="71"/>
    </row>
    <row r="1419" spans="2:14" x14ac:dyDescent="0.3">
      <c r="B1419" s="386"/>
      <c r="C1419" s="392"/>
      <c r="D1419" s="392"/>
      <c r="E1419" s="395"/>
      <c r="F1419" s="394"/>
      <c r="G1419" s="396" t="str">
        <f t="shared" si="40"/>
        <v>No</v>
      </c>
      <c r="H1419" s="396" t="str">
        <f t="shared" si="41"/>
        <v>No</v>
      </c>
      <c r="I1419" s="396" t="str">
        <f t="shared" si="41"/>
        <v>No</v>
      </c>
      <c r="J1419" s="17"/>
      <c r="K1419" s="17"/>
      <c r="L1419" s="17"/>
      <c r="N1419" s="71"/>
    </row>
    <row r="1420" spans="2:14" x14ac:dyDescent="0.3">
      <c r="B1420" s="386"/>
      <c r="C1420" s="392"/>
      <c r="D1420" s="392"/>
      <c r="E1420" s="395"/>
      <c r="F1420" s="394"/>
      <c r="G1420" s="396" t="str">
        <f t="shared" si="40"/>
        <v>No</v>
      </c>
      <c r="H1420" s="396" t="str">
        <f t="shared" si="41"/>
        <v>No</v>
      </c>
      <c r="I1420" s="396" t="str">
        <f t="shared" si="41"/>
        <v>No</v>
      </c>
      <c r="J1420" s="17"/>
      <c r="K1420" s="17"/>
      <c r="L1420" s="17"/>
      <c r="N1420" s="71"/>
    </row>
    <row r="1421" spans="2:14" x14ac:dyDescent="0.3">
      <c r="B1421" s="386"/>
      <c r="C1421" s="392"/>
      <c r="D1421" s="392"/>
      <c r="E1421" s="395"/>
      <c r="F1421" s="394"/>
      <c r="G1421" s="396" t="str">
        <f t="shared" si="40"/>
        <v>No</v>
      </c>
      <c r="H1421" s="396" t="str">
        <f t="shared" si="41"/>
        <v>No</v>
      </c>
      <c r="I1421" s="396" t="str">
        <f t="shared" si="41"/>
        <v>No</v>
      </c>
      <c r="J1421" s="17"/>
      <c r="K1421" s="17"/>
      <c r="L1421" s="17"/>
      <c r="N1421" s="71"/>
    </row>
    <row r="1422" spans="2:14" x14ac:dyDescent="0.3">
      <c r="B1422" s="386"/>
      <c r="C1422" s="392"/>
      <c r="D1422" s="392"/>
      <c r="E1422" s="395"/>
      <c r="F1422" s="394"/>
      <c r="G1422" s="396" t="str">
        <f t="shared" si="40"/>
        <v>No</v>
      </c>
      <c r="H1422" s="396" t="str">
        <f t="shared" si="41"/>
        <v>No</v>
      </c>
      <c r="I1422" s="396" t="str">
        <f t="shared" si="41"/>
        <v>No</v>
      </c>
      <c r="J1422" s="17"/>
      <c r="K1422" s="17"/>
      <c r="L1422" s="17"/>
      <c r="N1422" s="71"/>
    </row>
    <row r="1423" spans="2:14" x14ac:dyDescent="0.3">
      <c r="B1423" s="386"/>
      <c r="C1423" s="392"/>
      <c r="D1423" s="392"/>
      <c r="E1423" s="395"/>
      <c r="F1423" s="394"/>
      <c r="G1423" s="396" t="str">
        <f t="shared" ref="G1423:G1459" si="42">IF($C1423="","No",IF($C1423&lt;DATE(2007,9,21),"Yes","No"))</f>
        <v>No</v>
      </c>
      <c r="H1423" s="396" t="str">
        <f t="shared" ref="H1423:I1459" si="43">IF($C1423="","No",IF($C1423&lt;DATE(2019,9,20),"Yes","No"))</f>
        <v>No</v>
      </c>
      <c r="I1423" s="396" t="str">
        <f t="shared" si="43"/>
        <v>No</v>
      </c>
      <c r="J1423" s="17"/>
      <c r="K1423" s="17"/>
      <c r="L1423" s="17"/>
      <c r="N1423" s="71"/>
    </row>
    <row r="1424" spans="2:14" x14ac:dyDescent="0.3">
      <c r="B1424" s="386"/>
      <c r="C1424" s="392"/>
      <c r="D1424" s="392"/>
      <c r="E1424" s="395"/>
      <c r="F1424" s="394"/>
      <c r="G1424" s="396" t="str">
        <f t="shared" si="42"/>
        <v>No</v>
      </c>
      <c r="H1424" s="396" t="str">
        <f t="shared" si="43"/>
        <v>No</v>
      </c>
      <c r="I1424" s="396" t="str">
        <f t="shared" si="43"/>
        <v>No</v>
      </c>
      <c r="J1424" s="17"/>
      <c r="K1424" s="17"/>
      <c r="L1424" s="17"/>
      <c r="N1424" s="71"/>
    </row>
    <row r="1425" spans="2:14" x14ac:dyDescent="0.3">
      <c r="B1425" s="386"/>
      <c r="C1425" s="392"/>
      <c r="D1425" s="392"/>
      <c r="E1425" s="395"/>
      <c r="F1425" s="394"/>
      <c r="G1425" s="396" t="str">
        <f t="shared" si="42"/>
        <v>No</v>
      </c>
      <c r="H1425" s="396" t="str">
        <f t="shared" si="43"/>
        <v>No</v>
      </c>
      <c r="I1425" s="396" t="str">
        <f t="shared" si="43"/>
        <v>No</v>
      </c>
      <c r="J1425" s="17"/>
      <c r="K1425" s="17"/>
      <c r="L1425" s="17"/>
      <c r="N1425" s="71"/>
    </row>
    <row r="1426" spans="2:14" x14ac:dyDescent="0.3">
      <c r="B1426" s="386"/>
      <c r="C1426" s="392"/>
      <c r="D1426" s="392"/>
      <c r="E1426" s="395"/>
      <c r="F1426" s="394"/>
      <c r="G1426" s="396" t="str">
        <f t="shared" si="42"/>
        <v>No</v>
      </c>
      <c r="H1426" s="396" t="str">
        <f t="shared" si="43"/>
        <v>No</v>
      </c>
      <c r="I1426" s="396" t="str">
        <f t="shared" si="43"/>
        <v>No</v>
      </c>
      <c r="J1426" s="17"/>
      <c r="K1426" s="17"/>
      <c r="L1426" s="17"/>
      <c r="N1426" s="71"/>
    </row>
    <row r="1427" spans="2:14" x14ac:dyDescent="0.3">
      <c r="B1427" s="386"/>
      <c r="C1427" s="392"/>
      <c r="D1427" s="392"/>
      <c r="E1427" s="395"/>
      <c r="F1427" s="394"/>
      <c r="G1427" s="396" t="str">
        <f t="shared" si="42"/>
        <v>No</v>
      </c>
      <c r="H1427" s="396" t="str">
        <f t="shared" si="43"/>
        <v>No</v>
      </c>
      <c r="I1427" s="396" t="str">
        <f t="shared" si="43"/>
        <v>No</v>
      </c>
      <c r="J1427" s="17"/>
      <c r="K1427" s="17"/>
      <c r="L1427" s="17"/>
      <c r="N1427" s="71"/>
    </row>
    <row r="1428" spans="2:14" x14ac:dyDescent="0.3">
      <c r="B1428" s="386"/>
      <c r="C1428" s="392"/>
      <c r="D1428" s="392"/>
      <c r="E1428" s="395"/>
      <c r="F1428" s="394"/>
      <c r="G1428" s="396" t="str">
        <f t="shared" si="42"/>
        <v>No</v>
      </c>
      <c r="H1428" s="396" t="str">
        <f t="shared" si="43"/>
        <v>No</v>
      </c>
      <c r="I1428" s="396" t="str">
        <f t="shared" si="43"/>
        <v>No</v>
      </c>
      <c r="J1428" s="17"/>
      <c r="K1428" s="17"/>
      <c r="L1428" s="17"/>
      <c r="N1428" s="71"/>
    </row>
    <row r="1429" spans="2:14" x14ac:dyDescent="0.3">
      <c r="B1429" s="386"/>
      <c r="C1429" s="392"/>
      <c r="D1429" s="392"/>
      <c r="E1429" s="395"/>
      <c r="F1429" s="394"/>
      <c r="G1429" s="396" t="str">
        <f t="shared" si="42"/>
        <v>No</v>
      </c>
      <c r="H1429" s="396" t="str">
        <f t="shared" si="43"/>
        <v>No</v>
      </c>
      <c r="I1429" s="396" t="str">
        <f t="shared" si="43"/>
        <v>No</v>
      </c>
      <c r="J1429" s="17"/>
      <c r="K1429" s="17"/>
      <c r="L1429" s="17"/>
      <c r="N1429" s="71"/>
    </row>
    <row r="1430" spans="2:14" x14ac:dyDescent="0.3">
      <c r="B1430" s="386"/>
      <c r="C1430" s="392"/>
      <c r="D1430" s="392"/>
      <c r="E1430" s="395"/>
      <c r="F1430" s="394"/>
      <c r="G1430" s="396" t="str">
        <f t="shared" si="42"/>
        <v>No</v>
      </c>
      <c r="H1430" s="396" t="str">
        <f t="shared" si="43"/>
        <v>No</v>
      </c>
      <c r="I1430" s="396" t="str">
        <f t="shared" si="43"/>
        <v>No</v>
      </c>
      <c r="J1430" s="17"/>
      <c r="K1430" s="17"/>
      <c r="L1430" s="17"/>
      <c r="N1430" s="71"/>
    </row>
    <row r="1431" spans="2:14" x14ac:dyDescent="0.3">
      <c r="B1431" s="386"/>
      <c r="C1431" s="392"/>
      <c r="D1431" s="392"/>
      <c r="E1431" s="395"/>
      <c r="F1431" s="394"/>
      <c r="G1431" s="396" t="str">
        <f t="shared" si="42"/>
        <v>No</v>
      </c>
      <c r="H1431" s="396" t="str">
        <f t="shared" si="43"/>
        <v>No</v>
      </c>
      <c r="I1431" s="396" t="str">
        <f t="shared" si="43"/>
        <v>No</v>
      </c>
      <c r="J1431" s="17"/>
      <c r="K1431" s="17"/>
      <c r="L1431" s="17"/>
      <c r="N1431" s="71"/>
    </row>
    <row r="1432" spans="2:14" x14ac:dyDescent="0.3">
      <c r="B1432" s="386"/>
      <c r="C1432" s="392"/>
      <c r="D1432" s="392"/>
      <c r="E1432" s="395"/>
      <c r="F1432" s="394"/>
      <c r="G1432" s="396" t="str">
        <f t="shared" si="42"/>
        <v>No</v>
      </c>
      <c r="H1432" s="396" t="str">
        <f t="shared" si="43"/>
        <v>No</v>
      </c>
      <c r="I1432" s="396" t="str">
        <f t="shared" si="43"/>
        <v>No</v>
      </c>
      <c r="J1432" s="17"/>
      <c r="K1432" s="17"/>
      <c r="L1432" s="17"/>
      <c r="N1432" s="71"/>
    </row>
    <row r="1433" spans="2:14" x14ac:dyDescent="0.3">
      <c r="B1433" s="386"/>
      <c r="C1433" s="392"/>
      <c r="D1433" s="392"/>
      <c r="E1433" s="395"/>
      <c r="F1433" s="394"/>
      <c r="G1433" s="396" t="str">
        <f t="shared" si="42"/>
        <v>No</v>
      </c>
      <c r="H1433" s="396" t="str">
        <f t="shared" si="43"/>
        <v>No</v>
      </c>
      <c r="I1433" s="396" t="str">
        <f t="shared" si="43"/>
        <v>No</v>
      </c>
      <c r="J1433" s="17"/>
      <c r="K1433" s="17"/>
      <c r="L1433" s="17"/>
      <c r="N1433" s="71"/>
    </row>
    <row r="1434" spans="2:14" x14ac:dyDescent="0.3">
      <c r="B1434" s="386"/>
      <c r="C1434" s="392"/>
      <c r="D1434" s="392"/>
      <c r="E1434" s="395"/>
      <c r="F1434" s="394"/>
      <c r="G1434" s="396" t="str">
        <f t="shared" si="42"/>
        <v>No</v>
      </c>
      <c r="H1434" s="396" t="str">
        <f t="shared" si="43"/>
        <v>No</v>
      </c>
      <c r="I1434" s="396" t="str">
        <f t="shared" si="43"/>
        <v>No</v>
      </c>
      <c r="J1434" s="17"/>
      <c r="K1434" s="17"/>
      <c r="L1434" s="17"/>
      <c r="N1434" s="71"/>
    </row>
    <row r="1435" spans="2:14" x14ac:dyDescent="0.3">
      <c r="B1435" s="386"/>
      <c r="C1435" s="392"/>
      <c r="D1435" s="392"/>
      <c r="E1435" s="395"/>
      <c r="F1435" s="394"/>
      <c r="G1435" s="396" t="str">
        <f t="shared" si="42"/>
        <v>No</v>
      </c>
      <c r="H1435" s="396" t="str">
        <f t="shared" si="43"/>
        <v>No</v>
      </c>
      <c r="I1435" s="396" t="str">
        <f t="shared" si="43"/>
        <v>No</v>
      </c>
      <c r="J1435" s="17"/>
      <c r="K1435" s="17"/>
      <c r="L1435" s="17"/>
      <c r="N1435" s="71"/>
    </row>
    <row r="1436" spans="2:14" x14ac:dyDescent="0.3">
      <c r="B1436" s="386"/>
      <c r="C1436" s="392"/>
      <c r="D1436" s="392"/>
      <c r="E1436" s="395"/>
      <c r="F1436" s="394"/>
      <c r="G1436" s="396" t="str">
        <f t="shared" si="42"/>
        <v>No</v>
      </c>
      <c r="H1436" s="396" t="str">
        <f t="shared" si="43"/>
        <v>No</v>
      </c>
      <c r="I1436" s="396" t="str">
        <f t="shared" si="43"/>
        <v>No</v>
      </c>
      <c r="J1436" s="17"/>
      <c r="K1436" s="17"/>
      <c r="L1436" s="17"/>
      <c r="N1436" s="71"/>
    </row>
    <row r="1437" spans="2:14" x14ac:dyDescent="0.3">
      <c r="B1437" s="386"/>
      <c r="C1437" s="392"/>
      <c r="D1437" s="392"/>
      <c r="E1437" s="395"/>
      <c r="F1437" s="394"/>
      <c r="G1437" s="396" t="str">
        <f t="shared" si="42"/>
        <v>No</v>
      </c>
      <c r="H1437" s="396" t="str">
        <f t="shared" si="43"/>
        <v>No</v>
      </c>
      <c r="I1437" s="396" t="str">
        <f t="shared" si="43"/>
        <v>No</v>
      </c>
      <c r="J1437" s="17"/>
      <c r="K1437" s="17"/>
      <c r="L1437" s="17"/>
      <c r="N1437" s="71"/>
    </row>
    <row r="1438" spans="2:14" x14ac:dyDescent="0.3">
      <c r="B1438" s="386"/>
      <c r="C1438" s="392"/>
      <c r="D1438" s="392"/>
      <c r="E1438" s="395"/>
      <c r="F1438" s="394"/>
      <c r="G1438" s="396" t="str">
        <f t="shared" si="42"/>
        <v>No</v>
      </c>
      <c r="H1438" s="396" t="str">
        <f t="shared" si="43"/>
        <v>No</v>
      </c>
      <c r="I1438" s="396" t="str">
        <f t="shared" si="43"/>
        <v>No</v>
      </c>
      <c r="J1438" s="17"/>
      <c r="K1438" s="17"/>
      <c r="L1438" s="17"/>
      <c r="N1438" s="71"/>
    </row>
    <row r="1439" spans="2:14" x14ac:dyDescent="0.3">
      <c r="B1439" s="386"/>
      <c r="C1439" s="392"/>
      <c r="D1439" s="392"/>
      <c r="E1439" s="395"/>
      <c r="F1439" s="394"/>
      <c r="G1439" s="396" t="str">
        <f t="shared" si="42"/>
        <v>No</v>
      </c>
      <c r="H1439" s="396" t="str">
        <f t="shared" si="43"/>
        <v>No</v>
      </c>
      <c r="I1439" s="396" t="str">
        <f t="shared" si="43"/>
        <v>No</v>
      </c>
      <c r="J1439" s="17"/>
      <c r="K1439" s="17"/>
      <c r="L1439" s="17"/>
      <c r="N1439" s="71"/>
    </row>
    <row r="1440" spans="2:14" x14ac:dyDescent="0.3">
      <c r="B1440" s="386"/>
      <c r="C1440" s="392"/>
      <c r="D1440" s="392"/>
      <c r="E1440" s="395"/>
      <c r="F1440" s="394"/>
      <c r="G1440" s="396" t="str">
        <f t="shared" si="42"/>
        <v>No</v>
      </c>
      <c r="H1440" s="396" t="str">
        <f t="shared" si="43"/>
        <v>No</v>
      </c>
      <c r="I1440" s="396" t="str">
        <f t="shared" si="43"/>
        <v>No</v>
      </c>
      <c r="J1440" s="17"/>
      <c r="K1440" s="17"/>
      <c r="L1440" s="17"/>
      <c r="N1440" s="71"/>
    </row>
    <row r="1441" spans="2:14" x14ac:dyDescent="0.3">
      <c r="B1441" s="386"/>
      <c r="C1441" s="392"/>
      <c r="D1441" s="392"/>
      <c r="E1441" s="395"/>
      <c r="F1441" s="394"/>
      <c r="G1441" s="396" t="str">
        <f t="shared" si="42"/>
        <v>No</v>
      </c>
      <c r="H1441" s="396" t="str">
        <f t="shared" si="43"/>
        <v>No</v>
      </c>
      <c r="I1441" s="396" t="str">
        <f t="shared" si="43"/>
        <v>No</v>
      </c>
      <c r="J1441" s="17"/>
      <c r="K1441" s="17"/>
      <c r="L1441" s="17"/>
      <c r="N1441" s="71"/>
    </row>
    <row r="1442" spans="2:14" x14ac:dyDescent="0.3">
      <c r="B1442" s="386"/>
      <c r="C1442" s="392"/>
      <c r="D1442" s="392"/>
      <c r="E1442" s="395"/>
      <c r="F1442" s="394"/>
      <c r="G1442" s="396" t="str">
        <f t="shared" si="42"/>
        <v>No</v>
      </c>
      <c r="H1442" s="396" t="str">
        <f t="shared" si="43"/>
        <v>No</v>
      </c>
      <c r="I1442" s="396" t="str">
        <f t="shared" si="43"/>
        <v>No</v>
      </c>
      <c r="J1442" s="17"/>
      <c r="K1442" s="17"/>
      <c r="L1442" s="17"/>
      <c r="N1442" s="71"/>
    </row>
    <row r="1443" spans="2:14" x14ac:dyDescent="0.3">
      <c r="B1443" s="386"/>
      <c r="C1443" s="392"/>
      <c r="D1443" s="392"/>
      <c r="E1443" s="395"/>
      <c r="F1443" s="394"/>
      <c r="G1443" s="396" t="str">
        <f t="shared" si="42"/>
        <v>No</v>
      </c>
      <c r="H1443" s="396" t="str">
        <f t="shared" si="43"/>
        <v>No</v>
      </c>
      <c r="I1443" s="396" t="str">
        <f t="shared" si="43"/>
        <v>No</v>
      </c>
      <c r="J1443" s="17"/>
      <c r="K1443" s="17"/>
      <c r="L1443" s="17"/>
      <c r="N1443" s="71"/>
    </row>
    <row r="1444" spans="2:14" x14ac:dyDescent="0.3">
      <c r="B1444" s="386"/>
      <c r="C1444" s="392"/>
      <c r="D1444" s="392"/>
      <c r="E1444" s="395"/>
      <c r="F1444" s="394"/>
      <c r="G1444" s="396" t="str">
        <f t="shared" si="42"/>
        <v>No</v>
      </c>
      <c r="H1444" s="396" t="str">
        <f t="shared" si="43"/>
        <v>No</v>
      </c>
      <c r="I1444" s="396" t="str">
        <f t="shared" si="43"/>
        <v>No</v>
      </c>
      <c r="J1444" s="17"/>
      <c r="K1444" s="17"/>
      <c r="L1444" s="17"/>
      <c r="N1444" s="71"/>
    </row>
    <row r="1445" spans="2:14" x14ac:dyDescent="0.3">
      <c r="B1445" s="386"/>
      <c r="C1445" s="392"/>
      <c r="D1445" s="392"/>
      <c r="E1445" s="395"/>
      <c r="F1445" s="394"/>
      <c r="G1445" s="396" t="str">
        <f t="shared" si="42"/>
        <v>No</v>
      </c>
      <c r="H1445" s="396" t="str">
        <f t="shared" si="43"/>
        <v>No</v>
      </c>
      <c r="I1445" s="396" t="str">
        <f t="shared" si="43"/>
        <v>No</v>
      </c>
      <c r="J1445" s="17"/>
      <c r="K1445" s="17"/>
      <c r="L1445" s="17"/>
      <c r="N1445" s="71"/>
    </row>
    <row r="1446" spans="2:14" x14ac:dyDescent="0.3">
      <c r="B1446" s="386"/>
      <c r="C1446" s="392"/>
      <c r="D1446" s="392"/>
      <c r="E1446" s="395"/>
      <c r="F1446" s="394"/>
      <c r="G1446" s="396" t="str">
        <f t="shared" si="42"/>
        <v>No</v>
      </c>
      <c r="H1446" s="396" t="str">
        <f t="shared" si="43"/>
        <v>No</v>
      </c>
      <c r="I1446" s="396" t="str">
        <f t="shared" si="43"/>
        <v>No</v>
      </c>
      <c r="J1446" s="17"/>
      <c r="K1446" s="17"/>
      <c r="L1446" s="17"/>
      <c r="N1446" s="71"/>
    </row>
    <row r="1447" spans="2:14" x14ac:dyDescent="0.3">
      <c r="B1447" s="386"/>
      <c r="C1447" s="392"/>
      <c r="D1447" s="392"/>
      <c r="E1447" s="395"/>
      <c r="F1447" s="394"/>
      <c r="G1447" s="396" t="str">
        <f t="shared" si="42"/>
        <v>No</v>
      </c>
      <c r="H1447" s="396" t="str">
        <f t="shared" si="43"/>
        <v>No</v>
      </c>
      <c r="I1447" s="396" t="str">
        <f t="shared" si="43"/>
        <v>No</v>
      </c>
      <c r="J1447" s="17"/>
      <c r="K1447" s="17"/>
      <c r="L1447" s="17"/>
      <c r="N1447" s="71"/>
    </row>
    <row r="1448" spans="2:14" x14ac:dyDescent="0.3">
      <c r="B1448" s="386"/>
      <c r="C1448" s="392"/>
      <c r="D1448" s="392"/>
      <c r="E1448" s="395"/>
      <c r="F1448" s="394"/>
      <c r="G1448" s="396" t="str">
        <f t="shared" si="42"/>
        <v>No</v>
      </c>
      <c r="H1448" s="396" t="str">
        <f t="shared" si="43"/>
        <v>No</v>
      </c>
      <c r="I1448" s="396" t="str">
        <f t="shared" si="43"/>
        <v>No</v>
      </c>
      <c r="J1448" s="17"/>
      <c r="K1448" s="17"/>
      <c r="L1448" s="17"/>
      <c r="N1448" s="71"/>
    </row>
    <row r="1449" spans="2:14" x14ac:dyDescent="0.3">
      <c r="B1449" s="386"/>
      <c r="C1449" s="392"/>
      <c r="D1449" s="392"/>
      <c r="E1449" s="395"/>
      <c r="F1449" s="394"/>
      <c r="G1449" s="396" t="str">
        <f t="shared" si="42"/>
        <v>No</v>
      </c>
      <c r="H1449" s="396" t="str">
        <f t="shared" si="43"/>
        <v>No</v>
      </c>
      <c r="I1449" s="396" t="str">
        <f t="shared" si="43"/>
        <v>No</v>
      </c>
      <c r="J1449" s="17"/>
      <c r="K1449" s="17"/>
      <c r="L1449" s="17"/>
      <c r="N1449" s="71"/>
    </row>
    <row r="1450" spans="2:14" x14ac:dyDescent="0.3">
      <c r="B1450" s="386"/>
      <c r="C1450" s="392"/>
      <c r="D1450" s="392"/>
      <c r="E1450" s="395"/>
      <c r="F1450" s="394"/>
      <c r="G1450" s="396" t="str">
        <f t="shared" si="42"/>
        <v>No</v>
      </c>
      <c r="H1450" s="396" t="str">
        <f t="shared" si="43"/>
        <v>No</v>
      </c>
      <c r="I1450" s="396" t="str">
        <f t="shared" si="43"/>
        <v>No</v>
      </c>
      <c r="J1450" s="17"/>
      <c r="K1450" s="17"/>
      <c r="L1450" s="17"/>
      <c r="N1450" s="71"/>
    </row>
    <row r="1451" spans="2:14" x14ac:dyDescent="0.3">
      <c r="B1451" s="386"/>
      <c r="C1451" s="392"/>
      <c r="D1451" s="392"/>
      <c r="E1451" s="395"/>
      <c r="F1451" s="394"/>
      <c r="G1451" s="396" t="str">
        <f t="shared" si="42"/>
        <v>No</v>
      </c>
      <c r="H1451" s="396" t="str">
        <f t="shared" si="43"/>
        <v>No</v>
      </c>
      <c r="I1451" s="396" t="str">
        <f t="shared" si="43"/>
        <v>No</v>
      </c>
      <c r="J1451" s="17"/>
      <c r="K1451" s="17"/>
      <c r="L1451" s="17"/>
      <c r="N1451" s="71"/>
    </row>
    <row r="1452" spans="2:14" x14ac:dyDescent="0.3">
      <c r="B1452" s="386"/>
      <c r="C1452" s="392"/>
      <c r="D1452" s="392"/>
      <c r="E1452" s="395"/>
      <c r="F1452" s="394"/>
      <c r="G1452" s="396" t="str">
        <f t="shared" si="42"/>
        <v>No</v>
      </c>
      <c r="H1452" s="396" t="str">
        <f t="shared" si="43"/>
        <v>No</v>
      </c>
      <c r="I1452" s="396" t="str">
        <f t="shared" si="43"/>
        <v>No</v>
      </c>
      <c r="J1452" s="17"/>
      <c r="K1452" s="17"/>
      <c r="L1452" s="17"/>
      <c r="N1452" s="71"/>
    </row>
    <row r="1453" spans="2:14" x14ac:dyDescent="0.3">
      <c r="B1453" s="386"/>
      <c r="C1453" s="392"/>
      <c r="D1453" s="392"/>
      <c r="E1453" s="395"/>
      <c r="F1453" s="394"/>
      <c r="G1453" s="396" t="str">
        <f t="shared" si="42"/>
        <v>No</v>
      </c>
      <c r="H1453" s="396" t="str">
        <f t="shared" si="43"/>
        <v>No</v>
      </c>
      <c r="I1453" s="396" t="str">
        <f t="shared" si="43"/>
        <v>No</v>
      </c>
      <c r="J1453" s="17"/>
      <c r="K1453" s="17"/>
      <c r="L1453" s="17"/>
      <c r="N1453" s="71"/>
    </row>
    <row r="1454" spans="2:14" x14ac:dyDescent="0.3">
      <c r="B1454" s="386"/>
      <c r="C1454" s="392"/>
      <c r="D1454" s="392"/>
      <c r="E1454" s="395"/>
      <c r="F1454" s="394"/>
      <c r="G1454" s="396" t="str">
        <f t="shared" si="42"/>
        <v>No</v>
      </c>
      <c r="H1454" s="396" t="str">
        <f t="shared" si="43"/>
        <v>No</v>
      </c>
      <c r="I1454" s="396" t="str">
        <f t="shared" si="43"/>
        <v>No</v>
      </c>
      <c r="J1454" s="17"/>
      <c r="K1454" s="17"/>
      <c r="L1454" s="17"/>
      <c r="N1454" s="71"/>
    </row>
    <row r="1455" spans="2:14" x14ac:dyDescent="0.3">
      <c r="B1455" s="386"/>
      <c r="C1455" s="392"/>
      <c r="D1455" s="392"/>
      <c r="E1455" s="395"/>
      <c r="F1455" s="394"/>
      <c r="G1455" s="396" t="str">
        <f t="shared" si="42"/>
        <v>No</v>
      </c>
      <c r="H1455" s="396" t="str">
        <f t="shared" si="43"/>
        <v>No</v>
      </c>
      <c r="I1455" s="396" t="str">
        <f t="shared" si="43"/>
        <v>No</v>
      </c>
      <c r="J1455" s="17"/>
      <c r="K1455" s="17"/>
      <c r="L1455" s="17"/>
      <c r="N1455" s="71"/>
    </row>
    <row r="1456" spans="2:14" x14ac:dyDescent="0.3">
      <c r="B1456" s="386"/>
      <c r="C1456" s="392"/>
      <c r="D1456" s="392"/>
      <c r="E1456" s="395"/>
      <c r="F1456" s="394"/>
      <c r="G1456" s="396" t="str">
        <f t="shared" si="42"/>
        <v>No</v>
      </c>
      <c r="H1456" s="396" t="str">
        <f t="shared" si="43"/>
        <v>No</v>
      </c>
      <c r="I1456" s="396" t="str">
        <f t="shared" si="43"/>
        <v>No</v>
      </c>
      <c r="J1456" s="17"/>
      <c r="K1456" s="17"/>
      <c r="L1456" s="17"/>
      <c r="N1456" s="71"/>
    </row>
    <row r="1457" spans="2:14" x14ac:dyDescent="0.3">
      <c r="B1457" s="386"/>
      <c r="C1457" s="392"/>
      <c r="D1457" s="392"/>
      <c r="E1457" s="395"/>
      <c r="F1457" s="394"/>
      <c r="G1457" s="396" t="str">
        <f t="shared" si="42"/>
        <v>No</v>
      </c>
      <c r="H1457" s="396" t="str">
        <f t="shared" si="43"/>
        <v>No</v>
      </c>
      <c r="I1457" s="396" t="str">
        <f t="shared" si="43"/>
        <v>No</v>
      </c>
      <c r="J1457" s="17"/>
      <c r="K1457" s="17"/>
      <c r="L1457" s="17"/>
      <c r="N1457" s="71"/>
    </row>
    <row r="1458" spans="2:14" x14ac:dyDescent="0.3">
      <c r="B1458" s="386"/>
      <c r="C1458" s="392"/>
      <c r="D1458" s="392"/>
      <c r="E1458" s="395"/>
      <c r="F1458" s="394"/>
      <c r="G1458" s="396" t="str">
        <f t="shared" si="42"/>
        <v>No</v>
      </c>
      <c r="H1458" s="396" t="str">
        <f t="shared" si="43"/>
        <v>No</v>
      </c>
      <c r="I1458" s="396" t="str">
        <f t="shared" si="43"/>
        <v>No</v>
      </c>
      <c r="J1458" s="17"/>
      <c r="K1458" s="17"/>
      <c r="L1458" s="17"/>
      <c r="N1458" s="71"/>
    </row>
    <row r="1459" spans="2:14" x14ac:dyDescent="0.3">
      <c r="B1459" s="386"/>
      <c r="C1459" s="392"/>
      <c r="D1459" s="392"/>
      <c r="E1459" s="395"/>
      <c r="F1459" s="394"/>
      <c r="G1459" s="396" t="str">
        <f t="shared" si="42"/>
        <v>No</v>
      </c>
      <c r="H1459" s="396" t="str">
        <f t="shared" si="43"/>
        <v>No</v>
      </c>
      <c r="I1459" s="396" t="str">
        <f t="shared" si="43"/>
        <v>No</v>
      </c>
      <c r="J1459" s="17"/>
      <c r="K1459" s="17"/>
      <c r="L1459" s="17"/>
      <c r="N1459" s="71"/>
    </row>
    <row r="1460" spans="2:14" x14ac:dyDescent="0.3">
      <c r="B1460" s="386"/>
      <c r="C1460" s="392"/>
      <c r="D1460" s="392"/>
      <c r="E1460" s="395"/>
      <c r="F1460" s="394"/>
      <c r="G1460" s="396" t="str">
        <f t="shared" ref="G1460:G1523" si="44">IF($C1460="","No",IF($C1460&lt;DATE(2007,9,21),"Yes","No"))</f>
        <v>No</v>
      </c>
      <c r="H1460" s="396" t="str">
        <f t="shared" ref="H1460:I1523" si="45">IF($C1460="","No",IF($C1460&lt;DATE(2019,9,20),"Yes","No"))</f>
        <v>No</v>
      </c>
      <c r="I1460" s="396" t="str">
        <f t="shared" si="45"/>
        <v>No</v>
      </c>
      <c r="J1460" s="17"/>
      <c r="K1460" s="17"/>
      <c r="L1460" s="17"/>
      <c r="N1460" s="71"/>
    </row>
    <row r="1461" spans="2:14" x14ac:dyDescent="0.3">
      <c r="B1461" s="386"/>
      <c r="C1461" s="392"/>
      <c r="D1461" s="392"/>
      <c r="E1461" s="395"/>
      <c r="F1461" s="394"/>
      <c r="G1461" s="396" t="str">
        <f t="shared" si="44"/>
        <v>No</v>
      </c>
      <c r="H1461" s="396" t="str">
        <f t="shared" si="45"/>
        <v>No</v>
      </c>
      <c r="I1461" s="396" t="str">
        <f t="shared" si="45"/>
        <v>No</v>
      </c>
      <c r="J1461" s="17"/>
      <c r="K1461" s="17"/>
      <c r="L1461" s="17"/>
      <c r="N1461" s="71"/>
    </row>
    <row r="1462" spans="2:14" x14ac:dyDescent="0.3">
      <c r="B1462" s="386"/>
      <c r="C1462" s="392"/>
      <c r="D1462" s="392"/>
      <c r="E1462" s="395"/>
      <c r="F1462" s="394"/>
      <c r="G1462" s="396" t="str">
        <f t="shared" si="44"/>
        <v>No</v>
      </c>
      <c r="H1462" s="396" t="str">
        <f t="shared" si="45"/>
        <v>No</v>
      </c>
      <c r="I1462" s="396" t="str">
        <f t="shared" si="45"/>
        <v>No</v>
      </c>
      <c r="J1462" s="17"/>
      <c r="K1462" s="17"/>
      <c r="L1462" s="17"/>
      <c r="N1462" s="71"/>
    </row>
    <row r="1463" spans="2:14" x14ac:dyDescent="0.3">
      <c r="B1463" s="386"/>
      <c r="C1463" s="392"/>
      <c r="D1463" s="392"/>
      <c r="E1463" s="395"/>
      <c r="F1463" s="394"/>
      <c r="G1463" s="396" t="str">
        <f t="shared" si="44"/>
        <v>No</v>
      </c>
      <c r="H1463" s="396" t="str">
        <f t="shared" si="45"/>
        <v>No</v>
      </c>
      <c r="I1463" s="396" t="str">
        <f t="shared" si="45"/>
        <v>No</v>
      </c>
      <c r="J1463" s="17"/>
      <c r="K1463" s="17"/>
      <c r="L1463" s="17"/>
      <c r="N1463" s="71"/>
    </row>
    <row r="1464" spans="2:14" x14ac:dyDescent="0.3">
      <c r="B1464" s="386"/>
      <c r="C1464" s="392"/>
      <c r="D1464" s="392"/>
      <c r="E1464" s="395"/>
      <c r="F1464" s="394"/>
      <c r="G1464" s="396" t="str">
        <f t="shared" si="44"/>
        <v>No</v>
      </c>
      <c r="H1464" s="396" t="str">
        <f t="shared" si="45"/>
        <v>No</v>
      </c>
      <c r="I1464" s="396" t="str">
        <f t="shared" si="45"/>
        <v>No</v>
      </c>
      <c r="J1464" s="17"/>
      <c r="K1464" s="17"/>
      <c r="L1464" s="17"/>
      <c r="N1464" s="71"/>
    </row>
    <row r="1465" spans="2:14" x14ac:dyDescent="0.3">
      <c r="B1465" s="386"/>
      <c r="C1465" s="392"/>
      <c r="D1465" s="392"/>
      <c r="E1465" s="395"/>
      <c r="F1465" s="394"/>
      <c r="G1465" s="396" t="str">
        <f t="shared" si="44"/>
        <v>No</v>
      </c>
      <c r="H1465" s="396" t="str">
        <f t="shared" si="45"/>
        <v>No</v>
      </c>
      <c r="I1465" s="396" t="str">
        <f t="shared" si="45"/>
        <v>No</v>
      </c>
      <c r="J1465" s="17"/>
      <c r="K1465" s="17"/>
      <c r="L1465" s="17"/>
      <c r="N1465" s="71"/>
    </row>
    <row r="1466" spans="2:14" x14ac:dyDescent="0.3">
      <c r="B1466" s="386"/>
      <c r="C1466" s="392"/>
      <c r="D1466" s="392"/>
      <c r="E1466" s="395"/>
      <c r="F1466" s="394"/>
      <c r="G1466" s="396" t="str">
        <f t="shared" si="44"/>
        <v>No</v>
      </c>
      <c r="H1466" s="396" t="str">
        <f t="shared" si="45"/>
        <v>No</v>
      </c>
      <c r="I1466" s="396" t="str">
        <f t="shared" si="45"/>
        <v>No</v>
      </c>
      <c r="J1466" s="17"/>
      <c r="K1466" s="17"/>
      <c r="L1466" s="17"/>
      <c r="N1466" s="71"/>
    </row>
    <row r="1467" spans="2:14" x14ac:dyDescent="0.3">
      <c r="B1467" s="386"/>
      <c r="C1467" s="392"/>
      <c r="D1467" s="392"/>
      <c r="E1467" s="395"/>
      <c r="F1467" s="394"/>
      <c r="G1467" s="396" t="str">
        <f t="shared" si="44"/>
        <v>No</v>
      </c>
      <c r="H1467" s="396" t="str">
        <f t="shared" si="45"/>
        <v>No</v>
      </c>
      <c r="I1467" s="396" t="str">
        <f t="shared" si="45"/>
        <v>No</v>
      </c>
      <c r="J1467" s="17"/>
      <c r="K1467" s="17"/>
      <c r="L1467" s="17"/>
      <c r="N1467" s="71"/>
    </row>
    <row r="1468" spans="2:14" x14ac:dyDescent="0.3">
      <c r="B1468" s="386"/>
      <c r="C1468" s="392"/>
      <c r="D1468" s="392"/>
      <c r="E1468" s="395"/>
      <c r="F1468" s="394"/>
      <c r="G1468" s="396" t="str">
        <f t="shared" si="44"/>
        <v>No</v>
      </c>
      <c r="H1468" s="396" t="str">
        <f t="shared" si="45"/>
        <v>No</v>
      </c>
      <c r="I1468" s="396" t="str">
        <f t="shared" si="45"/>
        <v>No</v>
      </c>
      <c r="J1468" s="17"/>
      <c r="K1468" s="17"/>
      <c r="L1468" s="17"/>
      <c r="N1468" s="71"/>
    </row>
    <row r="1469" spans="2:14" x14ac:dyDescent="0.3">
      <c r="B1469" s="386"/>
      <c r="C1469" s="392"/>
      <c r="D1469" s="392"/>
      <c r="E1469" s="395"/>
      <c r="F1469" s="394"/>
      <c r="G1469" s="396" t="str">
        <f t="shared" si="44"/>
        <v>No</v>
      </c>
      <c r="H1469" s="396" t="str">
        <f t="shared" si="45"/>
        <v>No</v>
      </c>
      <c r="I1469" s="396" t="str">
        <f t="shared" si="45"/>
        <v>No</v>
      </c>
      <c r="J1469" s="17"/>
      <c r="K1469" s="17"/>
      <c r="L1469" s="17"/>
      <c r="N1469" s="71"/>
    </row>
    <row r="1470" spans="2:14" x14ac:dyDescent="0.3">
      <c r="B1470" s="386"/>
      <c r="C1470" s="392"/>
      <c r="D1470" s="392"/>
      <c r="E1470" s="395"/>
      <c r="F1470" s="394"/>
      <c r="G1470" s="396" t="str">
        <f t="shared" si="44"/>
        <v>No</v>
      </c>
      <c r="H1470" s="396" t="str">
        <f t="shared" si="45"/>
        <v>No</v>
      </c>
      <c r="I1470" s="396" t="str">
        <f t="shared" si="45"/>
        <v>No</v>
      </c>
      <c r="J1470" s="17"/>
      <c r="K1470" s="17"/>
      <c r="L1470" s="17"/>
      <c r="N1470" s="71"/>
    </row>
    <row r="1471" spans="2:14" x14ac:dyDescent="0.3">
      <c r="B1471" s="386"/>
      <c r="C1471" s="392"/>
      <c r="D1471" s="392"/>
      <c r="E1471" s="395"/>
      <c r="F1471" s="394"/>
      <c r="G1471" s="396" t="str">
        <f t="shared" si="44"/>
        <v>No</v>
      </c>
      <c r="H1471" s="396" t="str">
        <f t="shared" si="45"/>
        <v>No</v>
      </c>
      <c r="I1471" s="396" t="str">
        <f t="shared" si="45"/>
        <v>No</v>
      </c>
      <c r="J1471" s="17"/>
      <c r="K1471" s="17"/>
      <c r="L1471" s="17"/>
      <c r="N1471" s="71"/>
    </row>
    <row r="1472" spans="2:14" x14ac:dyDescent="0.3">
      <c r="B1472" s="386"/>
      <c r="C1472" s="392"/>
      <c r="D1472" s="392"/>
      <c r="E1472" s="395"/>
      <c r="F1472" s="394"/>
      <c r="G1472" s="396" t="str">
        <f t="shared" si="44"/>
        <v>No</v>
      </c>
      <c r="H1472" s="396" t="str">
        <f t="shared" si="45"/>
        <v>No</v>
      </c>
      <c r="I1472" s="396" t="str">
        <f t="shared" si="45"/>
        <v>No</v>
      </c>
      <c r="J1472" s="17"/>
      <c r="K1472" s="17"/>
      <c r="L1472" s="17"/>
      <c r="N1472" s="71"/>
    </row>
    <row r="1473" spans="2:14" x14ac:dyDescent="0.3">
      <c r="B1473" s="386"/>
      <c r="C1473" s="392"/>
      <c r="D1473" s="392"/>
      <c r="E1473" s="395"/>
      <c r="F1473" s="394"/>
      <c r="G1473" s="396" t="str">
        <f t="shared" si="44"/>
        <v>No</v>
      </c>
      <c r="H1473" s="396" t="str">
        <f t="shared" si="45"/>
        <v>No</v>
      </c>
      <c r="I1473" s="396" t="str">
        <f t="shared" si="45"/>
        <v>No</v>
      </c>
      <c r="J1473" s="17"/>
      <c r="K1473" s="17"/>
      <c r="L1473" s="17"/>
      <c r="N1473" s="71"/>
    </row>
    <row r="1474" spans="2:14" x14ac:dyDescent="0.3">
      <c r="B1474" s="386"/>
      <c r="C1474" s="392"/>
      <c r="D1474" s="392"/>
      <c r="E1474" s="395"/>
      <c r="F1474" s="394"/>
      <c r="G1474" s="396" t="str">
        <f t="shared" si="44"/>
        <v>No</v>
      </c>
      <c r="H1474" s="396" t="str">
        <f t="shared" si="45"/>
        <v>No</v>
      </c>
      <c r="I1474" s="396" t="str">
        <f t="shared" si="45"/>
        <v>No</v>
      </c>
      <c r="J1474" s="17"/>
      <c r="K1474" s="17"/>
      <c r="L1474" s="17"/>
      <c r="N1474" s="71"/>
    </row>
    <row r="1475" spans="2:14" x14ac:dyDescent="0.3">
      <c r="B1475" s="386"/>
      <c r="C1475" s="392"/>
      <c r="D1475" s="392"/>
      <c r="E1475" s="395"/>
      <c r="F1475" s="394"/>
      <c r="G1475" s="396" t="str">
        <f t="shared" si="44"/>
        <v>No</v>
      </c>
      <c r="H1475" s="396" t="str">
        <f t="shared" si="45"/>
        <v>No</v>
      </c>
      <c r="I1475" s="396" t="str">
        <f t="shared" si="45"/>
        <v>No</v>
      </c>
      <c r="J1475" s="17"/>
      <c r="K1475" s="17"/>
      <c r="L1475" s="17"/>
      <c r="N1475" s="71"/>
    </row>
    <row r="1476" spans="2:14" x14ac:dyDescent="0.3">
      <c r="B1476" s="386"/>
      <c r="C1476" s="392"/>
      <c r="D1476" s="392"/>
      <c r="E1476" s="395"/>
      <c r="F1476" s="394"/>
      <c r="G1476" s="396" t="str">
        <f t="shared" si="44"/>
        <v>No</v>
      </c>
      <c r="H1476" s="396" t="str">
        <f t="shared" si="45"/>
        <v>No</v>
      </c>
      <c r="I1476" s="396" t="str">
        <f t="shared" si="45"/>
        <v>No</v>
      </c>
      <c r="J1476" s="17"/>
      <c r="K1476" s="17"/>
      <c r="L1476" s="17"/>
      <c r="N1476" s="71"/>
    </row>
    <row r="1477" spans="2:14" x14ac:dyDescent="0.3">
      <c r="B1477" s="386"/>
      <c r="C1477" s="392"/>
      <c r="D1477" s="392"/>
      <c r="E1477" s="395"/>
      <c r="F1477" s="394"/>
      <c r="G1477" s="396" t="str">
        <f t="shared" si="44"/>
        <v>No</v>
      </c>
      <c r="H1477" s="396" t="str">
        <f t="shared" si="45"/>
        <v>No</v>
      </c>
      <c r="I1477" s="396" t="str">
        <f t="shared" si="45"/>
        <v>No</v>
      </c>
      <c r="J1477" s="17"/>
      <c r="K1477" s="17"/>
      <c r="L1477" s="17"/>
      <c r="N1477" s="71"/>
    </row>
    <row r="1478" spans="2:14" x14ac:dyDescent="0.3">
      <c r="B1478" s="386"/>
      <c r="C1478" s="392"/>
      <c r="D1478" s="392"/>
      <c r="E1478" s="395"/>
      <c r="F1478" s="394"/>
      <c r="G1478" s="396" t="str">
        <f t="shared" si="44"/>
        <v>No</v>
      </c>
      <c r="H1478" s="396" t="str">
        <f t="shared" si="45"/>
        <v>No</v>
      </c>
      <c r="I1478" s="396" t="str">
        <f t="shared" si="45"/>
        <v>No</v>
      </c>
      <c r="J1478" s="17"/>
      <c r="K1478" s="17"/>
      <c r="L1478" s="17"/>
      <c r="N1478" s="71"/>
    </row>
    <row r="1479" spans="2:14" x14ac:dyDescent="0.3">
      <c r="B1479" s="386"/>
      <c r="C1479" s="392"/>
      <c r="D1479" s="392"/>
      <c r="E1479" s="395"/>
      <c r="F1479" s="394"/>
      <c r="G1479" s="396" t="str">
        <f t="shared" si="44"/>
        <v>No</v>
      </c>
      <c r="H1479" s="396" t="str">
        <f t="shared" si="45"/>
        <v>No</v>
      </c>
      <c r="I1479" s="396" t="str">
        <f t="shared" si="45"/>
        <v>No</v>
      </c>
      <c r="J1479" s="17"/>
      <c r="K1479" s="17"/>
      <c r="L1479" s="17"/>
      <c r="N1479" s="71"/>
    </row>
    <row r="1480" spans="2:14" x14ac:dyDescent="0.3">
      <c r="B1480" s="386"/>
      <c r="C1480" s="392"/>
      <c r="D1480" s="392"/>
      <c r="E1480" s="395"/>
      <c r="F1480" s="394"/>
      <c r="G1480" s="396" t="str">
        <f t="shared" si="44"/>
        <v>No</v>
      </c>
      <c r="H1480" s="396" t="str">
        <f t="shared" si="45"/>
        <v>No</v>
      </c>
      <c r="I1480" s="396" t="str">
        <f t="shared" si="45"/>
        <v>No</v>
      </c>
      <c r="J1480" s="17"/>
      <c r="K1480" s="17"/>
      <c r="L1480" s="17"/>
      <c r="N1480" s="71"/>
    </row>
    <row r="1481" spans="2:14" x14ac:dyDescent="0.3">
      <c r="B1481" s="386"/>
      <c r="C1481" s="392"/>
      <c r="D1481" s="392"/>
      <c r="E1481" s="395"/>
      <c r="F1481" s="394"/>
      <c r="G1481" s="396" t="str">
        <f t="shared" si="44"/>
        <v>No</v>
      </c>
      <c r="H1481" s="396" t="str">
        <f t="shared" si="45"/>
        <v>No</v>
      </c>
      <c r="I1481" s="396" t="str">
        <f t="shared" si="45"/>
        <v>No</v>
      </c>
      <c r="J1481" s="17"/>
      <c r="K1481" s="17"/>
      <c r="L1481" s="17"/>
      <c r="N1481" s="71"/>
    </row>
    <row r="1482" spans="2:14" x14ac:dyDescent="0.3">
      <c r="B1482" s="386"/>
      <c r="C1482" s="392"/>
      <c r="D1482" s="392"/>
      <c r="E1482" s="395"/>
      <c r="F1482" s="394"/>
      <c r="G1482" s="396" t="str">
        <f t="shared" si="44"/>
        <v>No</v>
      </c>
      <c r="H1482" s="396" t="str">
        <f t="shared" si="45"/>
        <v>No</v>
      </c>
      <c r="I1482" s="396" t="str">
        <f t="shared" si="45"/>
        <v>No</v>
      </c>
      <c r="J1482" s="17"/>
      <c r="K1482" s="17"/>
      <c r="L1482" s="17"/>
      <c r="N1482" s="71"/>
    </row>
    <row r="1483" spans="2:14" x14ac:dyDescent="0.3">
      <c r="B1483" s="386"/>
      <c r="C1483" s="392"/>
      <c r="D1483" s="392"/>
      <c r="E1483" s="395"/>
      <c r="F1483" s="394"/>
      <c r="G1483" s="396" t="str">
        <f t="shared" si="44"/>
        <v>No</v>
      </c>
      <c r="H1483" s="396" t="str">
        <f t="shared" si="45"/>
        <v>No</v>
      </c>
      <c r="I1483" s="396" t="str">
        <f t="shared" si="45"/>
        <v>No</v>
      </c>
      <c r="J1483" s="17"/>
      <c r="K1483" s="17"/>
      <c r="L1483" s="17"/>
      <c r="N1483" s="71"/>
    </row>
    <row r="1484" spans="2:14" x14ac:dyDescent="0.3">
      <c r="B1484" s="386"/>
      <c r="C1484" s="392"/>
      <c r="D1484" s="392"/>
      <c r="E1484" s="395"/>
      <c r="F1484" s="394"/>
      <c r="G1484" s="396" t="str">
        <f t="shared" si="44"/>
        <v>No</v>
      </c>
      <c r="H1484" s="396" t="str">
        <f t="shared" si="45"/>
        <v>No</v>
      </c>
      <c r="I1484" s="396" t="str">
        <f t="shared" si="45"/>
        <v>No</v>
      </c>
      <c r="J1484" s="17"/>
      <c r="K1484" s="17"/>
      <c r="L1484" s="17"/>
      <c r="N1484" s="71"/>
    </row>
    <row r="1485" spans="2:14" x14ac:dyDescent="0.3">
      <c r="B1485" s="386"/>
      <c r="C1485" s="392"/>
      <c r="D1485" s="392"/>
      <c r="E1485" s="395"/>
      <c r="F1485" s="394"/>
      <c r="G1485" s="396" t="str">
        <f t="shared" si="44"/>
        <v>No</v>
      </c>
      <c r="H1485" s="396" t="str">
        <f t="shared" si="45"/>
        <v>No</v>
      </c>
      <c r="I1485" s="396" t="str">
        <f t="shared" si="45"/>
        <v>No</v>
      </c>
      <c r="J1485" s="17"/>
      <c r="K1485" s="17"/>
      <c r="L1485" s="17"/>
      <c r="N1485" s="71"/>
    </row>
    <row r="1486" spans="2:14" x14ac:dyDescent="0.3">
      <c r="B1486" s="386"/>
      <c r="C1486" s="392"/>
      <c r="D1486" s="392"/>
      <c r="E1486" s="395"/>
      <c r="F1486" s="394"/>
      <c r="G1486" s="396" t="str">
        <f t="shared" si="44"/>
        <v>No</v>
      </c>
      <c r="H1486" s="396" t="str">
        <f t="shared" si="45"/>
        <v>No</v>
      </c>
      <c r="I1486" s="396" t="str">
        <f t="shared" si="45"/>
        <v>No</v>
      </c>
      <c r="J1486" s="17"/>
      <c r="K1486" s="17"/>
      <c r="L1486" s="17"/>
      <c r="N1486" s="71"/>
    </row>
    <row r="1487" spans="2:14" x14ac:dyDescent="0.3">
      <c r="B1487" s="386"/>
      <c r="C1487" s="392"/>
      <c r="D1487" s="392"/>
      <c r="E1487" s="395"/>
      <c r="F1487" s="394"/>
      <c r="G1487" s="396" t="str">
        <f t="shared" si="44"/>
        <v>No</v>
      </c>
      <c r="H1487" s="396" t="str">
        <f t="shared" si="45"/>
        <v>No</v>
      </c>
      <c r="I1487" s="396" t="str">
        <f t="shared" si="45"/>
        <v>No</v>
      </c>
      <c r="J1487" s="17"/>
      <c r="K1487" s="17"/>
      <c r="L1487" s="17"/>
      <c r="N1487" s="71"/>
    </row>
    <row r="1488" spans="2:14" x14ac:dyDescent="0.3">
      <c r="B1488" s="386"/>
      <c r="C1488" s="392"/>
      <c r="D1488" s="392"/>
      <c r="E1488" s="395"/>
      <c r="F1488" s="394"/>
      <c r="G1488" s="396" t="str">
        <f t="shared" si="44"/>
        <v>No</v>
      </c>
      <c r="H1488" s="396" t="str">
        <f t="shared" si="45"/>
        <v>No</v>
      </c>
      <c r="I1488" s="396" t="str">
        <f t="shared" si="45"/>
        <v>No</v>
      </c>
      <c r="J1488" s="17"/>
      <c r="K1488" s="17"/>
      <c r="L1488" s="17"/>
      <c r="N1488" s="71"/>
    </row>
    <row r="1489" spans="2:14" x14ac:dyDescent="0.3">
      <c r="B1489" s="386"/>
      <c r="C1489" s="392"/>
      <c r="D1489" s="392"/>
      <c r="E1489" s="395"/>
      <c r="F1489" s="394"/>
      <c r="G1489" s="396" t="str">
        <f t="shared" si="44"/>
        <v>No</v>
      </c>
      <c r="H1489" s="396" t="str">
        <f t="shared" si="45"/>
        <v>No</v>
      </c>
      <c r="I1489" s="396" t="str">
        <f t="shared" si="45"/>
        <v>No</v>
      </c>
      <c r="J1489" s="17"/>
      <c r="K1489" s="17"/>
      <c r="L1489" s="17"/>
      <c r="N1489" s="71"/>
    </row>
    <row r="1490" spans="2:14" x14ac:dyDescent="0.3">
      <c r="B1490" s="386"/>
      <c r="C1490" s="392"/>
      <c r="D1490" s="392"/>
      <c r="E1490" s="395"/>
      <c r="F1490" s="394"/>
      <c r="G1490" s="396" t="str">
        <f t="shared" si="44"/>
        <v>No</v>
      </c>
      <c r="H1490" s="396" t="str">
        <f t="shared" si="45"/>
        <v>No</v>
      </c>
      <c r="I1490" s="396" t="str">
        <f t="shared" si="45"/>
        <v>No</v>
      </c>
      <c r="J1490" s="17"/>
      <c r="K1490" s="17"/>
      <c r="L1490" s="17"/>
      <c r="N1490" s="71"/>
    </row>
    <row r="1491" spans="2:14" x14ac:dyDescent="0.3">
      <c r="B1491" s="386"/>
      <c r="C1491" s="392"/>
      <c r="D1491" s="392"/>
      <c r="E1491" s="395"/>
      <c r="F1491" s="394"/>
      <c r="G1491" s="396" t="str">
        <f t="shared" si="44"/>
        <v>No</v>
      </c>
      <c r="H1491" s="396" t="str">
        <f t="shared" si="45"/>
        <v>No</v>
      </c>
      <c r="I1491" s="396" t="str">
        <f t="shared" si="45"/>
        <v>No</v>
      </c>
      <c r="J1491" s="17"/>
      <c r="K1491" s="17"/>
      <c r="L1491" s="17"/>
      <c r="N1491" s="71"/>
    </row>
    <row r="1492" spans="2:14" x14ac:dyDescent="0.3">
      <c r="B1492" s="386"/>
      <c r="C1492" s="392"/>
      <c r="D1492" s="392"/>
      <c r="E1492" s="395"/>
      <c r="F1492" s="394"/>
      <c r="G1492" s="396" t="str">
        <f t="shared" si="44"/>
        <v>No</v>
      </c>
      <c r="H1492" s="396" t="str">
        <f t="shared" si="45"/>
        <v>No</v>
      </c>
      <c r="I1492" s="396" t="str">
        <f t="shared" si="45"/>
        <v>No</v>
      </c>
      <c r="J1492" s="17"/>
      <c r="K1492" s="17"/>
      <c r="L1492" s="17"/>
      <c r="N1492" s="71"/>
    </row>
    <row r="1493" spans="2:14" x14ac:dyDescent="0.3">
      <c r="B1493" s="386"/>
      <c r="C1493" s="392"/>
      <c r="D1493" s="392"/>
      <c r="E1493" s="395"/>
      <c r="F1493" s="394"/>
      <c r="G1493" s="396" t="str">
        <f t="shared" si="44"/>
        <v>No</v>
      </c>
      <c r="H1493" s="396" t="str">
        <f t="shared" si="45"/>
        <v>No</v>
      </c>
      <c r="I1493" s="396" t="str">
        <f t="shared" si="45"/>
        <v>No</v>
      </c>
      <c r="J1493" s="17"/>
      <c r="K1493" s="17"/>
      <c r="L1493" s="17"/>
      <c r="N1493" s="71"/>
    </row>
    <row r="1494" spans="2:14" x14ac:dyDescent="0.3">
      <c r="B1494" s="386"/>
      <c r="C1494" s="392"/>
      <c r="D1494" s="392"/>
      <c r="E1494" s="395"/>
      <c r="F1494" s="394"/>
      <c r="G1494" s="396" t="str">
        <f t="shared" si="44"/>
        <v>No</v>
      </c>
      <c r="H1494" s="396" t="str">
        <f t="shared" si="45"/>
        <v>No</v>
      </c>
      <c r="I1494" s="396" t="str">
        <f t="shared" si="45"/>
        <v>No</v>
      </c>
      <c r="J1494" s="17"/>
      <c r="K1494" s="17"/>
      <c r="L1494" s="17"/>
      <c r="N1494" s="71"/>
    </row>
    <row r="1495" spans="2:14" x14ac:dyDescent="0.3">
      <c r="B1495" s="386"/>
      <c r="C1495" s="392"/>
      <c r="D1495" s="392"/>
      <c r="E1495" s="395"/>
      <c r="F1495" s="394"/>
      <c r="G1495" s="396" t="str">
        <f t="shared" si="44"/>
        <v>No</v>
      </c>
      <c r="H1495" s="396" t="str">
        <f t="shared" si="45"/>
        <v>No</v>
      </c>
      <c r="I1495" s="396" t="str">
        <f t="shared" si="45"/>
        <v>No</v>
      </c>
      <c r="J1495" s="17"/>
      <c r="K1495" s="17"/>
      <c r="L1495" s="17"/>
      <c r="N1495" s="71"/>
    </row>
    <row r="1496" spans="2:14" x14ac:dyDescent="0.3">
      <c r="B1496" s="386"/>
      <c r="C1496" s="392"/>
      <c r="D1496" s="392"/>
      <c r="E1496" s="395"/>
      <c r="F1496" s="394"/>
      <c r="G1496" s="396" t="str">
        <f t="shared" si="44"/>
        <v>No</v>
      </c>
      <c r="H1496" s="396" t="str">
        <f t="shared" si="45"/>
        <v>No</v>
      </c>
      <c r="I1496" s="396" t="str">
        <f t="shared" si="45"/>
        <v>No</v>
      </c>
      <c r="J1496" s="17"/>
      <c r="K1496" s="17"/>
      <c r="L1496" s="17"/>
      <c r="N1496" s="71"/>
    </row>
    <row r="1497" spans="2:14" x14ac:dyDescent="0.3">
      <c r="B1497" s="386"/>
      <c r="C1497" s="392"/>
      <c r="D1497" s="392"/>
      <c r="E1497" s="395"/>
      <c r="F1497" s="394"/>
      <c r="G1497" s="396" t="str">
        <f t="shared" si="44"/>
        <v>No</v>
      </c>
      <c r="H1497" s="396" t="str">
        <f t="shared" si="45"/>
        <v>No</v>
      </c>
      <c r="I1497" s="396" t="str">
        <f t="shared" si="45"/>
        <v>No</v>
      </c>
      <c r="J1497" s="17"/>
      <c r="K1497" s="17"/>
      <c r="L1497" s="17"/>
      <c r="N1497" s="71"/>
    </row>
    <row r="1498" spans="2:14" x14ac:dyDescent="0.3">
      <c r="B1498" s="386"/>
      <c r="C1498" s="392"/>
      <c r="D1498" s="392"/>
      <c r="E1498" s="395"/>
      <c r="F1498" s="394"/>
      <c r="G1498" s="396" t="str">
        <f t="shared" si="44"/>
        <v>No</v>
      </c>
      <c r="H1498" s="396" t="str">
        <f t="shared" si="45"/>
        <v>No</v>
      </c>
      <c r="I1498" s="396" t="str">
        <f t="shared" si="45"/>
        <v>No</v>
      </c>
      <c r="J1498" s="17"/>
      <c r="K1498" s="17"/>
      <c r="L1498" s="17"/>
      <c r="N1498" s="71"/>
    </row>
    <row r="1499" spans="2:14" x14ac:dyDescent="0.3">
      <c r="B1499" s="386"/>
      <c r="C1499" s="392"/>
      <c r="D1499" s="392"/>
      <c r="E1499" s="395"/>
      <c r="F1499" s="394"/>
      <c r="G1499" s="396" t="str">
        <f t="shared" si="44"/>
        <v>No</v>
      </c>
      <c r="H1499" s="396" t="str">
        <f t="shared" si="45"/>
        <v>No</v>
      </c>
      <c r="I1499" s="396" t="str">
        <f t="shared" si="45"/>
        <v>No</v>
      </c>
      <c r="J1499" s="17"/>
      <c r="K1499" s="17"/>
      <c r="L1499" s="17"/>
      <c r="N1499" s="71"/>
    </row>
    <row r="1500" spans="2:14" x14ac:dyDescent="0.3">
      <c r="B1500" s="386"/>
      <c r="C1500" s="392"/>
      <c r="D1500" s="392"/>
      <c r="E1500" s="395"/>
      <c r="F1500" s="394"/>
      <c r="G1500" s="396" t="str">
        <f t="shared" si="44"/>
        <v>No</v>
      </c>
      <c r="H1500" s="396" t="str">
        <f t="shared" si="45"/>
        <v>No</v>
      </c>
      <c r="I1500" s="396" t="str">
        <f t="shared" si="45"/>
        <v>No</v>
      </c>
      <c r="J1500" s="17"/>
      <c r="K1500" s="17"/>
      <c r="L1500" s="17"/>
      <c r="N1500" s="71"/>
    </row>
    <row r="1501" spans="2:14" x14ac:dyDescent="0.3">
      <c r="B1501" s="386"/>
      <c r="C1501" s="392"/>
      <c r="D1501" s="392"/>
      <c r="E1501" s="395"/>
      <c r="F1501" s="394"/>
      <c r="G1501" s="396" t="str">
        <f t="shared" si="44"/>
        <v>No</v>
      </c>
      <c r="H1501" s="396" t="str">
        <f t="shared" si="45"/>
        <v>No</v>
      </c>
      <c r="I1501" s="396" t="str">
        <f t="shared" si="45"/>
        <v>No</v>
      </c>
      <c r="J1501" s="17"/>
      <c r="K1501" s="17"/>
      <c r="L1501" s="17"/>
      <c r="N1501" s="71"/>
    </row>
    <row r="1502" spans="2:14" x14ac:dyDescent="0.3">
      <c r="B1502" s="386"/>
      <c r="C1502" s="392"/>
      <c r="D1502" s="392"/>
      <c r="E1502" s="395"/>
      <c r="F1502" s="394"/>
      <c r="G1502" s="396" t="str">
        <f t="shared" si="44"/>
        <v>No</v>
      </c>
      <c r="H1502" s="396" t="str">
        <f t="shared" si="45"/>
        <v>No</v>
      </c>
      <c r="I1502" s="396" t="str">
        <f t="shared" si="45"/>
        <v>No</v>
      </c>
      <c r="J1502" s="17"/>
      <c r="K1502" s="17"/>
      <c r="L1502" s="17"/>
      <c r="N1502" s="71"/>
    </row>
    <row r="1503" spans="2:14" x14ac:dyDescent="0.3">
      <c r="B1503" s="386"/>
      <c r="C1503" s="392"/>
      <c r="D1503" s="392"/>
      <c r="E1503" s="395"/>
      <c r="F1503" s="394"/>
      <c r="G1503" s="396" t="str">
        <f t="shared" si="44"/>
        <v>No</v>
      </c>
      <c r="H1503" s="396" t="str">
        <f t="shared" si="45"/>
        <v>No</v>
      </c>
      <c r="I1503" s="396" t="str">
        <f t="shared" si="45"/>
        <v>No</v>
      </c>
      <c r="J1503" s="17"/>
      <c r="K1503" s="17"/>
      <c r="L1503" s="17"/>
      <c r="N1503" s="71"/>
    </row>
    <row r="1504" spans="2:14" x14ac:dyDescent="0.3">
      <c r="B1504" s="386"/>
      <c r="C1504" s="392"/>
      <c r="D1504" s="392"/>
      <c r="E1504" s="395"/>
      <c r="F1504" s="394"/>
      <c r="G1504" s="396" t="str">
        <f t="shared" si="44"/>
        <v>No</v>
      </c>
      <c r="H1504" s="396" t="str">
        <f t="shared" si="45"/>
        <v>No</v>
      </c>
      <c r="I1504" s="396" t="str">
        <f t="shared" si="45"/>
        <v>No</v>
      </c>
      <c r="J1504" s="17"/>
      <c r="K1504" s="17"/>
      <c r="L1504" s="17"/>
      <c r="N1504" s="71"/>
    </row>
    <row r="1505" spans="2:14" x14ac:dyDescent="0.3">
      <c r="B1505" s="386"/>
      <c r="C1505" s="392"/>
      <c r="D1505" s="392"/>
      <c r="E1505" s="395"/>
      <c r="F1505" s="394"/>
      <c r="G1505" s="396" t="str">
        <f t="shared" si="44"/>
        <v>No</v>
      </c>
      <c r="H1505" s="396" t="str">
        <f t="shared" si="45"/>
        <v>No</v>
      </c>
      <c r="I1505" s="396" t="str">
        <f t="shared" si="45"/>
        <v>No</v>
      </c>
      <c r="J1505" s="17"/>
      <c r="K1505" s="17"/>
      <c r="L1505" s="17"/>
      <c r="N1505" s="71"/>
    </row>
    <row r="1506" spans="2:14" x14ac:dyDescent="0.3">
      <c r="B1506" s="386"/>
      <c r="C1506" s="392"/>
      <c r="D1506" s="392"/>
      <c r="E1506" s="395"/>
      <c r="F1506" s="394"/>
      <c r="G1506" s="396" t="str">
        <f t="shared" si="44"/>
        <v>No</v>
      </c>
      <c r="H1506" s="396" t="str">
        <f t="shared" si="45"/>
        <v>No</v>
      </c>
      <c r="I1506" s="396" t="str">
        <f t="shared" si="45"/>
        <v>No</v>
      </c>
      <c r="J1506" s="17"/>
      <c r="K1506" s="17"/>
      <c r="L1506" s="17"/>
      <c r="N1506" s="71"/>
    </row>
    <row r="1507" spans="2:14" x14ac:dyDescent="0.3">
      <c r="B1507" s="386"/>
      <c r="C1507" s="392"/>
      <c r="D1507" s="392"/>
      <c r="E1507" s="395"/>
      <c r="F1507" s="394"/>
      <c r="G1507" s="396" t="str">
        <f t="shared" si="44"/>
        <v>No</v>
      </c>
      <c r="H1507" s="396" t="str">
        <f t="shared" si="45"/>
        <v>No</v>
      </c>
      <c r="I1507" s="396" t="str">
        <f t="shared" si="45"/>
        <v>No</v>
      </c>
      <c r="J1507" s="17"/>
      <c r="K1507" s="17"/>
      <c r="L1507" s="17"/>
      <c r="N1507" s="71"/>
    </row>
    <row r="1508" spans="2:14" x14ac:dyDescent="0.3">
      <c r="B1508" s="386"/>
      <c r="C1508" s="392"/>
      <c r="D1508" s="392"/>
      <c r="E1508" s="395"/>
      <c r="F1508" s="394"/>
      <c r="G1508" s="396" t="str">
        <f t="shared" si="44"/>
        <v>No</v>
      </c>
      <c r="H1508" s="396" t="str">
        <f t="shared" si="45"/>
        <v>No</v>
      </c>
      <c r="I1508" s="396" t="str">
        <f t="shared" si="45"/>
        <v>No</v>
      </c>
      <c r="J1508" s="17"/>
      <c r="K1508" s="17"/>
      <c r="L1508" s="17"/>
      <c r="N1508" s="71"/>
    </row>
    <row r="1509" spans="2:14" x14ac:dyDescent="0.3">
      <c r="B1509" s="386"/>
      <c r="C1509" s="392"/>
      <c r="D1509" s="392"/>
      <c r="E1509" s="395"/>
      <c r="F1509" s="394"/>
      <c r="G1509" s="396" t="str">
        <f t="shared" si="44"/>
        <v>No</v>
      </c>
      <c r="H1509" s="396" t="str">
        <f t="shared" si="45"/>
        <v>No</v>
      </c>
      <c r="I1509" s="396" t="str">
        <f t="shared" si="45"/>
        <v>No</v>
      </c>
      <c r="J1509" s="17"/>
      <c r="K1509" s="17"/>
      <c r="L1509" s="17"/>
      <c r="N1509" s="71"/>
    </row>
    <row r="1510" spans="2:14" x14ac:dyDescent="0.3">
      <c r="B1510" s="386"/>
      <c r="C1510" s="392"/>
      <c r="D1510" s="392"/>
      <c r="E1510" s="395"/>
      <c r="F1510" s="394"/>
      <c r="G1510" s="396" t="str">
        <f t="shared" si="44"/>
        <v>No</v>
      </c>
      <c r="H1510" s="396" t="str">
        <f t="shared" si="45"/>
        <v>No</v>
      </c>
      <c r="I1510" s="396" t="str">
        <f t="shared" si="45"/>
        <v>No</v>
      </c>
      <c r="J1510" s="17"/>
      <c r="K1510" s="17"/>
      <c r="L1510" s="17"/>
      <c r="N1510" s="71"/>
    </row>
    <row r="1511" spans="2:14" x14ac:dyDescent="0.3">
      <c r="B1511" s="386"/>
      <c r="C1511" s="392"/>
      <c r="D1511" s="392"/>
      <c r="E1511" s="395"/>
      <c r="F1511" s="394"/>
      <c r="G1511" s="396" t="str">
        <f t="shared" si="44"/>
        <v>No</v>
      </c>
      <c r="H1511" s="396" t="str">
        <f t="shared" si="45"/>
        <v>No</v>
      </c>
      <c r="I1511" s="396" t="str">
        <f t="shared" si="45"/>
        <v>No</v>
      </c>
      <c r="J1511" s="17"/>
      <c r="K1511" s="17"/>
      <c r="L1511" s="17"/>
      <c r="N1511" s="71"/>
    </row>
    <row r="1512" spans="2:14" x14ac:dyDescent="0.3">
      <c r="B1512" s="386"/>
      <c r="C1512" s="392"/>
      <c r="D1512" s="392"/>
      <c r="E1512" s="395"/>
      <c r="F1512" s="394"/>
      <c r="G1512" s="396" t="str">
        <f t="shared" si="44"/>
        <v>No</v>
      </c>
      <c r="H1512" s="396" t="str">
        <f t="shared" si="45"/>
        <v>No</v>
      </c>
      <c r="I1512" s="396" t="str">
        <f t="shared" si="45"/>
        <v>No</v>
      </c>
      <c r="J1512" s="17"/>
      <c r="K1512" s="17"/>
      <c r="L1512" s="17"/>
      <c r="N1512" s="71"/>
    </row>
    <row r="1513" spans="2:14" x14ac:dyDescent="0.3">
      <c r="B1513" s="386"/>
      <c r="C1513" s="392"/>
      <c r="D1513" s="392"/>
      <c r="E1513" s="395"/>
      <c r="F1513" s="394"/>
      <c r="G1513" s="396" t="str">
        <f t="shared" si="44"/>
        <v>No</v>
      </c>
      <c r="H1513" s="396" t="str">
        <f t="shared" si="45"/>
        <v>No</v>
      </c>
      <c r="I1513" s="396" t="str">
        <f t="shared" si="45"/>
        <v>No</v>
      </c>
      <c r="J1513" s="17"/>
      <c r="K1513" s="17"/>
      <c r="L1513" s="17"/>
      <c r="N1513" s="71"/>
    </row>
    <row r="1514" spans="2:14" x14ac:dyDescent="0.3">
      <c r="B1514" s="386"/>
      <c r="C1514" s="392"/>
      <c r="D1514" s="392"/>
      <c r="E1514" s="395"/>
      <c r="F1514" s="394"/>
      <c r="G1514" s="396" t="str">
        <f t="shared" si="44"/>
        <v>No</v>
      </c>
      <c r="H1514" s="396" t="str">
        <f t="shared" si="45"/>
        <v>No</v>
      </c>
      <c r="I1514" s="396" t="str">
        <f t="shared" si="45"/>
        <v>No</v>
      </c>
      <c r="J1514" s="17"/>
      <c r="K1514" s="17"/>
      <c r="L1514" s="17"/>
      <c r="N1514" s="71"/>
    </row>
    <row r="1515" spans="2:14" x14ac:dyDescent="0.3">
      <c r="B1515" s="386"/>
      <c r="C1515" s="392"/>
      <c r="D1515" s="392"/>
      <c r="E1515" s="395"/>
      <c r="F1515" s="394"/>
      <c r="G1515" s="396" t="str">
        <f t="shared" si="44"/>
        <v>No</v>
      </c>
      <c r="H1515" s="396" t="str">
        <f t="shared" si="45"/>
        <v>No</v>
      </c>
      <c r="I1515" s="396" t="str">
        <f t="shared" si="45"/>
        <v>No</v>
      </c>
      <c r="J1515" s="17"/>
      <c r="K1515" s="17"/>
      <c r="L1515" s="17"/>
      <c r="N1515" s="71"/>
    </row>
    <row r="1516" spans="2:14" x14ac:dyDescent="0.3">
      <c r="B1516" s="386"/>
      <c r="C1516" s="392"/>
      <c r="D1516" s="392"/>
      <c r="E1516" s="395"/>
      <c r="F1516" s="394"/>
      <c r="G1516" s="396" t="str">
        <f t="shared" si="44"/>
        <v>No</v>
      </c>
      <c r="H1516" s="396" t="str">
        <f t="shared" si="45"/>
        <v>No</v>
      </c>
      <c r="I1516" s="396" t="str">
        <f t="shared" si="45"/>
        <v>No</v>
      </c>
      <c r="J1516" s="17"/>
      <c r="K1516" s="17"/>
      <c r="L1516" s="17"/>
      <c r="N1516" s="71"/>
    </row>
    <row r="1517" spans="2:14" x14ac:dyDescent="0.3">
      <c r="B1517" s="386"/>
      <c r="C1517" s="392"/>
      <c r="D1517" s="392"/>
      <c r="E1517" s="395"/>
      <c r="F1517" s="394"/>
      <c r="G1517" s="396" t="str">
        <f t="shared" si="44"/>
        <v>No</v>
      </c>
      <c r="H1517" s="396" t="str">
        <f t="shared" si="45"/>
        <v>No</v>
      </c>
      <c r="I1517" s="396" t="str">
        <f t="shared" si="45"/>
        <v>No</v>
      </c>
      <c r="J1517" s="17"/>
      <c r="K1517" s="17"/>
      <c r="L1517" s="17"/>
      <c r="N1517" s="71"/>
    </row>
    <row r="1518" spans="2:14" x14ac:dyDescent="0.3">
      <c r="B1518" s="386"/>
      <c r="C1518" s="392"/>
      <c r="D1518" s="392"/>
      <c r="E1518" s="395"/>
      <c r="F1518" s="394"/>
      <c r="G1518" s="396" t="str">
        <f t="shared" si="44"/>
        <v>No</v>
      </c>
      <c r="H1518" s="396" t="str">
        <f t="shared" si="45"/>
        <v>No</v>
      </c>
      <c r="I1518" s="396" t="str">
        <f t="shared" si="45"/>
        <v>No</v>
      </c>
      <c r="J1518" s="17"/>
      <c r="K1518" s="17"/>
      <c r="L1518" s="17"/>
      <c r="N1518" s="71"/>
    </row>
    <row r="1519" spans="2:14" x14ac:dyDescent="0.3">
      <c r="B1519" s="386"/>
      <c r="C1519" s="392"/>
      <c r="D1519" s="392"/>
      <c r="E1519" s="395"/>
      <c r="F1519" s="394"/>
      <c r="G1519" s="396" t="str">
        <f t="shared" si="44"/>
        <v>No</v>
      </c>
      <c r="H1519" s="396" t="str">
        <f t="shared" si="45"/>
        <v>No</v>
      </c>
      <c r="I1519" s="396" t="str">
        <f t="shared" si="45"/>
        <v>No</v>
      </c>
      <c r="J1519" s="17"/>
      <c r="K1519" s="17"/>
      <c r="L1519" s="17"/>
      <c r="N1519" s="71"/>
    </row>
    <row r="1520" spans="2:14" x14ac:dyDescent="0.3">
      <c r="B1520" s="386"/>
      <c r="C1520" s="392"/>
      <c r="D1520" s="392"/>
      <c r="E1520" s="395"/>
      <c r="F1520" s="394"/>
      <c r="G1520" s="396" t="str">
        <f t="shared" si="44"/>
        <v>No</v>
      </c>
      <c r="H1520" s="396" t="str">
        <f t="shared" si="45"/>
        <v>No</v>
      </c>
      <c r="I1520" s="396" t="str">
        <f t="shared" si="45"/>
        <v>No</v>
      </c>
      <c r="J1520" s="17"/>
      <c r="K1520" s="17"/>
      <c r="L1520" s="17"/>
      <c r="N1520" s="71"/>
    </row>
    <row r="1521" spans="2:14" x14ac:dyDescent="0.3">
      <c r="B1521" s="386"/>
      <c r="C1521" s="392"/>
      <c r="D1521" s="392"/>
      <c r="E1521" s="395"/>
      <c r="F1521" s="394"/>
      <c r="G1521" s="396" t="str">
        <f t="shared" si="44"/>
        <v>No</v>
      </c>
      <c r="H1521" s="396" t="str">
        <f t="shared" si="45"/>
        <v>No</v>
      </c>
      <c r="I1521" s="396" t="str">
        <f t="shared" si="45"/>
        <v>No</v>
      </c>
      <c r="J1521" s="17"/>
      <c r="K1521" s="17"/>
      <c r="L1521" s="17"/>
      <c r="N1521" s="71"/>
    </row>
    <row r="1522" spans="2:14" x14ac:dyDescent="0.3">
      <c r="B1522" s="386"/>
      <c r="C1522" s="392"/>
      <c r="D1522" s="392"/>
      <c r="E1522" s="395"/>
      <c r="F1522" s="394"/>
      <c r="G1522" s="396" t="str">
        <f t="shared" si="44"/>
        <v>No</v>
      </c>
      <c r="H1522" s="396" t="str">
        <f t="shared" si="45"/>
        <v>No</v>
      </c>
      <c r="I1522" s="396" t="str">
        <f t="shared" si="45"/>
        <v>No</v>
      </c>
      <c r="J1522" s="17"/>
      <c r="K1522" s="17"/>
      <c r="L1522" s="17"/>
      <c r="N1522" s="71"/>
    </row>
    <row r="1523" spans="2:14" x14ac:dyDescent="0.3">
      <c r="B1523" s="386"/>
      <c r="C1523" s="392"/>
      <c r="D1523" s="392"/>
      <c r="E1523" s="395"/>
      <c r="F1523" s="394"/>
      <c r="G1523" s="396" t="str">
        <f t="shared" si="44"/>
        <v>No</v>
      </c>
      <c r="H1523" s="396" t="str">
        <f t="shared" si="45"/>
        <v>No</v>
      </c>
      <c r="I1523" s="396" t="str">
        <f t="shared" si="45"/>
        <v>No</v>
      </c>
      <c r="J1523" s="17"/>
      <c r="K1523" s="17"/>
      <c r="L1523" s="17"/>
      <c r="N1523" s="71"/>
    </row>
    <row r="1524" spans="2:14" x14ac:dyDescent="0.3">
      <c r="B1524" s="386"/>
      <c r="C1524" s="392"/>
      <c r="D1524" s="392"/>
      <c r="E1524" s="395"/>
      <c r="F1524" s="394"/>
      <c r="G1524" s="396" t="str">
        <f t="shared" ref="G1524:G1587" si="46">IF($C1524="","No",IF($C1524&lt;DATE(2007,9,21),"Yes","No"))</f>
        <v>No</v>
      </c>
      <c r="H1524" s="396" t="str">
        <f t="shared" ref="H1524:I1555" si="47">IF($C1524="","No",IF($C1524&lt;DATE(2019,9,20),"Yes","No"))</f>
        <v>No</v>
      </c>
      <c r="I1524" s="396" t="str">
        <f t="shared" si="47"/>
        <v>No</v>
      </c>
      <c r="J1524" s="17"/>
      <c r="K1524" s="17"/>
      <c r="L1524" s="17"/>
      <c r="N1524" s="71"/>
    </row>
    <row r="1525" spans="2:14" x14ac:dyDescent="0.3">
      <c r="B1525" s="386"/>
      <c r="C1525" s="392"/>
      <c r="D1525" s="392"/>
      <c r="E1525" s="395"/>
      <c r="F1525" s="394"/>
      <c r="G1525" s="396" t="str">
        <f t="shared" si="46"/>
        <v>No</v>
      </c>
      <c r="H1525" s="396" t="str">
        <f t="shared" si="47"/>
        <v>No</v>
      </c>
      <c r="I1525" s="396" t="str">
        <f t="shared" si="47"/>
        <v>No</v>
      </c>
      <c r="J1525" s="17"/>
      <c r="K1525" s="17"/>
      <c r="L1525" s="17"/>
      <c r="N1525" s="71"/>
    </row>
    <row r="1526" spans="2:14" x14ac:dyDescent="0.3">
      <c r="B1526" s="386"/>
      <c r="C1526" s="392"/>
      <c r="D1526" s="392"/>
      <c r="E1526" s="395"/>
      <c r="F1526" s="394"/>
      <c r="G1526" s="396" t="str">
        <f t="shared" si="46"/>
        <v>No</v>
      </c>
      <c r="H1526" s="396" t="str">
        <f t="shared" si="47"/>
        <v>No</v>
      </c>
      <c r="I1526" s="396" t="str">
        <f t="shared" si="47"/>
        <v>No</v>
      </c>
      <c r="J1526" s="17"/>
      <c r="K1526" s="17"/>
      <c r="L1526" s="17"/>
      <c r="N1526" s="71"/>
    </row>
    <row r="1527" spans="2:14" x14ac:dyDescent="0.3">
      <c r="B1527" s="386"/>
      <c r="C1527" s="392"/>
      <c r="D1527" s="392"/>
      <c r="E1527" s="395"/>
      <c r="F1527" s="394"/>
      <c r="G1527" s="396" t="str">
        <f t="shared" si="46"/>
        <v>No</v>
      </c>
      <c r="H1527" s="396" t="str">
        <f t="shared" si="47"/>
        <v>No</v>
      </c>
      <c r="I1527" s="396" t="str">
        <f t="shared" si="47"/>
        <v>No</v>
      </c>
      <c r="J1527" s="17"/>
      <c r="K1527" s="17"/>
      <c r="L1527" s="17"/>
      <c r="N1527" s="71"/>
    </row>
    <row r="1528" spans="2:14" x14ac:dyDescent="0.3">
      <c r="B1528" s="386"/>
      <c r="C1528" s="392"/>
      <c r="D1528" s="392"/>
      <c r="E1528" s="395"/>
      <c r="F1528" s="394"/>
      <c r="G1528" s="396" t="str">
        <f t="shared" si="46"/>
        <v>No</v>
      </c>
      <c r="H1528" s="396" t="str">
        <f t="shared" si="47"/>
        <v>No</v>
      </c>
      <c r="I1528" s="396" t="str">
        <f t="shared" si="47"/>
        <v>No</v>
      </c>
      <c r="J1528" s="17"/>
      <c r="K1528" s="17"/>
      <c r="L1528" s="17"/>
      <c r="N1528" s="71"/>
    </row>
    <row r="1529" spans="2:14" x14ac:dyDescent="0.3">
      <c r="B1529" s="386"/>
      <c r="C1529" s="392"/>
      <c r="D1529" s="392"/>
      <c r="E1529" s="395"/>
      <c r="F1529" s="394"/>
      <c r="G1529" s="396" t="str">
        <f t="shared" si="46"/>
        <v>No</v>
      </c>
      <c r="H1529" s="396" t="str">
        <f t="shared" si="47"/>
        <v>No</v>
      </c>
      <c r="I1529" s="396" t="str">
        <f t="shared" si="47"/>
        <v>No</v>
      </c>
      <c r="J1529" s="17"/>
      <c r="K1529" s="17"/>
      <c r="L1529" s="17"/>
      <c r="N1529" s="71"/>
    </row>
    <row r="1530" spans="2:14" x14ac:dyDescent="0.3">
      <c r="B1530" s="386"/>
      <c r="C1530" s="392"/>
      <c r="D1530" s="392"/>
      <c r="E1530" s="395"/>
      <c r="F1530" s="394"/>
      <c r="G1530" s="396" t="str">
        <f t="shared" si="46"/>
        <v>No</v>
      </c>
      <c r="H1530" s="396" t="str">
        <f t="shared" si="47"/>
        <v>No</v>
      </c>
      <c r="I1530" s="396" t="str">
        <f t="shared" si="47"/>
        <v>No</v>
      </c>
      <c r="J1530" s="17"/>
      <c r="K1530" s="17"/>
      <c r="L1530" s="17"/>
      <c r="N1530" s="71"/>
    </row>
    <row r="1531" spans="2:14" x14ac:dyDescent="0.3">
      <c r="B1531" s="386"/>
      <c r="C1531" s="392"/>
      <c r="D1531" s="392"/>
      <c r="E1531" s="395"/>
      <c r="F1531" s="394"/>
      <c r="G1531" s="396" t="str">
        <f t="shared" si="46"/>
        <v>No</v>
      </c>
      <c r="H1531" s="396" t="str">
        <f t="shared" si="47"/>
        <v>No</v>
      </c>
      <c r="I1531" s="396" t="str">
        <f t="shared" si="47"/>
        <v>No</v>
      </c>
      <c r="J1531" s="17"/>
      <c r="K1531" s="17"/>
      <c r="L1531" s="17"/>
      <c r="N1531" s="71"/>
    </row>
    <row r="1532" spans="2:14" x14ac:dyDescent="0.3">
      <c r="B1532" s="386"/>
      <c r="C1532" s="392"/>
      <c r="D1532" s="392"/>
      <c r="E1532" s="395"/>
      <c r="F1532" s="394"/>
      <c r="G1532" s="396" t="str">
        <f t="shared" si="46"/>
        <v>No</v>
      </c>
      <c r="H1532" s="396" t="str">
        <f t="shared" si="47"/>
        <v>No</v>
      </c>
      <c r="I1532" s="396" t="str">
        <f t="shared" si="47"/>
        <v>No</v>
      </c>
      <c r="J1532" s="17"/>
      <c r="K1532" s="17"/>
      <c r="L1532" s="17"/>
      <c r="N1532" s="71"/>
    </row>
    <row r="1533" spans="2:14" x14ac:dyDescent="0.3">
      <c r="B1533" s="386"/>
      <c r="C1533" s="392"/>
      <c r="D1533" s="392"/>
      <c r="E1533" s="395"/>
      <c r="F1533" s="394"/>
      <c r="G1533" s="396" t="str">
        <f t="shared" si="46"/>
        <v>No</v>
      </c>
      <c r="H1533" s="396" t="str">
        <f t="shared" si="47"/>
        <v>No</v>
      </c>
      <c r="I1533" s="396" t="str">
        <f t="shared" si="47"/>
        <v>No</v>
      </c>
      <c r="J1533" s="17"/>
      <c r="K1533" s="17"/>
      <c r="L1533" s="17"/>
      <c r="N1533" s="71"/>
    </row>
    <row r="1534" spans="2:14" x14ac:dyDescent="0.3">
      <c r="B1534" s="386"/>
      <c r="C1534" s="392"/>
      <c r="D1534" s="392"/>
      <c r="E1534" s="395"/>
      <c r="F1534" s="394"/>
      <c r="G1534" s="396" t="str">
        <f t="shared" si="46"/>
        <v>No</v>
      </c>
      <c r="H1534" s="396" t="str">
        <f t="shared" si="47"/>
        <v>No</v>
      </c>
      <c r="I1534" s="396" t="str">
        <f t="shared" si="47"/>
        <v>No</v>
      </c>
      <c r="J1534" s="17"/>
      <c r="K1534" s="17"/>
      <c r="L1534" s="17"/>
      <c r="N1534" s="71"/>
    </row>
    <row r="1535" spans="2:14" x14ac:dyDescent="0.3">
      <c r="B1535" s="386"/>
      <c r="C1535" s="392"/>
      <c r="D1535" s="392"/>
      <c r="E1535" s="395"/>
      <c r="F1535" s="394"/>
      <c r="G1535" s="396" t="str">
        <f t="shared" si="46"/>
        <v>No</v>
      </c>
      <c r="H1535" s="396" t="str">
        <f t="shared" si="47"/>
        <v>No</v>
      </c>
      <c r="I1535" s="396" t="str">
        <f t="shared" si="47"/>
        <v>No</v>
      </c>
      <c r="J1535" s="17"/>
      <c r="K1535" s="17"/>
      <c r="L1535" s="17"/>
      <c r="N1535" s="71"/>
    </row>
    <row r="1536" spans="2:14" x14ac:dyDescent="0.3">
      <c r="B1536" s="386"/>
      <c r="C1536" s="392"/>
      <c r="D1536" s="392"/>
      <c r="E1536" s="395"/>
      <c r="F1536" s="394"/>
      <c r="G1536" s="396" t="str">
        <f t="shared" si="46"/>
        <v>No</v>
      </c>
      <c r="H1536" s="396" t="str">
        <f t="shared" si="47"/>
        <v>No</v>
      </c>
      <c r="I1536" s="396" t="str">
        <f t="shared" si="47"/>
        <v>No</v>
      </c>
      <c r="J1536" s="17"/>
      <c r="K1536" s="17"/>
      <c r="L1536" s="17"/>
      <c r="N1536" s="71"/>
    </row>
    <row r="1537" spans="2:14" x14ac:dyDescent="0.3">
      <c r="B1537" s="386"/>
      <c r="C1537" s="392"/>
      <c r="D1537" s="392"/>
      <c r="E1537" s="395"/>
      <c r="F1537" s="394"/>
      <c r="G1537" s="396" t="str">
        <f t="shared" si="46"/>
        <v>No</v>
      </c>
      <c r="H1537" s="396" t="str">
        <f t="shared" si="47"/>
        <v>No</v>
      </c>
      <c r="I1537" s="396" t="str">
        <f t="shared" si="47"/>
        <v>No</v>
      </c>
      <c r="J1537" s="17"/>
      <c r="K1537" s="17"/>
      <c r="L1537" s="17"/>
      <c r="N1537" s="71"/>
    </row>
    <row r="1538" spans="2:14" x14ac:dyDescent="0.3">
      <c r="B1538" s="386"/>
      <c r="C1538" s="392"/>
      <c r="D1538" s="392"/>
      <c r="E1538" s="395"/>
      <c r="F1538" s="394"/>
      <c r="G1538" s="396" t="str">
        <f t="shared" si="46"/>
        <v>No</v>
      </c>
      <c r="H1538" s="396" t="str">
        <f t="shared" si="47"/>
        <v>No</v>
      </c>
      <c r="I1538" s="396" t="str">
        <f t="shared" si="47"/>
        <v>No</v>
      </c>
      <c r="J1538" s="17"/>
      <c r="K1538" s="17"/>
      <c r="L1538" s="17"/>
      <c r="N1538" s="71"/>
    </row>
    <row r="1539" spans="2:14" x14ac:dyDescent="0.3">
      <c r="B1539" s="386"/>
      <c r="C1539" s="392"/>
      <c r="D1539" s="392"/>
      <c r="E1539" s="395"/>
      <c r="F1539" s="394"/>
      <c r="G1539" s="396" t="str">
        <f t="shared" si="46"/>
        <v>No</v>
      </c>
      <c r="H1539" s="396" t="str">
        <f t="shared" si="47"/>
        <v>No</v>
      </c>
      <c r="I1539" s="396" t="str">
        <f t="shared" si="47"/>
        <v>No</v>
      </c>
      <c r="J1539" s="17"/>
      <c r="K1539" s="17"/>
      <c r="L1539" s="17"/>
      <c r="N1539" s="71"/>
    </row>
    <row r="1540" spans="2:14" x14ac:dyDescent="0.3">
      <c r="B1540" s="386"/>
      <c r="C1540" s="392"/>
      <c r="D1540" s="392"/>
      <c r="E1540" s="395"/>
      <c r="F1540" s="394"/>
      <c r="G1540" s="396" t="str">
        <f t="shared" si="46"/>
        <v>No</v>
      </c>
      <c r="H1540" s="396" t="str">
        <f t="shared" si="47"/>
        <v>No</v>
      </c>
      <c r="I1540" s="396" t="str">
        <f t="shared" si="47"/>
        <v>No</v>
      </c>
      <c r="J1540" s="17"/>
      <c r="K1540" s="17"/>
      <c r="L1540" s="17"/>
      <c r="N1540" s="71"/>
    </row>
    <row r="1541" spans="2:14" x14ac:dyDescent="0.3">
      <c r="B1541" s="386"/>
      <c r="C1541" s="392"/>
      <c r="D1541" s="392"/>
      <c r="E1541" s="395"/>
      <c r="F1541" s="394"/>
      <c r="G1541" s="396" t="str">
        <f t="shared" si="46"/>
        <v>No</v>
      </c>
      <c r="H1541" s="396" t="str">
        <f t="shared" si="47"/>
        <v>No</v>
      </c>
      <c r="I1541" s="396" t="str">
        <f t="shared" si="47"/>
        <v>No</v>
      </c>
      <c r="J1541" s="17"/>
      <c r="K1541" s="17"/>
      <c r="L1541" s="17"/>
      <c r="N1541" s="71"/>
    </row>
    <row r="1542" spans="2:14" x14ac:dyDescent="0.3">
      <c r="B1542" s="386"/>
      <c r="C1542" s="392"/>
      <c r="D1542" s="392"/>
      <c r="E1542" s="395"/>
      <c r="F1542" s="394"/>
      <c r="G1542" s="396" t="str">
        <f t="shared" si="46"/>
        <v>No</v>
      </c>
      <c r="H1542" s="396" t="str">
        <f t="shared" si="47"/>
        <v>No</v>
      </c>
      <c r="I1542" s="396" t="str">
        <f t="shared" si="47"/>
        <v>No</v>
      </c>
      <c r="J1542" s="17"/>
      <c r="K1542" s="17"/>
      <c r="L1542" s="17"/>
      <c r="N1542" s="71"/>
    </row>
    <row r="1543" spans="2:14" x14ac:dyDescent="0.3">
      <c r="B1543" s="386"/>
      <c r="C1543" s="392"/>
      <c r="D1543" s="392"/>
      <c r="E1543" s="395"/>
      <c r="F1543" s="394"/>
      <c r="G1543" s="396" t="str">
        <f t="shared" si="46"/>
        <v>No</v>
      </c>
      <c r="H1543" s="396" t="str">
        <f t="shared" si="47"/>
        <v>No</v>
      </c>
      <c r="I1543" s="396" t="str">
        <f t="shared" si="47"/>
        <v>No</v>
      </c>
      <c r="J1543" s="17"/>
      <c r="K1543" s="17"/>
      <c r="L1543" s="17"/>
      <c r="N1543" s="71"/>
    </row>
    <row r="1544" spans="2:14" x14ac:dyDescent="0.3">
      <c r="B1544" s="386"/>
      <c r="C1544" s="392"/>
      <c r="D1544" s="392"/>
      <c r="E1544" s="395"/>
      <c r="F1544" s="394"/>
      <c r="G1544" s="396" t="str">
        <f t="shared" si="46"/>
        <v>No</v>
      </c>
      <c r="H1544" s="396" t="str">
        <f t="shared" si="47"/>
        <v>No</v>
      </c>
      <c r="I1544" s="396" t="str">
        <f t="shared" si="47"/>
        <v>No</v>
      </c>
      <c r="J1544" s="17"/>
      <c r="K1544" s="17"/>
      <c r="L1544" s="17"/>
      <c r="N1544" s="71"/>
    </row>
    <row r="1545" spans="2:14" x14ac:dyDescent="0.3">
      <c r="B1545" s="386"/>
      <c r="C1545" s="392"/>
      <c r="D1545" s="392"/>
      <c r="E1545" s="395"/>
      <c r="F1545" s="394"/>
      <c r="G1545" s="396" t="str">
        <f t="shared" si="46"/>
        <v>No</v>
      </c>
      <c r="H1545" s="396" t="str">
        <f t="shared" si="47"/>
        <v>No</v>
      </c>
      <c r="I1545" s="396" t="str">
        <f t="shared" si="47"/>
        <v>No</v>
      </c>
      <c r="J1545" s="17"/>
      <c r="K1545" s="17"/>
      <c r="L1545" s="17"/>
      <c r="N1545" s="71"/>
    </row>
    <row r="1546" spans="2:14" x14ac:dyDescent="0.3">
      <c r="B1546" s="386"/>
      <c r="C1546" s="392"/>
      <c r="D1546" s="392"/>
      <c r="E1546" s="395"/>
      <c r="F1546" s="394"/>
      <c r="G1546" s="396" t="str">
        <f t="shared" si="46"/>
        <v>No</v>
      </c>
      <c r="H1546" s="396" t="str">
        <f t="shared" si="47"/>
        <v>No</v>
      </c>
      <c r="I1546" s="396" t="str">
        <f t="shared" si="47"/>
        <v>No</v>
      </c>
      <c r="J1546" s="17"/>
      <c r="K1546" s="17"/>
      <c r="L1546" s="17"/>
      <c r="N1546" s="71"/>
    </row>
    <row r="1547" spans="2:14" x14ac:dyDescent="0.3">
      <c r="B1547" s="386"/>
      <c r="C1547" s="392"/>
      <c r="D1547" s="392"/>
      <c r="E1547" s="395"/>
      <c r="F1547" s="394"/>
      <c r="G1547" s="396" t="str">
        <f t="shared" si="46"/>
        <v>No</v>
      </c>
      <c r="H1547" s="396" t="str">
        <f t="shared" si="47"/>
        <v>No</v>
      </c>
      <c r="I1547" s="396" t="str">
        <f t="shared" si="47"/>
        <v>No</v>
      </c>
      <c r="J1547" s="17"/>
      <c r="K1547" s="17"/>
      <c r="L1547" s="17"/>
      <c r="N1547" s="71"/>
    </row>
    <row r="1548" spans="2:14" x14ac:dyDescent="0.3">
      <c r="B1548" s="386"/>
      <c r="C1548" s="392"/>
      <c r="D1548" s="392"/>
      <c r="E1548" s="395"/>
      <c r="F1548" s="394"/>
      <c r="G1548" s="396" t="str">
        <f t="shared" si="46"/>
        <v>No</v>
      </c>
      <c r="H1548" s="396" t="str">
        <f t="shared" si="47"/>
        <v>No</v>
      </c>
      <c r="I1548" s="396" t="str">
        <f t="shared" si="47"/>
        <v>No</v>
      </c>
      <c r="J1548" s="17"/>
      <c r="K1548" s="17"/>
      <c r="L1548" s="17"/>
      <c r="N1548" s="71"/>
    </row>
    <row r="1549" spans="2:14" x14ac:dyDescent="0.3">
      <c r="B1549" s="386"/>
      <c r="C1549" s="392"/>
      <c r="D1549" s="392"/>
      <c r="E1549" s="395"/>
      <c r="F1549" s="394"/>
      <c r="G1549" s="396" t="str">
        <f t="shared" si="46"/>
        <v>No</v>
      </c>
      <c r="H1549" s="396" t="str">
        <f t="shared" si="47"/>
        <v>No</v>
      </c>
      <c r="I1549" s="396" t="str">
        <f t="shared" si="47"/>
        <v>No</v>
      </c>
      <c r="J1549" s="17"/>
      <c r="K1549" s="17"/>
      <c r="L1549" s="17"/>
      <c r="N1549" s="71"/>
    </row>
    <row r="1550" spans="2:14" x14ac:dyDescent="0.3">
      <c r="B1550" s="386"/>
      <c r="C1550" s="392"/>
      <c r="D1550" s="392"/>
      <c r="E1550" s="395"/>
      <c r="F1550" s="394"/>
      <c r="G1550" s="396" t="str">
        <f t="shared" si="46"/>
        <v>No</v>
      </c>
      <c r="H1550" s="396" t="str">
        <f t="shared" si="47"/>
        <v>No</v>
      </c>
      <c r="I1550" s="396" t="str">
        <f t="shared" si="47"/>
        <v>No</v>
      </c>
      <c r="J1550" s="17"/>
      <c r="K1550" s="17"/>
      <c r="L1550" s="17"/>
      <c r="N1550" s="71"/>
    </row>
    <row r="1551" spans="2:14" x14ac:dyDescent="0.3">
      <c r="B1551" s="386"/>
      <c r="C1551" s="392"/>
      <c r="D1551" s="392"/>
      <c r="E1551" s="395"/>
      <c r="F1551" s="394"/>
      <c r="G1551" s="396" t="str">
        <f t="shared" si="46"/>
        <v>No</v>
      </c>
      <c r="H1551" s="396" t="str">
        <f t="shared" si="47"/>
        <v>No</v>
      </c>
      <c r="I1551" s="396" t="str">
        <f t="shared" si="47"/>
        <v>No</v>
      </c>
      <c r="J1551" s="17"/>
      <c r="K1551" s="17"/>
      <c r="L1551" s="17"/>
      <c r="N1551" s="71"/>
    </row>
    <row r="1552" spans="2:14" x14ac:dyDescent="0.3">
      <c r="B1552" s="386"/>
      <c r="C1552" s="392"/>
      <c r="D1552" s="392"/>
      <c r="E1552" s="395"/>
      <c r="F1552" s="394"/>
      <c r="G1552" s="396" t="str">
        <f t="shared" si="46"/>
        <v>No</v>
      </c>
      <c r="H1552" s="396" t="str">
        <f t="shared" si="47"/>
        <v>No</v>
      </c>
      <c r="I1552" s="396" t="str">
        <f t="shared" si="47"/>
        <v>No</v>
      </c>
      <c r="J1552" s="17"/>
      <c r="K1552" s="17"/>
      <c r="L1552" s="17"/>
      <c r="N1552" s="71"/>
    </row>
    <row r="1553" spans="2:14" x14ac:dyDescent="0.3">
      <c r="B1553" s="386"/>
      <c r="C1553" s="392"/>
      <c r="D1553" s="392"/>
      <c r="E1553" s="395"/>
      <c r="F1553" s="394"/>
      <c r="G1553" s="396" t="str">
        <f t="shared" si="46"/>
        <v>No</v>
      </c>
      <c r="H1553" s="396" t="str">
        <f t="shared" si="47"/>
        <v>No</v>
      </c>
      <c r="I1553" s="396" t="str">
        <f t="shared" si="47"/>
        <v>No</v>
      </c>
      <c r="J1553" s="17"/>
      <c r="K1553" s="17"/>
      <c r="L1553" s="17"/>
      <c r="N1553" s="71"/>
    </row>
    <row r="1554" spans="2:14" x14ac:dyDescent="0.3">
      <c r="B1554" s="386"/>
      <c r="C1554" s="392"/>
      <c r="D1554" s="392"/>
      <c r="E1554" s="395"/>
      <c r="F1554" s="394"/>
      <c r="G1554" s="396" t="str">
        <f t="shared" si="46"/>
        <v>No</v>
      </c>
      <c r="H1554" s="396" t="str">
        <f t="shared" si="47"/>
        <v>No</v>
      </c>
      <c r="I1554" s="396" t="str">
        <f t="shared" si="47"/>
        <v>No</v>
      </c>
      <c r="J1554" s="17"/>
      <c r="K1554" s="17"/>
      <c r="L1554" s="17"/>
      <c r="N1554" s="71"/>
    </row>
    <row r="1555" spans="2:14" x14ac:dyDescent="0.3">
      <c r="B1555" s="386"/>
      <c r="C1555" s="392"/>
      <c r="D1555" s="392"/>
      <c r="E1555" s="395"/>
      <c r="F1555" s="394"/>
      <c r="G1555" s="396" t="str">
        <f t="shared" si="46"/>
        <v>No</v>
      </c>
      <c r="H1555" s="396" t="str">
        <f t="shared" si="47"/>
        <v>No</v>
      </c>
      <c r="I1555" s="396" t="str">
        <f t="shared" si="47"/>
        <v>No</v>
      </c>
      <c r="J1555" s="17"/>
      <c r="K1555" s="17"/>
      <c r="L1555" s="17"/>
      <c r="N1555" s="71"/>
    </row>
    <row r="1556" spans="2:14" x14ac:dyDescent="0.3">
      <c r="B1556" s="386"/>
      <c r="C1556" s="392"/>
      <c r="D1556" s="392"/>
      <c r="E1556" s="395"/>
      <c r="F1556" s="394"/>
      <c r="G1556" s="396" t="str">
        <f t="shared" si="46"/>
        <v>No</v>
      </c>
      <c r="H1556" s="396" t="str">
        <f t="shared" ref="H1556:I1587" si="48">IF($C1556="","No",IF($C1556&lt;DATE(2019,9,20),"Yes","No"))</f>
        <v>No</v>
      </c>
      <c r="I1556" s="396" t="str">
        <f t="shared" si="48"/>
        <v>No</v>
      </c>
      <c r="J1556" s="17"/>
      <c r="K1556" s="17"/>
      <c r="L1556" s="17"/>
      <c r="N1556" s="71"/>
    </row>
    <row r="1557" spans="2:14" x14ac:dyDescent="0.3">
      <c r="B1557" s="386"/>
      <c r="C1557" s="392"/>
      <c r="D1557" s="392"/>
      <c r="E1557" s="395"/>
      <c r="F1557" s="394"/>
      <c r="G1557" s="396" t="str">
        <f t="shared" si="46"/>
        <v>No</v>
      </c>
      <c r="H1557" s="396" t="str">
        <f t="shared" si="48"/>
        <v>No</v>
      </c>
      <c r="I1557" s="396" t="str">
        <f t="shared" si="48"/>
        <v>No</v>
      </c>
      <c r="J1557" s="17"/>
      <c r="K1557" s="17"/>
      <c r="L1557" s="17"/>
      <c r="N1557" s="71"/>
    </row>
    <row r="1558" spans="2:14" x14ac:dyDescent="0.3">
      <c r="B1558" s="386"/>
      <c r="C1558" s="392"/>
      <c r="D1558" s="392"/>
      <c r="E1558" s="395"/>
      <c r="F1558" s="394"/>
      <c r="G1558" s="396" t="str">
        <f t="shared" si="46"/>
        <v>No</v>
      </c>
      <c r="H1558" s="396" t="str">
        <f t="shared" si="48"/>
        <v>No</v>
      </c>
      <c r="I1558" s="396" t="str">
        <f t="shared" si="48"/>
        <v>No</v>
      </c>
      <c r="J1558" s="17"/>
      <c r="K1558" s="17"/>
      <c r="L1558" s="17"/>
    </row>
    <row r="1559" spans="2:14" x14ac:dyDescent="0.3">
      <c r="B1559" s="386"/>
      <c r="C1559" s="392"/>
      <c r="D1559" s="392"/>
      <c r="E1559" s="395"/>
      <c r="F1559" s="394"/>
      <c r="G1559" s="396" t="str">
        <f t="shared" si="46"/>
        <v>No</v>
      </c>
      <c r="H1559" s="396" t="str">
        <f t="shared" si="48"/>
        <v>No</v>
      </c>
      <c r="I1559" s="396" t="str">
        <f t="shared" si="48"/>
        <v>No</v>
      </c>
      <c r="J1559" s="17"/>
      <c r="K1559" s="17"/>
      <c r="L1559" s="17"/>
    </row>
    <row r="1560" spans="2:14" x14ac:dyDescent="0.3">
      <c r="B1560" s="386"/>
      <c r="C1560" s="392"/>
      <c r="D1560" s="392"/>
      <c r="E1560" s="395"/>
      <c r="F1560" s="394"/>
      <c r="G1560" s="396" t="str">
        <f t="shared" si="46"/>
        <v>No</v>
      </c>
      <c r="H1560" s="396" t="str">
        <f t="shared" si="48"/>
        <v>No</v>
      </c>
      <c r="I1560" s="396" t="str">
        <f t="shared" si="48"/>
        <v>No</v>
      </c>
      <c r="J1560" s="17"/>
      <c r="K1560" s="17"/>
      <c r="L1560" s="17"/>
    </row>
    <row r="1561" spans="2:14" x14ac:dyDescent="0.3">
      <c r="B1561" s="386"/>
      <c r="C1561" s="392"/>
      <c r="D1561" s="392"/>
      <c r="E1561" s="392"/>
      <c r="F1561" s="394"/>
      <c r="G1561" s="396" t="str">
        <f t="shared" si="46"/>
        <v>No</v>
      </c>
      <c r="H1561" s="396" t="str">
        <f t="shared" si="48"/>
        <v>No</v>
      </c>
      <c r="I1561" s="396" t="str">
        <f t="shared" si="48"/>
        <v>No</v>
      </c>
    </row>
    <row r="1562" spans="2:14" x14ac:dyDescent="0.3">
      <c r="B1562" s="386"/>
      <c r="C1562" s="392"/>
      <c r="D1562" s="392"/>
      <c r="E1562" s="392"/>
      <c r="F1562" s="394"/>
      <c r="G1562" s="396" t="str">
        <f t="shared" si="46"/>
        <v>No</v>
      </c>
      <c r="H1562" s="396" t="str">
        <f t="shared" si="48"/>
        <v>No</v>
      </c>
      <c r="I1562" s="396" t="str">
        <f t="shared" si="48"/>
        <v>No</v>
      </c>
    </row>
    <row r="1563" spans="2:14" x14ac:dyDescent="0.3">
      <c r="B1563" s="386"/>
      <c r="C1563" s="392"/>
      <c r="D1563" s="392"/>
      <c r="E1563" s="392"/>
      <c r="F1563" s="394"/>
      <c r="G1563" s="396" t="str">
        <f t="shared" si="46"/>
        <v>No</v>
      </c>
      <c r="H1563" s="396" t="str">
        <f t="shared" si="48"/>
        <v>No</v>
      </c>
      <c r="I1563" s="396" t="str">
        <f t="shared" si="48"/>
        <v>No</v>
      </c>
    </row>
    <row r="1564" spans="2:14" x14ac:dyDescent="0.3">
      <c r="B1564" s="386"/>
      <c r="C1564" s="392"/>
      <c r="D1564" s="392"/>
      <c r="E1564" s="392"/>
      <c r="F1564" s="393"/>
      <c r="G1564" s="396" t="str">
        <f t="shared" si="46"/>
        <v>No</v>
      </c>
      <c r="H1564" s="396" t="str">
        <f t="shared" si="48"/>
        <v>No</v>
      </c>
      <c r="I1564" s="396" t="str">
        <f t="shared" si="48"/>
        <v>No</v>
      </c>
    </row>
    <row r="1565" spans="2:14" x14ac:dyDescent="0.3">
      <c r="B1565" s="386"/>
      <c r="C1565" s="392"/>
      <c r="D1565" s="392"/>
      <c r="E1565" s="392"/>
      <c r="F1565" s="393"/>
      <c r="G1565" s="396" t="str">
        <f t="shared" si="46"/>
        <v>No</v>
      </c>
      <c r="H1565" s="396" t="str">
        <f t="shared" si="48"/>
        <v>No</v>
      </c>
      <c r="I1565" s="396" t="str">
        <f t="shared" si="48"/>
        <v>No</v>
      </c>
    </row>
    <row r="1566" spans="2:14" x14ac:dyDescent="0.3">
      <c r="B1566" s="386"/>
      <c r="C1566" s="392"/>
      <c r="D1566" s="392"/>
      <c r="E1566" s="392"/>
      <c r="F1566" s="393"/>
      <c r="G1566" s="396" t="str">
        <f t="shared" si="46"/>
        <v>No</v>
      </c>
      <c r="H1566" s="396" t="str">
        <f t="shared" si="48"/>
        <v>No</v>
      </c>
      <c r="I1566" s="396" t="str">
        <f t="shared" si="48"/>
        <v>No</v>
      </c>
    </row>
    <row r="1567" spans="2:14" x14ac:dyDescent="0.3">
      <c r="B1567" s="386"/>
      <c r="C1567" s="392"/>
      <c r="D1567" s="392"/>
      <c r="E1567" s="392"/>
      <c r="F1567" s="393"/>
      <c r="G1567" s="396" t="str">
        <f t="shared" si="46"/>
        <v>No</v>
      </c>
      <c r="H1567" s="396" t="str">
        <f t="shared" si="48"/>
        <v>No</v>
      </c>
      <c r="I1567" s="396" t="str">
        <f t="shared" si="48"/>
        <v>No</v>
      </c>
    </row>
    <row r="1568" spans="2:14" x14ac:dyDescent="0.3">
      <c r="B1568" s="386"/>
      <c r="C1568" s="392"/>
      <c r="D1568" s="392"/>
      <c r="E1568" s="392"/>
      <c r="F1568" s="393"/>
      <c r="G1568" s="396" t="str">
        <f t="shared" si="46"/>
        <v>No</v>
      </c>
      <c r="H1568" s="396" t="str">
        <f t="shared" si="48"/>
        <v>No</v>
      </c>
      <c r="I1568" s="396" t="str">
        <f t="shared" si="48"/>
        <v>No</v>
      </c>
    </row>
    <row r="1569" spans="2:9" x14ac:dyDescent="0.3">
      <c r="B1569" s="386"/>
      <c r="C1569" s="392"/>
      <c r="D1569" s="392"/>
      <c r="E1569" s="392"/>
      <c r="F1569" s="393"/>
      <c r="G1569" s="396" t="str">
        <f t="shared" si="46"/>
        <v>No</v>
      </c>
      <c r="H1569" s="396" t="str">
        <f t="shared" si="48"/>
        <v>No</v>
      </c>
      <c r="I1569" s="396" t="str">
        <f t="shared" si="48"/>
        <v>No</v>
      </c>
    </row>
    <row r="1570" spans="2:9" x14ac:dyDescent="0.3">
      <c r="B1570" s="386"/>
      <c r="C1570" s="392"/>
      <c r="D1570" s="392"/>
      <c r="E1570" s="392"/>
      <c r="F1570" s="393"/>
      <c r="G1570" s="396" t="str">
        <f t="shared" si="46"/>
        <v>No</v>
      </c>
      <c r="H1570" s="396" t="str">
        <f t="shared" si="48"/>
        <v>No</v>
      </c>
      <c r="I1570" s="396" t="str">
        <f t="shared" si="48"/>
        <v>No</v>
      </c>
    </row>
    <row r="1571" spans="2:9" x14ac:dyDescent="0.3">
      <c r="B1571" s="386"/>
      <c r="C1571" s="392"/>
      <c r="D1571" s="392"/>
      <c r="E1571" s="392"/>
      <c r="F1571" s="393"/>
      <c r="G1571" s="396" t="str">
        <f t="shared" si="46"/>
        <v>No</v>
      </c>
      <c r="H1571" s="396" t="str">
        <f t="shared" si="48"/>
        <v>No</v>
      </c>
      <c r="I1571" s="396" t="str">
        <f t="shared" si="48"/>
        <v>No</v>
      </c>
    </row>
    <row r="1572" spans="2:9" x14ac:dyDescent="0.3">
      <c r="B1572" s="386"/>
      <c r="C1572" s="392"/>
      <c r="D1572" s="392"/>
      <c r="E1572" s="392"/>
      <c r="F1572" s="393"/>
      <c r="G1572" s="396" t="str">
        <f t="shared" si="46"/>
        <v>No</v>
      </c>
      <c r="H1572" s="396" t="str">
        <f t="shared" si="48"/>
        <v>No</v>
      </c>
      <c r="I1572" s="396" t="str">
        <f t="shared" si="48"/>
        <v>No</v>
      </c>
    </row>
    <row r="1573" spans="2:9" x14ac:dyDescent="0.3">
      <c r="B1573" s="386"/>
      <c r="C1573" s="392"/>
      <c r="D1573" s="392"/>
      <c r="E1573" s="392"/>
      <c r="F1573" s="393"/>
      <c r="G1573" s="396" t="str">
        <f t="shared" si="46"/>
        <v>No</v>
      </c>
      <c r="H1573" s="396" t="str">
        <f t="shared" si="48"/>
        <v>No</v>
      </c>
      <c r="I1573" s="396" t="str">
        <f t="shared" si="48"/>
        <v>No</v>
      </c>
    </row>
    <row r="1574" spans="2:9" x14ac:dyDescent="0.3">
      <c r="B1574" s="386"/>
      <c r="C1574" s="392"/>
      <c r="D1574" s="392"/>
      <c r="E1574" s="392"/>
      <c r="F1574" s="393"/>
      <c r="G1574" s="396" t="str">
        <f t="shared" si="46"/>
        <v>No</v>
      </c>
      <c r="H1574" s="396" t="str">
        <f t="shared" si="48"/>
        <v>No</v>
      </c>
      <c r="I1574" s="396" t="str">
        <f t="shared" si="48"/>
        <v>No</v>
      </c>
    </row>
    <row r="1575" spans="2:9" x14ac:dyDescent="0.3">
      <c r="B1575" s="386"/>
      <c r="C1575" s="392"/>
      <c r="D1575" s="392"/>
      <c r="E1575" s="392"/>
      <c r="F1575" s="393"/>
      <c r="G1575" s="396" t="str">
        <f t="shared" si="46"/>
        <v>No</v>
      </c>
      <c r="H1575" s="396" t="str">
        <f t="shared" si="48"/>
        <v>No</v>
      </c>
      <c r="I1575" s="396" t="str">
        <f t="shared" si="48"/>
        <v>No</v>
      </c>
    </row>
    <row r="1576" spans="2:9" x14ac:dyDescent="0.3">
      <c r="B1576" s="386"/>
      <c r="C1576" s="392"/>
      <c r="D1576" s="392"/>
      <c r="E1576" s="392"/>
      <c r="F1576" s="393"/>
      <c r="G1576" s="396" t="str">
        <f t="shared" si="46"/>
        <v>No</v>
      </c>
      <c r="H1576" s="396" t="str">
        <f t="shared" si="48"/>
        <v>No</v>
      </c>
      <c r="I1576" s="396" t="str">
        <f t="shared" si="48"/>
        <v>No</v>
      </c>
    </row>
    <row r="1577" spans="2:9" x14ac:dyDescent="0.3">
      <c r="B1577" s="386"/>
      <c r="C1577" s="392"/>
      <c r="D1577" s="392"/>
      <c r="E1577" s="392"/>
      <c r="F1577" s="393"/>
      <c r="G1577" s="396" t="str">
        <f t="shared" si="46"/>
        <v>No</v>
      </c>
      <c r="H1577" s="396" t="str">
        <f t="shared" si="48"/>
        <v>No</v>
      </c>
      <c r="I1577" s="396" t="str">
        <f t="shared" si="48"/>
        <v>No</v>
      </c>
    </row>
    <row r="1578" spans="2:9" x14ac:dyDescent="0.3">
      <c r="B1578" s="386"/>
      <c r="C1578" s="392"/>
      <c r="D1578" s="392"/>
      <c r="E1578" s="392"/>
      <c r="F1578" s="393"/>
      <c r="G1578" s="396" t="str">
        <f t="shared" si="46"/>
        <v>No</v>
      </c>
      <c r="H1578" s="396" t="str">
        <f t="shared" si="48"/>
        <v>No</v>
      </c>
      <c r="I1578" s="396" t="str">
        <f t="shared" si="48"/>
        <v>No</v>
      </c>
    </row>
    <row r="1579" spans="2:9" x14ac:dyDescent="0.3">
      <c r="B1579" s="386"/>
      <c r="C1579" s="392"/>
      <c r="D1579" s="392"/>
      <c r="E1579" s="392"/>
      <c r="F1579" s="393"/>
      <c r="G1579" s="396" t="str">
        <f t="shared" si="46"/>
        <v>No</v>
      </c>
      <c r="H1579" s="396" t="str">
        <f t="shared" si="48"/>
        <v>No</v>
      </c>
      <c r="I1579" s="396" t="str">
        <f t="shared" si="48"/>
        <v>No</v>
      </c>
    </row>
    <row r="1580" spans="2:9" x14ac:dyDescent="0.3">
      <c r="B1580" s="386"/>
      <c r="C1580" s="392"/>
      <c r="D1580" s="392"/>
      <c r="E1580" s="392"/>
      <c r="F1580" s="393"/>
      <c r="G1580" s="396" t="str">
        <f t="shared" si="46"/>
        <v>No</v>
      </c>
      <c r="H1580" s="396" t="str">
        <f t="shared" si="48"/>
        <v>No</v>
      </c>
      <c r="I1580" s="396" t="str">
        <f t="shared" si="48"/>
        <v>No</v>
      </c>
    </row>
    <row r="1581" spans="2:9" x14ac:dyDescent="0.3">
      <c r="B1581" s="386"/>
      <c r="C1581" s="392"/>
      <c r="D1581" s="392"/>
      <c r="E1581" s="392"/>
      <c r="F1581" s="393"/>
      <c r="G1581" s="396" t="str">
        <f t="shared" si="46"/>
        <v>No</v>
      </c>
      <c r="H1581" s="396" t="str">
        <f t="shared" si="48"/>
        <v>No</v>
      </c>
      <c r="I1581" s="396" t="str">
        <f t="shared" si="48"/>
        <v>No</v>
      </c>
    </row>
    <row r="1582" spans="2:9" x14ac:dyDescent="0.3">
      <c r="B1582" s="386"/>
      <c r="C1582" s="392"/>
      <c r="D1582" s="392"/>
      <c r="E1582" s="392"/>
      <c r="F1582" s="393"/>
      <c r="G1582" s="396" t="str">
        <f t="shared" si="46"/>
        <v>No</v>
      </c>
      <c r="H1582" s="396" t="str">
        <f t="shared" si="48"/>
        <v>No</v>
      </c>
      <c r="I1582" s="396" t="str">
        <f t="shared" si="48"/>
        <v>No</v>
      </c>
    </row>
    <row r="1583" spans="2:9" x14ac:dyDescent="0.3">
      <c r="B1583" s="386"/>
      <c r="C1583" s="392"/>
      <c r="D1583" s="392"/>
      <c r="E1583" s="392"/>
      <c r="F1583" s="393"/>
      <c r="G1583" s="396" t="str">
        <f t="shared" si="46"/>
        <v>No</v>
      </c>
      <c r="H1583" s="396" t="str">
        <f t="shared" si="48"/>
        <v>No</v>
      </c>
      <c r="I1583" s="396" t="str">
        <f t="shared" si="48"/>
        <v>No</v>
      </c>
    </row>
    <row r="1584" spans="2:9" x14ac:dyDescent="0.3">
      <c r="B1584" s="386"/>
      <c r="C1584" s="392"/>
      <c r="D1584" s="392"/>
      <c r="E1584" s="392"/>
      <c r="F1584" s="393"/>
      <c r="G1584" s="396" t="str">
        <f t="shared" si="46"/>
        <v>No</v>
      </c>
      <c r="H1584" s="396" t="str">
        <f t="shared" si="48"/>
        <v>No</v>
      </c>
      <c r="I1584" s="396" t="str">
        <f t="shared" si="48"/>
        <v>No</v>
      </c>
    </row>
    <row r="1585" spans="2:9" x14ac:dyDescent="0.3">
      <c r="B1585" s="386"/>
      <c r="C1585" s="392"/>
      <c r="D1585" s="392"/>
      <c r="E1585" s="392"/>
      <c r="F1585" s="393"/>
      <c r="G1585" s="396" t="str">
        <f t="shared" si="46"/>
        <v>No</v>
      </c>
      <c r="H1585" s="396" t="str">
        <f t="shared" si="48"/>
        <v>No</v>
      </c>
      <c r="I1585" s="396" t="str">
        <f t="shared" si="48"/>
        <v>No</v>
      </c>
    </row>
    <row r="1586" spans="2:9" x14ac:dyDescent="0.3">
      <c r="B1586" s="386"/>
      <c r="C1586" s="392"/>
      <c r="D1586" s="392"/>
      <c r="E1586" s="392"/>
      <c r="F1586" s="393"/>
      <c r="G1586" s="396" t="str">
        <f t="shared" si="46"/>
        <v>No</v>
      </c>
      <c r="H1586" s="396" t="str">
        <f t="shared" si="48"/>
        <v>No</v>
      </c>
      <c r="I1586" s="396" t="str">
        <f t="shared" si="48"/>
        <v>No</v>
      </c>
    </row>
    <row r="1587" spans="2:9" x14ac:dyDescent="0.3">
      <c r="B1587" s="386"/>
      <c r="C1587" s="392"/>
      <c r="D1587" s="392"/>
      <c r="E1587" s="392"/>
      <c r="F1587" s="393"/>
      <c r="G1587" s="396" t="str">
        <f t="shared" si="46"/>
        <v>No</v>
      </c>
      <c r="H1587" s="396" t="str">
        <f t="shared" si="48"/>
        <v>No</v>
      </c>
      <c r="I1587" s="396" t="str">
        <f t="shared" si="48"/>
        <v>No</v>
      </c>
    </row>
    <row r="1588" spans="2:9" x14ac:dyDescent="0.3">
      <c r="B1588" s="386"/>
      <c r="C1588" s="392"/>
      <c r="D1588" s="392"/>
      <c r="E1588" s="392"/>
      <c r="F1588" s="393"/>
      <c r="G1588" s="396" t="str">
        <f t="shared" ref="G1588:G1651" si="49">IF($C1588="","No",IF($C1588&lt;DATE(2007,9,21),"Yes","No"))</f>
        <v>No</v>
      </c>
      <c r="H1588" s="396" t="str">
        <f t="shared" ref="H1588:I1619" si="50">IF($C1588="","No",IF($C1588&lt;DATE(2019,9,20),"Yes","No"))</f>
        <v>No</v>
      </c>
      <c r="I1588" s="396" t="str">
        <f t="shared" si="50"/>
        <v>No</v>
      </c>
    </row>
    <row r="1589" spans="2:9" x14ac:dyDescent="0.3">
      <c r="B1589" s="386"/>
      <c r="C1589" s="392"/>
      <c r="D1589" s="392"/>
      <c r="E1589" s="392"/>
      <c r="F1589" s="393"/>
      <c r="G1589" s="396" t="str">
        <f t="shared" si="49"/>
        <v>No</v>
      </c>
      <c r="H1589" s="396" t="str">
        <f t="shared" si="50"/>
        <v>No</v>
      </c>
      <c r="I1589" s="396" t="str">
        <f t="shared" si="50"/>
        <v>No</v>
      </c>
    </row>
    <row r="1590" spans="2:9" x14ac:dyDescent="0.3">
      <c r="B1590" s="386"/>
      <c r="C1590" s="392"/>
      <c r="D1590" s="392"/>
      <c r="E1590" s="392"/>
      <c r="F1590" s="393"/>
      <c r="G1590" s="396" t="str">
        <f t="shared" si="49"/>
        <v>No</v>
      </c>
      <c r="H1590" s="396" t="str">
        <f t="shared" si="50"/>
        <v>No</v>
      </c>
      <c r="I1590" s="396" t="str">
        <f t="shared" si="50"/>
        <v>No</v>
      </c>
    </row>
    <row r="1591" spans="2:9" x14ac:dyDescent="0.3">
      <c r="B1591" s="386"/>
      <c r="C1591" s="392"/>
      <c r="D1591" s="392"/>
      <c r="E1591" s="392"/>
      <c r="F1591" s="393"/>
      <c r="G1591" s="396" t="str">
        <f t="shared" si="49"/>
        <v>No</v>
      </c>
      <c r="H1591" s="396" t="str">
        <f t="shared" si="50"/>
        <v>No</v>
      </c>
      <c r="I1591" s="396" t="str">
        <f t="shared" si="50"/>
        <v>No</v>
      </c>
    </row>
    <row r="1592" spans="2:9" x14ac:dyDescent="0.3">
      <c r="B1592" s="386"/>
      <c r="C1592" s="392"/>
      <c r="D1592" s="392"/>
      <c r="E1592" s="392"/>
      <c r="F1592" s="393"/>
      <c r="G1592" s="396" t="str">
        <f t="shared" si="49"/>
        <v>No</v>
      </c>
      <c r="H1592" s="396" t="str">
        <f t="shared" si="50"/>
        <v>No</v>
      </c>
      <c r="I1592" s="396" t="str">
        <f t="shared" si="50"/>
        <v>No</v>
      </c>
    </row>
    <row r="1593" spans="2:9" x14ac:dyDescent="0.3">
      <c r="B1593" s="386"/>
      <c r="C1593" s="392"/>
      <c r="D1593" s="392"/>
      <c r="E1593" s="392"/>
      <c r="F1593" s="393"/>
      <c r="G1593" s="396" t="str">
        <f t="shared" si="49"/>
        <v>No</v>
      </c>
      <c r="H1593" s="396" t="str">
        <f t="shared" si="50"/>
        <v>No</v>
      </c>
      <c r="I1593" s="396" t="str">
        <f t="shared" si="50"/>
        <v>No</v>
      </c>
    </row>
    <row r="1594" spans="2:9" x14ac:dyDescent="0.3">
      <c r="B1594" s="386"/>
      <c r="C1594" s="392"/>
      <c r="D1594" s="392"/>
      <c r="E1594" s="392"/>
      <c r="F1594" s="393"/>
      <c r="G1594" s="396" t="str">
        <f t="shared" si="49"/>
        <v>No</v>
      </c>
      <c r="H1594" s="396" t="str">
        <f t="shared" si="50"/>
        <v>No</v>
      </c>
      <c r="I1594" s="396" t="str">
        <f t="shared" si="50"/>
        <v>No</v>
      </c>
    </row>
    <row r="1595" spans="2:9" x14ac:dyDescent="0.3">
      <c r="B1595" s="386"/>
      <c r="C1595" s="392"/>
      <c r="D1595" s="392"/>
      <c r="E1595" s="392"/>
      <c r="F1595" s="393"/>
      <c r="G1595" s="396" t="str">
        <f t="shared" si="49"/>
        <v>No</v>
      </c>
      <c r="H1595" s="396" t="str">
        <f t="shared" si="50"/>
        <v>No</v>
      </c>
      <c r="I1595" s="396" t="str">
        <f t="shared" si="50"/>
        <v>No</v>
      </c>
    </row>
    <row r="1596" spans="2:9" x14ac:dyDescent="0.3">
      <c r="B1596" s="386"/>
      <c r="C1596" s="392"/>
      <c r="D1596" s="392"/>
      <c r="E1596" s="392"/>
      <c r="F1596" s="393"/>
      <c r="G1596" s="396" t="str">
        <f t="shared" si="49"/>
        <v>No</v>
      </c>
      <c r="H1596" s="396" t="str">
        <f t="shared" si="50"/>
        <v>No</v>
      </c>
      <c r="I1596" s="396" t="str">
        <f t="shared" si="50"/>
        <v>No</v>
      </c>
    </row>
    <row r="1597" spans="2:9" x14ac:dyDescent="0.3">
      <c r="B1597" s="386"/>
      <c r="C1597" s="392"/>
      <c r="D1597" s="392"/>
      <c r="E1597" s="392"/>
      <c r="F1597" s="393"/>
      <c r="G1597" s="396" t="str">
        <f t="shared" si="49"/>
        <v>No</v>
      </c>
      <c r="H1597" s="396" t="str">
        <f t="shared" si="50"/>
        <v>No</v>
      </c>
      <c r="I1597" s="396" t="str">
        <f t="shared" si="50"/>
        <v>No</v>
      </c>
    </row>
    <row r="1598" spans="2:9" x14ac:dyDescent="0.3">
      <c r="B1598" s="386"/>
      <c r="C1598" s="392"/>
      <c r="D1598" s="392"/>
      <c r="E1598" s="392"/>
      <c r="F1598" s="393"/>
      <c r="G1598" s="396" t="str">
        <f t="shared" si="49"/>
        <v>No</v>
      </c>
      <c r="H1598" s="396" t="str">
        <f t="shared" si="50"/>
        <v>No</v>
      </c>
      <c r="I1598" s="396" t="str">
        <f t="shared" si="50"/>
        <v>No</v>
      </c>
    </row>
    <row r="1599" spans="2:9" x14ac:dyDescent="0.3">
      <c r="B1599" s="386"/>
      <c r="C1599" s="392"/>
      <c r="D1599" s="392"/>
      <c r="E1599" s="392"/>
      <c r="F1599" s="393"/>
      <c r="G1599" s="396" t="str">
        <f t="shared" si="49"/>
        <v>No</v>
      </c>
      <c r="H1599" s="396" t="str">
        <f t="shared" si="50"/>
        <v>No</v>
      </c>
      <c r="I1599" s="396" t="str">
        <f t="shared" si="50"/>
        <v>No</v>
      </c>
    </row>
    <row r="1600" spans="2:9" x14ac:dyDescent="0.3">
      <c r="B1600" s="386"/>
      <c r="C1600" s="392"/>
      <c r="D1600" s="392"/>
      <c r="E1600" s="392"/>
      <c r="F1600" s="393"/>
      <c r="G1600" s="396" t="str">
        <f t="shared" si="49"/>
        <v>No</v>
      </c>
      <c r="H1600" s="396" t="str">
        <f t="shared" si="50"/>
        <v>No</v>
      </c>
      <c r="I1600" s="396" t="str">
        <f t="shared" si="50"/>
        <v>No</v>
      </c>
    </row>
    <row r="1601" spans="2:9" x14ac:dyDescent="0.3">
      <c r="B1601" s="386"/>
      <c r="C1601" s="392"/>
      <c r="D1601" s="392"/>
      <c r="E1601" s="392"/>
      <c r="F1601" s="393"/>
      <c r="G1601" s="396" t="str">
        <f t="shared" si="49"/>
        <v>No</v>
      </c>
      <c r="H1601" s="396" t="str">
        <f t="shared" si="50"/>
        <v>No</v>
      </c>
      <c r="I1601" s="396" t="str">
        <f t="shared" si="50"/>
        <v>No</v>
      </c>
    </row>
    <row r="1602" spans="2:9" x14ac:dyDescent="0.3">
      <c r="B1602" s="386"/>
      <c r="C1602" s="392"/>
      <c r="D1602" s="392"/>
      <c r="E1602" s="392"/>
      <c r="F1602" s="393"/>
      <c r="G1602" s="396" t="str">
        <f t="shared" si="49"/>
        <v>No</v>
      </c>
      <c r="H1602" s="396" t="str">
        <f t="shared" si="50"/>
        <v>No</v>
      </c>
      <c r="I1602" s="396" t="str">
        <f t="shared" si="50"/>
        <v>No</v>
      </c>
    </row>
    <row r="1603" spans="2:9" x14ac:dyDescent="0.3">
      <c r="B1603" s="386"/>
      <c r="C1603" s="392"/>
      <c r="D1603" s="392"/>
      <c r="E1603" s="392"/>
      <c r="F1603" s="393"/>
      <c r="G1603" s="396" t="str">
        <f t="shared" si="49"/>
        <v>No</v>
      </c>
      <c r="H1603" s="396" t="str">
        <f t="shared" si="50"/>
        <v>No</v>
      </c>
      <c r="I1603" s="396" t="str">
        <f t="shared" si="50"/>
        <v>No</v>
      </c>
    </row>
    <row r="1604" spans="2:9" x14ac:dyDescent="0.3">
      <c r="B1604" s="386"/>
      <c r="C1604" s="392"/>
      <c r="D1604" s="392"/>
      <c r="E1604" s="392"/>
      <c r="F1604" s="393"/>
      <c r="G1604" s="396" t="str">
        <f t="shared" si="49"/>
        <v>No</v>
      </c>
      <c r="H1604" s="396" t="str">
        <f t="shared" si="50"/>
        <v>No</v>
      </c>
      <c r="I1604" s="396" t="str">
        <f t="shared" si="50"/>
        <v>No</v>
      </c>
    </row>
    <row r="1605" spans="2:9" x14ac:dyDescent="0.3">
      <c r="B1605" s="386"/>
      <c r="C1605" s="392"/>
      <c r="D1605" s="392"/>
      <c r="E1605" s="392"/>
      <c r="F1605" s="393"/>
      <c r="G1605" s="396" t="str">
        <f t="shared" si="49"/>
        <v>No</v>
      </c>
      <c r="H1605" s="396" t="str">
        <f t="shared" si="50"/>
        <v>No</v>
      </c>
      <c r="I1605" s="396" t="str">
        <f t="shared" si="50"/>
        <v>No</v>
      </c>
    </row>
    <row r="1606" spans="2:9" x14ac:dyDescent="0.3">
      <c r="B1606" s="386"/>
      <c r="C1606" s="392"/>
      <c r="D1606" s="392"/>
      <c r="E1606" s="392"/>
      <c r="F1606" s="393"/>
      <c r="G1606" s="396" t="str">
        <f t="shared" si="49"/>
        <v>No</v>
      </c>
      <c r="H1606" s="396" t="str">
        <f t="shared" si="50"/>
        <v>No</v>
      </c>
      <c r="I1606" s="396" t="str">
        <f t="shared" si="50"/>
        <v>No</v>
      </c>
    </row>
    <row r="1607" spans="2:9" x14ac:dyDescent="0.3">
      <c r="B1607" s="386"/>
      <c r="C1607" s="392"/>
      <c r="D1607" s="392"/>
      <c r="E1607" s="392"/>
      <c r="F1607" s="393"/>
      <c r="G1607" s="396" t="str">
        <f t="shared" si="49"/>
        <v>No</v>
      </c>
      <c r="H1607" s="396" t="str">
        <f t="shared" si="50"/>
        <v>No</v>
      </c>
      <c r="I1607" s="396" t="str">
        <f t="shared" si="50"/>
        <v>No</v>
      </c>
    </row>
    <row r="1608" spans="2:9" x14ac:dyDescent="0.3">
      <c r="B1608" s="386"/>
      <c r="C1608" s="392"/>
      <c r="D1608" s="392"/>
      <c r="E1608" s="392"/>
      <c r="F1608" s="393"/>
      <c r="G1608" s="396" t="str">
        <f t="shared" si="49"/>
        <v>No</v>
      </c>
      <c r="H1608" s="396" t="str">
        <f t="shared" si="50"/>
        <v>No</v>
      </c>
      <c r="I1608" s="396" t="str">
        <f t="shared" si="50"/>
        <v>No</v>
      </c>
    </row>
    <row r="1609" spans="2:9" x14ac:dyDescent="0.3">
      <c r="B1609" s="386"/>
      <c r="C1609" s="392"/>
      <c r="D1609" s="392"/>
      <c r="E1609" s="392"/>
      <c r="F1609" s="393"/>
      <c r="G1609" s="396" t="str">
        <f t="shared" si="49"/>
        <v>No</v>
      </c>
      <c r="H1609" s="396" t="str">
        <f t="shared" si="50"/>
        <v>No</v>
      </c>
      <c r="I1609" s="396" t="str">
        <f t="shared" si="50"/>
        <v>No</v>
      </c>
    </row>
    <row r="1610" spans="2:9" x14ac:dyDescent="0.3">
      <c r="B1610" s="386"/>
      <c r="C1610" s="392"/>
      <c r="D1610" s="392"/>
      <c r="E1610" s="392"/>
      <c r="F1610" s="393"/>
      <c r="G1610" s="396" t="str">
        <f t="shared" si="49"/>
        <v>No</v>
      </c>
      <c r="H1610" s="396" t="str">
        <f t="shared" si="50"/>
        <v>No</v>
      </c>
      <c r="I1610" s="396" t="str">
        <f t="shared" si="50"/>
        <v>No</v>
      </c>
    </row>
    <row r="1611" spans="2:9" x14ac:dyDescent="0.3">
      <c r="B1611" s="386"/>
      <c r="C1611" s="392"/>
      <c r="D1611" s="392"/>
      <c r="E1611" s="392"/>
      <c r="F1611" s="393"/>
      <c r="G1611" s="396" t="str">
        <f t="shared" si="49"/>
        <v>No</v>
      </c>
      <c r="H1611" s="396" t="str">
        <f t="shared" si="50"/>
        <v>No</v>
      </c>
      <c r="I1611" s="396" t="str">
        <f t="shared" si="50"/>
        <v>No</v>
      </c>
    </row>
    <row r="1612" spans="2:9" x14ac:dyDescent="0.3">
      <c r="B1612" s="386"/>
      <c r="C1612" s="392"/>
      <c r="D1612" s="392"/>
      <c r="E1612" s="392"/>
      <c r="F1612" s="393"/>
      <c r="G1612" s="396" t="str">
        <f t="shared" si="49"/>
        <v>No</v>
      </c>
      <c r="H1612" s="396" t="str">
        <f t="shared" si="50"/>
        <v>No</v>
      </c>
      <c r="I1612" s="396" t="str">
        <f t="shared" si="50"/>
        <v>No</v>
      </c>
    </row>
    <row r="1613" spans="2:9" x14ac:dyDescent="0.3">
      <c r="B1613" s="386"/>
      <c r="C1613" s="392"/>
      <c r="D1613" s="392"/>
      <c r="E1613" s="392"/>
      <c r="F1613" s="393"/>
      <c r="G1613" s="396" t="str">
        <f t="shared" si="49"/>
        <v>No</v>
      </c>
      <c r="H1613" s="396" t="str">
        <f t="shared" si="50"/>
        <v>No</v>
      </c>
      <c r="I1613" s="396" t="str">
        <f t="shared" si="50"/>
        <v>No</v>
      </c>
    </row>
    <row r="1614" spans="2:9" x14ac:dyDescent="0.3">
      <c r="B1614" s="386"/>
      <c r="C1614" s="392"/>
      <c r="D1614" s="392"/>
      <c r="E1614" s="392"/>
      <c r="F1614" s="393"/>
      <c r="G1614" s="396" t="str">
        <f t="shared" si="49"/>
        <v>No</v>
      </c>
      <c r="H1614" s="396" t="str">
        <f t="shared" si="50"/>
        <v>No</v>
      </c>
      <c r="I1614" s="396" t="str">
        <f t="shared" si="50"/>
        <v>No</v>
      </c>
    </row>
    <row r="1615" spans="2:9" x14ac:dyDescent="0.3">
      <c r="B1615" s="386"/>
      <c r="C1615" s="392"/>
      <c r="D1615" s="392"/>
      <c r="E1615" s="392"/>
      <c r="F1615" s="393"/>
      <c r="G1615" s="396" t="str">
        <f t="shared" si="49"/>
        <v>No</v>
      </c>
      <c r="H1615" s="396" t="str">
        <f t="shared" si="50"/>
        <v>No</v>
      </c>
      <c r="I1615" s="396" t="str">
        <f t="shared" si="50"/>
        <v>No</v>
      </c>
    </row>
    <row r="1616" spans="2:9" x14ac:dyDescent="0.3">
      <c r="B1616" s="386"/>
      <c r="C1616" s="392"/>
      <c r="D1616" s="392"/>
      <c r="E1616" s="392"/>
      <c r="F1616" s="393"/>
      <c r="G1616" s="396" t="str">
        <f t="shared" si="49"/>
        <v>No</v>
      </c>
      <c r="H1616" s="396" t="str">
        <f t="shared" si="50"/>
        <v>No</v>
      </c>
      <c r="I1616" s="396" t="str">
        <f t="shared" si="50"/>
        <v>No</v>
      </c>
    </row>
    <row r="1617" spans="2:9" x14ac:dyDescent="0.3">
      <c r="B1617" s="386"/>
      <c r="C1617" s="392"/>
      <c r="D1617" s="392"/>
      <c r="E1617" s="392"/>
      <c r="F1617" s="393"/>
      <c r="G1617" s="396" t="str">
        <f t="shared" si="49"/>
        <v>No</v>
      </c>
      <c r="H1617" s="396" t="str">
        <f t="shared" si="50"/>
        <v>No</v>
      </c>
      <c r="I1617" s="396" t="str">
        <f t="shared" si="50"/>
        <v>No</v>
      </c>
    </row>
    <row r="1618" spans="2:9" x14ac:dyDescent="0.3">
      <c r="B1618" s="386"/>
      <c r="C1618" s="392"/>
      <c r="D1618" s="392"/>
      <c r="E1618" s="392"/>
      <c r="F1618" s="393"/>
      <c r="G1618" s="396" t="str">
        <f t="shared" si="49"/>
        <v>No</v>
      </c>
      <c r="H1618" s="396" t="str">
        <f t="shared" si="50"/>
        <v>No</v>
      </c>
      <c r="I1618" s="396" t="str">
        <f t="shared" si="50"/>
        <v>No</v>
      </c>
    </row>
    <row r="1619" spans="2:9" x14ac:dyDescent="0.3">
      <c r="B1619" s="386"/>
      <c r="C1619" s="392"/>
      <c r="D1619" s="392"/>
      <c r="E1619" s="392"/>
      <c r="F1619" s="393"/>
      <c r="G1619" s="396" t="str">
        <f t="shared" si="49"/>
        <v>No</v>
      </c>
      <c r="H1619" s="396" t="str">
        <f t="shared" si="50"/>
        <v>No</v>
      </c>
      <c r="I1619" s="396" t="str">
        <f t="shared" si="50"/>
        <v>No</v>
      </c>
    </row>
    <row r="1620" spans="2:9" x14ac:dyDescent="0.3">
      <c r="B1620" s="386"/>
      <c r="C1620" s="392"/>
      <c r="D1620" s="392"/>
      <c r="E1620" s="392"/>
      <c r="F1620" s="393"/>
      <c r="G1620" s="396" t="str">
        <f t="shared" si="49"/>
        <v>No</v>
      </c>
      <c r="H1620" s="396" t="str">
        <f t="shared" ref="H1620:I1651" si="51">IF($C1620="","No",IF($C1620&lt;DATE(2019,9,20),"Yes","No"))</f>
        <v>No</v>
      </c>
      <c r="I1620" s="396" t="str">
        <f t="shared" si="51"/>
        <v>No</v>
      </c>
    </row>
    <row r="1621" spans="2:9" x14ac:dyDescent="0.3">
      <c r="B1621" s="386"/>
      <c r="C1621" s="392"/>
      <c r="D1621" s="392"/>
      <c r="E1621" s="392"/>
      <c r="F1621" s="393"/>
      <c r="G1621" s="396" t="str">
        <f t="shared" si="49"/>
        <v>No</v>
      </c>
      <c r="H1621" s="396" t="str">
        <f t="shared" si="51"/>
        <v>No</v>
      </c>
      <c r="I1621" s="396" t="str">
        <f t="shared" si="51"/>
        <v>No</v>
      </c>
    </row>
    <row r="1622" spans="2:9" x14ac:dyDescent="0.3">
      <c r="B1622" s="386"/>
      <c r="C1622" s="392"/>
      <c r="D1622" s="392"/>
      <c r="E1622" s="392"/>
      <c r="F1622" s="393"/>
      <c r="G1622" s="396" t="str">
        <f t="shared" si="49"/>
        <v>No</v>
      </c>
      <c r="H1622" s="396" t="str">
        <f t="shared" si="51"/>
        <v>No</v>
      </c>
      <c r="I1622" s="396" t="str">
        <f t="shared" si="51"/>
        <v>No</v>
      </c>
    </row>
    <row r="1623" spans="2:9" x14ac:dyDescent="0.3">
      <c r="B1623" s="386"/>
      <c r="C1623" s="392"/>
      <c r="D1623" s="392"/>
      <c r="E1623" s="392"/>
      <c r="F1623" s="393"/>
      <c r="G1623" s="396" t="str">
        <f t="shared" si="49"/>
        <v>No</v>
      </c>
      <c r="H1623" s="396" t="str">
        <f t="shared" si="51"/>
        <v>No</v>
      </c>
      <c r="I1623" s="396" t="str">
        <f t="shared" si="51"/>
        <v>No</v>
      </c>
    </row>
    <row r="1624" spans="2:9" x14ac:dyDescent="0.3">
      <c r="B1624" s="386"/>
      <c r="C1624" s="392"/>
      <c r="D1624" s="392"/>
      <c r="E1624" s="392"/>
      <c r="F1624" s="393"/>
      <c r="G1624" s="396" t="str">
        <f t="shared" si="49"/>
        <v>No</v>
      </c>
      <c r="H1624" s="396" t="str">
        <f t="shared" si="51"/>
        <v>No</v>
      </c>
      <c r="I1624" s="396" t="str">
        <f t="shared" si="51"/>
        <v>No</v>
      </c>
    </row>
    <row r="1625" spans="2:9" x14ac:dyDescent="0.3">
      <c r="B1625" s="386"/>
      <c r="C1625" s="392"/>
      <c r="D1625" s="392"/>
      <c r="E1625" s="392"/>
      <c r="F1625" s="393"/>
      <c r="G1625" s="396" t="str">
        <f t="shared" si="49"/>
        <v>No</v>
      </c>
      <c r="H1625" s="396" t="str">
        <f t="shared" si="51"/>
        <v>No</v>
      </c>
      <c r="I1625" s="396" t="str">
        <f t="shared" si="51"/>
        <v>No</v>
      </c>
    </row>
    <row r="1626" spans="2:9" x14ac:dyDescent="0.3">
      <c r="B1626" s="386"/>
      <c r="C1626" s="392"/>
      <c r="D1626" s="392"/>
      <c r="E1626" s="392"/>
      <c r="F1626" s="393"/>
      <c r="G1626" s="396" t="str">
        <f t="shared" si="49"/>
        <v>No</v>
      </c>
      <c r="H1626" s="396" t="str">
        <f t="shared" si="51"/>
        <v>No</v>
      </c>
      <c r="I1626" s="396" t="str">
        <f t="shared" si="51"/>
        <v>No</v>
      </c>
    </row>
    <row r="1627" spans="2:9" x14ac:dyDescent="0.3">
      <c r="B1627" s="386"/>
      <c r="C1627" s="392"/>
      <c r="D1627" s="392"/>
      <c r="E1627" s="392"/>
      <c r="F1627" s="393"/>
      <c r="G1627" s="396" t="str">
        <f t="shared" si="49"/>
        <v>No</v>
      </c>
      <c r="H1627" s="396" t="str">
        <f t="shared" si="51"/>
        <v>No</v>
      </c>
      <c r="I1627" s="396" t="str">
        <f t="shared" si="51"/>
        <v>No</v>
      </c>
    </row>
    <row r="1628" spans="2:9" x14ac:dyDescent="0.3">
      <c r="B1628" s="386"/>
      <c r="C1628" s="392"/>
      <c r="D1628" s="392"/>
      <c r="E1628" s="392"/>
      <c r="F1628" s="393"/>
      <c r="G1628" s="396" t="str">
        <f t="shared" si="49"/>
        <v>No</v>
      </c>
      <c r="H1628" s="396" t="str">
        <f t="shared" si="51"/>
        <v>No</v>
      </c>
      <c r="I1628" s="396" t="str">
        <f t="shared" si="51"/>
        <v>No</v>
      </c>
    </row>
    <row r="1629" spans="2:9" x14ac:dyDescent="0.3">
      <c r="B1629" s="386"/>
      <c r="C1629" s="392"/>
      <c r="D1629" s="392"/>
      <c r="E1629" s="392"/>
      <c r="F1629" s="393"/>
      <c r="G1629" s="396" t="str">
        <f t="shared" si="49"/>
        <v>No</v>
      </c>
      <c r="H1629" s="396" t="str">
        <f t="shared" si="51"/>
        <v>No</v>
      </c>
      <c r="I1629" s="396" t="str">
        <f t="shared" si="51"/>
        <v>No</v>
      </c>
    </row>
    <row r="1630" spans="2:9" x14ac:dyDescent="0.3">
      <c r="B1630" s="386"/>
      <c r="C1630" s="392"/>
      <c r="D1630" s="392"/>
      <c r="E1630" s="392"/>
      <c r="F1630" s="393"/>
      <c r="G1630" s="396" t="str">
        <f t="shared" si="49"/>
        <v>No</v>
      </c>
      <c r="H1630" s="396" t="str">
        <f t="shared" si="51"/>
        <v>No</v>
      </c>
      <c r="I1630" s="396" t="str">
        <f t="shared" si="51"/>
        <v>No</v>
      </c>
    </row>
    <row r="1631" spans="2:9" x14ac:dyDescent="0.3">
      <c r="B1631" s="386"/>
      <c r="C1631" s="392"/>
      <c r="D1631" s="392"/>
      <c r="E1631" s="392"/>
      <c r="F1631" s="393"/>
      <c r="G1631" s="396" t="str">
        <f t="shared" si="49"/>
        <v>No</v>
      </c>
      <c r="H1631" s="396" t="str">
        <f t="shared" si="51"/>
        <v>No</v>
      </c>
      <c r="I1631" s="396" t="str">
        <f t="shared" si="51"/>
        <v>No</v>
      </c>
    </row>
    <row r="1632" spans="2:9" x14ac:dyDescent="0.3">
      <c r="B1632" s="386"/>
      <c r="C1632" s="392"/>
      <c r="D1632" s="392"/>
      <c r="E1632" s="392"/>
      <c r="F1632" s="393"/>
      <c r="G1632" s="396" t="str">
        <f t="shared" si="49"/>
        <v>No</v>
      </c>
      <c r="H1632" s="396" t="str">
        <f t="shared" si="51"/>
        <v>No</v>
      </c>
      <c r="I1632" s="396" t="str">
        <f t="shared" si="51"/>
        <v>No</v>
      </c>
    </row>
    <row r="1633" spans="2:9" x14ac:dyDescent="0.3">
      <c r="B1633" s="386"/>
      <c r="C1633" s="392"/>
      <c r="D1633" s="392"/>
      <c r="E1633" s="392"/>
      <c r="F1633" s="393"/>
      <c r="G1633" s="396" t="str">
        <f t="shared" si="49"/>
        <v>No</v>
      </c>
      <c r="H1633" s="396" t="str">
        <f t="shared" si="51"/>
        <v>No</v>
      </c>
      <c r="I1633" s="396" t="str">
        <f t="shared" si="51"/>
        <v>No</v>
      </c>
    </row>
    <row r="1634" spans="2:9" x14ac:dyDescent="0.3">
      <c r="B1634" s="386"/>
      <c r="C1634" s="392"/>
      <c r="D1634" s="392"/>
      <c r="E1634" s="392"/>
      <c r="F1634" s="393"/>
      <c r="G1634" s="396" t="str">
        <f t="shared" si="49"/>
        <v>No</v>
      </c>
      <c r="H1634" s="396" t="str">
        <f t="shared" si="51"/>
        <v>No</v>
      </c>
      <c r="I1634" s="396" t="str">
        <f t="shared" si="51"/>
        <v>No</v>
      </c>
    </row>
    <row r="1635" spans="2:9" x14ac:dyDescent="0.3">
      <c r="B1635" s="386"/>
      <c r="C1635" s="392"/>
      <c r="D1635" s="392"/>
      <c r="E1635" s="392"/>
      <c r="F1635" s="393"/>
      <c r="G1635" s="396" t="str">
        <f t="shared" si="49"/>
        <v>No</v>
      </c>
      <c r="H1635" s="396" t="str">
        <f t="shared" si="51"/>
        <v>No</v>
      </c>
      <c r="I1635" s="396" t="str">
        <f t="shared" si="51"/>
        <v>No</v>
      </c>
    </row>
    <row r="1636" spans="2:9" x14ac:dyDescent="0.3">
      <c r="B1636" s="386"/>
      <c r="C1636" s="392"/>
      <c r="D1636" s="392"/>
      <c r="E1636" s="392"/>
      <c r="F1636" s="393"/>
      <c r="G1636" s="396" t="str">
        <f t="shared" si="49"/>
        <v>No</v>
      </c>
      <c r="H1636" s="396" t="str">
        <f t="shared" si="51"/>
        <v>No</v>
      </c>
      <c r="I1636" s="396" t="str">
        <f t="shared" si="51"/>
        <v>No</v>
      </c>
    </row>
    <row r="1637" spans="2:9" x14ac:dyDescent="0.3">
      <c r="B1637" s="386"/>
      <c r="C1637" s="392"/>
      <c r="D1637" s="392"/>
      <c r="E1637" s="392"/>
      <c r="F1637" s="393"/>
      <c r="G1637" s="396" t="str">
        <f t="shared" si="49"/>
        <v>No</v>
      </c>
      <c r="H1637" s="396" t="str">
        <f t="shared" si="51"/>
        <v>No</v>
      </c>
      <c r="I1637" s="396" t="str">
        <f t="shared" si="51"/>
        <v>No</v>
      </c>
    </row>
    <row r="1638" spans="2:9" x14ac:dyDescent="0.3">
      <c r="B1638" s="386"/>
      <c r="C1638" s="392"/>
      <c r="D1638" s="392"/>
      <c r="E1638" s="392"/>
      <c r="F1638" s="393"/>
      <c r="G1638" s="396" t="str">
        <f t="shared" si="49"/>
        <v>No</v>
      </c>
      <c r="H1638" s="396" t="str">
        <f t="shared" si="51"/>
        <v>No</v>
      </c>
      <c r="I1638" s="396" t="str">
        <f t="shared" si="51"/>
        <v>No</v>
      </c>
    </row>
    <row r="1639" spans="2:9" x14ac:dyDescent="0.3">
      <c r="B1639" s="386"/>
      <c r="C1639" s="392"/>
      <c r="D1639" s="392"/>
      <c r="E1639" s="392"/>
      <c r="F1639" s="393"/>
      <c r="G1639" s="396" t="str">
        <f t="shared" si="49"/>
        <v>No</v>
      </c>
      <c r="H1639" s="396" t="str">
        <f t="shared" si="51"/>
        <v>No</v>
      </c>
      <c r="I1639" s="396" t="str">
        <f t="shared" si="51"/>
        <v>No</v>
      </c>
    </row>
    <row r="1640" spans="2:9" x14ac:dyDescent="0.3">
      <c r="B1640" s="386"/>
      <c r="C1640" s="392"/>
      <c r="D1640" s="392"/>
      <c r="E1640" s="392"/>
      <c r="F1640" s="393"/>
      <c r="G1640" s="396" t="str">
        <f t="shared" si="49"/>
        <v>No</v>
      </c>
      <c r="H1640" s="396" t="str">
        <f t="shared" si="51"/>
        <v>No</v>
      </c>
      <c r="I1640" s="396" t="str">
        <f t="shared" si="51"/>
        <v>No</v>
      </c>
    </row>
    <row r="1641" spans="2:9" x14ac:dyDescent="0.3">
      <c r="B1641" s="386"/>
      <c r="C1641" s="392"/>
      <c r="D1641" s="392"/>
      <c r="E1641" s="392"/>
      <c r="F1641" s="393"/>
      <c r="G1641" s="396" t="str">
        <f t="shared" si="49"/>
        <v>No</v>
      </c>
      <c r="H1641" s="396" t="str">
        <f t="shared" si="51"/>
        <v>No</v>
      </c>
      <c r="I1641" s="396" t="str">
        <f t="shared" si="51"/>
        <v>No</v>
      </c>
    </row>
    <row r="1642" spans="2:9" x14ac:dyDescent="0.3">
      <c r="B1642" s="386"/>
      <c r="C1642" s="392"/>
      <c r="D1642" s="392"/>
      <c r="E1642" s="392"/>
      <c r="F1642" s="393"/>
      <c r="G1642" s="396" t="str">
        <f t="shared" si="49"/>
        <v>No</v>
      </c>
      <c r="H1642" s="396" t="str">
        <f t="shared" si="51"/>
        <v>No</v>
      </c>
      <c r="I1642" s="396" t="str">
        <f t="shared" si="51"/>
        <v>No</v>
      </c>
    </row>
    <row r="1643" spans="2:9" x14ac:dyDescent="0.3">
      <c r="B1643" s="386"/>
      <c r="C1643" s="392"/>
      <c r="D1643" s="392"/>
      <c r="E1643" s="392"/>
      <c r="F1643" s="393"/>
      <c r="G1643" s="396" t="str">
        <f t="shared" si="49"/>
        <v>No</v>
      </c>
      <c r="H1643" s="396" t="str">
        <f t="shared" si="51"/>
        <v>No</v>
      </c>
      <c r="I1643" s="396" t="str">
        <f t="shared" si="51"/>
        <v>No</v>
      </c>
    </row>
    <row r="1644" spans="2:9" x14ac:dyDescent="0.3">
      <c r="B1644" s="386"/>
      <c r="C1644" s="392"/>
      <c r="D1644" s="392"/>
      <c r="E1644" s="392"/>
      <c r="F1644" s="393"/>
      <c r="G1644" s="396" t="str">
        <f t="shared" si="49"/>
        <v>No</v>
      </c>
      <c r="H1644" s="396" t="str">
        <f t="shared" si="51"/>
        <v>No</v>
      </c>
      <c r="I1644" s="396" t="str">
        <f t="shared" si="51"/>
        <v>No</v>
      </c>
    </row>
    <row r="1645" spans="2:9" x14ac:dyDescent="0.3">
      <c r="B1645" s="386"/>
      <c r="C1645" s="392"/>
      <c r="D1645" s="392"/>
      <c r="E1645" s="392"/>
      <c r="F1645" s="393"/>
      <c r="G1645" s="396" t="str">
        <f t="shared" si="49"/>
        <v>No</v>
      </c>
      <c r="H1645" s="396" t="str">
        <f t="shared" si="51"/>
        <v>No</v>
      </c>
      <c r="I1645" s="396" t="str">
        <f t="shared" si="51"/>
        <v>No</v>
      </c>
    </row>
    <row r="1646" spans="2:9" x14ac:dyDescent="0.3">
      <c r="B1646" s="386"/>
      <c r="C1646" s="392"/>
      <c r="D1646" s="392"/>
      <c r="E1646" s="392"/>
      <c r="F1646" s="393"/>
      <c r="G1646" s="396" t="str">
        <f t="shared" si="49"/>
        <v>No</v>
      </c>
      <c r="H1646" s="396" t="str">
        <f t="shared" si="51"/>
        <v>No</v>
      </c>
      <c r="I1646" s="396" t="str">
        <f t="shared" si="51"/>
        <v>No</v>
      </c>
    </row>
    <row r="1647" spans="2:9" x14ac:dyDescent="0.3">
      <c r="B1647" s="386"/>
      <c r="C1647" s="392"/>
      <c r="D1647" s="392"/>
      <c r="E1647" s="392"/>
      <c r="F1647" s="393"/>
      <c r="G1647" s="396" t="str">
        <f t="shared" si="49"/>
        <v>No</v>
      </c>
      <c r="H1647" s="396" t="str">
        <f t="shared" si="51"/>
        <v>No</v>
      </c>
      <c r="I1647" s="396" t="str">
        <f t="shared" si="51"/>
        <v>No</v>
      </c>
    </row>
    <row r="1648" spans="2:9" x14ac:dyDescent="0.3">
      <c r="B1648" s="386"/>
      <c r="C1648" s="392"/>
      <c r="D1648" s="392"/>
      <c r="E1648" s="392"/>
      <c r="F1648" s="393"/>
      <c r="G1648" s="396" t="str">
        <f t="shared" si="49"/>
        <v>No</v>
      </c>
      <c r="H1648" s="396" t="str">
        <f t="shared" si="51"/>
        <v>No</v>
      </c>
      <c r="I1648" s="396" t="str">
        <f t="shared" si="51"/>
        <v>No</v>
      </c>
    </row>
    <row r="1649" spans="2:9" x14ac:dyDescent="0.3">
      <c r="B1649" s="386"/>
      <c r="C1649" s="392"/>
      <c r="D1649" s="392"/>
      <c r="E1649" s="392"/>
      <c r="F1649" s="393"/>
      <c r="G1649" s="396" t="str">
        <f t="shared" si="49"/>
        <v>No</v>
      </c>
      <c r="H1649" s="396" t="str">
        <f t="shared" si="51"/>
        <v>No</v>
      </c>
      <c r="I1649" s="396" t="str">
        <f t="shared" si="51"/>
        <v>No</v>
      </c>
    </row>
    <row r="1650" spans="2:9" x14ac:dyDescent="0.3">
      <c r="B1650" s="386"/>
      <c r="C1650" s="392"/>
      <c r="D1650" s="392"/>
      <c r="E1650" s="392"/>
      <c r="F1650" s="393"/>
      <c r="G1650" s="396" t="str">
        <f t="shared" si="49"/>
        <v>No</v>
      </c>
      <c r="H1650" s="396" t="str">
        <f t="shared" si="51"/>
        <v>No</v>
      </c>
      <c r="I1650" s="396" t="str">
        <f t="shared" si="51"/>
        <v>No</v>
      </c>
    </row>
    <row r="1651" spans="2:9" x14ac:dyDescent="0.3">
      <c r="B1651" s="386"/>
      <c r="C1651" s="392"/>
      <c r="D1651" s="392"/>
      <c r="E1651" s="392"/>
      <c r="F1651" s="393"/>
      <c r="G1651" s="396" t="str">
        <f t="shared" si="49"/>
        <v>No</v>
      </c>
      <c r="H1651" s="396" t="str">
        <f t="shared" si="51"/>
        <v>No</v>
      </c>
      <c r="I1651" s="396" t="str">
        <f t="shared" si="51"/>
        <v>No</v>
      </c>
    </row>
    <row r="1652" spans="2:9" x14ac:dyDescent="0.3">
      <c r="B1652" s="386"/>
      <c r="C1652" s="392"/>
      <c r="D1652" s="392"/>
      <c r="E1652" s="392"/>
      <c r="F1652" s="393"/>
      <c r="G1652" s="396" t="str">
        <f t="shared" ref="G1652:G1695" si="52">IF($C1652="","No",IF($C1652&lt;DATE(2007,9,21),"Yes","No"))</f>
        <v>No</v>
      </c>
      <c r="H1652" s="396" t="str">
        <f t="shared" ref="H1652:I1695" si="53">IF($C1652="","No",IF($C1652&lt;DATE(2019,9,20),"Yes","No"))</f>
        <v>No</v>
      </c>
      <c r="I1652" s="396" t="str">
        <f t="shared" si="53"/>
        <v>No</v>
      </c>
    </row>
    <row r="1653" spans="2:9" x14ac:dyDescent="0.3">
      <c r="B1653" s="386"/>
      <c r="C1653" s="392"/>
      <c r="D1653" s="392"/>
      <c r="E1653" s="392"/>
      <c r="F1653" s="393"/>
      <c r="G1653" s="396" t="str">
        <f t="shared" si="52"/>
        <v>No</v>
      </c>
      <c r="H1653" s="396" t="str">
        <f t="shared" si="53"/>
        <v>No</v>
      </c>
      <c r="I1653" s="396" t="str">
        <f t="shared" si="53"/>
        <v>No</v>
      </c>
    </row>
    <row r="1654" spans="2:9" x14ac:dyDescent="0.3">
      <c r="B1654" s="386"/>
      <c r="C1654" s="392"/>
      <c r="D1654" s="392"/>
      <c r="E1654" s="392"/>
      <c r="F1654" s="393"/>
      <c r="G1654" s="396" t="str">
        <f t="shared" si="52"/>
        <v>No</v>
      </c>
      <c r="H1654" s="396" t="str">
        <f t="shared" si="53"/>
        <v>No</v>
      </c>
      <c r="I1654" s="396" t="str">
        <f t="shared" si="53"/>
        <v>No</v>
      </c>
    </row>
    <row r="1655" spans="2:9" x14ac:dyDescent="0.3">
      <c r="B1655" s="386"/>
      <c r="C1655" s="392"/>
      <c r="D1655" s="392"/>
      <c r="E1655" s="392"/>
      <c r="F1655" s="393"/>
      <c r="G1655" s="396" t="str">
        <f t="shared" si="52"/>
        <v>No</v>
      </c>
      <c r="H1655" s="396" t="str">
        <f t="shared" si="53"/>
        <v>No</v>
      </c>
      <c r="I1655" s="396" t="str">
        <f t="shared" si="53"/>
        <v>No</v>
      </c>
    </row>
    <row r="1656" spans="2:9" x14ac:dyDescent="0.3">
      <c r="B1656" s="386"/>
      <c r="C1656" s="392"/>
      <c r="D1656" s="392"/>
      <c r="E1656" s="392"/>
      <c r="F1656" s="393"/>
      <c r="G1656" s="396" t="str">
        <f t="shared" si="52"/>
        <v>No</v>
      </c>
      <c r="H1656" s="396" t="str">
        <f t="shared" si="53"/>
        <v>No</v>
      </c>
      <c r="I1656" s="396" t="str">
        <f t="shared" si="53"/>
        <v>No</v>
      </c>
    </row>
    <row r="1657" spans="2:9" x14ac:dyDescent="0.3">
      <c r="B1657" s="386"/>
      <c r="C1657" s="392"/>
      <c r="D1657" s="392"/>
      <c r="E1657" s="392"/>
      <c r="F1657" s="393"/>
      <c r="G1657" s="396" t="str">
        <f t="shared" si="52"/>
        <v>No</v>
      </c>
      <c r="H1657" s="396" t="str">
        <f t="shared" si="53"/>
        <v>No</v>
      </c>
      <c r="I1657" s="396" t="str">
        <f t="shared" si="53"/>
        <v>No</v>
      </c>
    </row>
    <row r="1658" spans="2:9" x14ac:dyDescent="0.3">
      <c r="B1658" s="386"/>
      <c r="C1658" s="392"/>
      <c r="D1658" s="392"/>
      <c r="E1658" s="392"/>
      <c r="F1658" s="393"/>
      <c r="G1658" s="396" t="str">
        <f t="shared" si="52"/>
        <v>No</v>
      </c>
      <c r="H1658" s="396" t="str">
        <f t="shared" si="53"/>
        <v>No</v>
      </c>
      <c r="I1658" s="396" t="str">
        <f t="shared" si="53"/>
        <v>No</v>
      </c>
    </row>
    <row r="1659" spans="2:9" x14ac:dyDescent="0.3">
      <c r="B1659" s="386"/>
      <c r="C1659" s="392"/>
      <c r="D1659" s="392"/>
      <c r="E1659" s="392"/>
      <c r="F1659" s="393"/>
      <c r="G1659" s="396" t="str">
        <f t="shared" si="52"/>
        <v>No</v>
      </c>
      <c r="H1659" s="396" t="str">
        <f t="shared" si="53"/>
        <v>No</v>
      </c>
      <c r="I1659" s="396" t="str">
        <f t="shared" si="53"/>
        <v>No</v>
      </c>
    </row>
    <row r="1660" spans="2:9" x14ac:dyDescent="0.3">
      <c r="B1660" s="386"/>
      <c r="C1660" s="392"/>
      <c r="D1660" s="392"/>
      <c r="E1660" s="392"/>
      <c r="F1660" s="393"/>
      <c r="G1660" s="396" t="str">
        <f t="shared" si="52"/>
        <v>No</v>
      </c>
      <c r="H1660" s="396" t="str">
        <f t="shared" si="53"/>
        <v>No</v>
      </c>
      <c r="I1660" s="396" t="str">
        <f t="shared" si="53"/>
        <v>No</v>
      </c>
    </row>
    <row r="1661" spans="2:9" x14ac:dyDescent="0.3">
      <c r="B1661" s="386"/>
      <c r="C1661" s="392"/>
      <c r="D1661" s="392"/>
      <c r="E1661" s="392"/>
      <c r="F1661" s="393"/>
      <c r="G1661" s="396" t="str">
        <f t="shared" si="52"/>
        <v>No</v>
      </c>
      <c r="H1661" s="396" t="str">
        <f t="shared" si="53"/>
        <v>No</v>
      </c>
      <c r="I1661" s="396" t="str">
        <f t="shared" si="53"/>
        <v>No</v>
      </c>
    </row>
    <row r="1662" spans="2:9" x14ac:dyDescent="0.3">
      <c r="B1662" s="386"/>
      <c r="C1662" s="392"/>
      <c r="D1662" s="392"/>
      <c r="E1662" s="392"/>
      <c r="F1662" s="393"/>
      <c r="G1662" s="396" t="str">
        <f t="shared" si="52"/>
        <v>No</v>
      </c>
      <c r="H1662" s="396" t="str">
        <f t="shared" si="53"/>
        <v>No</v>
      </c>
      <c r="I1662" s="396" t="str">
        <f t="shared" si="53"/>
        <v>No</v>
      </c>
    </row>
    <row r="1663" spans="2:9" x14ac:dyDescent="0.3">
      <c r="B1663" s="386"/>
      <c r="C1663" s="392"/>
      <c r="D1663" s="392"/>
      <c r="E1663" s="392"/>
      <c r="F1663" s="393"/>
      <c r="G1663" s="396" t="str">
        <f t="shared" si="52"/>
        <v>No</v>
      </c>
      <c r="H1663" s="396" t="str">
        <f t="shared" si="53"/>
        <v>No</v>
      </c>
      <c r="I1663" s="396" t="str">
        <f t="shared" si="53"/>
        <v>No</v>
      </c>
    </row>
    <row r="1664" spans="2:9" x14ac:dyDescent="0.3">
      <c r="B1664" s="386"/>
      <c r="C1664" s="392"/>
      <c r="D1664" s="392"/>
      <c r="E1664" s="392"/>
      <c r="F1664" s="393"/>
      <c r="G1664" s="396" t="str">
        <f t="shared" si="52"/>
        <v>No</v>
      </c>
      <c r="H1664" s="396" t="str">
        <f t="shared" si="53"/>
        <v>No</v>
      </c>
      <c r="I1664" s="396" t="str">
        <f t="shared" si="53"/>
        <v>No</v>
      </c>
    </row>
    <row r="1665" spans="2:9" x14ac:dyDescent="0.3">
      <c r="B1665" s="386"/>
      <c r="C1665" s="392"/>
      <c r="D1665" s="392"/>
      <c r="E1665" s="392"/>
      <c r="F1665" s="393"/>
      <c r="G1665" s="396" t="str">
        <f t="shared" si="52"/>
        <v>No</v>
      </c>
      <c r="H1665" s="396" t="str">
        <f t="shared" si="53"/>
        <v>No</v>
      </c>
      <c r="I1665" s="396" t="str">
        <f t="shared" si="53"/>
        <v>No</v>
      </c>
    </row>
    <row r="1666" spans="2:9" x14ac:dyDescent="0.3">
      <c r="B1666" s="386"/>
      <c r="C1666" s="392"/>
      <c r="D1666" s="392"/>
      <c r="E1666" s="392"/>
      <c r="F1666" s="393"/>
      <c r="G1666" s="396" t="str">
        <f t="shared" si="52"/>
        <v>No</v>
      </c>
      <c r="H1666" s="396" t="str">
        <f t="shared" si="53"/>
        <v>No</v>
      </c>
      <c r="I1666" s="396" t="str">
        <f t="shared" si="53"/>
        <v>No</v>
      </c>
    </row>
    <row r="1667" spans="2:9" x14ac:dyDescent="0.3">
      <c r="B1667" s="386"/>
      <c r="C1667" s="392"/>
      <c r="D1667" s="392"/>
      <c r="E1667" s="392"/>
      <c r="F1667" s="393"/>
      <c r="G1667" s="396" t="str">
        <f t="shared" si="52"/>
        <v>No</v>
      </c>
      <c r="H1667" s="396" t="str">
        <f t="shared" si="53"/>
        <v>No</v>
      </c>
      <c r="I1667" s="396" t="str">
        <f t="shared" si="53"/>
        <v>No</v>
      </c>
    </row>
    <row r="1668" spans="2:9" x14ac:dyDescent="0.3">
      <c r="B1668" s="386"/>
      <c r="C1668" s="392"/>
      <c r="D1668" s="392"/>
      <c r="E1668" s="392"/>
      <c r="F1668" s="393"/>
      <c r="G1668" s="396" t="str">
        <f t="shared" si="52"/>
        <v>No</v>
      </c>
      <c r="H1668" s="396" t="str">
        <f t="shared" si="53"/>
        <v>No</v>
      </c>
      <c r="I1668" s="396" t="str">
        <f t="shared" si="53"/>
        <v>No</v>
      </c>
    </row>
    <row r="1669" spans="2:9" x14ac:dyDescent="0.3">
      <c r="B1669" s="386"/>
      <c r="C1669" s="392"/>
      <c r="D1669" s="392"/>
      <c r="E1669" s="392"/>
      <c r="F1669" s="393"/>
      <c r="G1669" s="396" t="str">
        <f t="shared" si="52"/>
        <v>No</v>
      </c>
      <c r="H1669" s="396" t="str">
        <f t="shared" si="53"/>
        <v>No</v>
      </c>
      <c r="I1669" s="396" t="str">
        <f t="shared" si="53"/>
        <v>No</v>
      </c>
    </row>
    <row r="1670" spans="2:9" x14ac:dyDescent="0.3">
      <c r="B1670" s="386"/>
      <c r="C1670" s="392"/>
      <c r="D1670" s="392"/>
      <c r="E1670" s="392"/>
      <c r="F1670" s="393"/>
      <c r="G1670" s="396" t="str">
        <f t="shared" si="52"/>
        <v>No</v>
      </c>
      <c r="H1670" s="396" t="str">
        <f t="shared" si="53"/>
        <v>No</v>
      </c>
      <c r="I1670" s="396" t="str">
        <f t="shared" si="53"/>
        <v>No</v>
      </c>
    </row>
    <row r="1671" spans="2:9" x14ac:dyDescent="0.3">
      <c r="B1671" s="386"/>
      <c r="C1671" s="392"/>
      <c r="D1671" s="392"/>
      <c r="E1671" s="392"/>
      <c r="F1671" s="393"/>
      <c r="G1671" s="396" t="str">
        <f t="shared" si="52"/>
        <v>No</v>
      </c>
      <c r="H1671" s="396" t="str">
        <f t="shared" si="53"/>
        <v>No</v>
      </c>
      <c r="I1671" s="396" t="str">
        <f t="shared" si="53"/>
        <v>No</v>
      </c>
    </row>
    <row r="1672" spans="2:9" x14ac:dyDescent="0.3">
      <c r="B1672" s="386"/>
      <c r="C1672" s="392"/>
      <c r="D1672" s="392"/>
      <c r="E1672" s="392"/>
      <c r="F1672" s="393"/>
      <c r="G1672" s="396" t="str">
        <f t="shared" si="52"/>
        <v>No</v>
      </c>
      <c r="H1672" s="396" t="str">
        <f t="shared" si="53"/>
        <v>No</v>
      </c>
      <c r="I1672" s="396" t="str">
        <f t="shared" si="53"/>
        <v>No</v>
      </c>
    </row>
    <row r="1673" spans="2:9" x14ac:dyDescent="0.3">
      <c r="B1673" s="386"/>
      <c r="C1673" s="392"/>
      <c r="D1673" s="392"/>
      <c r="E1673" s="392"/>
      <c r="F1673" s="393"/>
      <c r="G1673" s="396" t="str">
        <f t="shared" si="52"/>
        <v>No</v>
      </c>
      <c r="H1673" s="396" t="str">
        <f t="shared" si="53"/>
        <v>No</v>
      </c>
      <c r="I1673" s="396" t="str">
        <f t="shared" si="53"/>
        <v>No</v>
      </c>
    </row>
    <row r="1674" spans="2:9" x14ac:dyDescent="0.3">
      <c r="B1674" s="386"/>
      <c r="C1674" s="392"/>
      <c r="D1674" s="392"/>
      <c r="E1674" s="392"/>
      <c r="F1674" s="393"/>
      <c r="G1674" s="396" t="str">
        <f t="shared" si="52"/>
        <v>No</v>
      </c>
      <c r="H1674" s="396" t="str">
        <f t="shared" si="53"/>
        <v>No</v>
      </c>
      <c r="I1674" s="396" t="str">
        <f t="shared" si="53"/>
        <v>No</v>
      </c>
    </row>
    <row r="1675" spans="2:9" x14ac:dyDescent="0.3">
      <c r="B1675" s="386"/>
      <c r="C1675" s="392"/>
      <c r="D1675" s="392"/>
      <c r="E1675" s="392"/>
      <c r="F1675" s="393"/>
      <c r="G1675" s="396" t="str">
        <f t="shared" si="52"/>
        <v>No</v>
      </c>
      <c r="H1675" s="396" t="str">
        <f t="shared" si="53"/>
        <v>No</v>
      </c>
      <c r="I1675" s="396" t="str">
        <f t="shared" si="53"/>
        <v>No</v>
      </c>
    </row>
    <row r="1676" spans="2:9" x14ac:dyDescent="0.3">
      <c r="B1676" s="386"/>
      <c r="C1676" s="392"/>
      <c r="D1676" s="392"/>
      <c r="E1676" s="392"/>
      <c r="F1676" s="393"/>
      <c r="G1676" s="396" t="str">
        <f t="shared" si="52"/>
        <v>No</v>
      </c>
      <c r="H1676" s="396" t="str">
        <f t="shared" si="53"/>
        <v>No</v>
      </c>
      <c r="I1676" s="396" t="str">
        <f t="shared" si="53"/>
        <v>No</v>
      </c>
    </row>
    <row r="1677" spans="2:9" x14ac:dyDescent="0.3">
      <c r="B1677" s="386"/>
      <c r="C1677" s="392"/>
      <c r="D1677" s="392"/>
      <c r="E1677" s="392"/>
      <c r="F1677" s="393"/>
      <c r="G1677" s="396" t="str">
        <f t="shared" si="52"/>
        <v>No</v>
      </c>
      <c r="H1677" s="396" t="str">
        <f t="shared" si="53"/>
        <v>No</v>
      </c>
      <c r="I1677" s="396" t="str">
        <f t="shared" si="53"/>
        <v>No</v>
      </c>
    </row>
    <row r="1678" spans="2:9" x14ac:dyDescent="0.3">
      <c r="B1678" s="386"/>
      <c r="C1678" s="392"/>
      <c r="D1678" s="392"/>
      <c r="E1678" s="392"/>
      <c r="F1678" s="393"/>
      <c r="G1678" s="396" t="str">
        <f t="shared" si="52"/>
        <v>No</v>
      </c>
      <c r="H1678" s="396" t="str">
        <f t="shared" si="53"/>
        <v>No</v>
      </c>
      <c r="I1678" s="396" t="str">
        <f t="shared" si="53"/>
        <v>No</v>
      </c>
    </row>
    <row r="1679" spans="2:9" x14ac:dyDescent="0.3">
      <c r="B1679" s="386"/>
      <c r="C1679" s="392"/>
      <c r="D1679" s="392"/>
      <c r="E1679" s="392"/>
      <c r="F1679" s="393"/>
      <c r="G1679" s="396" t="str">
        <f t="shared" si="52"/>
        <v>No</v>
      </c>
      <c r="H1679" s="396" t="str">
        <f t="shared" si="53"/>
        <v>No</v>
      </c>
      <c r="I1679" s="396" t="str">
        <f t="shared" si="53"/>
        <v>No</v>
      </c>
    </row>
    <row r="1680" spans="2:9" x14ac:dyDescent="0.3">
      <c r="B1680" s="386"/>
      <c r="C1680" s="392"/>
      <c r="D1680" s="392"/>
      <c r="E1680" s="392"/>
      <c r="F1680" s="393"/>
      <c r="G1680" s="396" t="str">
        <f t="shared" si="52"/>
        <v>No</v>
      </c>
      <c r="H1680" s="396" t="str">
        <f t="shared" si="53"/>
        <v>No</v>
      </c>
      <c r="I1680" s="396" t="str">
        <f t="shared" si="53"/>
        <v>No</v>
      </c>
    </row>
    <row r="1681" spans="2:9" x14ac:dyDescent="0.3">
      <c r="B1681" s="386"/>
      <c r="C1681" s="392"/>
      <c r="D1681" s="392"/>
      <c r="E1681" s="392"/>
      <c r="F1681" s="393"/>
      <c r="G1681" s="396" t="str">
        <f t="shared" si="52"/>
        <v>No</v>
      </c>
      <c r="H1681" s="396" t="str">
        <f t="shared" si="53"/>
        <v>No</v>
      </c>
      <c r="I1681" s="396" t="str">
        <f t="shared" si="53"/>
        <v>No</v>
      </c>
    </row>
    <row r="1682" spans="2:9" x14ac:dyDescent="0.3">
      <c r="B1682" s="386"/>
      <c r="C1682" s="392"/>
      <c r="D1682" s="392"/>
      <c r="E1682" s="392"/>
      <c r="F1682" s="393"/>
      <c r="G1682" s="396" t="str">
        <f t="shared" si="52"/>
        <v>No</v>
      </c>
      <c r="H1682" s="396" t="str">
        <f t="shared" si="53"/>
        <v>No</v>
      </c>
      <c r="I1682" s="396" t="str">
        <f t="shared" si="53"/>
        <v>No</v>
      </c>
    </row>
    <row r="1683" spans="2:9" x14ac:dyDescent="0.3">
      <c r="B1683" s="386"/>
      <c r="C1683" s="392"/>
      <c r="D1683" s="392"/>
      <c r="E1683" s="392"/>
      <c r="F1683" s="393"/>
      <c r="G1683" s="396" t="str">
        <f t="shared" si="52"/>
        <v>No</v>
      </c>
      <c r="H1683" s="396" t="str">
        <f t="shared" si="53"/>
        <v>No</v>
      </c>
      <c r="I1683" s="396" t="str">
        <f t="shared" si="53"/>
        <v>No</v>
      </c>
    </row>
    <row r="1684" spans="2:9" x14ac:dyDescent="0.3">
      <c r="B1684" s="386"/>
      <c r="C1684" s="392"/>
      <c r="D1684" s="392"/>
      <c r="E1684" s="392"/>
      <c r="F1684" s="393"/>
      <c r="G1684" s="396" t="str">
        <f t="shared" si="52"/>
        <v>No</v>
      </c>
      <c r="H1684" s="396" t="str">
        <f t="shared" si="53"/>
        <v>No</v>
      </c>
      <c r="I1684" s="396" t="str">
        <f t="shared" si="53"/>
        <v>No</v>
      </c>
    </row>
    <row r="1685" spans="2:9" x14ac:dyDescent="0.3">
      <c r="B1685" s="386"/>
      <c r="C1685" s="392"/>
      <c r="D1685" s="392"/>
      <c r="E1685" s="392"/>
      <c r="F1685" s="393"/>
      <c r="G1685" s="396" t="str">
        <f t="shared" si="52"/>
        <v>No</v>
      </c>
      <c r="H1685" s="396" t="str">
        <f t="shared" si="53"/>
        <v>No</v>
      </c>
      <c r="I1685" s="396" t="str">
        <f t="shared" si="53"/>
        <v>No</v>
      </c>
    </row>
    <row r="1686" spans="2:9" x14ac:dyDescent="0.3">
      <c r="B1686" s="386"/>
      <c r="C1686" s="392"/>
      <c r="D1686" s="392"/>
      <c r="E1686" s="392"/>
      <c r="F1686" s="393"/>
      <c r="G1686" s="396" t="str">
        <f t="shared" si="52"/>
        <v>No</v>
      </c>
      <c r="H1686" s="396" t="str">
        <f t="shared" si="53"/>
        <v>No</v>
      </c>
      <c r="I1686" s="396" t="str">
        <f t="shared" si="53"/>
        <v>No</v>
      </c>
    </row>
    <row r="1687" spans="2:9" x14ac:dyDescent="0.3">
      <c r="B1687" s="386"/>
      <c r="C1687" s="392"/>
      <c r="D1687" s="392"/>
      <c r="E1687" s="392"/>
      <c r="F1687" s="393"/>
      <c r="G1687" s="396" t="str">
        <f t="shared" si="52"/>
        <v>No</v>
      </c>
      <c r="H1687" s="396" t="str">
        <f t="shared" si="53"/>
        <v>No</v>
      </c>
      <c r="I1687" s="396" t="str">
        <f t="shared" si="53"/>
        <v>No</v>
      </c>
    </row>
    <row r="1688" spans="2:9" x14ac:dyDescent="0.3">
      <c r="B1688" s="386"/>
      <c r="C1688" s="392"/>
      <c r="D1688" s="392"/>
      <c r="E1688" s="392"/>
      <c r="F1688" s="393"/>
      <c r="G1688" s="396" t="str">
        <f t="shared" si="52"/>
        <v>No</v>
      </c>
      <c r="H1688" s="396" t="str">
        <f t="shared" si="53"/>
        <v>No</v>
      </c>
      <c r="I1688" s="396" t="str">
        <f t="shared" si="53"/>
        <v>No</v>
      </c>
    </row>
    <row r="1689" spans="2:9" x14ac:dyDescent="0.3">
      <c r="B1689" s="386"/>
      <c r="C1689" s="392"/>
      <c r="D1689" s="392"/>
      <c r="E1689" s="392"/>
      <c r="F1689" s="393"/>
      <c r="G1689" s="396" t="str">
        <f t="shared" si="52"/>
        <v>No</v>
      </c>
      <c r="H1689" s="396" t="str">
        <f t="shared" si="53"/>
        <v>No</v>
      </c>
      <c r="I1689" s="396" t="str">
        <f t="shared" si="53"/>
        <v>No</v>
      </c>
    </row>
    <row r="1690" spans="2:9" x14ac:dyDescent="0.3">
      <c r="B1690" s="386"/>
      <c r="C1690" s="392"/>
      <c r="D1690" s="392"/>
      <c r="E1690" s="392"/>
      <c r="F1690" s="393"/>
      <c r="G1690" s="396" t="str">
        <f t="shared" si="52"/>
        <v>No</v>
      </c>
      <c r="H1690" s="396" t="str">
        <f t="shared" si="53"/>
        <v>No</v>
      </c>
      <c r="I1690" s="396" t="str">
        <f t="shared" si="53"/>
        <v>No</v>
      </c>
    </row>
    <row r="1691" spans="2:9" x14ac:dyDescent="0.3">
      <c r="B1691" s="386"/>
      <c r="C1691" s="392"/>
      <c r="D1691" s="392"/>
      <c r="E1691" s="392"/>
      <c r="F1691" s="393"/>
      <c r="G1691" s="396" t="str">
        <f t="shared" si="52"/>
        <v>No</v>
      </c>
      <c r="H1691" s="396" t="str">
        <f t="shared" si="53"/>
        <v>No</v>
      </c>
      <c r="I1691" s="396" t="str">
        <f t="shared" si="53"/>
        <v>No</v>
      </c>
    </row>
    <row r="1692" spans="2:9" x14ac:dyDescent="0.3">
      <c r="B1692" s="386"/>
      <c r="C1692" s="392"/>
      <c r="D1692" s="392"/>
      <c r="E1692" s="392"/>
      <c r="F1692" s="393"/>
      <c r="G1692" s="396" t="str">
        <f t="shared" si="52"/>
        <v>No</v>
      </c>
      <c r="H1692" s="396" t="str">
        <f t="shared" si="53"/>
        <v>No</v>
      </c>
      <c r="I1692" s="396" t="str">
        <f t="shared" si="53"/>
        <v>No</v>
      </c>
    </row>
    <row r="1693" spans="2:9" x14ac:dyDescent="0.3">
      <c r="B1693" s="386"/>
      <c r="C1693" s="392"/>
      <c r="D1693" s="392"/>
      <c r="E1693" s="392"/>
      <c r="F1693" s="393"/>
      <c r="G1693" s="396" t="str">
        <f t="shared" si="52"/>
        <v>No</v>
      </c>
      <c r="H1693" s="396" t="str">
        <f t="shared" si="53"/>
        <v>No</v>
      </c>
      <c r="I1693" s="396" t="str">
        <f t="shared" si="53"/>
        <v>No</v>
      </c>
    </row>
    <row r="1694" spans="2:9" x14ac:dyDescent="0.3">
      <c r="B1694" s="386"/>
      <c r="C1694" s="392"/>
      <c r="D1694" s="392"/>
      <c r="E1694" s="392"/>
      <c r="F1694" s="393"/>
      <c r="G1694" s="396" t="str">
        <f t="shared" si="52"/>
        <v>No</v>
      </c>
      <c r="H1694" s="396" t="str">
        <f t="shared" si="53"/>
        <v>No</v>
      </c>
      <c r="I1694" s="396" t="str">
        <f t="shared" si="53"/>
        <v>No</v>
      </c>
    </row>
    <row r="1695" spans="2:9" x14ac:dyDescent="0.3">
      <c r="B1695" s="386"/>
      <c r="C1695" s="392"/>
      <c r="D1695" s="392"/>
      <c r="E1695" s="392"/>
      <c r="F1695" s="393"/>
      <c r="G1695" s="396" t="str">
        <f t="shared" si="52"/>
        <v>No</v>
      </c>
      <c r="H1695" s="396" t="str">
        <f t="shared" si="53"/>
        <v>No</v>
      </c>
      <c r="I1695" s="396" t="str">
        <f t="shared" si="53"/>
        <v>No</v>
      </c>
    </row>
    <row r="1696" spans="2:9" x14ac:dyDescent="0.3">
      <c r="B1696" s="386"/>
      <c r="C1696" s="392"/>
      <c r="D1696" s="392"/>
      <c r="E1696" s="392"/>
      <c r="F1696" s="393"/>
      <c r="G1696" s="396" t="str">
        <f t="shared" ref="G1696:G1749" si="54">IF($C1696="","No",IF($C1696&lt;DATE(2007,9,21),"Yes","No"))</f>
        <v>No</v>
      </c>
      <c r="H1696" s="396" t="str">
        <f t="shared" ref="H1696:I1749" si="55">IF($C1696="","No",IF($C1696&lt;DATE(2019,9,20),"Yes","No"))</f>
        <v>No</v>
      </c>
      <c r="I1696" s="396" t="str">
        <f t="shared" si="55"/>
        <v>No</v>
      </c>
    </row>
    <row r="1697" spans="2:9" x14ac:dyDescent="0.3">
      <c r="B1697" s="386"/>
      <c r="C1697" s="392"/>
      <c r="D1697" s="392"/>
      <c r="E1697" s="392"/>
      <c r="F1697" s="393"/>
      <c r="G1697" s="396" t="str">
        <f t="shared" si="54"/>
        <v>No</v>
      </c>
      <c r="H1697" s="396" t="str">
        <f t="shared" si="55"/>
        <v>No</v>
      </c>
      <c r="I1697" s="396" t="str">
        <f t="shared" si="55"/>
        <v>No</v>
      </c>
    </row>
    <row r="1698" spans="2:9" x14ac:dyDescent="0.3">
      <c r="B1698" s="386"/>
      <c r="C1698" s="392"/>
      <c r="D1698" s="392"/>
      <c r="E1698" s="392"/>
      <c r="F1698" s="393"/>
      <c r="G1698" s="396" t="str">
        <f t="shared" si="54"/>
        <v>No</v>
      </c>
      <c r="H1698" s="396" t="str">
        <f t="shared" si="55"/>
        <v>No</v>
      </c>
      <c r="I1698" s="396" t="str">
        <f t="shared" si="55"/>
        <v>No</v>
      </c>
    </row>
    <row r="1699" spans="2:9" x14ac:dyDescent="0.3">
      <c r="B1699" s="386"/>
      <c r="C1699" s="392"/>
      <c r="D1699" s="392"/>
      <c r="E1699" s="392"/>
      <c r="F1699" s="393"/>
      <c r="G1699" s="396" t="str">
        <f t="shared" si="54"/>
        <v>No</v>
      </c>
      <c r="H1699" s="396" t="str">
        <f t="shared" si="55"/>
        <v>No</v>
      </c>
      <c r="I1699" s="396" t="str">
        <f t="shared" si="55"/>
        <v>No</v>
      </c>
    </row>
    <row r="1700" spans="2:9" x14ac:dyDescent="0.3">
      <c r="B1700" s="386"/>
      <c r="C1700" s="392"/>
      <c r="D1700" s="392"/>
      <c r="E1700" s="392"/>
      <c r="F1700" s="393"/>
      <c r="G1700" s="396" t="str">
        <f t="shared" si="54"/>
        <v>No</v>
      </c>
      <c r="H1700" s="396" t="str">
        <f t="shared" si="55"/>
        <v>No</v>
      </c>
      <c r="I1700" s="396" t="str">
        <f t="shared" si="55"/>
        <v>No</v>
      </c>
    </row>
    <row r="1701" spans="2:9" x14ac:dyDescent="0.3">
      <c r="B1701" s="386"/>
      <c r="C1701" s="392"/>
      <c r="D1701" s="392"/>
      <c r="E1701" s="392"/>
      <c r="F1701" s="393"/>
      <c r="G1701" s="396" t="str">
        <f t="shared" si="54"/>
        <v>No</v>
      </c>
      <c r="H1701" s="396" t="str">
        <f t="shared" si="55"/>
        <v>No</v>
      </c>
      <c r="I1701" s="396" t="str">
        <f t="shared" si="55"/>
        <v>No</v>
      </c>
    </row>
    <row r="1702" spans="2:9" x14ac:dyDescent="0.3">
      <c r="B1702" s="386"/>
      <c r="C1702" s="392"/>
      <c r="D1702" s="392"/>
      <c r="E1702" s="392"/>
      <c r="F1702" s="393"/>
      <c r="G1702" s="396" t="str">
        <f t="shared" si="54"/>
        <v>No</v>
      </c>
      <c r="H1702" s="396" t="str">
        <f t="shared" si="55"/>
        <v>No</v>
      </c>
      <c r="I1702" s="396" t="str">
        <f t="shared" si="55"/>
        <v>No</v>
      </c>
    </row>
    <row r="1703" spans="2:9" x14ac:dyDescent="0.3">
      <c r="B1703" s="386"/>
      <c r="C1703" s="392"/>
      <c r="D1703" s="392"/>
      <c r="E1703" s="392"/>
      <c r="F1703" s="393"/>
      <c r="G1703" s="396" t="str">
        <f t="shared" si="54"/>
        <v>No</v>
      </c>
      <c r="H1703" s="396" t="str">
        <f t="shared" si="55"/>
        <v>No</v>
      </c>
      <c r="I1703" s="396" t="str">
        <f t="shared" si="55"/>
        <v>No</v>
      </c>
    </row>
    <row r="1704" spans="2:9" x14ac:dyDescent="0.3">
      <c r="B1704" s="386"/>
      <c r="C1704" s="392"/>
      <c r="D1704" s="392"/>
      <c r="E1704" s="392"/>
      <c r="F1704" s="393"/>
      <c r="G1704" s="396" t="str">
        <f t="shared" si="54"/>
        <v>No</v>
      </c>
      <c r="H1704" s="396" t="str">
        <f t="shared" si="55"/>
        <v>No</v>
      </c>
      <c r="I1704" s="396" t="str">
        <f t="shared" si="55"/>
        <v>No</v>
      </c>
    </row>
    <row r="1705" spans="2:9" x14ac:dyDescent="0.3">
      <c r="B1705" s="386"/>
      <c r="C1705" s="392"/>
      <c r="D1705" s="392"/>
      <c r="E1705" s="392"/>
      <c r="F1705" s="393"/>
      <c r="G1705" s="396" t="str">
        <f t="shared" si="54"/>
        <v>No</v>
      </c>
      <c r="H1705" s="396" t="str">
        <f t="shared" si="55"/>
        <v>No</v>
      </c>
      <c r="I1705" s="396" t="str">
        <f t="shared" si="55"/>
        <v>No</v>
      </c>
    </row>
    <row r="1706" spans="2:9" x14ac:dyDescent="0.3">
      <c r="B1706" s="386"/>
      <c r="C1706" s="392"/>
      <c r="D1706" s="392"/>
      <c r="E1706" s="392"/>
      <c r="F1706" s="393"/>
      <c r="G1706" s="396" t="str">
        <f t="shared" si="54"/>
        <v>No</v>
      </c>
      <c r="H1706" s="396" t="str">
        <f t="shared" si="55"/>
        <v>No</v>
      </c>
      <c r="I1706" s="396" t="str">
        <f t="shared" si="55"/>
        <v>No</v>
      </c>
    </row>
    <row r="1707" spans="2:9" x14ac:dyDescent="0.3">
      <c r="B1707" s="386"/>
      <c r="C1707" s="392"/>
      <c r="D1707" s="392"/>
      <c r="E1707" s="392"/>
      <c r="F1707" s="393"/>
      <c r="G1707" s="396" t="str">
        <f t="shared" si="54"/>
        <v>No</v>
      </c>
      <c r="H1707" s="396" t="str">
        <f t="shared" si="55"/>
        <v>No</v>
      </c>
      <c r="I1707" s="396" t="str">
        <f t="shared" si="55"/>
        <v>No</v>
      </c>
    </row>
    <row r="1708" spans="2:9" x14ac:dyDescent="0.3">
      <c r="B1708" s="386"/>
      <c r="C1708" s="392"/>
      <c r="D1708" s="392"/>
      <c r="E1708" s="392"/>
      <c r="F1708" s="393"/>
      <c r="G1708" s="396" t="str">
        <f t="shared" si="54"/>
        <v>No</v>
      </c>
      <c r="H1708" s="396" t="str">
        <f t="shared" si="55"/>
        <v>No</v>
      </c>
      <c r="I1708" s="396" t="str">
        <f t="shared" si="55"/>
        <v>No</v>
      </c>
    </row>
    <row r="1709" spans="2:9" x14ac:dyDescent="0.3">
      <c r="B1709" s="386"/>
      <c r="C1709" s="392"/>
      <c r="D1709" s="392"/>
      <c r="E1709" s="392"/>
      <c r="F1709" s="393"/>
      <c r="G1709" s="396" t="str">
        <f t="shared" si="54"/>
        <v>No</v>
      </c>
      <c r="H1709" s="396" t="str">
        <f t="shared" si="55"/>
        <v>No</v>
      </c>
      <c r="I1709" s="396" t="str">
        <f t="shared" si="55"/>
        <v>No</v>
      </c>
    </row>
    <row r="1710" spans="2:9" x14ac:dyDescent="0.3">
      <c r="B1710" s="386"/>
      <c r="C1710" s="392"/>
      <c r="D1710" s="392"/>
      <c r="E1710" s="392"/>
      <c r="F1710" s="393"/>
      <c r="G1710" s="396" t="str">
        <f t="shared" si="54"/>
        <v>No</v>
      </c>
      <c r="H1710" s="396" t="str">
        <f t="shared" si="55"/>
        <v>No</v>
      </c>
      <c r="I1710" s="396" t="str">
        <f t="shared" si="55"/>
        <v>No</v>
      </c>
    </row>
    <row r="1711" spans="2:9" x14ac:dyDescent="0.3">
      <c r="B1711" s="386"/>
      <c r="C1711" s="392"/>
      <c r="D1711" s="392"/>
      <c r="E1711" s="392"/>
      <c r="F1711" s="393"/>
      <c r="G1711" s="396" t="str">
        <f t="shared" si="54"/>
        <v>No</v>
      </c>
      <c r="H1711" s="396" t="str">
        <f t="shared" si="55"/>
        <v>No</v>
      </c>
      <c r="I1711" s="396" t="str">
        <f t="shared" si="55"/>
        <v>No</v>
      </c>
    </row>
    <row r="1712" spans="2:9" x14ac:dyDescent="0.3">
      <c r="B1712" s="386"/>
      <c r="C1712" s="392"/>
      <c r="D1712" s="392"/>
      <c r="E1712" s="392"/>
      <c r="F1712" s="393"/>
      <c r="G1712" s="396" t="str">
        <f t="shared" si="54"/>
        <v>No</v>
      </c>
      <c r="H1712" s="396" t="str">
        <f t="shared" si="55"/>
        <v>No</v>
      </c>
      <c r="I1712" s="396" t="str">
        <f t="shared" si="55"/>
        <v>No</v>
      </c>
    </row>
    <row r="1713" spans="2:9" x14ac:dyDescent="0.3">
      <c r="B1713" s="386"/>
      <c r="C1713" s="392"/>
      <c r="D1713" s="392"/>
      <c r="E1713" s="392"/>
      <c r="F1713" s="393"/>
      <c r="G1713" s="396" t="str">
        <f t="shared" si="54"/>
        <v>No</v>
      </c>
      <c r="H1713" s="396" t="str">
        <f t="shared" si="55"/>
        <v>No</v>
      </c>
      <c r="I1713" s="396" t="str">
        <f t="shared" si="55"/>
        <v>No</v>
      </c>
    </row>
    <row r="1714" spans="2:9" x14ac:dyDescent="0.3">
      <c r="B1714" s="386"/>
      <c r="C1714" s="392"/>
      <c r="D1714" s="392"/>
      <c r="E1714" s="392"/>
      <c r="F1714" s="393"/>
      <c r="G1714" s="396" t="str">
        <f t="shared" si="54"/>
        <v>No</v>
      </c>
      <c r="H1714" s="396" t="str">
        <f t="shared" si="55"/>
        <v>No</v>
      </c>
      <c r="I1714" s="396" t="str">
        <f t="shared" si="55"/>
        <v>No</v>
      </c>
    </row>
    <row r="1715" spans="2:9" x14ac:dyDescent="0.3">
      <c r="B1715" s="386"/>
      <c r="C1715" s="392"/>
      <c r="D1715" s="392"/>
      <c r="E1715" s="392"/>
      <c r="F1715" s="393"/>
      <c r="G1715" s="396" t="str">
        <f t="shared" si="54"/>
        <v>No</v>
      </c>
      <c r="H1715" s="396" t="str">
        <f t="shared" si="55"/>
        <v>No</v>
      </c>
      <c r="I1715" s="396" t="str">
        <f t="shared" si="55"/>
        <v>No</v>
      </c>
    </row>
    <row r="1716" spans="2:9" x14ac:dyDescent="0.3">
      <c r="B1716" s="386"/>
      <c r="C1716" s="392"/>
      <c r="D1716" s="392"/>
      <c r="E1716" s="392"/>
      <c r="F1716" s="393"/>
      <c r="G1716" s="396" t="str">
        <f t="shared" si="54"/>
        <v>No</v>
      </c>
      <c r="H1716" s="396" t="str">
        <f t="shared" si="55"/>
        <v>No</v>
      </c>
      <c r="I1716" s="396" t="str">
        <f t="shared" si="55"/>
        <v>No</v>
      </c>
    </row>
    <row r="1717" spans="2:9" x14ac:dyDescent="0.3">
      <c r="B1717" s="386"/>
      <c r="C1717" s="392"/>
      <c r="D1717" s="392"/>
      <c r="E1717" s="392"/>
      <c r="F1717" s="393"/>
      <c r="G1717" s="396" t="str">
        <f t="shared" si="54"/>
        <v>No</v>
      </c>
      <c r="H1717" s="396" t="str">
        <f t="shared" si="55"/>
        <v>No</v>
      </c>
      <c r="I1717" s="396" t="str">
        <f t="shared" si="55"/>
        <v>No</v>
      </c>
    </row>
    <row r="1718" spans="2:9" x14ac:dyDescent="0.3">
      <c r="B1718" s="386"/>
      <c r="C1718" s="392"/>
      <c r="D1718" s="392"/>
      <c r="E1718" s="392"/>
      <c r="F1718" s="393"/>
      <c r="G1718" s="396" t="str">
        <f t="shared" si="54"/>
        <v>No</v>
      </c>
      <c r="H1718" s="396" t="str">
        <f t="shared" si="55"/>
        <v>No</v>
      </c>
      <c r="I1718" s="396" t="str">
        <f t="shared" si="55"/>
        <v>No</v>
      </c>
    </row>
    <row r="1719" spans="2:9" x14ac:dyDescent="0.3">
      <c r="B1719" s="386"/>
      <c r="C1719" s="392"/>
      <c r="D1719" s="392"/>
      <c r="E1719" s="392"/>
      <c r="F1719" s="393"/>
      <c r="G1719" s="396" t="str">
        <f t="shared" si="54"/>
        <v>No</v>
      </c>
      <c r="H1719" s="396" t="str">
        <f t="shared" si="55"/>
        <v>No</v>
      </c>
      <c r="I1719" s="396" t="str">
        <f t="shared" si="55"/>
        <v>No</v>
      </c>
    </row>
    <row r="1720" spans="2:9" x14ac:dyDescent="0.3">
      <c r="B1720" s="386"/>
      <c r="C1720" s="392"/>
      <c r="D1720" s="392"/>
      <c r="E1720" s="392"/>
      <c r="F1720" s="393"/>
      <c r="G1720" s="396" t="str">
        <f t="shared" si="54"/>
        <v>No</v>
      </c>
      <c r="H1720" s="396" t="str">
        <f t="shared" si="55"/>
        <v>No</v>
      </c>
      <c r="I1720" s="396" t="str">
        <f t="shared" si="55"/>
        <v>No</v>
      </c>
    </row>
    <row r="1721" spans="2:9" x14ac:dyDescent="0.3">
      <c r="B1721" s="386"/>
      <c r="C1721" s="392"/>
      <c r="D1721" s="392"/>
      <c r="E1721" s="392"/>
      <c r="F1721" s="393"/>
      <c r="G1721" s="396" t="str">
        <f t="shared" si="54"/>
        <v>No</v>
      </c>
      <c r="H1721" s="396" t="str">
        <f t="shared" si="55"/>
        <v>No</v>
      </c>
      <c r="I1721" s="396" t="str">
        <f t="shared" si="55"/>
        <v>No</v>
      </c>
    </row>
    <row r="1722" spans="2:9" x14ac:dyDescent="0.3">
      <c r="B1722" s="386"/>
      <c r="C1722" s="392"/>
      <c r="D1722" s="392"/>
      <c r="E1722" s="392"/>
      <c r="F1722" s="393"/>
      <c r="G1722" s="396" t="str">
        <f t="shared" si="54"/>
        <v>No</v>
      </c>
      <c r="H1722" s="396" t="str">
        <f t="shared" si="55"/>
        <v>No</v>
      </c>
      <c r="I1722" s="396" t="str">
        <f t="shared" si="55"/>
        <v>No</v>
      </c>
    </row>
    <row r="1723" spans="2:9" x14ac:dyDescent="0.3">
      <c r="B1723" s="386"/>
      <c r="C1723" s="392"/>
      <c r="D1723" s="392"/>
      <c r="E1723" s="392"/>
      <c r="F1723" s="393"/>
      <c r="G1723" s="396" t="str">
        <f t="shared" si="54"/>
        <v>No</v>
      </c>
      <c r="H1723" s="396" t="str">
        <f t="shared" si="55"/>
        <v>No</v>
      </c>
      <c r="I1723" s="396" t="str">
        <f t="shared" si="55"/>
        <v>No</v>
      </c>
    </row>
    <row r="1724" spans="2:9" x14ac:dyDescent="0.3">
      <c r="B1724" s="386"/>
      <c r="C1724" s="392"/>
      <c r="D1724" s="392"/>
      <c r="E1724" s="392"/>
      <c r="F1724" s="393"/>
      <c r="G1724" s="396" t="str">
        <f t="shared" si="54"/>
        <v>No</v>
      </c>
      <c r="H1724" s="396" t="str">
        <f t="shared" si="55"/>
        <v>No</v>
      </c>
      <c r="I1724" s="396" t="str">
        <f t="shared" si="55"/>
        <v>No</v>
      </c>
    </row>
    <row r="1725" spans="2:9" x14ac:dyDescent="0.3">
      <c r="B1725" s="386"/>
      <c r="C1725" s="392"/>
      <c r="D1725" s="392"/>
      <c r="E1725" s="392"/>
      <c r="F1725" s="393"/>
      <c r="G1725" s="396" t="str">
        <f t="shared" si="54"/>
        <v>No</v>
      </c>
      <c r="H1725" s="396" t="str">
        <f t="shared" si="55"/>
        <v>No</v>
      </c>
      <c r="I1725" s="396" t="str">
        <f t="shared" si="55"/>
        <v>No</v>
      </c>
    </row>
    <row r="1726" spans="2:9" x14ac:dyDescent="0.3">
      <c r="B1726" s="386"/>
      <c r="C1726" s="392"/>
      <c r="D1726" s="392"/>
      <c r="E1726" s="392"/>
      <c r="F1726" s="393"/>
      <c r="G1726" s="396" t="str">
        <f t="shared" si="54"/>
        <v>No</v>
      </c>
      <c r="H1726" s="396" t="str">
        <f t="shared" si="55"/>
        <v>No</v>
      </c>
      <c r="I1726" s="396" t="str">
        <f t="shared" si="55"/>
        <v>No</v>
      </c>
    </row>
    <row r="1727" spans="2:9" x14ac:dyDescent="0.3">
      <c r="B1727" s="386"/>
      <c r="C1727" s="392"/>
      <c r="D1727" s="392"/>
      <c r="E1727" s="392"/>
      <c r="F1727" s="393"/>
      <c r="G1727" s="396" t="str">
        <f t="shared" si="54"/>
        <v>No</v>
      </c>
      <c r="H1727" s="396" t="str">
        <f t="shared" si="55"/>
        <v>No</v>
      </c>
      <c r="I1727" s="396" t="str">
        <f t="shared" si="55"/>
        <v>No</v>
      </c>
    </row>
    <row r="1728" spans="2:9" x14ac:dyDescent="0.3">
      <c r="B1728" s="386"/>
      <c r="C1728" s="392"/>
      <c r="D1728" s="392"/>
      <c r="E1728" s="392"/>
      <c r="F1728" s="393"/>
      <c r="G1728" s="396" t="str">
        <f t="shared" si="54"/>
        <v>No</v>
      </c>
      <c r="H1728" s="396" t="str">
        <f t="shared" si="55"/>
        <v>No</v>
      </c>
      <c r="I1728" s="396" t="str">
        <f t="shared" si="55"/>
        <v>No</v>
      </c>
    </row>
    <row r="1729" spans="2:9" x14ac:dyDescent="0.3">
      <c r="B1729" s="386"/>
      <c r="C1729" s="392"/>
      <c r="D1729" s="392"/>
      <c r="E1729" s="392"/>
      <c r="F1729" s="393"/>
      <c r="G1729" s="396" t="str">
        <f t="shared" si="54"/>
        <v>No</v>
      </c>
      <c r="H1729" s="396" t="str">
        <f t="shared" si="55"/>
        <v>No</v>
      </c>
      <c r="I1729" s="396" t="str">
        <f t="shared" si="55"/>
        <v>No</v>
      </c>
    </row>
    <row r="1730" spans="2:9" x14ac:dyDescent="0.3">
      <c r="B1730" s="386"/>
      <c r="C1730" s="392"/>
      <c r="D1730" s="392"/>
      <c r="E1730" s="392"/>
      <c r="F1730" s="393"/>
      <c r="G1730" s="396" t="str">
        <f t="shared" si="54"/>
        <v>No</v>
      </c>
      <c r="H1730" s="396" t="str">
        <f t="shared" si="55"/>
        <v>No</v>
      </c>
      <c r="I1730" s="396" t="str">
        <f t="shared" si="55"/>
        <v>No</v>
      </c>
    </row>
    <row r="1731" spans="2:9" x14ac:dyDescent="0.3">
      <c r="B1731" s="386"/>
      <c r="C1731" s="392"/>
      <c r="D1731" s="392"/>
      <c r="E1731" s="392"/>
      <c r="F1731" s="393"/>
      <c r="G1731" s="396" t="str">
        <f t="shared" si="54"/>
        <v>No</v>
      </c>
      <c r="H1731" s="396" t="str">
        <f t="shared" si="55"/>
        <v>No</v>
      </c>
      <c r="I1731" s="396" t="str">
        <f t="shared" si="55"/>
        <v>No</v>
      </c>
    </row>
    <row r="1732" spans="2:9" x14ac:dyDescent="0.3">
      <c r="B1732" s="386"/>
      <c r="C1732" s="392"/>
      <c r="D1732" s="392"/>
      <c r="E1732" s="392"/>
      <c r="F1732" s="393"/>
      <c r="G1732" s="396" t="str">
        <f t="shared" si="54"/>
        <v>No</v>
      </c>
      <c r="H1732" s="396" t="str">
        <f t="shared" si="55"/>
        <v>No</v>
      </c>
      <c r="I1732" s="396" t="str">
        <f t="shared" si="55"/>
        <v>No</v>
      </c>
    </row>
    <row r="1733" spans="2:9" x14ac:dyDescent="0.3">
      <c r="B1733" s="386"/>
      <c r="C1733" s="392"/>
      <c r="D1733" s="392"/>
      <c r="E1733" s="392"/>
      <c r="F1733" s="393"/>
      <c r="G1733" s="396" t="str">
        <f t="shared" si="54"/>
        <v>No</v>
      </c>
      <c r="H1733" s="396" t="str">
        <f t="shared" si="55"/>
        <v>No</v>
      </c>
      <c r="I1733" s="396" t="str">
        <f t="shared" si="55"/>
        <v>No</v>
      </c>
    </row>
    <row r="1734" spans="2:9" x14ac:dyDescent="0.3">
      <c r="B1734" s="386"/>
      <c r="C1734" s="392"/>
      <c r="D1734" s="392"/>
      <c r="E1734" s="392"/>
      <c r="F1734" s="393"/>
      <c r="G1734" s="396" t="str">
        <f t="shared" si="54"/>
        <v>No</v>
      </c>
      <c r="H1734" s="396" t="str">
        <f t="shared" si="55"/>
        <v>No</v>
      </c>
      <c r="I1734" s="396" t="str">
        <f t="shared" si="55"/>
        <v>No</v>
      </c>
    </row>
    <row r="1735" spans="2:9" x14ac:dyDescent="0.3">
      <c r="B1735" s="386"/>
      <c r="C1735" s="392"/>
      <c r="D1735" s="392"/>
      <c r="E1735" s="392"/>
      <c r="F1735" s="393"/>
      <c r="G1735" s="396" t="str">
        <f t="shared" si="54"/>
        <v>No</v>
      </c>
      <c r="H1735" s="396" t="str">
        <f t="shared" si="55"/>
        <v>No</v>
      </c>
      <c r="I1735" s="396" t="str">
        <f t="shared" si="55"/>
        <v>No</v>
      </c>
    </row>
    <row r="1736" spans="2:9" x14ac:dyDescent="0.3">
      <c r="B1736" s="386"/>
      <c r="C1736" s="392"/>
      <c r="D1736" s="392"/>
      <c r="E1736" s="392"/>
      <c r="F1736" s="393"/>
      <c r="G1736" s="396" t="str">
        <f t="shared" si="54"/>
        <v>No</v>
      </c>
      <c r="H1736" s="396" t="str">
        <f t="shared" si="55"/>
        <v>No</v>
      </c>
      <c r="I1736" s="396" t="str">
        <f t="shared" si="55"/>
        <v>No</v>
      </c>
    </row>
    <row r="1737" spans="2:9" x14ac:dyDescent="0.3">
      <c r="B1737" s="386"/>
      <c r="C1737" s="392"/>
      <c r="D1737" s="392"/>
      <c r="E1737" s="392"/>
      <c r="F1737" s="393"/>
      <c r="G1737" s="396" t="str">
        <f t="shared" si="54"/>
        <v>No</v>
      </c>
      <c r="H1737" s="396" t="str">
        <f t="shared" si="55"/>
        <v>No</v>
      </c>
      <c r="I1737" s="396" t="str">
        <f t="shared" si="55"/>
        <v>No</v>
      </c>
    </row>
    <row r="1738" spans="2:9" x14ac:dyDescent="0.3">
      <c r="B1738" s="386"/>
      <c r="C1738" s="392"/>
      <c r="D1738" s="392"/>
      <c r="E1738" s="392"/>
      <c r="F1738" s="393"/>
      <c r="G1738" s="396" t="str">
        <f t="shared" si="54"/>
        <v>No</v>
      </c>
      <c r="H1738" s="396" t="str">
        <f t="shared" si="55"/>
        <v>No</v>
      </c>
      <c r="I1738" s="396" t="str">
        <f t="shared" si="55"/>
        <v>No</v>
      </c>
    </row>
    <row r="1739" spans="2:9" x14ac:dyDescent="0.3">
      <c r="B1739" s="386"/>
      <c r="C1739" s="392"/>
      <c r="D1739" s="392"/>
      <c r="E1739" s="392"/>
      <c r="F1739" s="393"/>
      <c r="G1739" s="396" t="str">
        <f t="shared" si="54"/>
        <v>No</v>
      </c>
      <c r="H1739" s="396" t="str">
        <f t="shared" si="55"/>
        <v>No</v>
      </c>
      <c r="I1739" s="396" t="str">
        <f t="shared" si="55"/>
        <v>No</v>
      </c>
    </row>
    <row r="1740" spans="2:9" x14ac:dyDescent="0.3">
      <c r="B1740" s="386"/>
      <c r="C1740" s="392"/>
      <c r="D1740" s="392"/>
      <c r="E1740" s="392"/>
      <c r="F1740" s="393"/>
      <c r="G1740" s="396" t="str">
        <f t="shared" si="54"/>
        <v>No</v>
      </c>
      <c r="H1740" s="396" t="str">
        <f t="shared" si="55"/>
        <v>No</v>
      </c>
      <c r="I1740" s="396" t="str">
        <f t="shared" si="55"/>
        <v>No</v>
      </c>
    </row>
    <row r="1741" spans="2:9" x14ac:dyDescent="0.3">
      <c r="B1741" s="386"/>
      <c r="C1741" s="392"/>
      <c r="D1741" s="392"/>
      <c r="E1741" s="392"/>
      <c r="F1741" s="393"/>
      <c r="G1741" s="396" t="str">
        <f t="shared" si="54"/>
        <v>No</v>
      </c>
      <c r="H1741" s="396" t="str">
        <f t="shared" si="55"/>
        <v>No</v>
      </c>
      <c r="I1741" s="396" t="str">
        <f t="shared" si="55"/>
        <v>No</v>
      </c>
    </row>
    <row r="1742" spans="2:9" x14ac:dyDescent="0.3">
      <c r="B1742" s="386"/>
      <c r="C1742" s="392"/>
      <c r="D1742" s="392"/>
      <c r="E1742" s="392"/>
      <c r="F1742" s="393"/>
      <c r="G1742" s="396" t="str">
        <f t="shared" si="54"/>
        <v>No</v>
      </c>
      <c r="H1742" s="396" t="str">
        <f t="shared" si="55"/>
        <v>No</v>
      </c>
      <c r="I1742" s="396" t="str">
        <f t="shared" si="55"/>
        <v>No</v>
      </c>
    </row>
    <row r="1743" spans="2:9" x14ac:dyDescent="0.3">
      <c r="B1743" s="386"/>
      <c r="C1743" s="392"/>
      <c r="D1743" s="392"/>
      <c r="E1743" s="392"/>
      <c r="F1743" s="393"/>
      <c r="G1743" s="396" t="str">
        <f t="shared" si="54"/>
        <v>No</v>
      </c>
      <c r="H1743" s="396" t="str">
        <f t="shared" si="55"/>
        <v>No</v>
      </c>
      <c r="I1743" s="396" t="str">
        <f t="shared" si="55"/>
        <v>No</v>
      </c>
    </row>
    <row r="1744" spans="2:9" x14ac:dyDescent="0.3">
      <c r="B1744" s="386"/>
      <c r="C1744" s="392"/>
      <c r="D1744" s="392"/>
      <c r="E1744" s="392"/>
      <c r="F1744" s="393"/>
      <c r="G1744" s="396" t="str">
        <f t="shared" si="54"/>
        <v>No</v>
      </c>
      <c r="H1744" s="396" t="str">
        <f t="shared" si="55"/>
        <v>No</v>
      </c>
      <c r="I1744" s="396" t="str">
        <f t="shared" si="55"/>
        <v>No</v>
      </c>
    </row>
    <row r="1745" spans="2:9" x14ac:dyDescent="0.3">
      <c r="B1745" s="386"/>
      <c r="C1745" s="392"/>
      <c r="D1745" s="392"/>
      <c r="E1745" s="392"/>
      <c r="F1745" s="393"/>
      <c r="G1745" s="396" t="str">
        <f t="shared" si="54"/>
        <v>No</v>
      </c>
      <c r="H1745" s="396" t="str">
        <f t="shared" si="55"/>
        <v>No</v>
      </c>
      <c r="I1745" s="396" t="str">
        <f t="shared" si="55"/>
        <v>No</v>
      </c>
    </row>
    <row r="1746" spans="2:9" x14ac:dyDescent="0.3">
      <c r="B1746" s="386"/>
      <c r="C1746" s="392"/>
      <c r="D1746" s="392"/>
      <c r="E1746" s="392"/>
      <c r="F1746" s="393"/>
      <c r="G1746" s="396" t="str">
        <f t="shared" si="54"/>
        <v>No</v>
      </c>
      <c r="H1746" s="396" t="str">
        <f t="shared" si="55"/>
        <v>No</v>
      </c>
      <c r="I1746" s="396" t="str">
        <f t="shared" si="55"/>
        <v>No</v>
      </c>
    </row>
    <row r="1747" spans="2:9" x14ac:dyDescent="0.3">
      <c r="B1747" s="386"/>
      <c r="C1747" s="392"/>
      <c r="D1747" s="392"/>
      <c r="E1747" s="392"/>
      <c r="F1747" s="393"/>
      <c r="G1747" s="396" t="str">
        <f t="shared" si="54"/>
        <v>No</v>
      </c>
      <c r="H1747" s="396" t="str">
        <f t="shared" si="55"/>
        <v>No</v>
      </c>
      <c r="I1747" s="396" t="str">
        <f t="shared" si="55"/>
        <v>No</v>
      </c>
    </row>
    <row r="1748" spans="2:9" x14ac:dyDescent="0.3">
      <c r="B1748" s="386"/>
      <c r="C1748" s="392"/>
      <c r="D1748" s="392"/>
      <c r="E1748" s="392"/>
      <c r="F1748" s="393"/>
      <c r="G1748" s="396" t="str">
        <f t="shared" si="54"/>
        <v>No</v>
      </c>
      <c r="H1748" s="396" t="str">
        <f t="shared" si="55"/>
        <v>No</v>
      </c>
      <c r="I1748" s="396" t="str">
        <f t="shared" si="55"/>
        <v>No</v>
      </c>
    </row>
    <row r="1749" spans="2:9" x14ac:dyDescent="0.3">
      <c r="B1749" s="386"/>
      <c r="C1749" s="392"/>
      <c r="D1749" s="392"/>
      <c r="E1749" s="392"/>
      <c r="F1749" s="393"/>
      <c r="G1749" s="396" t="str">
        <f t="shared" si="54"/>
        <v>No</v>
      </c>
      <c r="H1749" s="396" t="str">
        <f t="shared" si="55"/>
        <v>No</v>
      </c>
      <c r="I1749" s="396" t="str">
        <f t="shared" si="55"/>
        <v>No</v>
      </c>
    </row>
    <row r="1750" spans="2:9" x14ac:dyDescent="0.3">
      <c r="B1750" s="386"/>
      <c r="C1750" s="392"/>
      <c r="D1750" s="392"/>
      <c r="E1750" s="392"/>
      <c r="F1750" s="393"/>
      <c r="G1750" s="396" t="str">
        <f t="shared" ref="G1750:G1813" si="56">IF($C1750="","No",IF($C1750&lt;DATE(2007,9,21),"Yes","No"))</f>
        <v>No</v>
      </c>
      <c r="H1750" s="396" t="str">
        <f t="shared" ref="H1750:I1813" si="57">IF($C1750="","No",IF($C1750&lt;DATE(2019,9,20),"Yes","No"))</f>
        <v>No</v>
      </c>
      <c r="I1750" s="396" t="str">
        <f t="shared" si="57"/>
        <v>No</v>
      </c>
    </row>
    <row r="1751" spans="2:9" x14ac:dyDescent="0.3">
      <c r="B1751" s="386"/>
      <c r="C1751" s="392"/>
      <c r="D1751" s="392"/>
      <c r="E1751" s="392"/>
      <c r="F1751" s="393"/>
      <c r="G1751" s="396" t="str">
        <f t="shared" si="56"/>
        <v>No</v>
      </c>
      <c r="H1751" s="396" t="str">
        <f t="shared" si="57"/>
        <v>No</v>
      </c>
      <c r="I1751" s="396" t="str">
        <f t="shared" si="57"/>
        <v>No</v>
      </c>
    </row>
    <row r="1752" spans="2:9" x14ac:dyDescent="0.3">
      <c r="B1752" s="386"/>
      <c r="C1752" s="392"/>
      <c r="D1752" s="392"/>
      <c r="E1752" s="392"/>
      <c r="F1752" s="393"/>
      <c r="G1752" s="396" t="str">
        <f t="shared" si="56"/>
        <v>No</v>
      </c>
      <c r="H1752" s="396" t="str">
        <f t="shared" si="57"/>
        <v>No</v>
      </c>
      <c r="I1752" s="396" t="str">
        <f t="shared" si="57"/>
        <v>No</v>
      </c>
    </row>
    <row r="1753" spans="2:9" x14ac:dyDescent="0.3">
      <c r="B1753" s="386"/>
      <c r="C1753" s="392"/>
      <c r="D1753" s="392"/>
      <c r="E1753" s="392"/>
      <c r="F1753" s="393"/>
      <c r="G1753" s="396" t="str">
        <f t="shared" si="56"/>
        <v>No</v>
      </c>
      <c r="H1753" s="396" t="str">
        <f t="shared" si="57"/>
        <v>No</v>
      </c>
      <c r="I1753" s="396" t="str">
        <f t="shared" si="57"/>
        <v>No</v>
      </c>
    </row>
    <row r="1754" spans="2:9" x14ac:dyDescent="0.3">
      <c r="B1754" s="386"/>
      <c r="C1754" s="392"/>
      <c r="D1754" s="392"/>
      <c r="E1754" s="392"/>
      <c r="F1754" s="393"/>
      <c r="G1754" s="396" t="str">
        <f t="shared" si="56"/>
        <v>No</v>
      </c>
      <c r="H1754" s="396" t="str">
        <f t="shared" si="57"/>
        <v>No</v>
      </c>
      <c r="I1754" s="396" t="str">
        <f t="shared" si="57"/>
        <v>No</v>
      </c>
    </row>
    <row r="1755" spans="2:9" x14ac:dyDescent="0.3">
      <c r="B1755" s="386"/>
      <c r="C1755" s="392"/>
      <c r="D1755" s="392"/>
      <c r="E1755" s="392"/>
      <c r="F1755" s="393"/>
      <c r="G1755" s="396" t="str">
        <f t="shared" si="56"/>
        <v>No</v>
      </c>
      <c r="H1755" s="396" t="str">
        <f t="shared" si="57"/>
        <v>No</v>
      </c>
      <c r="I1755" s="396" t="str">
        <f t="shared" si="57"/>
        <v>No</v>
      </c>
    </row>
    <row r="1756" spans="2:9" x14ac:dyDescent="0.3">
      <c r="B1756" s="386"/>
      <c r="C1756" s="392"/>
      <c r="D1756" s="392"/>
      <c r="E1756" s="392"/>
      <c r="F1756" s="393"/>
      <c r="G1756" s="396" t="str">
        <f t="shared" si="56"/>
        <v>No</v>
      </c>
      <c r="H1756" s="396" t="str">
        <f t="shared" si="57"/>
        <v>No</v>
      </c>
      <c r="I1756" s="396" t="str">
        <f t="shared" si="57"/>
        <v>No</v>
      </c>
    </row>
    <row r="1757" spans="2:9" x14ac:dyDescent="0.3">
      <c r="B1757" s="386"/>
      <c r="C1757" s="392"/>
      <c r="D1757" s="392"/>
      <c r="E1757" s="392"/>
      <c r="F1757" s="393"/>
      <c r="G1757" s="396" t="str">
        <f t="shared" si="56"/>
        <v>No</v>
      </c>
      <c r="H1757" s="396" t="str">
        <f t="shared" si="57"/>
        <v>No</v>
      </c>
      <c r="I1757" s="396" t="str">
        <f t="shared" si="57"/>
        <v>No</v>
      </c>
    </row>
    <row r="1758" spans="2:9" x14ac:dyDescent="0.3">
      <c r="B1758" s="386"/>
      <c r="C1758" s="392"/>
      <c r="D1758" s="392"/>
      <c r="E1758" s="392"/>
      <c r="F1758" s="393"/>
      <c r="G1758" s="396" t="str">
        <f t="shared" si="56"/>
        <v>No</v>
      </c>
      <c r="H1758" s="396" t="str">
        <f t="shared" si="57"/>
        <v>No</v>
      </c>
      <c r="I1758" s="396" t="str">
        <f t="shared" si="57"/>
        <v>No</v>
      </c>
    </row>
    <row r="1759" spans="2:9" x14ac:dyDescent="0.3">
      <c r="B1759" s="386"/>
      <c r="C1759" s="392"/>
      <c r="D1759" s="392"/>
      <c r="E1759" s="392"/>
      <c r="F1759" s="393"/>
      <c r="G1759" s="396" t="str">
        <f t="shared" si="56"/>
        <v>No</v>
      </c>
      <c r="H1759" s="396" t="str">
        <f t="shared" si="57"/>
        <v>No</v>
      </c>
      <c r="I1759" s="396" t="str">
        <f t="shared" si="57"/>
        <v>No</v>
      </c>
    </row>
    <row r="1760" spans="2:9" x14ac:dyDescent="0.3">
      <c r="B1760" s="386"/>
      <c r="C1760" s="392"/>
      <c r="D1760" s="392"/>
      <c r="E1760" s="392"/>
      <c r="F1760" s="393"/>
      <c r="G1760" s="396" t="str">
        <f t="shared" si="56"/>
        <v>No</v>
      </c>
      <c r="H1760" s="396" t="str">
        <f t="shared" si="57"/>
        <v>No</v>
      </c>
      <c r="I1760" s="396" t="str">
        <f t="shared" si="57"/>
        <v>No</v>
      </c>
    </row>
    <row r="1761" spans="2:9" x14ac:dyDescent="0.3">
      <c r="B1761" s="386"/>
      <c r="C1761" s="392"/>
      <c r="D1761" s="392"/>
      <c r="E1761" s="392"/>
      <c r="F1761" s="393"/>
      <c r="G1761" s="396" t="str">
        <f t="shared" si="56"/>
        <v>No</v>
      </c>
      <c r="H1761" s="396" t="str">
        <f t="shared" si="57"/>
        <v>No</v>
      </c>
      <c r="I1761" s="396" t="str">
        <f t="shared" si="57"/>
        <v>No</v>
      </c>
    </row>
    <row r="1762" spans="2:9" x14ac:dyDescent="0.3">
      <c r="B1762" s="386"/>
      <c r="C1762" s="392"/>
      <c r="D1762" s="392"/>
      <c r="E1762" s="392"/>
      <c r="F1762" s="393"/>
      <c r="G1762" s="396" t="str">
        <f t="shared" si="56"/>
        <v>No</v>
      </c>
      <c r="H1762" s="396" t="str">
        <f t="shared" si="57"/>
        <v>No</v>
      </c>
      <c r="I1762" s="396" t="str">
        <f t="shared" si="57"/>
        <v>No</v>
      </c>
    </row>
    <row r="1763" spans="2:9" x14ac:dyDescent="0.3">
      <c r="B1763" s="386"/>
      <c r="C1763" s="392"/>
      <c r="D1763" s="392"/>
      <c r="E1763" s="392"/>
      <c r="F1763" s="393"/>
      <c r="G1763" s="396" t="str">
        <f t="shared" si="56"/>
        <v>No</v>
      </c>
      <c r="H1763" s="396" t="str">
        <f t="shared" si="57"/>
        <v>No</v>
      </c>
      <c r="I1763" s="396" t="str">
        <f t="shared" si="57"/>
        <v>No</v>
      </c>
    </row>
    <row r="1764" spans="2:9" x14ac:dyDescent="0.3">
      <c r="B1764" s="386"/>
      <c r="C1764" s="392"/>
      <c r="D1764" s="392"/>
      <c r="E1764" s="392"/>
      <c r="F1764" s="393"/>
      <c r="G1764" s="396" t="str">
        <f t="shared" si="56"/>
        <v>No</v>
      </c>
      <c r="H1764" s="396" t="str">
        <f t="shared" si="57"/>
        <v>No</v>
      </c>
      <c r="I1764" s="396" t="str">
        <f t="shared" si="57"/>
        <v>No</v>
      </c>
    </row>
    <row r="1765" spans="2:9" x14ac:dyDescent="0.3">
      <c r="B1765" s="386"/>
      <c r="C1765" s="392"/>
      <c r="D1765" s="392"/>
      <c r="E1765" s="392"/>
      <c r="F1765" s="393"/>
      <c r="G1765" s="396" t="str">
        <f t="shared" si="56"/>
        <v>No</v>
      </c>
      <c r="H1765" s="396" t="str">
        <f t="shared" si="57"/>
        <v>No</v>
      </c>
      <c r="I1765" s="396" t="str">
        <f t="shared" si="57"/>
        <v>No</v>
      </c>
    </row>
    <row r="1766" spans="2:9" x14ac:dyDescent="0.3">
      <c r="B1766" s="386"/>
      <c r="C1766" s="392"/>
      <c r="D1766" s="392"/>
      <c r="E1766" s="392"/>
      <c r="F1766" s="393"/>
      <c r="G1766" s="396" t="str">
        <f t="shared" si="56"/>
        <v>No</v>
      </c>
      <c r="H1766" s="396" t="str">
        <f t="shared" si="57"/>
        <v>No</v>
      </c>
      <c r="I1766" s="396" t="str">
        <f t="shared" si="57"/>
        <v>No</v>
      </c>
    </row>
    <row r="1767" spans="2:9" x14ac:dyDescent="0.3">
      <c r="B1767" s="386"/>
      <c r="C1767" s="392"/>
      <c r="D1767" s="392"/>
      <c r="E1767" s="392"/>
      <c r="F1767" s="393"/>
      <c r="G1767" s="396" t="str">
        <f t="shared" si="56"/>
        <v>No</v>
      </c>
      <c r="H1767" s="396" t="str">
        <f t="shared" si="57"/>
        <v>No</v>
      </c>
      <c r="I1767" s="396" t="str">
        <f t="shared" si="57"/>
        <v>No</v>
      </c>
    </row>
    <row r="1768" spans="2:9" x14ac:dyDescent="0.3">
      <c r="B1768" s="386"/>
      <c r="C1768" s="392"/>
      <c r="D1768" s="392"/>
      <c r="E1768" s="392"/>
      <c r="F1768" s="393"/>
      <c r="G1768" s="396" t="str">
        <f t="shared" si="56"/>
        <v>No</v>
      </c>
      <c r="H1768" s="396" t="str">
        <f t="shared" si="57"/>
        <v>No</v>
      </c>
      <c r="I1768" s="396" t="str">
        <f t="shared" si="57"/>
        <v>No</v>
      </c>
    </row>
    <row r="1769" spans="2:9" x14ac:dyDescent="0.3">
      <c r="B1769" s="386"/>
      <c r="C1769" s="392"/>
      <c r="D1769" s="392"/>
      <c r="E1769" s="392"/>
      <c r="F1769" s="393"/>
      <c r="G1769" s="396" t="str">
        <f t="shared" si="56"/>
        <v>No</v>
      </c>
      <c r="H1769" s="396" t="str">
        <f t="shared" si="57"/>
        <v>No</v>
      </c>
      <c r="I1769" s="396" t="str">
        <f t="shared" si="57"/>
        <v>No</v>
      </c>
    </row>
    <row r="1770" spans="2:9" x14ac:dyDescent="0.3">
      <c r="B1770" s="386"/>
      <c r="C1770" s="392"/>
      <c r="D1770" s="392"/>
      <c r="E1770" s="392"/>
      <c r="F1770" s="393"/>
      <c r="G1770" s="396" t="str">
        <f t="shared" si="56"/>
        <v>No</v>
      </c>
      <c r="H1770" s="396" t="str">
        <f t="shared" si="57"/>
        <v>No</v>
      </c>
      <c r="I1770" s="396" t="str">
        <f t="shared" si="57"/>
        <v>No</v>
      </c>
    </row>
    <row r="1771" spans="2:9" x14ac:dyDescent="0.3">
      <c r="B1771" s="386"/>
      <c r="C1771" s="392"/>
      <c r="D1771" s="392"/>
      <c r="E1771" s="392"/>
      <c r="F1771" s="393"/>
      <c r="G1771" s="396" t="str">
        <f t="shared" si="56"/>
        <v>No</v>
      </c>
      <c r="H1771" s="396" t="str">
        <f t="shared" si="57"/>
        <v>No</v>
      </c>
      <c r="I1771" s="396" t="str">
        <f t="shared" si="57"/>
        <v>No</v>
      </c>
    </row>
    <row r="1772" spans="2:9" x14ac:dyDescent="0.3">
      <c r="B1772" s="386"/>
      <c r="C1772" s="392"/>
      <c r="D1772" s="392"/>
      <c r="E1772" s="392"/>
      <c r="F1772" s="393"/>
      <c r="G1772" s="396" t="str">
        <f t="shared" si="56"/>
        <v>No</v>
      </c>
      <c r="H1772" s="396" t="str">
        <f t="shared" si="57"/>
        <v>No</v>
      </c>
      <c r="I1772" s="396" t="str">
        <f t="shared" si="57"/>
        <v>No</v>
      </c>
    </row>
    <row r="1773" spans="2:9" x14ac:dyDescent="0.3">
      <c r="B1773" s="386"/>
      <c r="C1773" s="392"/>
      <c r="D1773" s="392"/>
      <c r="E1773" s="392"/>
      <c r="F1773" s="393"/>
      <c r="G1773" s="396" t="str">
        <f t="shared" si="56"/>
        <v>No</v>
      </c>
      <c r="H1773" s="396" t="str">
        <f t="shared" si="57"/>
        <v>No</v>
      </c>
      <c r="I1773" s="396" t="str">
        <f t="shared" si="57"/>
        <v>No</v>
      </c>
    </row>
    <row r="1774" spans="2:9" x14ac:dyDescent="0.3">
      <c r="B1774" s="386"/>
      <c r="C1774" s="392"/>
      <c r="D1774" s="392"/>
      <c r="E1774" s="392"/>
      <c r="F1774" s="393"/>
      <c r="G1774" s="396" t="str">
        <f t="shared" si="56"/>
        <v>No</v>
      </c>
      <c r="H1774" s="396" t="str">
        <f t="shared" si="57"/>
        <v>No</v>
      </c>
      <c r="I1774" s="396" t="str">
        <f t="shared" si="57"/>
        <v>No</v>
      </c>
    </row>
    <row r="1775" spans="2:9" x14ac:dyDescent="0.3">
      <c r="B1775" s="386"/>
      <c r="C1775" s="392"/>
      <c r="D1775" s="392"/>
      <c r="E1775" s="392"/>
      <c r="F1775" s="393"/>
      <c r="G1775" s="396" t="str">
        <f t="shared" si="56"/>
        <v>No</v>
      </c>
      <c r="H1775" s="396" t="str">
        <f t="shared" si="57"/>
        <v>No</v>
      </c>
      <c r="I1775" s="396" t="str">
        <f t="shared" si="57"/>
        <v>No</v>
      </c>
    </row>
    <row r="1776" spans="2:9" x14ac:dyDescent="0.3">
      <c r="B1776" s="386"/>
      <c r="C1776" s="392"/>
      <c r="D1776" s="392"/>
      <c r="E1776" s="392"/>
      <c r="F1776" s="393"/>
      <c r="G1776" s="396" t="str">
        <f t="shared" si="56"/>
        <v>No</v>
      </c>
      <c r="H1776" s="396" t="str">
        <f t="shared" si="57"/>
        <v>No</v>
      </c>
      <c r="I1776" s="396" t="str">
        <f t="shared" si="57"/>
        <v>No</v>
      </c>
    </row>
    <row r="1777" spans="2:9" x14ac:dyDescent="0.3">
      <c r="B1777" s="386"/>
      <c r="C1777" s="392"/>
      <c r="D1777" s="392"/>
      <c r="E1777" s="392"/>
      <c r="F1777" s="393"/>
      <c r="G1777" s="396" t="str">
        <f t="shared" si="56"/>
        <v>No</v>
      </c>
      <c r="H1777" s="396" t="str">
        <f t="shared" si="57"/>
        <v>No</v>
      </c>
      <c r="I1777" s="396" t="str">
        <f t="shared" si="57"/>
        <v>No</v>
      </c>
    </row>
    <row r="1778" spans="2:9" x14ac:dyDescent="0.3">
      <c r="B1778" s="386"/>
      <c r="C1778" s="392"/>
      <c r="D1778" s="392"/>
      <c r="E1778" s="392"/>
      <c r="F1778" s="393"/>
      <c r="G1778" s="396" t="str">
        <f t="shared" si="56"/>
        <v>No</v>
      </c>
      <c r="H1778" s="396" t="str">
        <f t="shared" si="57"/>
        <v>No</v>
      </c>
      <c r="I1778" s="396" t="str">
        <f t="shared" si="57"/>
        <v>No</v>
      </c>
    </row>
    <row r="1779" spans="2:9" x14ac:dyDescent="0.3">
      <c r="B1779" s="386"/>
      <c r="C1779" s="392"/>
      <c r="D1779" s="392"/>
      <c r="E1779" s="392"/>
      <c r="F1779" s="393"/>
      <c r="G1779" s="396" t="str">
        <f t="shared" si="56"/>
        <v>No</v>
      </c>
      <c r="H1779" s="396" t="str">
        <f t="shared" si="57"/>
        <v>No</v>
      </c>
      <c r="I1779" s="396" t="str">
        <f t="shared" si="57"/>
        <v>No</v>
      </c>
    </row>
    <row r="1780" spans="2:9" x14ac:dyDescent="0.3">
      <c r="B1780" s="386"/>
      <c r="C1780" s="392"/>
      <c r="D1780" s="392"/>
      <c r="E1780" s="392"/>
      <c r="F1780" s="393"/>
      <c r="G1780" s="396" t="str">
        <f t="shared" si="56"/>
        <v>No</v>
      </c>
      <c r="H1780" s="396" t="str">
        <f t="shared" si="57"/>
        <v>No</v>
      </c>
      <c r="I1780" s="396" t="str">
        <f t="shared" si="57"/>
        <v>No</v>
      </c>
    </row>
    <row r="1781" spans="2:9" x14ac:dyDescent="0.3">
      <c r="B1781" s="386"/>
      <c r="C1781" s="392"/>
      <c r="D1781" s="392"/>
      <c r="E1781" s="392"/>
      <c r="F1781" s="393"/>
      <c r="G1781" s="396" t="str">
        <f t="shared" si="56"/>
        <v>No</v>
      </c>
      <c r="H1781" s="396" t="str">
        <f t="shared" si="57"/>
        <v>No</v>
      </c>
      <c r="I1781" s="396" t="str">
        <f t="shared" si="57"/>
        <v>No</v>
      </c>
    </row>
    <row r="1782" spans="2:9" x14ac:dyDescent="0.3">
      <c r="B1782" s="386"/>
      <c r="C1782" s="392"/>
      <c r="D1782" s="392"/>
      <c r="E1782" s="392"/>
      <c r="F1782" s="393"/>
      <c r="G1782" s="396" t="str">
        <f t="shared" si="56"/>
        <v>No</v>
      </c>
      <c r="H1782" s="396" t="str">
        <f t="shared" si="57"/>
        <v>No</v>
      </c>
      <c r="I1782" s="396" t="str">
        <f t="shared" si="57"/>
        <v>No</v>
      </c>
    </row>
    <row r="1783" spans="2:9" x14ac:dyDescent="0.3">
      <c r="B1783" s="386"/>
      <c r="C1783" s="392"/>
      <c r="D1783" s="392"/>
      <c r="E1783" s="392"/>
      <c r="F1783" s="393"/>
      <c r="G1783" s="396" t="str">
        <f t="shared" si="56"/>
        <v>No</v>
      </c>
      <c r="H1783" s="396" t="str">
        <f t="shared" si="57"/>
        <v>No</v>
      </c>
      <c r="I1783" s="396" t="str">
        <f t="shared" si="57"/>
        <v>No</v>
      </c>
    </row>
    <row r="1784" spans="2:9" x14ac:dyDescent="0.3">
      <c r="B1784" s="386"/>
      <c r="C1784" s="392"/>
      <c r="D1784" s="392"/>
      <c r="E1784" s="392"/>
      <c r="F1784" s="393"/>
      <c r="G1784" s="396" t="str">
        <f t="shared" si="56"/>
        <v>No</v>
      </c>
      <c r="H1784" s="396" t="str">
        <f t="shared" si="57"/>
        <v>No</v>
      </c>
      <c r="I1784" s="396" t="str">
        <f t="shared" si="57"/>
        <v>No</v>
      </c>
    </row>
    <row r="1785" spans="2:9" x14ac:dyDescent="0.3">
      <c r="B1785" s="386"/>
      <c r="C1785" s="392"/>
      <c r="D1785" s="392"/>
      <c r="E1785" s="392"/>
      <c r="F1785" s="393"/>
      <c r="G1785" s="396" t="str">
        <f t="shared" si="56"/>
        <v>No</v>
      </c>
      <c r="H1785" s="396" t="str">
        <f t="shared" si="57"/>
        <v>No</v>
      </c>
      <c r="I1785" s="396" t="str">
        <f t="shared" si="57"/>
        <v>No</v>
      </c>
    </row>
    <row r="1786" spans="2:9" x14ac:dyDescent="0.3">
      <c r="B1786" s="386"/>
      <c r="C1786" s="392"/>
      <c r="D1786" s="392"/>
      <c r="E1786" s="392"/>
      <c r="F1786" s="393"/>
      <c r="G1786" s="396" t="str">
        <f t="shared" si="56"/>
        <v>No</v>
      </c>
      <c r="H1786" s="396" t="str">
        <f t="shared" si="57"/>
        <v>No</v>
      </c>
      <c r="I1786" s="396" t="str">
        <f t="shared" si="57"/>
        <v>No</v>
      </c>
    </row>
    <row r="1787" spans="2:9" x14ac:dyDescent="0.3">
      <c r="B1787" s="386"/>
      <c r="C1787" s="392"/>
      <c r="D1787" s="392"/>
      <c r="E1787" s="392"/>
      <c r="F1787" s="393"/>
      <c r="G1787" s="396" t="str">
        <f t="shared" si="56"/>
        <v>No</v>
      </c>
      <c r="H1787" s="396" t="str">
        <f t="shared" si="57"/>
        <v>No</v>
      </c>
      <c r="I1787" s="396" t="str">
        <f t="shared" si="57"/>
        <v>No</v>
      </c>
    </row>
    <row r="1788" spans="2:9" x14ac:dyDescent="0.3">
      <c r="B1788" s="386"/>
      <c r="C1788" s="392"/>
      <c r="D1788" s="392"/>
      <c r="E1788" s="392"/>
      <c r="F1788" s="393"/>
      <c r="G1788" s="396" t="str">
        <f t="shared" si="56"/>
        <v>No</v>
      </c>
      <c r="H1788" s="396" t="str">
        <f t="shared" si="57"/>
        <v>No</v>
      </c>
      <c r="I1788" s="396" t="str">
        <f t="shared" si="57"/>
        <v>No</v>
      </c>
    </row>
    <row r="1789" spans="2:9" x14ac:dyDescent="0.3">
      <c r="B1789" s="386"/>
      <c r="C1789" s="392"/>
      <c r="D1789" s="392"/>
      <c r="E1789" s="392"/>
      <c r="F1789" s="393"/>
      <c r="G1789" s="396" t="str">
        <f t="shared" si="56"/>
        <v>No</v>
      </c>
      <c r="H1789" s="396" t="str">
        <f t="shared" si="57"/>
        <v>No</v>
      </c>
      <c r="I1789" s="396" t="str">
        <f t="shared" si="57"/>
        <v>No</v>
      </c>
    </row>
    <row r="1790" spans="2:9" x14ac:dyDescent="0.3">
      <c r="B1790" s="386"/>
      <c r="C1790" s="392"/>
      <c r="D1790" s="392"/>
      <c r="E1790" s="392"/>
      <c r="F1790" s="393"/>
      <c r="G1790" s="396" t="str">
        <f t="shared" si="56"/>
        <v>No</v>
      </c>
      <c r="H1790" s="396" t="str">
        <f t="shared" si="57"/>
        <v>No</v>
      </c>
      <c r="I1790" s="396" t="str">
        <f t="shared" si="57"/>
        <v>No</v>
      </c>
    </row>
    <row r="1791" spans="2:9" x14ac:dyDescent="0.3">
      <c r="B1791" s="386"/>
      <c r="C1791" s="392"/>
      <c r="D1791" s="392"/>
      <c r="E1791" s="392"/>
      <c r="F1791" s="393"/>
      <c r="G1791" s="396" t="str">
        <f t="shared" si="56"/>
        <v>No</v>
      </c>
      <c r="H1791" s="396" t="str">
        <f t="shared" si="57"/>
        <v>No</v>
      </c>
      <c r="I1791" s="396" t="str">
        <f t="shared" si="57"/>
        <v>No</v>
      </c>
    </row>
    <row r="1792" spans="2:9" x14ac:dyDescent="0.3">
      <c r="B1792" s="386"/>
      <c r="C1792" s="392"/>
      <c r="D1792" s="392"/>
      <c r="E1792" s="392"/>
      <c r="F1792" s="393"/>
      <c r="G1792" s="396" t="str">
        <f t="shared" si="56"/>
        <v>No</v>
      </c>
      <c r="H1792" s="396" t="str">
        <f t="shared" si="57"/>
        <v>No</v>
      </c>
      <c r="I1792" s="396" t="str">
        <f t="shared" si="57"/>
        <v>No</v>
      </c>
    </row>
    <row r="1793" spans="2:9" x14ac:dyDescent="0.3">
      <c r="B1793" s="386"/>
      <c r="C1793" s="392"/>
      <c r="D1793" s="392"/>
      <c r="E1793" s="392"/>
      <c r="F1793" s="393"/>
      <c r="G1793" s="396" t="str">
        <f t="shared" si="56"/>
        <v>No</v>
      </c>
      <c r="H1793" s="396" t="str">
        <f t="shared" si="57"/>
        <v>No</v>
      </c>
      <c r="I1793" s="396" t="str">
        <f t="shared" si="57"/>
        <v>No</v>
      </c>
    </row>
    <row r="1794" spans="2:9" x14ac:dyDescent="0.3">
      <c r="B1794" s="386"/>
      <c r="C1794" s="392"/>
      <c r="D1794" s="392"/>
      <c r="E1794" s="392"/>
      <c r="F1794" s="393"/>
      <c r="G1794" s="396" t="str">
        <f t="shared" si="56"/>
        <v>No</v>
      </c>
      <c r="H1794" s="396" t="str">
        <f t="shared" si="57"/>
        <v>No</v>
      </c>
      <c r="I1794" s="396" t="str">
        <f t="shared" si="57"/>
        <v>No</v>
      </c>
    </row>
    <row r="1795" spans="2:9" x14ac:dyDescent="0.3">
      <c r="B1795" s="386"/>
      <c r="C1795" s="392"/>
      <c r="D1795" s="392"/>
      <c r="E1795" s="392"/>
      <c r="F1795" s="393"/>
      <c r="G1795" s="396" t="str">
        <f t="shared" si="56"/>
        <v>No</v>
      </c>
      <c r="H1795" s="396" t="str">
        <f t="shared" si="57"/>
        <v>No</v>
      </c>
      <c r="I1795" s="396" t="str">
        <f t="shared" si="57"/>
        <v>No</v>
      </c>
    </row>
    <row r="1796" spans="2:9" x14ac:dyDescent="0.3">
      <c r="B1796" s="386"/>
      <c r="C1796" s="392"/>
      <c r="D1796" s="392"/>
      <c r="E1796" s="392"/>
      <c r="F1796" s="393"/>
      <c r="G1796" s="396" t="str">
        <f t="shared" si="56"/>
        <v>No</v>
      </c>
      <c r="H1796" s="396" t="str">
        <f t="shared" si="57"/>
        <v>No</v>
      </c>
      <c r="I1796" s="396" t="str">
        <f t="shared" si="57"/>
        <v>No</v>
      </c>
    </row>
    <row r="1797" spans="2:9" x14ac:dyDescent="0.3">
      <c r="B1797" s="386"/>
      <c r="C1797" s="392"/>
      <c r="D1797" s="392"/>
      <c r="E1797" s="392"/>
      <c r="F1797" s="393"/>
      <c r="G1797" s="396" t="str">
        <f t="shared" si="56"/>
        <v>No</v>
      </c>
      <c r="H1797" s="396" t="str">
        <f t="shared" si="57"/>
        <v>No</v>
      </c>
      <c r="I1797" s="396" t="str">
        <f t="shared" si="57"/>
        <v>No</v>
      </c>
    </row>
    <row r="1798" spans="2:9" x14ac:dyDescent="0.3">
      <c r="B1798" s="386"/>
      <c r="C1798" s="392"/>
      <c r="D1798" s="392"/>
      <c r="E1798" s="392"/>
      <c r="F1798" s="393"/>
      <c r="G1798" s="396" t="str">
        <f t="shared" si="56"/>
        <v>No</v>
      </c>
      <c r="H1798" s="396" t="str">
        <f t="shared" si="57"/>
        <v>No</v>
      </c>
      <c r="I1798" s="396" t="str">
        <f t="shared" si="57"/>
        <v>No</v>
      </c>
    </row>
    <row r="1799" spans="2:9" x14ac:dyDescent="0.3">
      <c r="B1799" s="386"/>
      <c r="C1799" s="392"/>
      <c r="D1799" s="392"/>
      <c r="E1799" s="392"/>
      <c r="F1799" s="393"/>
      <c r="G1799" s="396" t="str">
        <f t="shared" si="56"/>
        <v>No</v>
      </c>
      <c r="H1799" s="396" t="str">
        <f t="shared" si="57"/>
        <v>No</v>
      </c>
      <c r="I1799" s="396" t="str">
        <f t="shared" si="57"/>
        <v>No</v>
      </c>
    </row>
    <row r="1800" spans="2:9" x14ac:dyDescent="0.3">
      <c r="B1800" s="386"/>
      <c r="C1800" s="392"/>
      <c r="D1800" s="392"/>
      <c r="E1800" s="392"/>
      <c r="F1800" s="393"/>
      <c r="G1800" s="396" t="str">
        <f t="shared" si="56"/>
        <v>No</v>
      </c>
      <c r="H1800" s="396" t="str">
        <f t="shared" si="57"/>
        <v>No</v>
      </c>
      <c r="I1800" s="396" t="str">
        <f t="shared" si="57"/>
        <v>No</v>
      </c>
    </row>
    <row r="1801" spans="2:9" x14ac:dyDescent="0.3">
      <c r="B1801" s="386"/>
      <c r="C1801" s="392"/>
      <c r="D1801" s="392"/>
      <c r="E1801" s="392"/>
      <c r="F1801" s="393"/>
      <c r="G1801" s="396" t="str">
        <f t="shared" si="56"/>
        <v>No</v>
      </c>
      <c r="H1801" s="396" t="str">
        <f t="shared" si="57"/>
        <v>No</v>
      </c>
      <c r="I1801" s="396" t="str">
        <f t="shared" si="57"/>
        <v>No</v>
      </c>
    </row>
    <row r="1802" spans="2:9" x14ac:dyDescent="0.3">
      <c r="B1802" s="386"/>
      <c r="C1802" s="392"/>
      <c r="D1802" s="392"/>
      <c r="E1802" s="392"/>
      <c r="F1802" s="393"/>
      <c r="G1802" s="396" t="str">
        <f t="shared" si="56"/>
        <v>No</v>
      </c>
      <c r="H1802" s="396" t="str">
        <f t="shared" si="57"/>
        <v>No</v>
      </c>
      <c r="I1802" s="396" t="str">
        <f t="shared" si="57"/>
        <v>No</v>
      </c>
    </row>
    <row r="1803" spans="2:9" x14ac:dyDescent="0.3">
      <c r="B1803" s="386"/>
      <c r="C1803" s="392"/>
      <c r="D1803" s="392"/>
      <c r="E1803" s="392"/>
      <c r="F1803" s="393"/>
      <c r="G1803" s="396" t="str">
        <f t="shared" si="56"/>
        <v>No</v>
      </c>
      <c r="H1803" s="396" t="str">
        <f t="shared" si="57"/>
        <v>No</v>
      </c>
      <c r="I1803" s="396" t="str">
        <f t="shared" si="57"/>
        <v>No</v>
      </c>
    </row>
    <row r="1804" spans="2:9" x14ac:dyDescent="0.3">
      <c r="B1804" s="386"/>
      <c r="C1804" s="392"/>
      <c r="D1804" s="392"/>
      <c r="E1804" s="392"/>
      <c r="F1804" s="393"/>
      <c r="G1804" s="396" t="str">
        <f t="shared" si="56"/>
        <v>No</v>
      </c>
      <c r="H1804" s="396" t="str">
        <f t="shared" si="57"/>
        <v>No</v>
      </c>
      <c r="I1804" s="396" t="str">
        <f t="shared" si="57"/>
        <v>No</v>
      </c>
    </row>
    <row r="1805" spans="2:9" x14ac:dyDescent="0.3">
      <c r="B1805" s="386"/>
      <c r="C1805" s="392"/>
      <c r="D1805" s="392"/>
      <c r="E1805" s="392"/>
      <c r="F1805" s="393"/>
      <c r="G1805" s="396" t="str">
        <f t="shared" si="56"/>
        <v>No</v>
      </c>
      <c r="H1805" s="396" t="str">
        <f t="shared" si="57"/>
        <v>No</v>
      </c>
      <c r="I1805" s="396" t="str">
        <f t="shared" si="57"/>
        <v>No</v>
      </c>
    </row>
    <row r="1806" spans="2:9" x14ac:dyDescent="0.3">
      <c r="B1806" s="386"/>
      <c r="C1806" s="392"/>
      <c r="D1806" s="392"/>
      <c r="E1806" s="392"/>
      <c r="F1806" s="393"/>
      <c r="G1806" s="396" t="str">
        <f t="shared" si="56"/>
        <v>No</v>
      </c>
      <c r="H1806" s="396" t="str">
        <f t="shared" si="57"/>
        <v>No</v>
      </c>
      <c r="I1806" s="396" t="str">
        <f t="shared" si="57"/>
        <v>No</v>
      </c>
    </row>
    <row r="1807" spans="2:9" x14ac:dyDescent="0.3">
      <c r="B1807" s="386"/>
      <c r="C1807" s="392"/>
      <c r="D1807" s="392"/>
      <c r="E1807" s="392"/>
      <c r="F1807" s="393"/>
      <c r="G1807" s="396" t="str">
        <f t="shared" si="56"/>
        <v>No</v>
      </c>
      <c r="H1807" s="396" t="str">
        <f t="shared" si="57"/>
        <v>No</v>
      </c>
      <c r="I1807" s="396" t="str">
        <f t="shared" si="57"/>
        <v>No</v>
      </c>
    </row>
    <row r="1808" spans="2:9" x14ac:dyDescent="0.3">
      <c r="B1808" s="386"/>
      <c r="C1808" s="392"/>
      <c r="D1808" s="392"/>
      <c r="E1808" s="392"/>
      <c r="F1808" s="393"/>
      <c r="G1808" s="396" t="str">
        <f t="shared" si="56"/>
        <v>No</v>
      </c>
      <c r="H1808" s="396" t="str">
        <f t="shared" si="57"/>
        <v>No</v>
      </c>
      <c r="I1808" s="396" t="str">
        <f t="shared" si="57"/>
        <v>No</v>
      </c>
    </row>
    <row r="1809" spans="2:9" x14ac:dyDescent="0.3">
      <c r="B1809" s="386"/>
      <c r="C1809" s="392"/>
      <c r="D1809" s="392"/>
      <c r="E1809" s="392"/>
      <c r="F1809" s="393"/>
      <c r="G1809" s="396" t="str">
        <f t="shared" si="56"/>
        <v>No</v>
      </c>
      <c r="H1809" s="396" t="str">
        <f t="shared" si="57"/>
        <v>No</v>
      </c>
      <c r="I1809" s="396" t="str">
        <f t="shared" si="57"/>
        <v>No</v>
      </c>
    </row>
    <row r="1810" spans="2:9" x14ac:dyDescent="0.3">
      <c r="B1810" s="386"/>
      <c r="C1810" s="392"/>
      <c r="D1810" s="392"/>
      <c r="E1810" s="392"/>
      <c r="F1810" s="393"/>
      <c r="G1810" s="396" t="str">
        <f t="shared" si="56"/>
        <v>No</v>
      </c>
      <c r="H1810" s="396" t="str">
        <f t="shared" si="57"/>
        <v>No</v>
      </c>
      <c r="I1810" s="396" t="str">
        <f t="shared" si="57"/>
        <v>No</v>
      </c>
    </row>
    <row r="1811" spans="2:9" x14ac:dyDescent="0.3">
      <c r="B1811" s="386"/>
      <c r="C1811" s="392"/>
      <c r="D1811" s="392"/>
      <c r="E1811" s="392"/>
      <c r="F1811" s="393"/>
      <c r="G1811" s="396" t="str">
        <f t="shared" si="56"/>
        <v>No</v>
      </c>
      <c r="H1811" s="396" t="str">
        <f t="shared" si="57"/>
        <v>No</v>
      </c>
      <c r="I1811" s="396" t="str">
        <f t="shared" si="57"/>
        <v>No</v>
      </c>
    </row>
    <row r="1812" spans="2:9" x14ac:dyDescent="0.3">
      <c r="B1812" s="386"/>
      <c r="C1812" s="392"/>
      <c r="D1812" s="392"/>
      <c r="E1812" s="392"/>
      <c r="F1812" s="393"/>
      <c r="G1812" s="396" t="str">
        <f t="shared" si="56"/>
        <v>No</v>
      </c>
      <c r="H1812" s="396" t="str">
        <f t="shared" si="57"/>
        <v>No</v>
      </c>
      <c r="I1812" s="396" t="str">
        <f t="shared" si="57"/>
        <v>No</v>
      </c>
    </row>
    <row r="1813" spans="2:9" x14ac:dyDescent="0.3">
      <c r="B1813" s="386"/>
      <c r="C1813" s="392"/>
      <c r="D1813" s="392"/>
      <c r="E1813" s="392"/>
      <c r="F1813" s="393"/>
      <c r="G1813" s="396" t="str">
        <f t="shared" si="56"/>
        <v>No</v>
      </c>
      <c r="H1813" s="396" t="str">
        <f t="shared" si="57"/>
        <v>No</v>
      </c>
      <c r="I1813" s="396" t="str">
        <f t="shared" si="57"/>
        <v>No</v>
      </c>
    </row>
    <row r="1814" spans="2:9" x14ac:dyDescent="0.3">
      <c r="B1814" s="386"/>
      <c r="C1814" s="392"/>
      <c r="D1814" s="392"/>
      <c r="E1814" s="392"/>
      <c r="F1814" s="393"/>
      <c r="G1814" s="396" t="str">
        <f t="shared" ref="G1814:G1877" si="58">IF($C1814="","No",IF($C1814&lt;DATE(2007,9,21),"Yes","No"))</f>
        <v>No</v>
      </c>
      <c r="H1814" s="396" t="str">
        <f t="shared" ref="H1814:I1877" si="59">IF($C1814="","No",IF($C1814&lt;DATE(2019,9,20),"Yes","No"))</f>
        <v>No</v>
      </c>
      <c r="I1814" s="396" t="str">
        <f t="shared" si="59"/>
        <v>No</v>
      </c>
    </row>
    <row r="1815" spans="2:9" x14ac:dyDescent="0.3">
      <c r="B1815" s="386"/>
      <c r="C1815" s="392"/>
      <c r="D1815" s="392"/>
      <c r="E1815" s="392"/>
      <c r="F1815" s="393"/>
      <c r="G1815" s="396" t="str">
        <f t="shared" si="58"/>
        <v>No</v>
      </c>
      <c r="H1815" s="396" t="str">
        <f t="shared" si="59"/>
        <v>No</v>
      </c>
      <c r="I1815" s="396" t="str">
        <f t="shared" si="59"/>
        <v>No</v>
      </c>
    </row>
    <row r="1816" spans="2:9" x14ac:dyDescent="0.3">
      <c r="B1816" s="386"/>
      <c r="C1816" s="392"/>
      <c r="D1816" s="392"/>
      <c r="E1816" s="392"/>
      <c r="F1816" s="393"/>
      <c r="G1816" s="396" t="str">
        <f t="shared" si="58"/>
        <v>No</v>
      </c>
      <c r="H1816" s="396" t="str">
        <f t="shared" si="59"/>
        <v>No</v>
      </c>
      <c r="I1816" s="396" t="str">
        <f t="shared" si="59"/>
        <v>No</v>
      </c>
    </row>
    <row r="1817" spans="2:9" x14ac:dyDescent="0.3">
      <c r="B1817" s="386"/>
      <c r="C1817" s="392"/>
      <c r="D1817" s="392"/>
      <c r="E1817" s="392"/>
      <c r="F1817" s="393"/>
      <c r="G1817" s="396" t="str">
        <f t="shared" si="58"/>
        <v>No</v>
      </c>
      <c r="H1817" s="396" t="str">
        <f t="shared" si="59"/>
        <v>No</v>
      </c>
      <c r="I1817" s="396" t="str">
        <f t="shared" si="59"/>
        <v>No</v>
      </c>
    </row>
    <row r="1818" spans="2:9" x14ac:dyDescent="0.3">
      <c r="B1818" s="386"/>
      <c r="C1818" s="392"/>
      <c r="D1818" s="392"/>
      <c r="E1818" s="392"/>
      <c r="F1818" s="393"/>
      <c r="G1818" s="396" t="str">
        <f t="shared" si="58"/>
        <v>No</v>
      </c>
      <c r="H1818" s="396" t="str">
        <f t="shared" si="59"/>
        <v>No</v>
      </c>
      <c r="I1818" s="396" t="str">
        <f t="shared" si="59"/>
        <v>No</v>
      </c>
    </row>
    <row r="1819" spans="2:9" x14ac:dyDescent="0.3">
      <c r="B1819" s="386"/>
      <c r="C1819" s="392"/>
      <c r="D1819" s="392"/>
      <c r="E1819" s="392"/>
      <c r="F1819" s="393"/>
      <c r="G1819" s="396" t="str">
        <f t="shared" si="58"/>
        <v>No</v>
      </c>
      <c r="H1819" s="396" t="str">
        <f t="shared" si="59"/>
        <v>No</v>
      </c>
      <c r="I1819" s="396" t="str">
        <f t="shared" si="59"/>
        <v>No</v>
      </c>
    </row>
    <row r="1820" spans="2:9" x14ac:dyDescent="0.3">
      <c r="B1820" s="386"/>
      <c r="C1820" s="392"/>
      <c r="D1820" s="392"/>
      <c r="E1820" s="392"/>
      <c r="F1820" s="393"/>
      <c r="G1820" s="396" t="str">
        <f t="shared" si="58"/>
        <v>No</v>
      </c>
      <c r="H1820" s="396" t="str">
        <f t="shared" si="59"/>
        <v>No</v>
      </c>
      <c r="I1820" s="396" t="str">
        <f t="shared" si="59"/>
        <v>No</v>
      </c>
    </row>
    <row r="1821" spans="2:9" x14ac:dyDescent="0.3">
      <c r="B1821" s="386"/>
      <c r="C1821" s="392"/>
      <c r="D1821" s="392"/>
      <c r="E1821" s="392"/>
      <c r="F1821" s="393"/>
      <c r="G1821" s="396" t="str">
        <f t="shared" si="58"/>
        <v>No</v>
      </c>
      <c r="H1821" s="396" t="str">
        <f t="shared" si="59"/>
        <v>No</v>
      </c>
      <c r="I1821" s="396" t="str">
        <f t="shared" si="59"/>
        <v>No</v>
      </c>
    </row>
    <row r="1822" spans="2:9" x14ac:dyDescent="0.3">
      <c r="B1822" s="386"/>
      <c r="C1822" s="392"/>
      <c r="D1822" s="392"/>
      <c r="E1822" s="392"/>
      <c r="F1822" s="393"/>
      <c r="G1822" s="396" t="str">
        <f t="shared" si="58"/>
        <v>No</v>
      </c>
      <c r="H1822" s="396" t="str">
        <f t="shared" si="59"/>
        <v>No</v>
      </c>
      <c r="I1822" s="396" t="str">
        <f t="shared" si="59"/>
        <v>No</v>
      </c>
    </row>
    <row r="1823" spans="2:9" x14ac:dyDescent="0.3">
      <c r="B1823" s="386"/>
      <c r="C1823" s="392"/>
      <c r="D1823" s="392"/>
      <c r="E1823" s="392"/>
      <c r="F1823" s="393"/>
      <c r="G1823" s="396" t="str">
        <f t="shared" si="58"/>
        <v>No</v>
      </c>
      <c r="H1823" s="396" t="str">
        <f t="shared" si="59"/>
        <v>No</v>
      </c>
      <c r="I1823" s="396" t="str">
        <f t="shared" si="59"/>
        <v>No</v>
      </c>
    </row>
    <row r="1824" spans="2:9" x14ac:dyDescent="0.3">
      <c r="B1824" s="386"/>
      <c r="C1824" s="392"/>
      <c r="D1824" s="392"/>
      <c r="E1824" s="392"/>
      <c r="F1824" s="393"/>
      <c r="G1824" s="396" t="str">
        <f t="shared" si="58"/>
        <v>No</v>
      </c>
      <c r="H1824" s="396" t="str">
        <f t="shared" si="59"/>
        <v>No</v>
      </c>
      <c r="I1824" s="396" t="str">
        <f t="shared" si="59"/>
        <v>No</v>
      </c>
    </row>
    <row r="1825" spans="2:9" x14ac:dyDescent="0.3">
      <c r="B1825" s="386"/>
      <c r="C1825" s="392"/>
      <c r="D1825" s="392"/>
      <c r="E1825" s="392"/>
      <c r="F1825" s="393"/>
      <c r="G1825" s="396" t="str">
        <f t="shared" si="58"/>
        <v>No</v>
      </c>
      <c r="H1825" s="396" t="str">
        <f t="shared" si="59"/>
        <v>No</v>
      </c>
      <c r="I1825" s="396" t="str">
        <f t="shared" si="59"/>
        <v>No</v>
      </c>
    </row>
    <row r="1826" spans="2:9" x14ac:dyDescent="0.3">
      <c r="B1826" s="386"/>
      <c r="C1826" s="392"/>
      <c r="D1826" s="392"/>
      <c r="E1826" s="392"/>
      <c r="F1826" s="393"/>
      <c r="G1826" s="396" t="str">
        <f t="shared" si="58"/>
        <v>No</v>
      </c>
      <c r="H1826" s="396" t="str">
        <f t="shared" si="59"/>
        <v>No</v>
      </c>
      <c r="I1826" s="396" t="str">
        <f t="shared" si="59"/>
        <v>No</v>
      </c>
    </row>
    <row r="1827" spans="2:9" x14ac:dyDescent="0.3">
      <c r="B1827" s="386"/>
      <c r="C1827" s="392"/>
      <c r="D1827" s="392"/>
      <c r="E1827" s="392"/>
      <c r="F1827" s="393"/>
      <c r="G1827" s="396" t="str">
        <f t="shared" si="58"/>
        <v>No</v>
      </c>
      <c r="H1827" s="396" t="str">
        <f t="shared" si="59"/>
        <v>No</v>
      </c>
      <c r="I1827" s="396" t="str">
        <f t="shared" si="59"/>
        <v>No</v>
      </c>
    </row>
    <row r="1828" spans="2:9" x14ac:dyDescent="0.3">
      <c r="B1828" s="386"/>
      <c r="C1828" s="392"/>
      <c r="D1828" s="392"/>
      <c r="E1828" s="392"/>
      <c r="F1828" s="393"/>
      <c r="G1828" s="396" t="str">
        <f t="shared" si="58"/>
        <v>No</v>
      </c>
      <c r="H1828" s="396" t="str">
        <f t="shared" si="59"/>
        <v>No</v>
      </c>
      <c r="I1828" s="396" t="str">
        <f t="shared" si="59"/>
        <v>No</v>
      </c>
    </row>
    <row r="1829" spans="2:9" x14ac:dyDescent="0.3">
      <c r="B1829" s="386"/>
      <c r="C1829" s="392"/>
      <c r="D1829" s="392"/>
      <c r="E1829" s="392"/>
      <c r="F1829" s="393"/>
      <c r="G1829" s="396" t="str">
        <f t="shared" si="58"/>
        <v>No</v>
      </c>
      <c r="H1829" s="396" t="str">
        <f t="shared" si="59"/>
        <v>No</v>
      </c>
      <c r="I1829" s="396" t="str">
        <f t="shared" si="59"/>
        <v>No</v>
      </c>
    </row>
    <row r="1830" spans="2:9" x14ac:dyDescent="0.3">
      <c r="B1830" s="386"/>
      <c r="C1830" s="392"/>
      <c r="D1830" s="392"/>
      <c r="E1830" s="392"/>
      <c r="F1830" s="393"/>
      <c r="G1830" s="396" t="str">
        <f t="shared" si="58"/>
        <v>No</v>
      </c>
      <c r="H1830" s="396" t="str">
        <f t="shared" si="59"/>
        <v>No</v>
      </c>
      <c r="I1830" s="396" t="str">
        <f t="shared" si="59"/>
        <v>No</v>
      </c>
    </row>
    <row r="1831" spans="2:9" x14ac:dyDescent="0.3">
      <c r="B1831" s="386"/>
      <c r="C1831" s="392"/>
      <c r="D1831" s="392"/>
      <c r="E1831" s="392"/>
      <c r="F1831" s="393"/>
      <c r="G1831" s="396" t="str">
        <f t="shared" si="58"/>
        <v>No</v>
      </c>
      <c r="H1831" s="396" t="str">
        <f t="shared" si="59"/>
        <v>No</v>
      </c>
      <c r="I1831" s="396" t="str">
        <f t="shared" si="59"/>
        <v>No</v>
      </c>
    </row>
    <row r="1832" spans="2:9" x14ac:dyDescent="0.3">
      <c r="B1832" s="386"/>
      <c r="C1832" s="392"/>
      <c r="D1832" s="392"/>
      <c r="E1832" s="392"/>
      <c r="F1832" s="393"/>
      <c r="G1832" s="396" t="str">
        <f t="shared" si="58"/>
        <v>No</v>
      </c>
      <c r="H1832" s="396" t="str">
        <f t="shared" si="59"/>
        <v>No</v>
      </c>
      <c r="I1832" s="396" t="str">
        <f t="shared" si="59"/>
        <v>No</v>
      </c>
    </row>
    <row r="1833" spans="2:9" x14ac:dyDescent="0.3">
      <c r="B1833" s="386"/>
      <c r="C1833" s="392"/>
      <c r="D1833" s="392"/>
      <c r="E1833" s="392"/>
      <c r="F1833" s="393"/>
      <c r="G1833" s="396" t="str">
        <f t="shared" si="58"/>
        <v>No</v>
      </c>
      <c r="H1833" s="396" t="str">
        <f t="shared" si="59"/>
        <v>No</v>
      </c>
      <c r="I1833" s="396" t="str">
        <f t="shared" si="59"/>
        <v>No</v>
      </c>
    </row>
    <row r="1834" spans="2:9" x14ac:dyDescent="0.3">
      <c r="B1834" s="386"/>
      <c r="C1834" s="392"/>
      <c r="D1834" s="392"/>
      <c r="E1834" s="392"/>
      <c r="F1834" s="393"/>
      <c r="G1834" s="396" t="str">
        <f t="shared" si="58"/>
        <v>No</v>
      </c>
      <c r="H1834" s="396" t="str">
        <f t="shared" si="59"/>
        <v>No</v>
      </c>
      <c r="I1834" s="396" t="str">
        <f t="shared" si="59"/>
        <v>No</v>
      </c>
    </row>
    <row r="1835" spans="2:9" x14ac:dyDescent="0.3">
      <c r="B1835" s="386"/>
      <c r="C1835" s="392"/>
      <c r="D1835" s="392"/>
      <c r="E1835" s="392"/>
      <c r="F1835" s="393"/>
      <c r="G1835" s="396" t="str">
        <f t="shared" si="58"/>
        <v>No</v>
      </c>
      <c r="H1835" s="396" t="str">
        <f t="shared" si="59"/>
        <v>No</v>
      </c>
      <c r="I1835" s="396" t="str">
        <f t="shared" si="59"/>
        <v>No</v>
      </c>
    </row>
    <row r="1836" spans="2:9" x14ac:dyDescent="0.3">
      <c r="B1836" s="386"/>
      <c r="C1836" s="392"/>
      <c r="D1836" s="392"/>
      <c r="E1836" s="392"/>
      <c r="F1836" s="393"/>
      <c r="G1836" s="396" t="str">
        <f t="shared" si="58"/>
        <v>No</v>
      </c>
      <c r="H1836" s="396" t="str">
        <f t="shared" si="59"/>
        <v>No</v>
      </c>
      <c r="I1836" s="396" t="str">
        <f t="shared" si="59"/>
        <v>No</v>
      </c>
    </row>
    <row r="1837" spans="2:9" x14ac:dyDescent="0.3">
      <c r="B1837" s="386"/>
      <c r="C1837" s="392"/>
      <c r="D1837" s="392"/>
      <c r="E1837" s="392"/>
      <c r="F1837" s="393"/>
      <c r="G1837" s="396" t="str">
        <f t="shared" si="58"/>
        <v>No</v>
      </c>
      <c r="H1837" s="396" t="str">
        <f t="shared" si="59"/>
        <v>No</v>
      </c>
      <c r="I1837" s="396" t="str">
        <f t="shared" si="59"/>
        <v>No</v>
      </c>
    </row>
    <row r="1838" spans="2:9" x14ac:dyDescent="0.3">
      <c r="B1838" s="386"/>
      <c r="C1838" s="392"/>
      <c r="D1838" s="392"/>
      <c r="E1838" s="392"/>
      <c r="F1838" s="393"/>
      <c r="G1838" s="396" t="str">
        <f t="shared" si="58"/>
        <v>No</v>
      </c>
      <c r="H1838" s="396" t="str">
        <f t="shared" si="59"/>
        <v>No</v>
      </c>
      <c r="I1838" s="396" t="str">
        <f t="shared" si="59"/>
        <v>No</v>
      </c>
    </row>
    <row r="1839" spans="2:9" x14ac:dyDescent="0.3">
      <c r="B1839" s="386"/>
      <c r="C1839" s="392"/>
      <c r="D1839" s="392"/>
      <c r="E1839" s="392"/>
      <c r="F1839" s="393"/>
      <c r="G1839" s="396" t="str">
        <f t="shared" si="58"/>
        <v>No</v>
      </c>
      <c r="H1839" s="396" t="str">
        <f t="shared" si="59"/>
        <v>No</v>
      </c>
      <c r="I1839" s="396" t="str">
        <f t="shared" si="59"/>
        <v>No</v>
      </c>
    </row>
    <row r="1840" spans="2:9" x14ac:dyDescent="0.3">
      <c r="B1840" s="386"/>
      <c r="C1840" s="392"/>
      <c r="D1840" s="392"/>
      <c r="E1840" s="392"/>
      <c r="F1840" s="393"/>
      <c r="G1840" s="396" t="str">
        <f t="shared" si="58"/>
        <v>No</v>
      </c>
      <c r="H1840" s="396" t="str">
        <f t="shared" si="59"/>
        <v>No</v>
      </c>
      <c r="I1840" s="396" t="str">
        <f t="shared" si="59"/>
        <v>No</v>
      </c>
    </row>
    <row r="1841" spans="2:9" x14ac:dyDescent="0.3">
      <c r="B1841" s="386"/>
      <c r="C1841" s="392"/>
      <c r="D1841" s="392"/>
      <c r="E1841" s="392"/>
      <c r="F1841" s="393"/>
      <c r="G1841" s="396" t="str">
        <f t="shared" si="58"/>
        <v>No</v>
      </c>
      <c r="H1841" s="396" t="str">
        <f t="shared" si="59"/>
        <v>No</v>
      </c>
      <c r="I1841" s="396" t="str">
        <f t="shared" si="59"/>
        <v>No</v>
      </c>
    </row>
    <row r="1842" spans="2:9" x14ac:dyDescent="0.3">
      <c r="B1842" s="386"/>
      <c r="C1842" s="392"/>
      <c r="D1842" s="392"/>
      <c r="E1842" s="392"/>
      <c r="F1842" s="393"/>
      <c r="G1842" s="396" t="str">
        <f t="shared" si="58"/>
        <v>No</v>
      </c>
      <c r="H1842" s="396" t="str">
        <f t="shared" si="59"/>
        <v>No</v>
      </c>
      <c r="I1842" s="396" t="str">
        <f t="shared" si="59"/>
        <v>No</v>
      </c>
    </row>
    <row r="1843" spans="2:9" x14ac:dyDescent="0.3">
      <c r="B1843" s="386"/>
      <c r="C1843" s="392"/>
      <c r="D1843" s="392"/>
      <c r="E1843" s="392"/>
      <c r="F1843" s="393"/>
      <c r="G1843" s="396" t="str">
        <f t="shared" si="58"/>
        <v>No</v>
      </c>
      <c r="H1843" s="396" t="str">
        <f t="shared" si="59"/>
        <v>No</v>
      </c>
      <c r="I1843" s="396" t="str">
        <f t="shared" si="59"/>
        <v>No</v>
      </c>
    </row>
    <row r="1844" spans="2:9" x14ac:dyDescent="0.3">
      <c r="B1844" s="386"/>
      <c r="C1844" s="392"/>
      <c r="D1844" s="392"/>
      <c r="E1844" s="392"/>
      <c r="F1844" s="393"/>
      <c r="G1844" s="396" t="str">
        <f t="shared" si="58"/>
        <v>No</v>
      </c>
      <c r="H1844" s="396" t="str">
        <f t="shared" si="59"/>
        <v>No</v>
      </c>
      <c r="I1844" s="396" t="str">
        <f t="shared" si="59"/>
        <v>No</v>
      </c>
    </row>
    <row r="1845" spans="2:9" x14ac:dyDescent="0.3">
      <c r="B1845" s="386"/>
      <c r="C1845" s="392"/>
      <c r="D1845" s="392"/>
      <c r="E1845" s="392"/>
      <c r="F1845" s="393"/>
      <c r="G1845" s="396" t="str">
        <f t="shared" si="58"/>
        <v>No</v>
      </c>
      <c r="H1845" s="396" t="str">
        <f t="shared" si="59"/>
        <v>No</v>
      </c>
      <c r="I1845" s="396" t="str">
        <f t="shared" si="59"/>
        <v>No</v>
      </c>
    </row>
    <row r="1846" spans="2:9" x14ac:dyDescent="0.3">
      <c r="B1846" s="386"/>
      <c r="C1846" s="392"/>
      <c r="D1846" s="392"/>
      <c r="E1846" s="392"/>
      <c r="F1846" s="393"/>
      <c r="G1846" s="396" t="str">
        <f t="shared" si="58"/>
        <v>No</v>
      </c>
      <c r="H1846" s="396" t="str">
        <f t="shared" si="59"/>
        <v>No</v>
      </c>
      <c r="I1846" s="396" t="str">
        <f t="shared" si="59"/>
        <v>No</v>
      </c>
    </row>
    <row r="1847" spans="2:9" x14ac:dyDescent="0.3">
      <c r="B1847" s="386"/>
      <c r="C1847" s="392"/>
      <c r="D1847" s="392"/>
      <c r="E1847" s="392"/>
      <c r="F1847" s="393"/>
      <c r="G1847" s="396" t="str">
        <f t="shared" si="58"/>
        <v>No</v>
      </c>
      <c r="H1847" s="396" t="str">
        <f t="shared" si="59"/>
        <v>No</v>
      </c>
      <c r="I1847" s="396" t="str">
        <f t="shared" si="59"/>
        <v>No</v>
      </c>
    </row>
    <row r="1848" spans="2:9" x14ac:dyDescent="0.3">
      <c r="B1848" s="386"/>
      <c r="C1848" s="392"/>
      <c r="D1848" s="392"/>
      <c r="E1848" s="392"/>
      <c r="F1848" s="393"/>
      <c r="G1848" s="396" t="str">
        <f t="shared" si="58"/>
        <v>No</v>
      </c>
      <c r="H1848" s="396" t="str">
        <f t="shared" si="59"/>
        <v>No</v>
      </c>
      <c r="I1848" s="396" t="str">
        <f t="shared" si="59"/>
        <v>No</v>
      </c>
    </row>
    <row r="1849" spans="2:9" x14ac:dyDescent="0.3">
      <c r="B1849" s="386"/>
      <c r="C1849" s="392"/>
      <c r="D1849" s="392"/>
      <c r="E1849" s="392"/>
      <c r="F1849" s="393"/>
      <c r="G1849" s="396" t="str">
        <f t="shared" si="58"/>
        <v>No</v>
      </c>
      <c r="H1849" s="396" t="str">
        <f t="shared" si="59"/>
        <v>No</v>
      </c>
      <c r="I1849" s="396" t="str">
        <f t="shared" si="59"/>
        <v>No</v>
      </c>
    </row>
    <row r="1850" spans="2:9" x14ac:dyDescent="0.3">
      <c r="B1850" s="386"/>
      <c r="C1850" s="392"/>
      <c r="D1850" s="392"/>
      <c r="E1850" s="392"/>
      <c r="F1850" s="393"/>
      <c r="G1850" s="396" t="str">
        <f t="shared" si="58"/>
        <v>No</v>
      </c>
      <c r="H1850" s="396" t="str">
        <f t="shared" si="59"/>
        <v>No</v>
      </c>
      <c r="I1850" s="396" t="str">
        <f t="shared" si="59"/>
        <v>No</v>
      </c>
    </row>
    <row r="1851" spans="2:9" x14ac:dyDescent="0.3">
      <c r="B1851" s="386"/>
      <c r="C1851" s="392"/>
      <c r="D1851" s="392"/>
      <c r="E1851" s="392"/>
      <c r="F1851" s="393"/>
      <c r="G1851" s="396" t="str">
        <f t="shared" si="58"/>
        <v>No</v>
      </c>
      <c r="H1851" s="396" t="str">
        <f t="shared" si="59"/>
        <v>No</v>
      </c>
      <c r="I1851" s="396" t="str">
        <f t="shared" si="59"/>
        <v>No</v>
      </c>
    </row>
    <row r="1852" spans="2:9" x14ac:dyDescent="0.3">
      <c r="B1852" s="386"/>
      <c r="C1852" s="392"/>
      <c r="D1852" s="392"/>
      <c r="E1852" s="392"/>
      <c r="F1852" s="393"/>
      <c r="G1852" s="396" t="str">
        <f t="shared" si="58"/>
        <v>No</v>
      </c>
      <c r="H1852" s="396" t="str">
        <f t="shared" si="59"/>
        <v>No</v>
      </c>
      <c r="I1852" s="396" t="str">
        <f t="shared" si="59"/>
        <v>No</v>
      </c>
    </row>
    <row r="1853" spans="2:9" x14ac:dyDescent="0.3">
      <c r="B1853" s="386"/>
      <c r="C1853" s="392"/>
      <c r="D1853" s="392"/>
      <c r="E1853" s="392"/>
      <c r="F1853" s="393"/>
      <c r="G1853" s="396" t="str">
        <f t="shared" si="58"/>
        <v>No</v>
      </c>
      <c r="H1853" s="396" t="str">
        <f t="shared" si="59"/>
        <v>No</v>
      </c>
      <c r="I1853" s="396" t="str">
        <f t="shared" si="59"/>
        <v>No</v>
      </c>
    </row>
    <row r="1854" spans="2:9" x14ac:dyDescent="0.3">
      <c r="B1854" s="386"/>
      <c r="C1854" s="392"/>
      <c r="D1854" s="392"/>
      <c r="E1854" s="392"/>
      <c r="F1854" s="393"/>
      <c r="G1854" s="396" t="str">
        <f t="shared" si="58"/>
        <v>No</v>
      </c>
      <c r="H1854" s="396" t="str">
        <f t="shared" si="59"/>
        <v>No</v>
      </c>
      <c r="I1854" s="396" t="str">
        <f t="shared" si="59"/>
        <v>No</v>
      </c>
    </row>
    <row r="1855" spans="2:9" x14ac:dyDescent="0.3">
      <c r="B1855" s="386"/>
      <c r="C1855" s="392"/>
      <c r="D1855" s="392"/>
      <c r="E1855" s="392"/>
      <c r="F1855" s="393"/>
      <c r="G1855" s="396" t="str">
        <f t="shared" si="58"/>
        <v>No</v>
      </c>
      <c r="H1855" s="396" t="str">
        <f t="shared" si="59"/>
        <v>No</v>
      </c>
      <c r="I1855" s="396" t="str">
        <f t="shared" si="59"/>
        <v>No</v>
      </c>
    </row>
    <row r="1856" spans="2:9" x14ac:dyDescent="0.3">
      <c r="B1856" s="386"/>
      <c r="C1856" s="392"/>
      <c r="D1856" s="392"/>
      <c r="E1856" s="392"/>
      <c r="F1856" s="393"/>
      <c r="G1856" s="396" t="str">
        <f t="shared" si="58"/>
        <v>No</v>
      </c>
      <c r="H1856" s="396" t="str">
        <f t="shared" si="59"/>
        <v>No</v>
      </c>
      <c r="I1856" s="396" t="str">
        <f t="shared" si="59"/>
        <v>No</v>
      </c>
    </row>
    <row r="1857" spans="2:9" x14ac:dyDescent="0.3">
      <c r="B1857" s="386"/>
      <c r="C1857" s="392"/>
      <c r="D1857" s="392"/>
      <c r="E1857" s="392"/>
      <c r="F1857" s="393"/>
      <c r="G1857" s="396" t="str">
        <f t="shared" si="58"/>
        <v>No</v>
      </c>
      <c r="H1857" s="396" t="str">
        <f t="shared" si="59"/>
        <v>No</v>
      </c>
      <c r="I1857" s="396" t="str">
        <f t="shared" si="59"/>
        <v>No</v>
      </c>
    </row>
    <row r="1858" spans="2:9" x14ac:dyDescent="0.3">
      <c r="B1858" s="386"/>
      <c r="C1858" s="392"/>
      <c r="D1858" s="392"/>
      <c r="E1858" s="392"/>
      <c r="F1858" s="393"/>
      <c r="G1858" s="396" t="str">
        <f t="shared" si="58"/>
        <v>No</v>
      </c>
      <c r="H1858" s="396" t="str">
        <f t="shared" si="59"/>
        <v>No</v>
      </c>
      <c r="I1858" s="396" t="str">
        <f t="shared" si="59"/>
        <v>No</v>
      </c>
    </row>
    <row r="1859" spans="2:9" x14ac:dyDescent="0.3">
      <c r="B1859" s="386"/>
      <c r="C1859" s="392"/>
      <c r="D1859" s="392"/>
      <c r="E1859" s="392"/>
      <c r="F1859" s="393"/>
      <c r="G1859" s="396" t="str">
        <f t="shared" si="58"/>
        <v>No</v>
      </c>
      <c r="H1859" s="396" t="str">
        <f t="shared" si="59"/>
        <v>No</v>
      </c>
      <c r="I1859" s="396" t="str">
        <f t="shared" si="59"/>
        <v>No</v>
      </c>
    </row>
    <row r="1860" spans="2:9" x14ac:dyDescent="0.3">
      <c r="B1860" s="386"/>
      <c r="C1860" s="392"/>
      <c r="D1860" s="392"/>
      <c r="E1860" s="392"/>
      <c r="F1860" s="393"/>
      <c r="G1860" s="396" t="str">
        <f t="shared" si="58"/>
        <v>No</v>
      </c>
      <c r="H1860" s="396" t="str">
        <f t="shared" si="59"/>
        <v>No</v>
      </c>
      <c r="I1860" s="396" t="str">
        <f t="shared" si="59"/>
        <v>No</v>
      </c>
    </row>
    <row r="1861" spans="2:9" x14ac:dyDescent="0.3">
      <c r="B1861" s="386"/>
      <c r="C1861" s="392"/>
      <c r="D1861" s="392"/>
      <c r="E1861" s="392"/>
      <c r="F1861" s="393"/>
      <c r="G1861" s="396" t="str">
        <f t="shared" si="58"/>
        <v>No</v>
      </c>
      <c r="H1861" s="396" t="str">
        <f t="shared" si="59"/>
        <v>No</v>
      </c>
      <c r="I1861" s="396" t="str">
        <f t="shared" si="59"/>
        <v>No</v>
      </c>
    </row>
    <row r="1862" spans="2:9" x14ac:dyDescent="0.3">
      <c r="B1862" s="386"/>
      <c r="C1862" s="392"/>
      <c r="D1862" s="392"/>
      <c r="E1862" s="392"/>
      <c r="F1862" s="393"/>
      <c r="G1862" s="396" t="str">
        <f t="shared" si="58"/>
        <v>No</v>
      </c>
      <c r="H1862" s="396" t="str">
        <f t="shared" si="59"/>
        <v>No</v>
      </c>
      <c r="I1862" s="396" t="str">
        <f t="shared" si="59"/>
        <v>No</v>
      </c>
    </row>
    <row r="1863" spans="2:9" x14ac:dyDescent="0.3">
      <c r="B1863" s="386"/>
      <c r="C1863" s="392"/>
      <c r="D1863" s="392"/>
      <c r="E1863" s="392"/>
      <c r="F1863" s="393"/>
      <c r="G1863" s="396" t="str">
        <f t="shared" si="58"/>
        <v>No</v>
      </c>
      <c r="H1863" s="396" t="str">
        <f t="shared" si="59"/>
        <v>No</v>
      </c>
      <c r="I1863" s="396" t="str">
        <f t="shared" si="59"/>
        <v>No</v>
      </c>
    </row>
    <row r="1864" spans="2:9" x14ac:dyDescent="0.3">
      <c r="B1864" s="386"/>
      <c r="C1864" s="392"/>
      <c r="D1864" s="392"/>
      <c r="E1864" s="392"/>
      <c r="F1864" s="393"/>
      <c r="G1864" s="396" t="str">
        <f t="shared" si="58"/>
        <v>No</v>
      </c>
      <c r="H1864" s="396" t="str">
        <f t="shared" si="59"/>
        <v>No</v>
      </c>
      <c r="I1864" s="396" t="str">
        <f t="shared" si="59"/>
        <v>No</v>
      </c>
    </row>
    <row r="1865" spans="2:9" x14ac:dyDescent="0.3">
      <c r="B1865" s="386"/>
      <c r="C1865" s="392"/>
      <c r="D1865" s="392"/>
      <c r="E1865" s="392"/>
      <c r="F1865" s="393"/>
      <c r="G1865" s="396" t="str">
        <f t="shared" si="58"/>
        <v>No</v>
      </c>
      <c r="H1865" s="396" t="str">
        <f t="shared" si="59"/>
        <v>No</v>
      </c>
      <c r="I1865" s="396" t="str">
        <f t="shared" si="59"/>
        <v>No</v>
      </c>
    </row>
    <row r="1866" spans="2:9" x14ac:dyDescent="0.3">
      <c r="B1866" s="386"/>
      <c r="C1866" s="392"/>
      <c r="D1866" s="392"/>
      <c r="E1866" s="392"/>
      <c r="F1866" s="393"/>
      <c r="G1866" s="396" t="str">
        <f t="shared" si="58"/>
        <v>No</v>
      </c>
      <c r="H1866" s="396" t="str">
        <f t="shared" si="59"/>
        <v>No</v>
      </c>
      <c r="I1866" s="396" t="str">
        <f t="shared" si="59"/>
        <v>No</v>
      </c>
    </row>
    <row r="1867" spans="2:9" x14ac:dyDescent="0.3">
      <c r="B1867" s="386"/>
      <c r="C1867" s="392"/>
      <c r="D1867" s="392"/>
      <c r="E1867" s="392"/>
      <c r="F1867" s="393"/>
      <c r="G1867" s="396" t="str">
        <f t="shared" si="58"/>
        <v>No</v>
      </c>
      <c r="H1867" s="396" t="str">
        <f t="shared" si="59"/>
        <v>No</v>
      </c>
      <c r="I1867" s="396" t="str">
        <f t="shared" si="59"/>
        <v>No</v>
      </c>
    </row>
    <row r="1868" spans="2:9" x14ac:dyDescent="0.3">
      <c r="B1868" s="386"/>
      <c r="C1868" s="392"/>
      <c r="D1868" s="392"/>
      <c r="E1868" s="392"/>
      <c r="F1868" s="393"/>
      <c r="G1868" s="396" t="str">
        <f t="shared" si="58"/>
        <v>No</v>
      </c>
      <c r="H1868" s="396" t="str">
        <f t="shared" si="59"/>
        <v>No</v>
      </c>
      <c r="I1868" s="396" t="str">
        <f t="shared" si="59"/>
        <v>No</v>
      </c>
    </row>
    <row r="1869" spans="2:9" x14ac:dyDescent="0.3">
      <c r="B1869" s="386"/>
      <c r="C1869" s="392"/>
      <c r="D1869" s="392"/>
      <c r="E1869" s="392"/>
      <c r="F1869" s="393"/>
      <c r="G1869" s="396" t="str">
        <f t="shared" si="58"/>
        <v>No</v>
      </c>
      <c r="H1869" s="396" t="str">
        <f t="shared" si="59"/>
        <v>No</v>
      </c>
      <c r="I1869" s="396" t="str">
        <f t="shared" si="59"/>
        <v>No</v>
      </c>
    </row>
    <row r="1870" spans="2:9" x14ac:dyDescent="0.3">
      <c r="B1870" s="386"/>
      <c r="C1870" s="392"/>
      <c r="D1870" s="392"/>
      <c r="E1870" s="392"/>
      <c r="F1870" s="393"/>
      <c r="G1870" s="396" t="str">
        <f t="shared" si="58"/>
        <v>No</v>
      </c>
      <c r="H1870" s="396" t="str">
        <f t="shared" si="59"/>
        <v>No</v>
      </c>
      <c r="I1870" s="396" t="str">
        <f t="shared" si="59"/>
        <v>No</v>
      </c>
    </row>
    <row r="1871" spans="2:9" x14ac:dyDescent="0.3">
      <c r="B1871" s="386"/>
      <c r="C1871" s="392"/>
      <c r="D1871" s="392"/>
      <c r="E1871" s="392"/>
      <c r="F1871" s="393"/>
      <c r="G1871" s="396" t="str">
        <f t="shared" si="58"/>
        <v>No</v>
      </c>
      <c r="H1871" s="396" t="str">
        <f t="shared" si="59"/>
        <v>No</v>
      </c>
      <c r="I1871" s="396" t="str">
        <f t="shared" si="59"/>
        <v>No</v>
      </c>
    </row>
    <row r="1872" spans="2:9" x14ac:dyDescent="0.3">
      <c r="B1872" s="386"/>
      <c r="C1872" s="392"/>
      <c r="D1872" s="392"/>
      <c r="E1872" s="392"/>
      <c r="F1872" s="393"/>
      <c r="G1872" s="396" t="str">
        <f t="shared" si="58"/>
        <v>No</v>
      </c>
      <c r="H1872" s="396" t="str">
        <f t="shared" si="59"/>
        <v>No</v>
      </c>
      <c r="I1872" s="396" t="str">
        <f t="shared" si="59"/>
        <v>No</v>
      </c>
    </row>
    <row r="1873" spans="2:9" x14ac:dyDescent="0.3">
      <c r="B1873" s="386"/>
      <c r="C1873" s="392"/>
      <c r="D1873" s="392"/>
      <c r="E1873" s="392"/>
      <c r="F1873" s="393"/>
      <c r="G1873" s="396" t="str">
        <f t="shared" si="58"/>
        <v>No</v>
      </c>
      <c r="H1873" s="396" t="str">
        <f t="shared" si="59"/>
        <v>No</v>
      </c>
      <c r="I1873" s="396" t="str">
        <f t="shared" si="59"/>
        <v>No</v>
      </c>
    </row>
    <row r="1874" spans="2:9" x14ac:dyDescent="0.3">
      <c r="B1874" s="386"/>
      <c r="C1874" s="392"/>
      <c r="D1874" s="392"/>
      <c r="E1874" s="392"/>
      <c r="F1874" s="393"/>
      <c r="G1874" s="396" t="str">
        <f t="shared" si="58"/>
        <v>No</v>
      </c>
      <c r="H1874" s="396" t="str">
        <f t="shared" si="59"/>
        <v>No</v>
      </c>
      <c r="I1874" s="396" t="str">
        <f t="shared" si="59"/>
        <v>No</v>
      </c>
    </row>
    <row r="1875" spans="2:9" x14ac:dyDescent="0.3">
      <c r="B1875" s="386"/>
      <c r="C1875" s="392"/>
      <c r="D1875" s="392"/>
      <c r="E1875" s="392"/>
      <c r="F1875" s="393"/>
      <c r="G1875" s="396" t="str">
        <f t="shared" si="58"/>
        <v>No</v>
      </c>
      <c r="H1875" s="396" t="str">
        <f t="shared" si="59"/>
        <v>No</v>
      </c>
      <c r="I1875" s="396" t="str">
        <f t="shared" si="59"/>
        <v>No</v>
      </c>
    </row>
    <row r="1876" spans="2:9" x14ac:dyDescent="0.3">
      <c r="B1876" s="386"/>
      <c r="C1876" s="392"/>
      <c r="D1876" s="392"/>
      <c r="E1876" s="392"/>
      <c r="F1876" s="393"/>
      <c r="G1876" s="396" t="str">
        <f t="shared" si="58"/>
        <v>No</v>
      </c>
      <c r="H1876" s="396" t="str">
        <f t="shared" si="59"/>
        <v>No</v>
      </c>
      <c r="I1876" s="396" t="str">
        <f t="shared" si="59"/>
        <v>No</v>
      </c>
    </row>
    <row r="1877" spans="2:9" x14ac:dyDescent="0.3">
      <c r="B1877" s="386"/>
      <c r="C1877" s="392"/>
      <c r="D1877" s="392"/>
      <c r="E1877" s="392"/>
      <c r="F1877" s="393"/>
      <c r="G1877" s="396" t="str">
        <f t="shared" si="58"/>
        <v>No</v>
      </c>
      <c r="H1877" s="396" t="str">
        <f t="shared" si="59"/>
        <v>No</v>
      </c>
      <c r="I1877" s="396" t="str">
        <f t="shared" si="59"/>
        <v>No</v>
      </c>
    </row>
    <row r="1878" spans="2:9" x14ac:dyDescent="0.3">
      <c r="B1878" s="386"/>
      <c r="C1878" s="392"/>
      <c r="D1878" s="392"/>
      <c r="E1878" s="392"/>
      <c r="F1878" s="393"/>
      <c r="G1878" s="396" t="str">
        <f t="shared" ref="G1878:G1941" si="60">IF($C1878="","No",IF($C1878&lt;DATE(2007,9,21),"Yes","No"))</f>
        <v>No</v>
      </c>
      <c r="H1878" s="396" t="str">
        <f t="shared" ref="H1878:I1941" si="61">IF($C1878="","No",IF($C1878&lt;DATE(2019,9,20),"Yes","No"))</f>
        <v>No</v>
      </c>
      <c r="I1878" s="396" t="str">
        <f t="shared" si="61"/>
        <v>No</v>
      </c>
    </row>
    <row r="1879" spans="2:9" x14ac:dyDescent="0.3">
      <c r="B1879" s="386"/>
      <c r="C1879" s="392"/>
      <c r="D1879" s="392"/>
      <c r="E1879" s="392"/>
      <c r="F1879" s="393"/>
      <c r="G1879" s="396" t="str">
        <f t="shared" si="60"/>
        <v>No</v>
      </c>
      <c r="H1879" s="396" t="str">
        <f t="shared" si="61"/>
        <v>No</v>
      </c>
      <c r="I1879" s="396" t="str">
        <f t="shared" si="61"/>
        <v>No</v>
      </c>
    </row>
    <row r="1880" spans="2:9" x14ac:dyDescent="0.3">
      <c r="B1880" s="386"/>
      <c r="C1880" s="392"/>
      <c r="D1880" s="392"/>
      <c r="E1880" s="392"/>
      <c r="F1880" s="393"/>
      <c r="G1880" s="396" t="str">
        <f t="shared" si="60"/>
        <v>No</v>
      </c>
      <c r="H1880" s="396" t="str">
        <f t="shared" si="61"/>
        <v>No</v>
      </c>
      <c r="I1880" s="396" t="str">
        <f t="shared" si="61"/>
        <v>No</v>
      </c>
    </row>
    <row r="1881" spans="2:9" x14ac:dyDescent="0.3">
      <c r="B1881" s="386"/>
      <c r="C1881" s="392"/>
      <c r="D1881" s="392"/>
      <c r="E1881" s="392"/>
      <c r="F1881" s="393"/>
      <c r="G1881" s="396" t="str">
        <f t="shared" si="60"/>
        <v>No</v>
      </c>
      <c r="H1881" s="396" t="str">
        <f t="shared" si="61"/>
        <v>No</v>
      </c>
      <c r="I1881" s="396" t="str">
        <f t="shared" si="61"/>
        <v>No</v>
      </c>
    </row>
    <row r="1882" spans="2:9" x14ac:dyDescent="0.3">
      <c r="B1882" s="386"/>
      <c r="C1882" s="392"/>
      <c r="D1882" s="392"/>
      <c r="E1882" s="392"/>
      <c r="F1882" s="393"/>
      <c r="G1882" s="396" t="str">
        <f t="shared" si="60"/>
        <v>No</v>
      </c>
      <c r="H1882" s="396" t="str">
        <f t="shared" si="61"/>
        <v>No</v>
      </c>
      <c r="I1882" s="396" t="str">
        <f t="shared" si="61"/>
        <v>No</v>
      </c>
    </row>
    <row r="1883" spans="2:9" x14ac:dyDescent="0.3">
      <c r="B1883" s="386"/>
      <c r="C1883" s="392"/>
      <c r="D1883" s="392"/>
      <c r="E1883" s="392"/>
      <c r="F1883" s="393"/>
      <c r="G1883" s="396" t="str">
        <f t="shared" si="60"/>
        <v>No</v>
      </c>
      <c r="H1883" s="396" t="str">
        <f t="shared" si="61"/>
        <v>No</v>
      </c>
      <c r="I1883" s="396" t="str">
        <f t="shared" si="61"/>
        <v>No</v>
      </c>
    </row>
    <row r="1884" spans="2:9" x14ac:dyDescent="0.3">
      <c r="B1884" s="386"/>
      <c r="C1884" s="392"/>
      <c r="D1884" s="392"/>
      <c r="E1884" s="392"/>
      <c r="F1884" s="393"/>
      <c r="G1884" s="396" t="str">
        <f t="shared" si="60"/>
        <v>No</v>
      </c>
      <c r="H1884" s="396" t="str">
        <f t="shared" si="61"/>
        <v>No</v>
      </c>
      <c r="I1884" s="396" t="str">
        <f t="shared" si="61"/>
        <v>No</v>
      </c>
    </row>
    <row r="1885" spans="2:9" x14ac:dyDescent="0.3">
      <c r="B1885" s="386"/>
      <c r="C1885" s="392"/>
      <c r="D1885" s="392"/>
      <c r="E1885" s="392"/>
      <c r="F1885" s="393"/>
      <c r="G1885" s="396" t="str">
        <f t="shared" si="60"/>
        <v>No</v>
      </c>
      <c r="H1885" s="396" t="str">
        <f t="shared" si="61"/>
        <v>No</v>
      </c>
      <c r="I1885" s="396" t="str">
        <f t="shared" si="61"/>
        <v>No</v>
      </c>
    </row>
    <row r="1886" spans="2:9" x14ac:dyDescent="0.3">
      <c r="B1886" s="386"/>
      <c r="C1886" s="392"/>
      <c r="D1886" s="392"/>
      <c r="E1886" s="392"/>
      <c r="F1886" s="393"/>
      <c r="G1886" s="396" t="str">
        <f t="shared" si="60"/>
        <v>No</v>
      </c>
      <c r="H1886" s="396" t="str">
        <f t="shared" si="61"/>
        <v>No</v>
      </c>
      <c r="I1886" s="396" t="str">
        <f t="shared" si="61"/>
        <v>No</v>
      </c>
    </row>
    <row r="1887" spans="2:9" x14ac:dyDescent="0.3">
      <c r="B1887" s="386"/>
      <c r="C1887" s="392"/>
      <c r="D1887" s="392"/>
      <c r="E1887" s="392"/>
      <c r="F1887" s="393"/>
      <c r="G1887" s="396" t="str">
        <f t="shared" si="60"/>
        <v>No</v>
      </c>
      <c r="H1887" s="396" t="str">
        <f t="shared" si="61"/>
        <v>No</v>
      </c>
      <c r="I1887" s="396" t="str">
        <f t="shared" si="61"/>
        <v>No</v>
      </c>
    </row>
    <row r="1888" spans="2:9" x14ac:dyDescent="0.3">
      <c r="B1888" s="386"/>
      <c r="C1888" s="392"/>
      <c r="D1888" s="392"/>
      <c r="E1888" s="392"/>
      <c r="F1888" s="393"/>
      <c r="G1888" s="396" t="str">
        <f t="shared" si="60"/>
        <v>No</v>
      </c>
      <c r="H1888" s="396" t="str">
        <f t="shared" si="61"/>
        <v>No</v>
      </c>
      <c r="I1888" s="396" t="str">
        <f t="shared" si="61"/>
        <v>No</v>
      </c>
    </row>
    <row r="1889" spans="2:9" x14ac:dyDescent="0.3">
      <c r="B1889" s="386"/>
      <c r="C1889" s="392"/>
      <c r="D1889" s="392"/>
      <c r="E1889" s="392"/>
      <c r="F1889" s="393"/>
      <c r="G1889" s="396" t="str">
        <f t="shared" si="60"/>
        <v>No</v>
      </c>
      <c r="H1889" s="396" t="str">
        <f t="shared" si="61"/>
        <v>No</v>
      </c>
      <c r="I1889" s="396" t="str">
        <f t="shared" si="61"/>
        <v>No</v>
      </c>
    </row>
    <row r="1890" spans="2:9" x14ac:dyDescent="0.3">
      <c r="B1890" s="386"/>
      <c r="C1890" s="392"/>
      <c r="D1890" s="392"/>
      <c r="E1890" s="392"/>
      <c r="F1890" s="393"/>
      <c r="G1890" s="396" t="str">
        <f t="shared" si="60"/>
        <v>No</v>
      </c>
      <c r="H1890" s="396" t="str">
        <f t="shared" si="61"/>
        <v>No</v>
      </c>
      <c r="I1890" s="396" t="str">
        <f t="shared" si="61"/>
        <v>No</v>
      </c>
    </row>
    <row r="1891" spans="2:9" x14ac:dyDescent="0.3">
      <c r="B1891" s="386"/>
      <c r="C1891" s="392"/>
      <c r="D1891" s="392"/>
      <c r="E1891" s="392"/>
      <c r="F1891" s="393"/>
      <c r="G1891" s="396" t="str">
        <f t="shared" si="60"/>
        <v>No</v>
      </c>
      <c r="H1891" s="396" t="str">
        <f t="shared" si="61"/>
        <v>No</v>
      </c>
      <c r="I1891" s="396" t="str">
        <f t="shared" si="61"/>
        <v>No</v>
      </c>
    </row>
    <row r="1892" spans="2:9" x14ac:dyDescent="0.3">
      <c r="B1892" s="386"/>
      <c r="C1892" s="392"/>
      <c r="D1892" s="392"/>
      <c r="E1892" s="392"/>
      <c r="F1892" s="393"/>
      <c r="G1892" s="396" t="str">
        <f t="shared" si="60"/>
        <v>No</v>
      </c>
      <c r="H1892" s="396" t="str">
        <f t="shared" si="61"/>
        <v>No</v>
      </c>
      <c r="I1892" s="396" t="str">
        <f t="shared" si="61"/>
        <v>No</v>
      </c>
    </row>
    <row r="1893" spans="2:9" x14ac:dyDescent="0.3">
      <c r="B1893" s="386"/>
      <c r="C1893" s="392"/>
      <c r="D1893" s="392"/>
      <c r="E1893" s="392"/>
      <c r="F1893" s="393"/>
      <c r="G1893" s="396" t="str">
        <f t="shared" si="60"/>
        <v>No</v>
      </c>
      <c r="H1893" s="396" t="str">
        <f t="shared" si="61"/>
        <v>No</v>
      </c>
      <c r="I1893" s="396" t="str">
        <f t="shared" si="61"/>
        <v>No</v>
      </c>
    </row>
    <row r="1894" spans="2:9" x14ac:dyDescent="0.3">
      <c r="B1894" s="386"/>
      <c r="C1894" s="392"/>
      <c r="D1894" s="392"/>
      <c r="E1894" s="392"/>
      <c r="F1894" s="393"/>
      <c r="G1894" s="396" t="str">
        <f t="shared" si="60"/>
        <v>No</v>
      </c>
      <c r="H1894" s="396" t="str">
        <f t="shared" si="61"/>
        <v>No</v>
      </c>
      <c r="I1894" s="396" t="str">
        <f t="shared" si="61"/>
        <v>No</v>
      </c>
    </row>
    <row r="1895" spans="2:9" x14ac:dyDescent="0.3">
      <c r="B1895" s="386"/>
      <c r="C1895" s="392"/>
      <c r="D1895" s="392"/>
      <c r="E1895" s="392"/>
      <c r="F1895" s="393"/>
      <c r="G1895" s="396" t="str">
        <f t="shared" si="60"/>
        <v>No</v>
      </c>
      <c r="H1895" s="396" t="str">
        <f t="shared" si="61"/>
        <v>No</v>
      </c>
      <c r="I1895" s="396" t="str">
        <f t="shared" si="61"/>
        <v>No</v>
      </c>
    </row>
    <row r="1896" spans="2:9" x14ac:dyDescent="0.3">
      <c r="B1896" s="386"/>
      <c r="C1896" s="392"/>
      <c r="D1896" s="392"/>
      <c r="E1896" s="392"/>
      <c r="F1896" s="393"/>
      <c r="G1896" s="396" t="str">
        <f t="shared" si="60"/>
        <v>No</v>
      </c>
      <c r="H1896" s="396" t="str">
        <f t="shared" si="61"/>
        <v>No</v>
      </c>
      <c r="I1896" s="396" t="str">
        <f t="shared" si="61"/>
        <v>No</v>
      </c>
    </row>
    <row r="1897" spans="2:9" x14ac:dyDescent="0.3">
      <c r="B1897" s="386"/>
      <c r="C1897" s="392"/>
      <c r="D1897" s="392"/>
      <c r="E1897" s="392"/>
      <c r="F1897" s="393"/>
      <c r="G1897" s="396" t="str">
        <f t="shared" si="60"/>
        <v>No</v>
      </c>
      <c r="H1897" s="396" t="str">
        <f t="shared" si="61"/>
        <v>No</v>
      </c>
      <c r="I1897" s="396" t="str">
        <f t="shared" si="61"/>
        <v>No</v>
      </c>
    </row>
    <row r="1898" spans="2:9" x14ac:dyDescent="0.3">
      <c r="B1898" s="386"/>
      <c r="C1898" s="392"/>
      <c r="D1898" s="392"/>
      <c r="E1898" s="392"/>
      <c r="F1898" s="393"/>
      <c r="G1898" s="396" t="str">
        <f t="shared" si="60"/>
        <v>No</v>
      </c>
      <c r="H1898" s="396" t="str">
        <f t="shared" si="61"/>
        <v>No</v>
      </c>
      <c r="I1898" s="396" t="str">
        <f t="shared" si="61"/>
        <v>No</v>
      </c>
    </row>
    <row r="1899" spans="2:9" x14ac:dyDescent="0.3">
      <c r="B1899" s="386"/>
      <c r="C1899" s="392"/>
      <c r="D1899" s="392"/>
      <c r="E1899" s="392"/>
      <c r="F1899" s="393"/>
      <c r="G1899" s="396" t="str">
        <f t="shared" si="60"/>
        <v>No</v>
      </c>
      <c r="H1899" s="396" t="str">
        <f t="shared" si="61"/>
        <v>No</v>
      </c>
      <c r="I1899" s="396" t="str">
        <f t="shared" si="61"/>
        <v>No</v>
      </c>
    </row>
    <row r="1900" spans="2:9" x14ac:dyDescent="0.3">
      <c r="B1900" s="386"/>
      <c r="C1900" s="392"/>
      <c r="D1900" s="392"/>
      <c r="E1900" s="392"/>
      <c r="F1900" s="393"/>
      <c r="G1900" s="396" t="str">
        <f t="shared" si="60"/>
        <v>No</v>
      </c>
      <c r="H1900" s="396" t="str">
        <f t="shared" si="61"/>
        <v>No</v>
      </c>
      <c r="I1900" s="396" t="str">
        <f t="shared" si="61"/>
        <v>No</v>
      </c>
    </row>
    <row r="1901" spans="2:9" x14ac:dyDescent="0.3">
      <c r="B1901" s="386"/>
      <c r="C1901" s="392"/>
      <c r="D1901" s="392"/>
      <c r="E1901" s="392"/>
      <c r="F1901" s="393"/>
      <c r="G1901" s="396" t="str">
        <f t="shared" si="60"/>
        <v>No</v>
      </c>
      <c r="H1901" s="396" t="str">
        <f t="shared" si="61"/>
        <v>No</v>
      </c>
      <c r="I1901" s="396" t="str">
        <f t="shared" si="61"/>
        <v>No</v>
      </c>
    </row>
    <row r="1902" spans="2:9" x14ac:dyDescent="0.3">
      <c r="B1902" s="386"/>
      <c r="C1902" s="392"/>
      <c r="D1902" s="392"/>
      <c r="E1902" s="392"/>
      <c r="F1902" s="393"/>
      <c r="G1902" s="396" t="str">
        <f t="shared" si="60"/>
        <v>No</v>
      </c>
      <c r="H1902" s="396" t="str">
        <f t="shared" si="61"/>
        <v>No</v>
      </c>
      <c r="I1902" s="396" t="str">
        <f t="shared" si="61"/>
        <v>No</v>
      </c>
    </row>
    <row r="1903" spans="2:9" x14ac:dyDescent="0.3">
      <c r="B1903" s="386"/>
      <c r="C1903" s="392"/>
      <c r="D1903" s="392"/>
      <c r="E1903" s="392"/>
      <c r="F1903" s="393"/>
      <c r="G1903" s="396" t="str">
        <f t="shared" si="60"/>
        <v>No</v>
      </c>
      <c r="H1903" s="396" t="str">
        <f t="shared" si="61"/>
        <v>No</v>
      </c>
      <c r="I1903" s="396" t="str">
        <f t="shared" si="61"/>
        <v>No</v>
      </c>
    </row>
    <row r="1904" spans="2:9" x14ac:dyDescent="0.3">
      <c r="B1904" s="386"/>
      <c r="C1904" s="392"/>
      <c r="D1904" s="392"/>
      <c r="E1904" s="392"/>
      <c r="F1904" s="393"/>
      <c r="G1904" s="396" t="str">
        <f t="shared" si="60"/>
        <v>No</v>
      </c>
      <c r="H1904" s="396" t="str">
        <f t="shared" si="61"/>
        <v>No</v>
      </c>
      <c r="I1904" s="396" t="str">
        <f t="shared" si="61"/>
        <v>No</v>
      </c>
    </row>
    <row r="1905" spans="2:9" x14ac:dyDescent="0.3">
      <c r="B1905" s="386"/>
      <c r="C1905" s="392"/>
      <c r="D1905" s="392"/>
      <c r="E1905" s="392"/>
      <c r="F1905" s="393"/>
      <c r="G1905" s="396" t="str">
        <f t="shared" si="60"/>
        <v>No</v>
      </c>
      <c r="H1905" s="396" t="str">
        <f t="shared" si="61"/>
        <v>No</v>
      </c>
      <c r="I1905" s="396" t="str">
        <f t="shared" si="61"/>
        <v>No</v>
      </c>
    </row>
    <row r="1906" spans="2:9" x14ac:dyDescent="0.3">
      <c r="B1906" s="386"/>
      <c r="C1906" s="392"/>
      <c r="D1906" s="392"/>
      <c r="E1906" s="392"/>
      <c r="F1906" s="393"/>
      <c r="G1906" s="396" t="str">
        <f t="shared" si="60"/>
        <v>No</v>
      </c>
      <c r="H1906" s="396" t="str">
        <f t="shared" si="61"/>
        <v>No</v>
      </c>
      <c r="I1906" s="396" t="str">
        <f t="shared" si="61"/>
        <v>No</v>
      </c>
    </row>
    <row r="1907" spans="2:9" x14ac:dyDescent="0.3">
      <c r="B1907" s="386"/>
      <c r="C1907" s="392"/>
      <c r="D1907" s="392"/>
      <c r="E1907" s="392"/>
      <c r="F1907" s="393"/>
      <c r="G1907" s="396" t="str">
        <f t="shared" si="60"/>
        <v>No</v>
      </c>
      <c r="H1907" s="396" t="str">
        <f t="shared" si="61"/>
        <v>No</v>
      </c>
      <c r="I1907" s="396" t="str">
        <f t="shared" si="61"/>
        <v>No</v>
      </c>
    </row>
    <row r="1908" spans="2:9" x14ac:dyDescent="0.3">
      <c r="B1908" s="386"/>
      <c r="C1908" s="392"/>
      <c r="D1908" s="392"/>
      <c r="E1908" s="392"/>
      <c r="F1908" s="393"/>
      <c r="G1908" s="396" t="str">
        <f t="shared" si="60"/>
        <v>No</v>
      </c>
      <c r="H1908" s="396" t="str">
        <f t="shared" si="61"/>
        <v>No</v>
      </c>
      <c r="I1908" s="396" t="str">
        <f t="shared" si="61"/>
        <v>No</v>
      </c>
    </row>
    <row r="1909" spans="2:9" x14ac:dyDescent="0.3">
      <c r="B1909" s="386"/>
      <c r="C1909" s="392"/>
      <c r="D1909" s="392"/>
      <c r="E1909" s="392"/>
      <c r="F1909" s="393"/>
      <c r="G1909" s="396" t="str">
        <f t="shared" si="60"/>
        <v>No</v>
      </c>
      <c r="H1909" s="396" t="str">
        <f t="shared" si="61"/>
        <v>No</v>
      </c>
      <c r="I1909" s="396" t="str">
        <f t="shared" si="61"/>
        <v>No</v>
      </c>
    </row>
    <row r="1910" spans="2:9" x14ac:dyDescent="0.3">
      <c r="B1910" s="386"/>
      <c r="C1910" s="392"/>
      <c r="D1910" s="392"/>
      <c r="E1910" s="392"/>
      <c r="F1910" s="393"/>
      <c r="G1910" s="396" t="str">
        <f t="shared" si="60"/>
        <v>No</v>
      </c>
      <c r="H1910" s="396" t="str">
        <f t="shared" si="61"/>
        <v>No</v>
      </c>
      <c r="I1910" s="396" t="str">
        <f t="shared" si="61"/>
        <v>No</v>
      </c>
    </row>
    <row r="1911" spans="2:9" x14ac:dyDescent="0.3">
      <c r="B1911" s="386"/>
      <c r="C1911" s="392"/>
      <c r="D1911" s="392"/>
      <c r="E1911" s="392"/>
      <c r="F1911" s="393"/>
      <c r="G1911" s="396" t="str">
        <f t="shared" si="60"/>
        <v>No</v>
      </c>
      <c r="H1911" s="396" t="str">
        <f t="shared" si="61"/>
        <v>No</v>
      </c>
      <c r="I1911" s="396" t="str">
        <f t="shared" si="61"/>
        <v>No</v>
      </c>
    </row>
    <row r="1912" spans="2:9" x14ac:dyDescent="0.3">
      <c r="B1912" s="386"/>
      <c r="C1912" s="392"/>
      <c r="D1912" s="392"/>
      <c r="E1912" s="392"/>
      <c r="F1912" s="393"/>
      <c r="G1912" s="396" t="str">
        <f t="shared" si="60"/>
        <v>No</v>
      </c>
      <c r="H1912" s="396" t="str">
        <f t="shared" si="61"/>
        <v>No</v>
      </c>
      <c r="I1912" s="396" t="str">
        <f t="shared" si="61"/>
        <v>No</v>
      </c>
    </row>
    <row r="1913" spans="2:9" x14ac:dyDescent="0.3">
      <c r="B1913" s="386"/>
      <c r="C1913" s="392"/>
      <c r="D1913" s="392"/>
      <c r="E1913" s="392"/>
      <c r="F1913" s="393"/>
      <c r="G1913" s="396" t="str">
        <f t="shared" si="60"/>
        <v>No</v>
      </c>
      <c r="H1913" s="396" t="str">
        <f t="shared" si="61"/>
        <v>No</v>
      </c>
      <c r="I1913" s="396" t="str">
        <f t="shared" si="61"/>
        <v>No</v>
      </c>
    </row>
    <row r="1914" spans="2:9" x14ac:dyDescent="0.3">
      <c r="B1914" s="386"/>
      <c r="C1914" s="392"/>
      <c r="D1914" s="392"/>
      <c r="E1914" s="392"/>
      <c r="F1914" s="393"/>
      <c r="G1914" s="396" t="str">
        <f t="shared" si="60"/>
        <v>No</v>
      </c>
      <c r="H1914" s="396" t="str">
        <f t="shared" si="61"/>
        <v>No</v>
      </c>
      <c r="I1914" s="396" t="str">
        <f t="shared" si="61"/>
        <v>No</v>
      </c>
    </row>
    <row r="1915" spans="2:9" x14ac:dyDescent="0.3">
      <c r="B1915" s="386"/>
      <c r="C1915" s="392"/>
      <c r="D1915" s="392"/>
      <c r="E1915" s="392"/>
      <c r="F1915" s="393"/>
      <c r="G1915" s="396" t="str">
        <f t="shared" si="60"/>
        <v>No</v>
      </c>
      <c r="H1915" s="396" t="str">
        <f t="shared" si="61"/>
        <v>No</v>
      </c>
      <c r="I1915" s="396" t="str">
        <f t="shared" si="61"/>
        <v>No</v>
      </c>
    </row>
    <row r="1916" spans="2:9" x14ac:dyDescent="0.3">
      <c r="B1916" s="386"/>
      <c r="C1916" s="392"/>
      <c r="D1916" s="392"/>
      <c r="E1916" s="392"/>
      <c r="F1916" s="393"/>
      <c r="G1916" s="396" t="str">
        <f t="shared" si="60"/>
        <v>No</v>
      </c>
      <c r="H1916" s="396" t="str">
        <f t="shared" si="61"/>
        <v>No</v>
      </c>
      <c r="I1916" s="396" t="str">
        <f t="shared" si="61"/>
        <v>No</v>
      </c>
    </row>
    <row r="1917" spans="2:9" x14ac:dyDescent="0.3">
      <c r="B1917" s="386"/>
      <c r="C1917" s="392"/>
      <c r="D1917" s="392"/>
      <c r="E1917" s="392"/>
      <c r="F1917" s="393"/>
      <c r="G1917" s="396" t="str">
        <f t="shared" si="60"/>
        <v>No</v>
      </c>
      <c r="H1917" s="396" t="str">
        <f t="shared" si="61"/>
        <v>No</v>
      </c>
      <c r="I1917" s="396" t="str">
        <f t="shared" si="61"/>
        <v>No</v>
      </c>
    </row>
    <row r="1918" spans="2:9" x14ac:dyDescent="0.3">
      <c r="B1918" s="386"/>
      <c r="C1918" s="392"/>
      <c r="D1918" s="392"/>
      <c r="E1918" s="392"/>
      <c r="F1918" s="393"/>
      <c r="G1918" s="396" t="str">
        <f t="shared" si="60"/>
        <v>No</v>
      </c>
      <c r="H1918" s="396" t="str">
        <f t="shared" si="61"/>
        <v>No</v>
      </c>
      <c r="I1918" s="396" t="str">
        <f t="shared" si="61"/>
        <v>No</v>
      </c>
    </row>
    <row r="1919" spans="2:9" x14ac:dyDescent="0.3">
      <c r="B1919" s="386"/>
      <c r="C1919" s="392"/>
      <c r="D1919" s="392"/>
      <c r="E1919" s="392"/>
      <c r="F1919" s="393"/>
      <c r="G1919" s="396" t="str">
        <f t="shared" si="60"/>
        <v>No</v>
      </c>
      <c r="H1919" s="396" t="str">
        <f t="shared" si="61"/>
        <v>No</v>
      </c>
      <c r="I1919" s="396" t="str">
        <f t="shared" si="61"/>
        <v>No</v>
      </c>
    </row>
    <row r="1920" spans="2:9" x14ac:dyDescent="0.3">
      <c r="B1920" s="386"/>
      <c r="C1920" s="392"/>
      <c r="D1920" s="392"/>
      <c r="E1920" s="392"/>
      <c r="F1920" s="393"/>
      <c r="G1920" s="396" t="str">
        <f t="shared" si="60"/>
        <v>No</v>
      </c>
      <c r="H1920" s="396" t="str">
        <f t="shared" si="61"/>
        <v>No</v>
      </c>
      <c r="I1920" s="396" t="str">
        <f t="shared" si="61"/>
        <v>No</v>
      </c>
    </row>
    <row r="1921" spans="2:9" x14ac:dyDescent="0.3">
      <c r="B1921" s="386"/>
      <c r="C1921" s="392"/>
      <c r="D1921" s="392"/>
      <c r="E1921" s="392"/>
      <c r="F1921" s="393"/>
      <c r="G1921" s="396" t="str">
        <f t="shared" si="60"/>
        <v>No</v>
      </c>
      <c r="H1921" s="396" t="str">
        <f t="shared" si="61"/>
        <v>No</v>
      </c>
      <c r="I1921" s="396" t="str">
        <f t="shared" si="61"/>
        <v>No</v>
      </c>
    </row>
    <row r="1922" spans="2:9" x14ac:dyDescent="0.3">
      <c r="B1922" s="386"/>
      <c r="C1922" s="392"/>
      <c r="D1922" s="392"/>
      <c r="E1922" s="392"/>
      <c r="F1922" s="393"/>
      <c r="G1922" s="396" t="str">
        <f t="shared" si="60"/>
        <v>No</v>
      </c>
      <c r="H1922" s="396" t="str">
        <f t="shared" si="61"/>
        <v>No</v>
      </c>
      <c r="I1922" s="396" t="str">
        <f t="shared" si="61"/>
        <v>No</v>
      </c>
    </row>
    <row r="1923" spans="2:9" x14ac:dyDescent="0.3">
      <c r="B1923" s="386"/>
      <c r="C1923" s="392"/>
      <c r="D1923" s="392"/>
      <c r="E1923" s="392"/>
      <c r="F1923" s="393"/>
      <c r="G1923" s="396" t="str">
        <f t="shared" si="60"/>
        <v>No</v>
      </c>
      <c r="H1923" s="396" t="str">
        <f t="shared" si="61"/>
        <v>No</v>
      </c>
      <c r="I1923" s="396" t="str">
        <f t="shared" si="61"/>
        <v>No</v>
      </c>
    </row>
    <row r="1924" spans="2:9" x14ac:dyDescent="0.3">
      <c r="B1924" s="386"/>
      <c r="C1924" s="392"/>
      <c r="D1924" s="392"/>
      <c r="E1924" s="392"/>
      <c r="F1924" s="393"/>
      <c r="G1924" s="396" t="str">
        <f t="shared" si="60"/>
        <v>No</v>
      </c>
      <c r="H1924" s="396" t="str">
        <f t="shared" si="61"/>
        <v>No</v>
      </c>
      <c r="I1924" s="396" t="str">
        <f t="shared" si="61"/>
        <v>No</v>
      </c>
    </row>
    <row r="1925" spans="2:9" x14ac:dyDescent="0.3">
      <c r="B1925" s="386"/>
      <c r="C1925" s="392"/>
      <c r="D1925" s="392"/>
      <c r="E1925" s="392"/>
      <c r="F1925" s="393"/>
      <c r="G1925" s="396" t="str">
        <f t="shared" si="60"/>
        <v>No</v>
      </c>
      <c r="H1925" s="396" t="str">
        <f t="shared" si="61"/>
        <v>No</v>
      </c>
      <c r="I1925" s="396" t="str">
        <f t="shared" si="61"/>
        <v>No</v>
      </c>
    </row>
    <row r="1926" spans="2:9" x14ac:dyDescent="0.3">
      <c r="B1926" s="386"/>
      <c r="C1926" s="392"/>
      <c r="D1926" s="392"/>
      <c r="E1926" s="392"/>
      <c r="F1926" s="393"/>
      <c r="G1926" s="396" t="str">
        <f t="shared" si="60"/>
        <v>No</v>
      </c>
      <c r="H1926" s="396" t="str">
        <f t="shared" si="61"/>
        <v>No</v>
      </c>
      <c r="I1926" s="396" t="str">
        <f t="shared" si="61"/>
        <v>No</v>
      </c>
    </row>
    <row r="1927" spans="2:9" x14ac:dyDescent="0.3">
      <c r="B1927" s="386"/>
      <c r="C1927" s="392"/>
      <c r="D1927" s="392"/>
      <c r="E1927" s="392"/>
      <c r="F1927" s="393"/>
      <c r="G1927" s="396" t="str">
        <f t="shared" si="60"/>
        <v>No</v>
      </c>
      <c r="H1927" s="396" t="str">
        <f t="shared" si="61"/>
        <v>No</v>
      </c>
      <c r="I1927" s="396" t="str">
        <f t="shared" si="61"/>
        <v>No</v>
      </c>
    </row>
    <row r="1928" spans="2:9" x14ac:dyDescent="0.3">
      <c r="B1928" s="386"/>
      <c r="C1928" s="392"/>
      <c r="D1928" s="392"/>
      <c r="E1928" s="392"/>
      <c r="F1928" s="393"/>
      <c r="G1928" s="396" t="str">
        <f t="shared" si="60"/>
        <v>No</v>
      </c>
      <c r="H1928" s="396" t="str">
        <f t="shared" si="61"/>
        <v>No</v>
      </c>
      <c r="I1928" s="396" t="str">
        <f t="shared" si="61"/>
        <v>No</v>
      </c>
    </row>
    <row r="1929" spans="2:9" x14ac:dyDescent="0.3">
      <c r="B1929" s="386"/>
      <c r="C1929" s="392"/>
      <c r="D1929" s="392"/>
      <c r="E1929" s="392"/>
      <c r="F1929" s="393"/>
      <c r="G1929" s="396" t="str">
        <f t="shared" si="60"/>
        <v>No</v>
      </c>
      <c r="H1929" s="396" t="str">
        <f t="shared" si="61"/>
        <v>No</v>
      </c>
      <c r="I1929" s="396" t="str">
        <f t="shared" si="61"/>
        <v>No</v>
      </c>
    </row>
    <row r="1930" spans="2:9" x14ac:dyDescent="0.3">
      <c r="B1930" s="386"/>
      <c r="C1930" s="392"/>
      <c r="D1930" s="392"/>
      <c r="E1930" s="392"/>
      <c r="F1930" s="393"/>
      <c r="G1930" s="396" t="str">
        <f t="shared" si="60"/>
        <v>No</v>
      </c>
      <c r="H1930" s="396" t="str">
        <f t="shared" si="61"/>
        <v>No</v>
      </c>
      <c r="I1930" s="396" t="str">
        <f t="shared" si="61"/>
        <v>No</v>
      </c>
    </row>
    <row r="1931" spans="2:9" x14ac:dyDescent="0.3">
      <c r="B1931" s="386"/>
      <c r="C1931" s="392"/>
      <c r="D1931" s="392"/>
      <c r="E1931" s="392"/>
      <c r="F1931" s="393"/>
      <c r="G1931" s="396" t="str">
        <f t="shared" si="60"/>
        <v>No</v>
      </c>
      <c r="H1931" s="396" t="str">
        <f t="shared" si="61"/>
        <v>No</v>
      </c>
      <c r="I1931" s="396" t="str">
        <f t="shared" si="61"/>
        <v>No</v>
      </c>
    </row>
    <row r="1932" spans="2:9" x14ac:dyDescent="0.3">
      <c r="B1932" s="386"/>
      <c r="C1932" s="392"/>
      <c r="D1932" s="392"/>
      <c r="E1932" s="392"/>
      <c r="F1932" s="393"/>
      <c r="G1932" s="396" t="str">
        <f t="shared" si="60"/>
        <v>No</v>
      </c>
      <c r="H1932" s="396" t="str">
        <f t="shared" si="61"/>
        <v>No</v>
      </c>
      <c r="I1932" s="396" t="str">
        <f t="shared" si="61"/>
        <v>No</v>
      </c>
    </row>
    <row r="1933" spans="2:9" x14ac:dyDescent="0.3">
      <c r="B1933" s="386"/>
      <c r="C1933" s="392"/>
      <c r="D1933" s="392"/>
      <c r="E1933" s="392"/>
      <c r="F1933" s="393"/>
      <c r="G1933" s="396" t="str">
        <f t="shared" si="60"/>
        <v>No</v>
      </c>
      <c r="H1933" s="396" t="str">
        <f t="shared" si="61"/>
        <v>No</v>
      </c>
      <c r="I1933" s="396" t="str">
        <f t="shared" si="61"/>
        <v>No</v>
      </c>
    </row>
    <row r="1934" spans="2:9" x14ac:dyDescent="0.3">
      <c r="B1934" s="386"/>
      <c r="C1934" s="392"/>
      <c r="D1934" s="392"/>
      <c r="E1934" s="392"/>
      <c r="F1934" s="393"/>
      <c r="G1934" s="396" t="str">
        <f t="shared" si="60"/>
        <v>No</v>
      </c>
      <c r="H1934" s="396" t="str">
        <f t="shared" si="61"/>
        <v>No</v>
      </c>
      <c r="I1934" s="396" t="str">
        <f t="shared" si="61"/>
        <v>No</v>
      </c>
    </row>
    <row r="1935" spans="2:9" x14ac:dyDescent="0.3">
      <c r="B1935" s="386"/>
      <c r="C1935" s="392"/>
      <c r="D1935" s="392"/>
      <c r="E1935" s="392"/>
      <c r="F1935" s="393"/>
      <c r="G1935" s="396" t="str">
        <f t="shared" si="60"/>
        <v>No</v>
      </c>
      <c r="H1935" s="396" t="str">
        <f t="shared" si="61"/>
        <v>No</v>
      </c>
      <c r="I1935" s="396" t="str">
        <f t="shared" si="61"/>
        <v>No</v>
      </c>
    </row>
    <row r="1936" spans="2:9" x14ac:dyDescent="0.3">
      <c r="B1936" s="386"/>
      <c r="C1936" s="392"/>
      <c r="D1936" s="392"/>
      <c r="E1936" s="392"/>
      <c r="F1936" s="393"/>
      <c r="G1936" s="396" t="str">
        <f t="shared" si="60"/>
        <v>No</v>
      </c>
      <c r="H1936" s="396" t="str">
        <f t="shared" si="61"/>
        <v>No</v>
      </c>
      <c r="I1936" s="396" t="str">
        <f t="shared" si="61"/>
        <v>No</v>
      </c>
    </row>
    <row r="1937" spans="2:9" x14ac:dyDescent="0.3">
      <c r="B1937" s="386"/>
      <c r="C1937" s="392"/>
      <c r="D1937" s="392"/>
      <c r="E1937" s="392"/>
      <c r="F1937" s="393"/>
      <c r="G1937" s="396" t="str">
        <f t="shared" si="60"/>
        <v>No</v>
      </c>
      <c r="H1937" s="396" t="str">
        <f t="shared" si="61"/>
        <v>No</v>
      </c>
      <c r="I1937" s="396" t="str">
        <f t="shared" si="61"/>
        <v>No</v>
      </c>
    </row>
    <row r="1938" spans="2:9" x14ac:dyDescent="0.3">
      <c r="B1938" s="386"/>
      <c r="C1938" s="392"/>
      <c r="D1938" s="392"/>
      <c r="E1938" s="392"/>
      <c r="F1938" s="393"/>
      <c r="G1938" s="396" t="str">
        <f t="shared" si="60"/>
        <v>No</v>
      </c>
      <c r="H1938" s="396" t="str">
        <f t="shared" si="61"/>
        <v>No</v>
      </c>
      <c r="I1938" s="396" t="str">
        <f t="shared" si="61"/>
        <v>No</v>
      </c>
    </row>
    <row r="1939" spans="2:9" x14ac:dyDescent="0.3">
      <c r="B1939" s="386"/>
      <c r="C1939" s="392"/>
      <c r="D1939" s="392"/>
      <c r="E1939" s="392"/>
      <c r="F1939" s="393"/>
      <c r="G1939" s="396" t="str">
        <f t="shared" si="60"/>
        <v>No</v>
      </c>
      <c r="H1939" s="396" t="str">
        <f t="shared" si="61"/>
        <v>No</v>
      </c>
      <c r="I1939" s="396" t="str">
        <f t="shared" si="61"/>
        <v>No</v>
      </c>
    </row>
    <row r="1940" spans="2:9" x14ac:dyDescent="0.3">
      <c r="B1940" s="386"/>
      <c r="C1940" s="392"/>
      <c r="D1940" s="392"/>
      <c r="E1940" s="392"/>
      <c r="F1940" s="393"/>
      <c r="G1940" s="396" t="str">
        <f t="shared" si="60"/>
        <v>No</v>
      </c>
      <c r="H1940" s="396" t="str">
        <f t="shared" si="61"/>
        <v>No</v>
      </c>
      <c r="I1940" s="396" t="str">
        <f t="shared" si="61"/>
        <v>No</v>
      </c>
    </row>
    <row r="1941" spans="2:9" x14ac:dyDescent="0.3">
      <c r="B1941" s="386"/>
      <c r="C1941" s="392"/>
      <c r="D1941" s="392"/>
      <c r="E1941" s="392"/>
      <c r="F1941" s="393"/>
      <c r="G1941" s="396" t="str">
        <f t="shared" si="60"/>
        <v>No</v>
      </c>
      <c r="H1941" s="396" t="str">
        <f t="shared" si="61"/>
        <v>No</v>
      </c>
      <c r="I1941" s="396" t="str">
        <f t="shared" si="61"/>
        <v>No</v>
      </c>
    </row>
    <row r="1942" spans="2:9" x14ac:dyDescent="0.3">
      <c r="B1942" s="386"/>
      <c r="C1942" s="392"/>
      <c r="D1942" s="392"/>
      <c r="E1942" s="392"/>
      <c r="F1942" s="393"/>
      <c r="G1942" s="396" t="str">
        <f t="shared" ref="G1942:G2005" si="62">IF($C1942="","No",IF($C1942&lt;DATE(2007,9,21),"Yes","No"))</f>
        <v>No</v>
      </c>
      <c r="H1942" s="396" t="str">
        <f t="shared" ref="H1942:I2005" si="63">IF($C1942="","No",IF($C1942&lt;DATE(2019,9,20),"Yes","No"))</f>
        <v>No</v>
      </c>
      <c r="I1942" s="396" t="str">
        <f t="shared" si="63"/>
        <v>No</v>
      </c>
    </row>
    <row r="1943" spans="2:9" x14ac:dyDescent="0.3">
      <c r="B1943" s="386"/>
      <c r="C1943" s="392"/>
      <c r="D1943" s="392"/>
      <c r="E1943" s="392"/>
      <c r="F1943" s="393"/>
      <c r="G1943" s="396" t="str">
        <f t="shared" si="62"/>
        <v>No</v>
      </c>
      <c r="H1943" s="396" t="str">
        <f t="shared" si="63"/>
        <v>No</v>
      </c>
      <c r="I1943" s="396" t="str">
        <f t="shared" si="63"/>
        <v>No</v>
      </c>
    </row>
    <row r="1944" spans="2:9" x14ac:dyDescent="0.3">
      <c r="B1944" s="386"/>
      <c r="C1944" s="392"/>
      <c r="D1944" s="392"/>
      <c r="E1944" s="392"/>
      <c r="F1944" s="393"/>
      <c r="G1944" s="396" t="str">
        <f t="shared" si="62"/>
        <v>No</v>
      </c>
      <c r="H1944" s="396" t="str">
        <f t="shared" si="63"/>
        <v>No</v>
      </c>
      <c r="I1944" s="396" t="str">
        <f t="shared" si="63"/>
        <v>No</v>
      </c>
    </row>
    <row r="1945" spans="2:9" x14ac:dyDescent="0.3">
      <c r="B1945" s="386"/>
      <c r="C1945" s="392"/>
      <c r="D1945" s="392"/>
      <c r="E1945" s="392"/>
      <c r="F1945" s="393"/>
      <c r="G1945" s="396" t="str">
        <f t="shared" si="62"/>
        <v>No</v>
      </c>
      <c r="H1945" s="396" t="str">
        <f t="shared" si="63"/>
        <v>No</v>
      </c>
      <c r="I1945" s="396" t="str">
        <f t="shared" si="63"/>
        <v>No</v>
      </c>
    </row>
    <row r="1946" spans="2:9" x14ac:dyDescent="0.3">
      <c r="B1946" s="386"/>
      <c r="C1946" s="392"/>
      <c r="D1946" s="392"/>
      <c r="E1946" s="392"/>
      <c r="F1946" s="393"/>
      <c r="G1946" s="396" t="str">
        <f t="shared" si="62"/>
        <v>No</v>
      </c>
      <c r="H1946" s="396" t="str">
        <f t="shared" si="63"/>
        <v>No</v>
      </c>
      <c r="I1946" s="396" t="str">
        <f t="shared" si="63"/>
        <v>No</v>
      </c>
    </row>
    <row r="1947" spans="2:9" x14ac:dyDescent="0.3">
      <c r="B1947" s="386"/>
      <c r="C1947" s="392"/>
      <c r="D1947" s="392"/>
      <c r="E1947" s="392"/>
      <c r="F1947" s="393"/>
      <c r="G1947" s="396" t="str">
        <f t="shared" si="62"/>
        <v>No</v>
      </c>
      <c r="H1947" s="396" t="str">
        <f t="shared" si="63"/>
        <v>No</v>
      </c>
      <c r="I1947" s="396" t="str">
        <f t="shared" si="63"/>
        <v>No</v>
      </c>
    </row>
    <row r="1948" spans="2:9" x14ac:dyDescent="0.3">
      <c r="B1948" s="386"/>
      <c r="C1948" s="392"/>
      <c r="D1948" s="392"/>
      <c r="E1948" s="392"/>
      <c r="F1948" s="393"/>
      <c r="G1948" s="396" t="str">
        <f t="shared" si="62"/>
        <v>No</v>
      </c>
      <c r="H1948" s="396" t="str">
        <f t="shared" si="63"/>
        <v>No</v>
      </c>
      <c r="I1948" s="396" t="str">
        <f t="shared" si="63"/>
        <v>No</v>
      </c>
    </row>
    <row r="1949" spans="2:9" x14ac:dyDescent="0.3">
      <c r="B1949" s="386"/>
      <c r="C1949" s="392"/>
      <c r="D1949" s="392"/>
      <c r="E1949" s="392"/>
      <c r="F1949" s="393"/>
      <c r="G1949" s="396" t="str">
        <f t="shared" si="62"/>
        <v>No</v>
      </c>
      <c r="H1949" s="396" t="str">
        <f t="shared" si="63"/>
        <v>No</v>
      </c>
      <c r="I1949" s="396" t="str">
        <f t="shared" si="63"/>
        <v>No</v>
      </c>
    </row>
    <row r="1950" spans="2:9" x14ac:dyDescent="0.3">
      <c r="B1950" s="386"/>
      <c r="C1950" s="392"/>
      <c r="D1950" s="392"/>
      <c r="E1950" s="392"/>
      <c r="F1950" s="393"/>
      <c r="G1950" s="396" t="str">
        <f t="shared" si="62"/>
        <v>No</v>
      </c>
      <c r="H1950" s="396" t="str">
        <f t="shared" si="63"/>
        <v>No</v>
      </c>
      <c r="I1950" s="396" t="str">
        <f t="shared" si="63"/>
        <v>No</v>
      </c>
    </row>
    <row r="1951" spans="2:9" x14ac:dyDescent="0.3">
      <c r="B1951" s="386"/>
      <c r="C1951" s="392"/>
      <c r="D1951" s="392"/>
      <c r="E1951" s="392"/>
      <c r="F1951" s="393"/>
      <c r="G1951" s="396" t="str">
        <f t="shared" si="62"/>
        <v>No</v>
      </c>
      <c r="H1951" s="396" t="str">
        <f t="shared" si="63"/>
        <v>No</v>
      </c>
      <c r="I1951" s="396" t="str">
        <f t="shared" si="63"/>
        <v>No</v>
      </c>
    </row>
    <row r="1952" spans="2:9" x14ac:dyDescent="0.3">
      <c r="B1952" s="386"/>
      <c r="C1952" s="392"/>
      <c r="D1952" s="392"/>
      <c r="E1952" s="392"/>
      <c r="F1952" s="393"/>
      <c r="G1952" s="396" t="str">
        <f t="shared" si="62"/>
        <v>No</v>
      </c>
      <c r="H1952" s="396" t="str">
        <f t="shared" si="63"/>
        <v>No</v>
      </c>
      <c r="I1952" s="396" t="str">
        <f t="shared" si="63"/>
        <v>No</v>
      </c>
    </row>
    <row r="1953" spans="2:9" x14ac:dyDescent="0.3">
      <c r="B1953" s="386"/>
      <c r="C1953" s="392"/>
      <c r="D1953" s="392"/>
      <c r="E1953" s="392"/>
      <c r="F1953" s="393"/>
      <c r="G1953" s="396" t="str">
        <f t="shared" si="62"/>
        <v>No</v>
      </c>
      <c r="H1953" s="396" t="str">
        <f t="shared" si="63"/>
        <v>No</v>
      </c>
      <c r="I1953" s="396" t="str">
        <f t="shared" si="63"/>
        <v>No</v>
      </c>
    </row>
    <row r="1954" spans="2:9" x14ac:dyDescent="0.3">
      <c r="B1954" s="386"/>
      <c r="C1954" s="392"/>
      <c r="D1954" s="392"/>
      <c r="E1954" s="392"/>
      <c r="F1954" s="393"/>
      <c r="G1954" s="396" t="str">
        <f t="shared" si="62"/>
        <v>No</v>
      </c>
      <c r="H1954" s="396" t="str">
        <f t="shared" si="63"/>
        <v>No</v>
      </c>
      <c r="I1954" s="396" t="str">
        <f t="shared" si="63"/>
        <v>No</v>
      </c>
    </row>
    <row r="1955" spans="2:9" x14ac:dyDescent="0.3">
      <c r="B1955" s="386"/>
      <c r="C1955" s="392"/>
      <c r="D1955" s="392"/>
      <c r="E1955" s="392"/>
      <c r="F1955" s="393"/>
      <c r="G1955" s="396" t="str">
        <f t="shared" si="62"/>
        <v>No</v>
      </c>
      <c r="H1955" s="396" t="str">
        <f t="shared" si="63"/>
        <v>No</v>
      </c>
      <c r="I1955" s="396" t="str">
        <f t="shared" si="63"/>
        <v>No</v>
      </c>
    </row>
    <row r="1956" spans="2:9" x14ac:dyDescent="0.3">
      <c r="B1956" s="386"/>
      <c r="C1956" s="392"/>
      <c r="D1956" s="392"/>
      <c r="E1956" s="392"/>
      <c r="F1956" s="393"/>
      <c r="G1956" s="396" t="str">
        <f t="shared" si="62"/>
        <v>No</v>
      </c>
      <c r="H1956" s="396" t="str">
        <f t="shared" si="63"/>
        <v>No</v>
      </c>
      <c r="I1956" s="396" t="str">
        <f t="shared" si="63"/>
        <v>No</v>
      </c>
    </row>
    <row r="1957" spans="2:9" x14ac:dyDescent="0.3">
      <c r="B1957" s="386"/>
      <c r="C1957" s="392"/>
      <c r="D1957" s="392"/>
      <c r="E1957" s="392"/>
      <c r="F1957" s="393"/>
      <c r="G1957" s="396" t="str">
        <f t="shared" si="62"/>
        <v>No</v>
      </c>
      <c r="H1957" s="396" t="str">
        <f t="shared" si="63"/>
        <v>No</v>
      </c>
      <c r="I1957" s="396" t="str">
        <f t="shared" si="63"/>
        <v>No</v>
      </c>
    </row>
    <row r="1958" spans="2:9" x14ac:dyDescent="0.3">
      <c r="B1958" s="386"/>
      <c r="C1958" s="392"/>
      <c r="D1958" s="392"/>
      <c r="E1958" s="392"/>
      <c r="F1958" s="393"/>
      <c r="G1958" s="396" t="str">
        <f t="shared" si="62"/>
        <v>No</v>
      </c>
      <c r="H1958" s="396" t="str">
        <f t="shared" si="63"/>
        <v>No</v>
      </c>
      <c r="I1958" s="396" t="str">
        <f t="shared" si="63"/>
        <v>No</v>
      </c>
    </row>
    <row r="1959" spans="2:9" x14ac:dyDescent="0.3">
      <c r="B1959" s="386"/>
      <c r="C1959" s="392"/>
      <c r="D1959" s="392"/>
      <c r="E1959" s="392"/>
      <c r="F1959" s="393"/>
      <c r="G1959" s="396" t="str">
        <f t="shared" si="62"/>
        <v>No</v>
      </c>
      <c r="H1959" s="396" t="str">
        <f t="shared" si="63"/>
        <v>No</v>
      </c>
      <c r="I1959" s="396" t="str">
        <f t="shared" si="63"/>
        <v>No</v>
      </c>
    </row>
    <row r="1960" spans="2:9" x14ac:dyDescent="0.3">
      <c r="B1960" s="386"/>
      <c r="C1960" s="392"/>
      <c r="D1960" s="392"/>
      <c r="E1960" s="392"/>
      <c r="F1960" s="393"/>
      <c r="G1960" s="396" t="str">
        <f t="shared" si="62"/>
        <v>No</v>
      </c>
      <c r="H1960" s="396" t="str">
        <f t="shared" si="63"/>
        <v>No</v>
      </c>
      <c r="I1960" s="396" t="str">
        <f t="shared" si="63"/>
        <v>No</v>
      </c>
    </row>
    <row r="1961" spans="2:9" x14ac:dyDescent="0.3">
      <c r="B1961" s="386"/>
      <c r="C1961" s="392"/>
      <c r="D1961" s="392"/>
      <c r="E1961" s="392"/>
      <c r="F1961" s="393"/>
      <c r="G1961" s="396" t="str">
        <f t="shared" si="62"/>
        <v>No</v>
      </c>
      <c r="H1961" s="396" t="str">
        <f t="shared" si="63"/>
        <v>No</v>
      </c>
      <c r="I1961" s="396" t="str">
        <f t="shared" si="63"/>
        <v>No</v>
      </c>
    </row>
    <row r="1962" spans="2:9" x14ac:dyDescent="0.3">
      <c r="B1962" s="386"/>
      <c r="C1962" s="392"/>
      <c r="D1962" s="392"/>
      <c r="E1962" s="392"/>
      <c r="F1962" s="393"/>
      <c r="G1962" s="396" t="str">
        <f t="shared" si="62"/>
        <v>No</v>
      </c>
      <c r="H1962" s="396" t="str">
        <f t="shared" si="63"/>
        <v>No</v>
      </c>
      <c r="I1962" s="396" t="str">
        <f t="shared" si="63"/>
        <v>No</v>
      </c>
    </row>
    <row r="1963" spans="2:9" x14ac:dyDescent="0.3">
      <c r="B1963" s="386"/>
      <c r="C1963" s="392"/>
      <c r="D1963" s="392"/>
      <c r="E1963" s="392"/>
      <c r="F1963" s="393"/>
      <c r="G1963" s="396" t="str">
        <f t="shared" si="62"/>
        <v>No</v>
      </c>
      <c r="H1963" s="396" t="str">
        <f t="shared" si="63"/>
        <v>No</v>
      </c>
      <c r="I1963" s="396" t="str">
        <f t="shared" si="63"/>
        <v>No</v>
      </c>
    </row>
    <row r="1964" spans="2:9" x14ac:dyDescent="0.3">
      <c r="B1964" s="386"/>
      <c r="C1964" s="392"/>
      <c r="D1964" s="392"/>
      <c r="E1964" s="392"/>
      <c r="F1964" s="393"/>
      <c r="G1964" s="396" t="str">
        <f t="shared" si="62"/>
        <v>No</v>
      </c>
      <c r="H1964" s="396" t="str">
        <f t="shared" si="63"/>
        <v>No</v>
      </c>
      <c r="I1964" s="396" t="str">
        <f t="shared" si="63"/>
        <v>No</v>
      </c>
    </row>
    <row r="1965" spans="2:9" x14ac:dyDescent="0.3">
      <c r="B1965" s="386"/>
      <c r="C1965" s="392"/>
      <c r="D1965" s="392"/>
      <c r="E1965" s="392"/>
      <c r="F1965" s="393"/>
      <c r="G1965" s="396" t="str">
        <f t="shared" si="62"/>
        <v>No</v>
      </c>
      <c r="H1965" s="396" t="str">
        <f t="shared" si="63"/>
        <v>No</v>
      </c>
      <c r="I1965" s="396" t="str">
        <f t="shared" si="63"/>
        <v>No</v>
      </c>
    </row>
    <row r="1966" spans="2:9" x14ac:dyDescent="0.3">
      <c r="B1966" s="386"/>
      <c r="C1966" s="392"/>
      <c r="D1966" s="392"/>
      <c r="E1966" s="392"/>
      <c r="F1966" s="393"/>
      <c r="G1966" s="396" t="str">
        <f t="shared" si="62"/>
        <v>No</v>
      </c>
      <c r="H1966" s="396" t="str">
        <f t="shared" si="63"/>
        <v>No</v>
      </c>
      <c r="I1966" s="396" t="str">
        <f t="shared" si="63"/>
        <v>No</v>
      </c>
    </row>
    <row r="1967" spans="2:9" x14ac:dyDescent="0.3">
      <c r="B1967" s="386"/>
      <c r="C1967" s="392"/>
      <c r="D1967" s="392"/>
      <c r="E1967" s="392"/>
      <c r="F1967" s="393"/>
      <c r="G1967" s="396" t="str">
        <f t="shared" si="62"/>
        <v>No</v>
      </c>
      <c r="H1967" s="396" t="str">
        <f t="shared" si="63"/>
        <v>No</v>
      </c>
      <c r="I1967" s="396" t="str">
        <f t="shared" si="63"/>
        <v>No</v>
      </c>
    </row>
    <row r="1968" spans="2:9" x14ac:dyDescent="0.3">
      <c r="B1968" s="386"/>
      <c r="C1968" s="392"/>
      <c r="D1968" s="392"/>
      <c r="E1968" s="392"/>
      <c r="F1968" s="393"/>
      <c r="G1968" s="396" t="str">
        <f t="shared" si="62"/>
        <v>No</v>
      </c>
      <c r="H1968" s="396" t="str">
        <f t="shared" si="63"/>
        <v>No</v>
      </c>
      <c r="I1968" s="396" t="str">
        <f t="shared" si="63"/>
        <v>No</v>
      </c>
    </row>
    <row r="1969" spans="2:9" x14ac:dyDescent="0.3">
      <c r="B1969" s="386"/>
      <c r="C1969" s="392"/>
      <c r="D1969" s="392"/>
      <c r="E1969" s="392"/>
      <c r="F1969" s="393"/>
      <c r="G1969" s="396" t="str">
        <f t="shared" si="62"/>
        <v>No</v>
      </c>
      <c r="H1969" s="396" t="str">
        <f t="shared" si="63"/>
        <v>No</v>
      </c>
      <c r="I1969" s="396" t="str">
        <f t="shared" si="63"/>
        <v>No</v>
      </c>
    </row>
    <row r="1970" spans="2:9" x14ac:dyDescent="0.3">
      <c r="B1970" s="386"/>
      <c r="C1970" s="392"/>
      <c r="D1970" s="392"/>
      <c r="E1970" s="392"/>
      <c r="F1970" s="393"/>
      <c r="G1970" s="396" t="str">
        <f t="shared" si="62"/>
        <v>No</v>
      </c>
      <c r="H1970" s="396" t="str">
        <f t="shared" si="63"/>
        <v>No</v>
      </c>
      <c r="I1970" s="396" t="str">
        <f t="shared" si="63"/>
        <v>No</v>
      </c>
    </row>
    <row r="1971" spans="2:9" x14ac:dyDescent="0.3">
      <c r="B1971" s="386"/>
      <c r="C1971" s="392"/>
      <c r="D1971" s="392"/>
      <c r="E1971" s="392"/>
      <c r="F1971" s="393"/>
      <c r="G1971" s="396" t="str">
        <f t="shared" si="62"/>
        <v>No</v>
      </c>
      <c r="H1971" s="396" t="str">
        <f t="shared" si="63"/>
        <v>No</v>
      </c>
      <c r="I1971" s="396" t="str">
        <f t="shared" si="63"/>
        <v>No</v>
      </c>
    </row>
    <row r="1972" spans="2:9" x14ac:dyDescent="0.3">
      <c r="B1972" s="386"/>
      <c r="C1972" s="392"/>
      <c r="D1972" s="392"/>
      <c r="E1972" s="392"/>
      <c r="F1972" s="393"/>
      <c r="G1972" s="396" t="str">
        <f t="shared" si="62"/>
        <v>No</v>
      </c>
      <c r="H1972" s="396" t="str">
        <f t="shared" si="63"/>
        <v>No</v>
      </c>
      <c r="I1972" s="396" t="str">
        <f t="shared" si="63"/>
        <v>No</v>
      </c>
    </row>
    <row r="1973" spans="2:9" x14ac:dyDescent="0.3">
      <c r="B1973" s="386"/>
      <c r="C1973" s="392"/>
      <c r="D1973" s="392"/>
      <c r="E1973" s="392"/>
      <c r="F1973" s="393"/>
      <c r="G1973" s="396" t="str">
        <f t="shared" si="62"/>
        <v>No</v>
      </c>
      <c r="H1973" s="396" t="str">
        <f t="shared" si="63"/>
        <v>No</v>
      </c>
      <c r="I1973" s="396" t="str">
        <f t="shared" si="63"/>
        <v>No</v>
      </c>
    </row>
    <row r="1974" spans="2:9" x14ac:dyDescent="0.3">
      <c r="B1974" s="386"/>
      <c r="C1974" s="392"/>
      <c r="D1974" s="392"/>
      <c r="E1974" s="392"/>
      <c r="F1974" s="393"/>
      <c r="G1974" s="396" t="str">
        <f t="shared" si="62"/>
        <v>No</v>
      </c>
      <c r="H1974" s="396" t="str">
        <f t="shared" si="63"/>
        <v>No</v>
      </c>
      <c r="I1974" s="396" t="str">
        <f t="shared" si="63"/>
        <v>No</v>
      </c>
    </row>
    <row r="1975" spans="2:9" x14ac:dyDescent="0.3">
      <c r="B1975" s="386"/>
      <c r="C1975" s="392"/>
      <c r="D1975" s="392"/>
      <c r="E1975" s="392"/>
      <c r="F1975" s="393"/>
      <c r="G1975" s="396" t="str">
        <f t="shared" si="62"/>
        <v>No</v>
      </c>
      <c r="H1975" s="396" t="str">
        <f t="shared" si="63"/>
        <v>No</v>
      </c>
      <c r="I1975" s="396" t="str">
        <f t="shared" si="63"/>
        <v>No</v>
      </c>
    </row>
    <row r="1976" spans="2:9" x14ac:dyDescent="0.3">
      <c r="B1976" s="386"/>
      <c r="C1976" s="392"/>
      <c r="D1976" s="392"/>
      <c r="E1976" s="392"/>
      <c r="F1976" s="393"/>
      <c r="G1976" s="396" t="str">
        <f t="shared" si="62"/>
        <v>No</v>
      </c>
      <c r="H1976" s="396" t="str">
        <f t="shared" si="63"/>
        <v>No</v>
      </c>
      <c r="I1976" s="396" t="str">
        <f t="shared" si="63"/>
        <v>No</v>
      </c>
    </row>
    <row r="1977" spans="2:9" x14ac:dyDescent="0.3">
      <c r="B1977" s="386"/>
      <c r="C1977" s="392"/>
      <c r="D1977" s="392"/>
      <c r="E1977" s="392"/>
      <c r="F1977" s="393"/>
      <c r="G1977" s="396" t="str">
        <f t="shared" si="62"/>
        <v>No</v>
      </c>
      <c r="H1977" s="396" t="str">
        <f t="shared" si="63"/>
        <v>No</v>
      </c>
      <c r="I1977" s="396" t="str">
        <f t="shared" si="63"/>
        <v>No</v>
      </c>
    </row>
    <row r="1978" spans="2:9" x14ac:dyDescent="0.3">
      <c r="B1978" s="386"/>
      <c r="C1978" s="392"/>
      <c r="D1978" s="392"/>
      <c r="E1978" s="392"/>
      <c r="F1978" s="393"/>
      <c r="G1978" s="396" t="str">
        <f t="shared" si="62"/>
        <v>No</v>
      </c>
      <c r="H1978" s="396" t="str">
        <f t="shared" si="63"/>
        <v>No</v>
      </c>
      <c r="I1978" s="396" t="str">
        <f t="shared" si="63"/>
        <v>No</v>
      </c>
    </row>
    <row r="1979" spans="2:9" x14ac:dyDescent="0.3">
      <c r="B1979" s="386"/>
      <c r="C1979" s="392"/>
      <c r="D1979" s="392"/>
      <c r="E1979" s="392"/>
      <c r="F1979" s="393"/>
      <c r="G1979" s="396" t="str">
        <f t="shared" si="62"/>
        <v>No</v>
      </c>
      <c r="H1979" s="396" t="str">
        <f t="shared" si="63"/>
        <v>No</v>
      </c>
      <c r="I1979" s="396" t="str">
        <f t="shared" si="63"/>
        <v>No</v>
      </c>
    </row>
    <row r="1980" spans="2:9" x14ac:dyDescent="0.3">
      <c r="B1980" s="386"/>
      <c r="C1980" s="392"/>
      <c r="D1980" s="392"/>
      <c r="E1980" s="392"/>
      <c r="F1980" s="393"/>
      <c r="G1980" s="396" t="str">
        <f t="shared" si="62"/>
        <v>No</v>
      </c>
      <c r="H1980" s="396" t="str">
        <f t="shared" si="63"/>
        <v>No</v>
      </c>
      <c r="I1980" s="396" t="str">
        <f t="shared" si="63"/>
        <v>No</v>
      </c>
    </row>
    <row r="1981" spans="2:9" x14ac:dyDescent="0.3">
      <c r="B1981" s="386"/>
      <c r="C1981" s="392"/>
      <c r="D1981" s="392"/>
      <c r="E1981" s="392"/>
      <c r="F1981" s="393"/>
      <c r="G1981" s="396" t="str">
        <f t="shared" si="62"/>
        <v>No</v>
      </c>
      <c r="H1981" s="396" t="str">
        <f t="shared" si="63"/>
        <v>No</v>
      </c>
      <c r="I1981" s="396" t="str">
        <f t="shared" si="63"/>
        <v>No</v>
      </c>
    </row>
    <row r="1982" spans="2:9" x14ac:dyDescent="0.3">
      <c r="B1982" s="386"/>
      <c r="C1982" s="392"/>
      <c r="D1982" s="392"/>
      <c r="E1982" s="392"/>
      <c r="F1982" s="393"/>
      <c r="G1982" s="396" t="str">
        <f t="shared" si="62"/>
        <v>No</v>
      </c>
      <c r="H1982" s="396" t="str">
        <f t="shared" si="63"/>
        <v>No</v>
      </c>
      <c r="I1982" s="396" t="str">
        <f t="shared" si="63"/>
        <v>No</v>
      </c>
    </row>
    <row r="1983" spans="2:9" x14ac:dyDescent="0.3">
      <c r="B1983" s="386"/>
      <c r="C1983" s="392"/>
      <c r="D1983" s="392"/>
      <c r="E1983" s="392"/>
      <c r="F1983" s="393"/>
      <c r="G1983" s="396" t="str">
        <f t="shared" si="62"/>
        <v>No</v>
      </c>
      <c r="H1983" s="396" t="str">
        <f t="shared" si="63"/>
        <v>No</v>
      </c>
      <c r="I1983" s="396" t="str">
        <f t="shared" si="63"/>
        <v>No</v>
      </c>
    </row>
    <row r="1984" spans="2:9" x14ac:dyDescent="0.3">
      <c r="B1984" s="386"/>
      <c r="C1984" s="392"/>
      <c r="D1984" s="392"/>
      <c r="E1984" s="392"/>
      <c r="F1984" s="393"/>
      <c r="G1984" s="396" t="str">
        <f t="shared" si="62"/>
        <v>No</v>
      </c>
      <c r="H1984" s="396" t="str">
        <f t="shared" si="63"/>
        <v>No</v>
      </c>
      <c r="I1984" s="396" t="str">
        <f t="shared" si="63"/>
        <v>No</v>
      </c>
    </row>
    <row r="1985" spans="2:9" x14ac:dyDescent="0.3">
      <c r="B1985" s="386"/>
      <c r="C1985" s="392"/>
      <c r="D1985" s="392"/>
      <c r="E1985" s="392"/>
      <c r="F1985" s="393"/>
      <c r="G1985" s="396" t="str">
        <f t="shared" si="62"/>
        <v>No</v>
      </c>
      <c r="H1985" s="396" t="str">
        <f t="shared" si="63"/>
        <v>No</v>
      </c>
      <c r="I1985" s="396" t="str">
        <f t="shared" si="63"/>
        <v>No</v>
      </c>
    </row>
    <row r="1986" spans="2:9" x14ac:dyDescent="0.3">
      <c r="B1986" s="386"/>
      <c r="C1986" s="392"/>
      <c r="D1986" s="392"/>
      <c r="E1986" s="392"/>
      <c r="F1986" s="393"/>
      <c r="G1986" s="396" t="str">
        <f t="shared" si="62"/>
        <v>No</v>
      </c>
      <c r="H1986" s="396" t="str">
        <f t="shared" si="63"/>
        <v>No</v>
      </c>
      <c r="I1986" s="396" t="str">
        <f t="shared" si="63"/>
        <v>No</v>
      </c>
    </row>
    <row r="1987" spans="2:9" x14ac:dyDescent="0.3">
      <c r="B1987" s="386"/>
      <c r="C1987" s="392"/>
      <c r="D1987" s="392"/>
      <c r="E1987" s="392"/>
      <c r="F1987" s="393"/>
      <c r="G1987" s="396" t="str">
        <f t="shared" si="62"/>
        <v>No</v>
      </c>
      <c r="H1987" s="396" t="str">
        <f t="shared" si="63"/>
        <v>No</v>
      </c>
      <c r="I1987" s="396" t="str">
        <f t="shared" si="63"/>
        <v>No</v>
      </c>
    </row>
    <row r="1988" spans="2:9" x14ac:dyDescent="0.3">
      <c r="B1988" s="386"/>
      <c r="C1988" s="392"/>
      <c r="D1988" s="392"/>
      <c r="E1988" s="392"/>
      <c r="F1988" s="393"/>
      <c r="G1988" s="396" t="str">
        <f t="shared" si="62"/>
        <v>No</v>
      </c>
      <c r="H1988" s="396" t="str">
        <f t="shared" si="63"/>
        <v>No</v>
      </c>
      <c r="I1988" s="396" t="str">
        <f t="shared" si="63"/>
        <v>No</v>
      </c>
    </row>
    <row r="1989" spans="2:9" x14ac:dyDescent="0.3">
      <c r="B1989" s="386"/>
      <c r="C1989" s="392"/>
      <c r="D1989" s="392"/>
      <c r="E1989" s="392"/>
      <c r="F1989" s="393"/>
      <c r="G1989" s="396" t="str">
        <f t="shared" si="62"/>
        <v>No</v>
      </c>
      <c r="H1989" s="396" t="str">
        <f t="shared" si="63"/>
        <v>No</v>
      </c>
      <c r="I1989" s="396" t="str">
        <f t="shared" si="63"/>
        <v>No</v>
      </c>
    </row>
    <row r="1990" spans="2:9" x14ac:dyDescent="0.3">
      <c r="B1990" s="386"/>
      <c r="C1990" s="392"/>
      <c r="D1990" s="392"/>
      <c r="E1990" s="392"/>
      <c r="F1990" s="393"/>
      <c r="G1990" s="396" t="str">
        <f t="shared" si="62"/>
        <v>No</v>
      </c>
      <c r="H1990" s="396" t="str">
        <f t="shared" si="63"/>
        <v>No</v>
      </c>
      <c r="I1990" s="396" t="str">
        <f t="shared" si="63"/>
        <v>No</v>
      </c>
    </row>
    <row r="1991" spans="2:9" x14ac:dyDescent="0.3">
      <c r="B1991" s="386"/>
      <c r="C1991" s="392"/>
      <c r="D1991" s="392"/>
      <c r="E1991" s="392"/>
      <c r="F1991" s="393"/>
      <c r="G1991" s="396" t="str">
        <f t="shared" si="62"/>
        <v>No</v>
      </c>
      <c r="H1991" s="396" t="str">
        <f t="shared" si="63"/>
        <v>No</v>
      </c>
      <c r="I1991" s="396" t="str">
        <f t="shared" si="63"/>
        <v>No</v>
      </c>
    </row>
    <row r="1992" spans="2:9" x14ac:dyDescent="0.3">
      <c r="B1992" s="386"/>
      <c r="C1992" s="392"/>
      <c r="D1992" s="392"/>
      <c r="E1992" s="392"/>
      <c r="F1992" s="393"/>
      <c r="G1992" s="396" t="str">
        <f t="shared" si="62"/>
        <v>No</v>
      </c>
      <c r="H1992" s="396" t="str">
        <f t="shared" si="63"/>
        <v>No</v>
      </c>
      <c r="I1992" s="396" t="str">
        <f t="shared" si="63"/>
        <v>No</v>
      </c>
    </row>
    <row r="1993" spans="2:9" x14ac:dyDescent="0.3">
      <c r="B1993" s="386"/>
      <c r="C1993" s="392"/>
      <c r="D1993" s="392"/>
      <c r="E1993" s="392"/>
      <c r="F1993" s="393"/>
      <c r="G1993" s="396" t="str">
        <f t="shared" si="62"/>
        <v>No</v>
      </c>
      <c r="H1993" s="396" t="str">
        <f t="shared" si="63"/>
        <v>No</v>
      </c>
      <c r="I1993" s="396" t="str">
        <f t="shared" si="63"/>
        <v>No</v>
      </c>
    </row>
    <row r="1994" spans="2:9" x14ac:dyDescent="0.3">
      <c r="B1994" s="386"/>
      <c r="C1994" s="392"/>
      <c r="D1994" s="392"/>
      <c r="E1994" s="392"/>
      <c r="F1994" s="393"/>
      <c r="G1994" s="396" t="str">
        <f t="shared" si="62"/>
        <v>No</v>
      </c>
      <c r="H1994" s="396" t="str">
        <f t="shared" si="63"/>
        <v>No</v>
      </c>
      <c r="I1994" s="396" t="str">
        <f t="shared" si="63"/>
        <v>No</v>
      </c>
    </row>
    <row r="1995" spans="2:9" x14ac:dyDescent="0.3">
      <c r="B1995" s="386"/>
      <c r="C1995" s="392"/>
      <c r="D1995" s="392"/>
      <c r="E1995" s="392"/>
      <c r="F1995" s="393"/>
      <c r="G1995" s="396" t="str">
        <f t="shared" si="62"/>
        <v>No</v>
      </c>
      <c r="H1995" s="396" t="str">
        <f t="shared" si="63"/>
        <v>No</v>
      </c>
      <c r="I1995" s="396" t="str">
        <f t="shared" si="63"/>
        <v>No</v>
      </c>
    </row>
    <row r="1996" spans="2:9" x14ac:dyDescent="0.3">
      <c r="B1996" s="386"/>
      <c r="C1996" s="392"/>
      <c r="D1996" s="392"/>
      <c r="E1996" s="392"/>
      <c r="F1996" s="393"/>
      <c r="G1996" s="396" t="str">
        <f t="shared" si="62"/>
        <v>No</v>
      </c>
      <c r="H1996" s="396" t="str">
        <f t="shared" si="63"/>
        <v>No</v>
      </c>
      <c r="I1996" s="396" t="str">
        <f t="shared" si="63"/>
        <v>No</v>
      </c>
    </row>
    <row r="1997" spans="2:9" x14ac:dyDescent="0.3">
      <c r="B1997" s="386"/>
      <c r="C1997" s="392"/>
      <c r="D1997" s="392"/>
      <c r="E1997" s="392"/>
      <c r="F1997" s="393"/>
      <c r="G1997" s="396" t="str">
        <f t="shared" si="62"/>
        <v>No</v>
      </c>
      <c r="H1997" s="396" t="str">
        <f t="shared" si="63"/>
        <v>No</v>
      </c>
      <c r="I1997" s="396" t="str">
        <f t="shared" si="63"/>
        <v>No</v>
      </c>
    </row>
    <row r="1998" spans="2:9" x14ac:dyDescent="0.3">
      <c r="B1998" s="386"/>
      <c r="C1998" s="392"/>
      <c r="D1998" s="392"/>
      <c r="E1998" s="392"/>
      <c r="F1998" s="393"/>
      <c r="G1998" s="396" t="str">
        <f t="shared" si="62"/>
        <v>No</v>
      </c>
      <c r="H1998" s="396" t="str">
        <f t="shared" si="63"/>
        <v>No</v>
      </c>
      <c r="I1998" s="396" t="str">
        <f t="shared" si="63"/>
        <v>No</v>
      </c>
    </row>
    <row r="1999" spans="2:9" x14ac:dyDescent="0.3">
      <c r="B1999" s="386"/>
      <c r="C1999" s="392"/>
      <c r="D1999" s="392"/>
      <c r="E1999" s="392"/>
      <c r="F1999" s="393"/>
      <c r="G1999" s="396" t="str">
        <f t="shared" si="62"/>
        <v>No</v>
      </c>
      <c r="H1999" s="396" t="str">
        <f t="shared" si="63"/>
        <v>No</v>
      </c>
      <c r="I1999" s="396" t="str">
        <f t="shared" si="63"/>
        <v>No</v>
      </c>
    </row>
    <row r="2000" spans="2:9" x14ac:dyDescent="0.3">
      <c r="B2000" s="386"/>
      <c r="C2000" s="392"/>
      <c r="D2000" s="392"/>
      <c r="E2000" s="392"/>
      <c r="F2000" s="393"/>
      <c r="G2000" s="396" t="str">
        <f t="shared" si="62"/>
        <v>No</v>
      </c>
      <c r="H2000" s="396" t="str">
        <f t="shared" si="63"/>
        <v>No</v>
      </c>
      <c r="I2000" s="396" t="str">
        <f t="shared" si="63"/>
        <v>No</v>
      </c>
    </row>
    <row r="2001" spans="2:9" x14ac:dyDescent="0.3">
      <c r="B2001" s="386"/>
      <c r="C2001" s="392"/>
      <c r="D2001" s="392"/>
      <c r="E2001" s="392"/>
      <c r="F2001" s="393"/>
      <c r="G2001" s="396" t="str">
        <f t="shared" si="62"/>
        <v>No</v>
      </c>
      <c r="H2001" s="396" t="str">
        <f t="shared" si="63"/>
        <v>No</v>
      </c>
      <c r="I2001" s="396" t="str">
        <f t="shared" si="63"/>
        <v>No</v>
      </c>
    </row>
    <row r="2002" spans="2:9" x14ac:dyDescent="0.3">
      <c r="B2002" s="386"/>
      <c r="C2002" s="392"/>
      <c r="D2002" s="392"/>
      <c r="E2002" s="392"/>
      <c r="F2002" s="393"/>
      <c r="G2002" s="396" t="str">
        <f t="shared" si="62"/>
        <v>No</v>
      </c>
      <c r="H2002" s="396" t="str">
        <f t="shared" si="63"/>
        <v>No</v>
      </c>
      <c r="I2002" s="396" t="str">
        <f t="shared" si="63"/>
        <v>No</v>
      </c>
    </row>
    <row r="2003" spans="2:9" x14ac:dyDescent="0.3">
      <c r="B2003" s="386"/>
      <c r="C2003" s="392"/>
      <c r="D2003" s="392"/>
      <c r="E2003" s="392"/>
      <c r="F2003" s="393"/>
      <c r="G2003" s="396" t="str">
        <f t="shared" si="62"/>
        <v>No</v>
      </c>
      <c r="H2003" s="396" t="str">
        <f t="shared" si="63"/>
        <v>No</v>
      </c>
      <c r="I2003" s="396" t="str">
        <f t="shared" si="63"/>
        <v>No</v>
      </c>
    </row>
    <row r="2004" spans="2:9" x14ac:dyDescent="0.3">
      <c r="B2004" s="386"/>
      <c r="C2004" s="392"/>
      <c r="D2004" s="392"/>
      <c r="E2004" s="392"/>
      <c r="F2004" s="393"/>
      <c r="G2004" s="396" t="str">
        <f t="shared" si="62"/>
        <v>No</v>
      </c>
      <c r="H2004" s="396" t="str">
        <f t="shared" si="63"/>
        <v>No</v>
      </c>
      <c r="I2004" s="396" t="str">
        <f t="shared" si="63"/>
        <v>No</v>
      </c>
    </row>
    <row r="2005" spans="2:9" x14ac:dyDescent="0.3">
      <c r="B2005" s="386"/>
      <c r="C2005" s="392"/>
      <c r="D2005" s="392"/>
      <c r="E2005" s="392"/>
      <c r="F2005" s="393"/>
      <c r="G2005" s="396" t="str">
        <f t="shared" si="62"/>
        <v>No</v>
      </c>
      <c r="H2005" s="396" t="str">
        <f t="shared" si="63"/>
        <v>No</v>
      </c>
      <c r="I2005" s="396" t="str">
        <f t="shared" si="63"/>
        <v>No</v>
      </c>
    </row>
    <row r="2006" spans="2:9" x14ac:dyDescent="0.3">
      <c r="B2006" s="386"/>
      <c r="C2006" s="392"/>
      <c r="D2006" s="392"/>
      <c r="E2006" s="392"/>
      <c r="F2006" s="393"/>
      <c r="G2006" s="396" t="str">
        <f t="shared" ref="G2006:G2055" si="64">IF($C2006="","No",IF($C2006&lt;DATE(2007,9,21),"Yes","No"))</f>
        <v>No</v>
      </c>
      <c r="H2006" s="396" t="str">
        <f t="shared" ref="H2006:I2055" si="65">IF($C2006="","No",IF($C2006&lt;DATE(2019,9,20),"Yes","No"))</f>
        <v>No</v>
      </c>
      <c r="I2006" s="396" t="str">
        <f t="shared" si="65"/>
        <v>No</v>
      </c>
    </row>
    <row r="2007" spans="2:9" x14ac:dyDescent="0.3">
      <c r="B2007" s="386"/>
      <c r="C2007" s="392"/>
      <c r="D2007" s="392"/>
      <c r="E2007" s="392"/>
      <c r="F2007" s="393"/>
      <c r="G2007" s="396" t="str">
        <f t="shared" si="64"/>
        <v>No</v>
      </c>
      <c r="H2007" s="396" t="str">
        <f t="shared" si="65"/>
        <v>No</v>
      </c>
      <c r="I2007" s="396" t="str">
        <f t="shared" si="65"/>
        <v>No</v>
      </c>
    </row>
    <row r="2008" spans="2:9" x14ac:dyDescent="0.3">
      <c r="B2008" s="386"/>
      <c r="C2008" s="392"/>
      <c r="D2008" s="392"/>
      <c r="E2008" s="392"/>
      <c r="F2008" s="393"/>
      <c r="G2008" s="396" t="str">
        <f t="shared" si="64"/>
        <v>No</v>
      </c>
      <c r="H2008" s="396" t="str">
        <f t="shared" si="65"/>
        <v>No</v>
      </c>
      <c r="I2008" s="396" t="str">
        <f t="shared" si="65"/>
        <v>No</v>
      </c>
    </row>
    <row r="2009" spans="2:9" x14ac:dyDescent="0.3">
      <c r="B2009" s="386"/>
      <c r="C2009" s="392"/>
      <c r="D2009" s="392"/>
      <c r="E2009" s="392"/>
      <c r="F2009" s="393"/>
      <c r="G2009" s="396" t="str">
        <f t="shared" si="64"/>
        <v>No</v>
      </c>
      <c r="H2009" s="396" t="str">
        <f t="shared" si="65"/>
        <v>No</v>
      </c>
      <c r="I2009" s="396" t="str">
        <f t="shared" si="65"/>
        <v>No</v>
      </c>
    </row>
    <row r="2010" spans="2:9" x14ac:dyDescent="0.3">
      <c r="B2010" s="386"/>
      <c r="C2010" s="392"/>
      <c r="D2010" s="392"/>
      <c r="E2010" s="392"/>
      <c r="F2010" s="393"/>
      <c r="G2010" s="396" t="str">
        <f t="shared" si="64"/>
        <v>No</v>
      </c>
      <c r="H2010" s="396" t="str">
        <f t="shared" si="65"/>
        <v>No</v>
      </c>
      <c r="I2010" s="396" t="str">
        <f t="shared" si="65"/>
        <v>No</v>
      </c>
    </row>
    <row r="2011" spans="2:9" x14ac:dyDescent="0.3">
      <c r="B2011" s="386"/>
      <c r="C2011" s="392"/>
      <c r="D2011" s="392"/>
      <c r="E2011" s="392"/>
      <c r="F2011" s="393"/>
      <c r="G2011" s="396" t="str">
        <f t="shared" si="64"/>
        <v>No</v>
      </c>
      <c r="H2011" s="396" t="str">
        <f t="shared" si="65"/>
        <v>No</v>
      </c>
      <c r="I2011" s="396" t="str">
        <f t="shared" si="65"/>
        <v>No</v>
      </c>
    </row>
    <row r="2012" spans="2:9" x14ac:dyDescent="0.3">
      <c r="B2012" s="386"/>
      <c r="C2012" s="392"/>
      <c r="D2012" s="392"/>
      <c r="E2012" s="392"/>
      <c r="F2012" s="393"/>
      <c r="G2012" s="396" t="str">
        <f t="shared" si="64"/>
        <v>No</v>
      </c>
      <c r="H2012" s="396" t="str">
        <f t="shared" si="65"/>
        <v>No</v>
      </c>
      <c r="I2012" s="396" t="str">
        <f t="shared" si="65"/>
        <v>No</v>
      </c>
    </row>
    <row r="2013" spans="2:9" x14ac:dyDescent="0.3">
      <c r="B2013" s="386"/>
      <c r="C2013" s="392"/>
      <c r="D2013" s="392"/>
      <c r="E2013" s="392"/>
      <c r="F2013" s="393"/>
      <c r="G2013" s="396" t="str">
        <f t="shared" si="64"/>
        <v>No</v>
      </c>
      <c r="H2013" s="396" t="str">
        <f t="shared" si="65"/>
        <v>No</v>
      </c>
      <c r="I2013" s="396" t="str">
        <f t="shared" si="65"/>
        <v>No</v>
      </c>
    </row>
    <row r="2014" spans="2:9" x14ac:dyDescent="0.3">
      <c r="B2014" s="386"/>
      <c r="C2014" s="392"/>
      <c r="D2014" s="392"/>
      <c r="E2014" s="392"/>
      <c r="F2014" s="393"/>
      <c r="G2014" s="396" t="str">
        <f t="shared" si="64"/>
        <v>No</v>
      </c>
      <c r="H2014" s="396" t="str">
        <f t="shared" si="65"/>
        <v>No</v>
      </c>
      <c r="I2014" s="396" t="str">
        <f t="shared" si="65"/>
        <v>No</v>
      </c>
    </row>
    <row r="2015" spans="2:9" x14ac:dyDescent="0.3">
      <c r="B2015" s="386"/>
      <c r="C2015" s="392"/>
      <c r="D2015" s="392"/>
      <c r="E2015" s="392"/>
      <c r="F2015" s="393"/>
      <c r="G2015" s="396" t="str">
        <f t="shared" si="64"/>
        <v>No</v>
      </c>
      <c r="H2015" s="396" t="str">
        <f t="shared" si="65"/>
        <v>No</v>
      </c>
      <c r="I2015" s="396" t="str">
        <f t="shared" si="65"/>
        <v>No</v>
      </c>
    </row>
    <row r="2016" spans="2:9" x14ac:dyDescent="0.3">
      <c r="B2016" s="386"/>
      <c r="C2016" s="392"/>
      <c r="D2016" s="392"/>
      <c r="E2016" s="392"/>
      <c r="F2016" s="393"/>
      <c r="G2016" s="396" t="str">
        <f t="shared" si="64"/>
        <v>No</v>
      </c>
      <c r="H2016" s="396" t="str">
        <f t="shared" si="65"/>
        <v>No</v>
      </c>
      <c r="I2016" s="396" t="str">
        <f t="shared" si="65"/>
        <v>No</v>
      </c>
    </row>
    <row r="2017" spans="2:9" x14ac:dyDescent="0.3">
      <c r="B2017" s="386"/>
      <c r="C2017" s="392"/>
      <c r="D2017" s="392"/>
      <c r="E2017" s="392"/>
      <c r="F2017" s="393"/>
      <c r="G2017" s="396" t="str">
        <f t="shared" si="64"/>
        <v>No</v>
      </c>
      <c r="H2017" s="396" t="str">
        <f t="shared" si="65"/>
        <v>No</v>
      </c>
      <c r="I2017" s="396" t="str">
        <f t="shared" si="65"/>
        <v>No</v>
      </c>
    </row>
    <row r="2018" spans="2:9" x14ac:dyDescent="0.3">
      <c r="B2018" s="386"/>
      <c r="C2018" s="392"/>
      <c r="D2018" s="392"/>
      <c r="E2018" s="392"/>
      <c r="F2018" s="393"/>
      <c r="G2018" s="396" t="str">
        <f t="shared" si="64"/>
        <v>No</v>
      </c>
      <c r="H2018" s="396" t="str">
        <f t="shared" si="65"/>
        <v>No</v>
      </c>
      <c r="I2018" s="396" t="str">
        <f t="shared" si="65"/>
        <v>No</v>
      </c>
    </row>
    <row r="2019" spans="2:9" x14ac:dyDescent="0.3">
      <c r="B2019" s="386"/>
      <c r="C2019" s="392"/>
      <c r="D2019" s="392"/>
      <c r="E2019" s="392"/>
      <c r="F2019" s="393"/>
      <c r="G2019" s="396" t="str">
        <f t="shared" si="64"/>
        <v>No</v>
      </c>
      <c r="H2019" s="396" t="str">
        <f t="shared" si="65"/>
        <v>No</v>
      </c>
      <c r="I2019" s="396" t="str">
        <f t="shared" si="65"/>
        <v>No</v>
      </c>
    </row>
    <row r="2020" spans="2:9" x14ac:dyDescent="0.3">
      <c r="B2020" s="386"/>
      <c r="C2020" s="392"/>
      <c r="D2020" s="392"/>
      <c r="E2020" s="392"/>
      <c r="F2020" s="393"/>
      <c r="G2020" s="396" t="str">
        <f t="shared" si="64"/>
        <v>No</v>
      </c>
      <c r="H2020" s="396" t="str">
        <f t="shared" si="65"/>
        <v>No</v>
      </c>
      <c r="I2020" s="396" t="str">
        <f t="shared" si="65"/>
        <v>No</v>
      </c>
    </row>
    <row r="2021" spans="2:9" x14ac:dyDescent="0.3">
      <c r="B2021" s="386"/>
      <c r="C2021" s="392"/>
      <c r="D2021" s="392"/>
      <c r="E2021" s="392"/>
      <c r="F2021" s="393"/>
      <c r="G2021" s="396" t="str">
        <f t="shared" si="64"/>
        <v>No</v>
      </c>
      <c r="H2021" s="396" t="str">
        <f t="shared" si="65"/>
        <v>No</v>
      </c>
      <c r="I2021" s="396" t="str">
        <f t="shared" si="65"/>
        <v>No</v>
      </c>
    </row>
    <row r="2022" spans="2:9" x14ac:dyDescent="0.3">
      <c r="B2022" s="386"/>
      <c r="C2022" s="392"/>
      <c r="D2022" s="392"/>
      <c r="E2022" s="392"/>
      <c r="F2022" s="393"/>
      <c r="G2022" s="396" t="str">
        <f t="shared" si="64"/>
        <v>No</v>
      </c>
      <c r="H2022" s="396" t="str">
        <f t="shared" si="65"/>
        <v>No</v>
      </c>
      <c r="I2022" s="396" t="str">
        <f t="shared" si="65"/>
        <v>No</v>
      </c>
    </row>
    <row r="2023" spans="2:9" x14ac:dyDescent="0.3">
      <c r="B2023" s="386"/>
      <c r="C2023" s="392"/>
      <c r="D2023" s="392"/>
      <c r="E2023" s="392"/>
      <c r="F2023" s="393"/>
      <c r="G2023" s="396" t="str">
        <f t="shared" si="64"/>
        <v>No</v>
      </c>
      <c r="H2023" s="396" t="str">
        <f t="shared" si="65"/>
        <v>No</v>
      </c>
      <c r="I2023" s="396" t="str">
        <f t="shared" si="65"/>
        <v>No</v>
      </c>
    </row>
    <row r="2024" spans="2:9" x14ac:dyDescent="0.3">
      <c r="B2024" s="386"/>
      <c r="C2024" s="392"/>
      <c r="D2024" s="392"/>
      <c r="E2024" s="392"/>
      <c r="F2024" s="393"/>
      <c r="G2024" s="396" t="str">
        <f t="shared" si="64"/>
        <v>No</v>
      </c>
      <c r="H2024" s="396" t="str">
        <f t="shared" si="65"/>
        <v>No</v>
      </c>
      <c r="I2024" s="396" t="str">
        <f t="shared" si="65"/>
        <v>No</v>
      </c>
    </row>
    <row r="2025" spans="2:9" x14ac:dyDescent="0.3">
      <c r="B2025" s="386"/>
      <c r="C2025" s="392"/>
      <c r="D2025" s="392"/>
      <c r="E2025" s="392"/>
      <c r="F2025" s="393"/>
      <c r="G2025" s="396" t="str">
        <f t="shared" si="64"/>
        <v>No</v>
      </c>
      <c r="H2025" s="396" t="str">
        <f t="shared" si="65"/>
        <v>No</v>
      </c>
      <c r="I2025" s="396" t="str">
        <f t="shared" si="65"/>
        <v>No</v>
      </c>
    </row>
    <row r="2026" spans="2:9" x14ac:dyDescent="0.3">
      <c r="B2026" s="386"/>
      <c r="C2026" s="392"/>
      <c r="D2026" s="392"/>
      <c r="E2026" s="392"/>
      <c r="F2026" s="393"/>
      <c r="G2026" s="396" t="str">
        <f t="shared" si="64"/>
        <v>No</v>
      </c>
      <c r="H2026" s="396" t="str">
        <f t="shared" si="65"/>
        <v>No</v>
      </c>
      <c r="I2026" s="396" t="str">
        <f t="shared" si="65"/>
        <v>No</v>
      </c>
    </row>
    <row r="2027" spans="2:9" x14ac:dyDescent="0.3">
      <c r="B2027" s="386"/>
      <c r="C2027" s="392"/>
      <c r="D2027" s="392"/>
      <c r="E2027" s="392"/>
      <c r="F2027" s="393"/>
      <c r="G2027" s="396" t="str">
        <f t="shared" si="64"/>
        <v>No</v>
      </c>
      <c r="H2027" s="396" t="str">
        <f t="shared" si="65"/>
        <v>No</v>
      </c>
      <c r="I2027" s="396" t="str">
        <f t="shared" si="65"/>
        <v>No</v>
      </c>
    </row>
    <row r="2028" spans="2:9" x14ac:dyDescent="0.3">
      <c r="B2028" s="386"/>
      <c r="C2028" s="392"/>
      <c r="D2028" s="392"/>
      <c r="E2028" s="392"/>
      <c r="F2028" s="393"/>
      <c r="G2028" s="396" t="str">
        <f t="shared" si="64"/>
        <v>No</v>
      </c>
      <c r="H2028" s="396" t="str">
        <f t="shared" si="65"/>
        <v>No</v>
      </c>
      <c r="I2028" s="396" t="str">
        <f t="shared" si="65"/>
        <v>No</v>
      </c>
    </row>
    <row r="2029" spans="2:9" x14ac:dyDescent="0.3">
      <c r="B2029" s="386"/>
      <c r="C2029" s="392"/>
      <c r="D2029" s="392"/>
      <c r="E2029" s="392"/>
      <c r="F2029" s="393"/>
      <c r="G2029" s="396" t="str">
        <f t="shared" si="64"/>
        <v>No</v>
      </c>
      <c r="H2029" s="396" t="str">
        <f t="shared" si="65"/>
        <v>No</v>
      </c>
      <c r="I2029" s="396" t="str">
        <f t="shared" si="65"/>
        <v>No</v>
      </c>
    </row>
    <row r="2030" spans="2:9" x14ac:dyDescent="0.3">
      <c r="B2030" s="386"/>
      <c r="C2030" s="392"/>
      <c r="D2030" s="392"/>
      <c r="E2030" s="392"/>
      <c r="F2030" s="393"/>
      <c r="G2030" s="396" t="str">
        <f t="shared" si="64"/>
        <v>No</v>
      </c>
      <c r="H2030" s="396" t="str">
        <f t="shared" si="65"/>
        <v>No</v>
      </c>
      <c r="I2030" s="396" t="str">
        <f t="shared" si="65"/>
        <v>No</v>
      </c>
    </row>
    <row r="2031" spans="2:9" x14ac:dyDescent="0.3">
      <c r="B2031" s="386"/>
      <c r="C2031" s="392"/>
      <c r="D2031" s="392"/>
      <c r="E2031" s="392"/>
      <c r="F2031" s="393"/>
      <c r="G2031" s="396" t="str">
        <f t="shared" si="64"/>
        <v>No</v>
      </c>
      <c r="H2031" s="396" t="str">
        <f t="shared" si="65"/>
        <v>No</v>
      </c>
      <c r="I2031" s="396" t="str">
        <f t="shared" si="65"/>
        <v>No</v>
      </c>
    </row>
    <row r="2032" spans="2:9" x14ac:dyDescent="0.3">
      <c r="B2032" s="386"/>
      <c r="C2032" s="392"/>
      <c r="D2032" s="392"/>
      <c r="E2032" s="392"/>
      <c r="F2032" s="393"/>
      <c r="G2032" s="396" t="str">
        <f t="shared" si="64"/>
        <v>No</v>
      </c>
      <c r="H2032" s="396" t="str">
        <f t="shared" si="65"/>
        <v>No</v>
      </c>
      <c r="I2032" s="396" t="str">
        <f t="shared" si="65"/>
        <v>No</v>
      </c>
    </row>
    <row r="2033" spans="2:9" x14ac:dyDescent="0.3">
      <c r="B2033" s="386"/>
      <c r="C2033" s="392"/>
      <c r="D2033" s="392"/>
      <c r="E2033" s="392"/>
      <c r="F2033" s="393"/>
      <c r="G2033" s="396" t="str">
        <f t="shared" si="64"/>
        <v>No</v>
      </c>
      <c r="H2033" s="396" t="str">
        <f t="shared" si="65"/>
        <v>No</v>
      </c>
      <c r="I2033" s="396" t="str">
        <f t="shared" si="65"/>
        <v>No</v>
      </c>
    </row>
    <row r="2034" spans="2:9" x14ac:dyDescent="0.3">
      <c r="B2034" s="386"/>
      <c r="C2034" s="392"/>
      <c r="D2034" s="392"/>
      <c r="E2034" s="392"/>
      <c r="F2034" s="393"/>
      <c r="G2034" s="396" t="str">
        <f t="shared" si="64"/>
        <v>No</v>
      </c>
      <c r="H2034" s="396" t="str">
        <f t="shared" si="65"/>
        <v>No</v>
      </c>
      <c r="I2034" s="396" t="str">
        <f t="shared" si="65"/>
        <v>No</v>
      </c>
    </row>
    <row r="2035" spans="2:9" x14ac:dyDescent="0.3">
      <c r="B2035" s="386"/>
      <c r="C2035" s="392"/>
      <c r="D2035" s="392"/>
      <c r="E2035" s="392"/>
      <c r="F2035" s="393"/>
      <c r="G2035" s="396" t="str">
        <f t="shared" si="64"/>
        <v>No</v>
      </c>
      <c r="H2035" s="396" t="str">
        <f t="shared" si="65"/>
        <v>No</v>
      </c>
      <c r="I2035" s="396" t="str">
        <f t="shared" si="65"/>
        <v>No</v>
      </c>
    </row>
    <row r="2036" spans="2:9" x14ac:dyDescent="0.3">
      <c r="B2036" s="386"/>
      <c r="C2036" s="392"/>
      <c r="D2036" s="392"/>
      <c r="E2036" s="392"/>
      <c r="F2036" s="393"/>
      <c r="G2036" s="396" t="str">
        <f t="shared" si="64"/>
        <v>No</v>
      </c>
      <c r="H2036" s="396" t="str">
        <f t="shared" si="65"/>
        <v>No</v>
      </c>
      <c r="I2036" s="396" t="str">
        <f t="shared" si="65"/>
        <v>No</v>
      </c>
    </row>
    <row r="2037" spans="2:9" x14ac:dyDescent="0.3">
      <c r="B2037" s="386"/>
      <c r="C2037" s="392"/>
      <c r="D2037" s="392"/>
      <c r="E2037" s="392"/>
      <c r="F2037" s="393"/>
      <c r="G2037" s="396" t="str">
        <f t="shared" si="64"/>
        <v>No</v>
      </c>
      <c r="H2037" s="396" t="str">
        <f t="shared" si="65"/>
        <v>No</v>
      </c>
      <c r="I2037" s="396" t="str">
        <f t="shared" si="65"/>
        <v>No</v>
      </c>
    </row>
    <row r="2038" spans="2:9" x14ac:dyDescent="0.3">
      <c r="B2038" s="386"/>
      <c r="C2038" s="392"/>
      <c r="D2038" s="392"/>
      <c r="E2038" s="392"/>
      <c r="F2038" s="393"/>
      <c r="G2038" s="396" t="str">
        <f t="shared" si="64"/>
        <v>No</v>
      </c>
      <c r="H2038" s="396" t="str">
        <f t="shared" si="65"/>
        <v>No</v>
      </c>
      <c r="I2038" s="396" t="str">
        <f t="shared" si="65"/>
        <v>No</v>
      </c>
    </row>
    <row r="2039" spans="2:9" x14ac:dyDescent="0.3">
      <c r="B2039" s="386"/>
      <c r="C2039" s="392"/>
      <c r="D2039" s="392"/>
      <c r="E2039" s="392"/>
      <c r="F2039" s="393"/>
      <c r="G2039" s="396" t="str">
        <f t="shared" si="64"/>
        <v>No</v>
      </c>
      <c r="H2039" s="396" t="str">
        <f t="shared" si="65"/>
        <v>No</v>
      </c>
      <c r="I2039" s="396" t="str">
        <f t="shared" si="65"/>
        <v>No</v>
      </c>
    </row>
    <row r="2040" spans="2:9" x14ac:dyDescent="0.3">
      <c r="B2040" s="386"/>
      <c r="C2040" s="392"/>
      <c r="D2040" s="392"/>
      <c r="E2040" s="392"/>
      <c r="F2040" s="393"/>
      <c r="G2040" s="396" t="str">
        <f t="shared" si="64"/>
        <v>No</v>
      </c>
      <c r="H2040" s="396" t="str">
        <f t="shared" si="65"/>
        <v>No</v>
      </c>
      <c r="I2040" s="396" t="str">
        <f t="shared" si="65"/>
        <v>No</v>
      </c>
    </row>
    <row r="2041" spans="2:9" x14ac:dyDescent="0.3">
      <c r="B2041" s="386"/>
      <c r="C2041" s="392"/>
      <c r="D2041" s="392"/>
      <c r="E2041" s="392"/>
      <c r="F2041" s="393"/>
      <c r="G2041" s="396" t="str">
        <f t="shared" si="64"/>
        <v>No</v>
      </c>
      <c r="H2041" s="396" t="str">
        <f t="shared" si="65"/>
        <v>No</v>
      </c>
      <c r="I2041" s="396" t="str">
        <f t="shared" si="65"/>
        <v>No</v>
      </c>
    </row>
    <row r="2042" spans="2:9" x14ac:dyDescent="0.3">
      <c r="B2042" s="386"/>
      <c r="C2042" s="392"/>
      <c r="D2042" s="392"/>
      <c r="E2042" s="392"/>
      <c r="F2042" s="393"/>
      <c r="G2042" s="396" t="str">
        <f t="shared" si="64"/>
        <v>No</v>
      </c>
      <c r="H2042" s="396" t="str">
        <f t="shared" si="65"/>
        <v>No</v>
      </c>
      <c r="I2042" s="396" t="str">
        <f t="shared" si="65"/>
        <v>No</v>
      </c>
    </row>
    <row r="2043" spans="2:9" x14ac:dyDescent="0.3">
      <c r="B2043" s="386"/>
      <c r="C2043" s="392"/>
      <c r="D2043" s="392"/>
      <c r="E2043" s="392"/>
      <c r="F2043" s="393"/>
      <c r="G2043" s="396" t="str">
        <f t="shared" si="64"/>
        <v>No</v>
      </c>
      <c r="H2043" s="396" t="str">
        <f t="shared" si="65"/>
        <v>No</v>
      </c>
      <c r="I2043" s="396" t="str">
        <f t="shared" si="65"/>
        <v>No</v>
      </c>
    </row>
    <row r="2044" spans="2:9" x14ac:dyDescent="0.3">
      <c r="B2044" s="386"/>
      <c r="C2044" s="392"/>
      <c r="D2044" s="392"/>
      <c r="E2044" s="392"/>
      <c r="F2044" s="393"/>
      <c r="G2044" s="396" t="str">
        <f t="shared" si="64"/>
        <v>No</v>
      </c>
      <c r="H2044" s="396" t="str">
        <f t="shared" si="65"/>
        <v>No</v>
      </c>
      <c r="I2044" s="396" t="str">
        <f t="shared" si="65"/>
        <v>No</v>
      </c>
    </row>
    <row r="2045" spans="2:9" x14ac:dyDescent="0.3">
      <c r="B2045" s="386"/>
      <c r="C2045" s="392"/>
      <c r="D2045" s="392"/>
      <c r="E2045" s="392"/>
      <c r="F2045" s="393"/>
      <c r="G2045" s="396" t="str">
        <f t="shared" si="64"/>
        <v>No</v>
      </c>
      <c r="H2045" s="396" t="str">
        <f t="shared" si="65"/>
        <v>No</v>
      </c>
      <c r="I2045" s="396" t="str">
        <f t="shared" si="65"/>
        <v>No</v>
      </c>
    </row>
    <row r="2046" spans="2:9" x14ac:dyDescent="0.3">
      <c r="B2046" s="386"/>
      <c r="C2046" s="392"/>
      <c r="D2046" s="392"/>
      <c r="E2046" s="392"/>
      <c r="F2046" s="393"/>
      <c r="G2046" s="396" t="str">
        <f t="shared" si="64"/>
        <v>No</v>
      </c>
      <c r="H2046" s="396" t="str">
        <f t="shared" si="65"/>
        <v>No</v>
      </c>
      <c r="I2046" s="396" t="str">
        <f t="shared" si="65"/>
        <v>No</v>
      </c>
    </row>
    <row r="2047" spans="2:9" x14ac:dyDescent="0.3">
      <c r="B2047" s="386"/>
      <c r="C2047" s="392"/>
      <c r="D2047" s="392"/>
      <c r="E2047" s="392"/>
      <c r="F2047" s="393"/>
      <c r="G2047" s="396" t="str">
        <f t="shared" si="64"/>
        <v>No</v>
      </c>
      <c r="H2047" s="396" t="str">
        <f t="shared" si="65"/>
        <v>No</v>
      </c>
      <c r="I2047" s="396" t="str">
        <f t="shared" si="65"/>
        <v>No</v>
      </c>
    </row>
    <row r="2048" spans="2:9" x14ac:dyDescent="0.3">
      <c r="B2048" s="386"/>
      <c r="C2048" s="392"/>
      <c r="D2048" s="392"/>
      <c r="E2048" s="392"/>
      <c r="F2048" s="393"/>
      <c r="G2048" s="396" t="str">
        <f t="shared" si="64"/>
        <v>No</v>
      </c>
      <c r="H2048" s="396" t="str">
        <f t="shared" si="65"/>
        <v>No</v>
      </c>
      <c r="I2048" s="396" t="str">
        <f t="shared" si="65"/>
        <v>No</v>
      </c>
    </row>
    <row r="2049" spans="2:9" x14ac:dyDescent="0.3">
      <c r="B2049" s="386"/>
      <c r="C2049" s="392"/>
      <c r="D2049" s="392"/>
      <c r="E2049" s="392"/>
      <c r="F2049" s="393"/>
      <c r="G2049" s="396" t="str">
        <f t="shared" si="64"/>
        <v>No</v>
      </c>
      <c r="H2049" s="396" t="str">
        <f t="shared" si="65"/>
        <v>No</v>
      </c>
      <c r="I2049" s="396" t="str">
        <f t="shared" si="65"/>
        <v>No</v>
      </c>
    </row>
    <row r="2050" spans="2:9" x14ac:dyDescent="0.3">
      <c r="B2050" s="386"/>
      <c r="C2050" s="392"/>
      <c r="D2050" s="392"/>
      <c r="E2050" s="392"/>
      <c r="F2050" s="393"/>
      <c r="G2050" s="396" t="str">
        <f t="shared" si="64"/>
        <v>No</v>
      </c>
      <c r="H2050" s="396" t="str">
        <f t="shared" si="65"/>
        <v>No</v>
      </c>
      <c r="I2050" s="396" t="str">
        <f t="shared" si="65"/>
        <v>No</v>
      </c>
    </row>
    <row r="2051" spans="2:9" x14ac:dyDescent="0.3">
      <c r="B2051" s="386"/>
      <c r="C2051" s="392"/>
      <c r="D2051" s="392"/>
      <c r="E2051" s="392"/>
      <c r="F2051" s="393"/>
      <c r="G2051" s="396" t="str">
        <f t="shared" si="64"/>
        <v>No</v>
      </c>
      <c r="H2051" s="396" t="str">
        <f t="shared" si="65"/>
        <v>No</v>
      </c>
      <c r="I2051" s="396" t="str">
        <f t="shared" si="65"/>
        <v>No</v>
      </c>
    </row>
    <row r="2052" spans="2:9" x14ac:dyDescent="0.3">
      <c r="B2052" s="386"/>
      <c r="C2052" s="392"/>
      <c r="D2052" s="392"/>
      <c r="E2052" s="392"/>
      <c r="F2052" s="393"/>
      <c r="G2052" s="396" t="str">
        <f t="shared" si="64"/>
        <v>No</v>
      </c>
      <c r="H2052" s="396" t="str">
        <f t="shared" si="65"/>
        <v>No</v>
      </c>
      <c r="I2052" s="396" t="str">
        <f t="shared" si="65"/>
        <v>No</v>
      </c>
    </row>
    <row r="2053" spans="2:9" x14ac:dyDescent="0.3">
      <c r="B2053" s="386"/>
      <c r="C2053" s="392"/>
      <c r="D2053" s="392"/>
      <c r="E2053" s="392"/>
      <c r="F2053" s="393"/>
      <c r="G2053" s="396" t="str">
        <f t="shared" si="64"/>
        <v>No</v>
      </c>
      <c r="H2053" s="396" t="str">
        <f t="shared" si="65"/>
        <v>No</v>
      </c>
      <c r="I2053" s="396" t="str">
        <f t="shared" si="65"/>
        <v>No</v>
      </c>
    </row>
    <row r="2054" spans="2:9" x14ac:dyDescent="0.3">
      <c r="B2054" s="386"/>
      <c r="C2054" s="392"/>
      <c r="D2054" s="392"/>
      <c r="E2054" s="392"/>
      <c r="F2054" s="393"/>
      <c r="G2054" s="396" t="str">
        <f t="shared" si="64"/>
        <v>No</v>
      </c>
      <c r="H2054" s="396" t="str">
        <f t="shared" si="65"/>
        <v>No</v>
      </c>
      <c r="I2054" s="396" t="str">
        <f t="shared" si="65"/>
        <v>No</v>
      </c>
    </row>
    <row r="2055" spans="2:9" x14ac:dyDescent="0.3">
      <c r="B2055" s="386"/>
      <c r="C2055" s="392"/>
      <c r="D2055" s="392"/>
      <c r="E2055" s="392"/>
      <c r="F2055" s="393"/>
      <c r="G2055" s="396" t="str">
        <f t="shared" si="64"/>
        <v>No</v>
      </c>
      <c r="H2055" s="396" t="str">
        <f t="shared" si="65"/>
        <v>No</v>
      </c>
      <c r="I2055" s="396" t="str">
        <f t="shared" si="65"/>
        <v>No</v>
      </c>
    </row>
    <row r="2056" spans="2:9" x14ac:dyDescent="0.3">
      <c r="B2056" s="68" t="s">
        <v>1367</v>
      </c>
      <c r="C2056" s="387" t="s">
        <v>1367</v>
      </c>
      <c r="D2056" s="387" t="s">
        <v>1367</v>
      </c>
      <c r="E2056" s="387" t="s">
        <v>1367</v>
      </c>
      <c r="F2056" s="387" t="s">
        <v>1367</v>
      </c>
      <c r="G2056" s="71" t="s">
        <v>1367</v>
      </c>
      <c r="H2056" t="s">
        <v>1367</v>
      </c>
    </row>
  </sheetData>
  <sheetProtection algorithmName="SHA-512" hashValue="C4CC+25PjEi5zmx1SlhczAT73uIK0avadSq8SQRNQcU1+YFktDR75lou+uWMN6I3rJ4RXhJbBQjsYV/89eZO5w==" saltValue="oq4M1szvsg1QcLOmxj7vog==" spinCount="100000" sheet="1" objects="1" scenarios="1" selectLockedCells="1"/>
  <mergeCells count="1">
    <mergeCell ref="B3:G3"/>
  </mergeCells>
  <pageMargins left="0.7" right="0.7" top="0.75" bottom="0.75" header="0.3" footer="0.3"/>
  <pageSetup scale="4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7A67B-8914-4777-8B44-108C429ABEEC}">
  <sheetPr codeName="Sheet8"/>
  <dimension ref="A1:K28"/>
  <sheetViews>
    <sheetView workbookViewId="0">
      <selection activeCell="D22" sqref="D22"/>
    </sheetView>
  </sheetViews>
  <sheetFormatPr defaultRowHeight="14.4" x14ac:dyDescent="0.3"/>
  <cols>
    <col min="1" max="1" width="45.21875" bestFit="1" customWidth="1"/>
    <col min="2" max="2" width="4.44140625" bestFit="1" customWidth="1"/>
    <col min="4" max="4" width="32.44140625" bestFit="1" customWidth="1"/>
    <col min="5" max="5" width="6.21875" bestFit="1" customWidth="1"/>
    <col min="6" max="6" width="8.6640625" customWidth="1"/>
    <col min="7" max="7" width="31.6640625" bestFit="1" customWidth="1"/>
    <col min="8" max="8" width="4.6640625" bestFit="1" customWidth="1"/>
    <col min="10" max="10" width="55.44140625" bestFit="1" customWidth="1"/>
    <col min="11" max="12" width="6.21875" bestFit="1" customWidth="1"/>
    <col min="14" max="14" width="7.33203125" customWidth="1"/>
  </cols>
  <sheetData>
    <row r="1" spans="1:11" x14ac:dyDescent="0.3">
      <c r="A1" s="4" t="s">
        <v>676</v>
      </c>
      <c r="B1" s="3"/>
      <c r="D1" s="4" t="s">
        <v>1081</v>
      </c>
      <c r="E1" s="3"/>
      <c r="G1" s="4" t="s">
        <v>1082</v>
      </c>
      <c r="H1" s="3"/>
      <c r="J1" s="4" t="s">
        <v>1084</v>
      </c>
      <c r="K1" s="3"/>
    </row>
    <row r="2" spans="1:11" x14ac:dyDescent="0.3">
      <c r="A2" s="15">
        <v>2008</v>
      </c>
      <c r="B2" s="16">
        <v>0.01</v>
      </c>
      <c r="D2" s="15">
        <v>2020</v>
      </c>
      <c r="E2" s="14">
        <v>2.5000000000000001E-2</v>
      </c>
      <c r="G2" s="3" t="s">
        <v>1083</v>
      </c>
      <c r="H2" s="13">
        <v>0.3</v>
      </c>
      <c r="J2" s="15">
        <v>2021</v>
      </c>
      <c r="K2" s="12">
        <v>4.0000000000000001E-3</v>
      </c>
    </row>
    <row r="3" spans="1:11" x14ac:dyDescent="0.3">
      <c r="A3" s="15">
        <v>2009</v>
      </c>
      <c r="B3" s="16">
        <v>0.02</v>
      </c>
      <c r="D3" s="15">
        <v>2021</v>
      </c>
      <c r="E3" s="14">
        <v>0.05</v>
      </c>
      <c r="J3" s="15">
        <v>2022</v>
      </c>
      <c r="K3" s="12">
        <v>8.0000000000000002E-3</v>
      </c>
    </row>
    <row r="4" spans="1:11" x14ac:dyDescent="0.3">
      <c r="A4" s="15">
        <v>2010</v>
      </c>
      <c r="B4" s="16">
        <v>0.03</v>
      </c>
      <c r="D4" s="15">
        <v>2022</v>
      </c>
      <c r="E4" s="14">
        <v>0.08</v>
      </c>
      <c r="J4" s="15">
        <v>2023</v>
      </c>
      <c r="K4" s="12">
        <v>1.2E-2</v>
      </c>
    </row>
    <row r="5" spans="1:11" x14ac:dyDescent="0.3">
      <c r="A5" s="15">
        <v>2011</v>
      </c>
      <c r="B5" s="16">
        <v>0.04</v>
      </c>
      <c r="D5" s="15">
        <v>2023</v>
      </c>
      <c r="E5" s="14">
        <v>0.11</v>
      </c>
      <c r="J5" s="15">
        <v>2024</v>
      </c>
      <c r="K5" s="12">
        <v>1.6E-2</v>
      </c>
    </row>
    <row r="6" spans="1:11" x14ac:dyDescent="0.3">
      <c r="A6" s="15">
        <v>2012</v>
      </c>
      <c r="B6" s="16">
        <v>0.05</v>
      </c>
      <c r="D6" s="15">
        <v>2024</v>
      </c>
      <c r="E6" s="14">
        <v>0.15</v>
      </c>
      <c r="J6" s="15">
        <v>2025</v>
      </c>
      <c r="K6" s="13">
        <v>0.02</v>
      </c>
    </row>
    <row r="7" spans="1:11" x14ac:dyDescent="0.3">
      <c r="A7" s="15">
        <v>2013</v>
      </c>
      <c r="B7" s="16">
        <v>0.06</v>
      </c>
      <c r="D7" s="15">
        <v>2025</v>
      </c>
      <c r="E7" s="14">
        <v>0.19</v>
      </c>
      <c r="J7" s="15">
        <v>2026</v>
      </c>
      <c r="K7" s="12">
        <v>2.4E-2</v>
      </c>
    </row>
    <row r="8" spans="1:11" x14ac:dyDescent="0.3">
      <c r="A8" s="15">
        <v>2014</v>
      </c>
      <c r="B8" s="16">
        <v>7.0000000000000007E-2</v>
      </c>
      <c r="D8" s="15">
        <v>2026</v>
      </c>
      <c r="E8" s="14">
        <v>0.23</v>
      </c>
      <c r="J8" s="15">
        <v>2027</v>
      </c>
      <c r="K8" s="12">
        <v>2.8000000000000001E-2</v>
      </c>
    </row>
    <row r="9" spans="1:11" x14ac:dyDescent="0.3">
      <c r="A9" s="15">
        <v>2015</v>
      </c>
      <c r="B9" s="16">
        <v>0.08</v>
      </c>
      <c r="D9" s="15">
        <v>2027</v>
      </c>
      <c r="E9" s="14">
        <v>0.27</v>
      </c>
      <c r="J9" s="15">
        <v>2028</v>
      </c>
      <c r="K9" s="12">
        <v>3.2000000000000001E-2</v>
      </c>
    </row>
    <row r="10" spans="1:11" x14ac:dyDescent="0.3">
      <c r="A10" s="15">
        <v>2016</v>
      </c>
      <c r="B10" s="16">
        <v>0.09</v>
      </c>
      <c r="D10" s="15">
        <v>2028</v>
      </c>
      <c r="E10" s="14">
        <v>0.31</v>
      </c>
      <c r="J10" s="15">
        <v>2029</v>
      </c>
      <c r="K10" s="12">
        <v>3.5999999999999997E-2</v>
      </c>
    </row>
    <row r="11" spans="1:11" x14ac:dyDescent="0.3">
      <c r="A11" s="15">
        <v>2017</v>
      </c>
      <c r="B11" s="16">
        <v>0.1</v>
      </c>
      <c r="D11" s="15">
        <v>2029</v>
      </c>
      <c r="E11" s="14">
        <v>0.35</v>
      </c>
      <c r="J11" s="15">
        <v>2030</v>
      </c>
      <c r="K11" s="13">
        <v>0.04</v>
      </c>
    </row>
    <row r="12" spans="1:11" x14ac:dyDescent="0.3">
      <c r="A12" s="3"/>
      <c r="B12" s="3"/>
      <c r="D12" s="15">
        <v>2030</v>
      </c>
      <c r="E12" s="14">
        <v>0.4</v>
      </c>
    </row>
    <row r="25" spans="1:2" x14ac:dyDescent="0.3">
      <c r="A25" s="3"/>
      <c r="B25" s="3"/>
    </row>
    <row r="28" spans="1:2" x14ac:dyDescent="0.3">
      <c r="A28" s="3"/>
      <c r="B28" s="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BE69B-AE5B-4652-9F40-275FD47FA6D3}">
  <sheetPr codeName="Sheet12">
    <tabColor theme="7" tint="0.59999389629810485"/>
    <pageSetUpPr fitToPage="1"/>
  </sheetPr>
  <dimension ref="B1:L202"/>
  <sheetViews>
    <sheetView showGridLines="0" zoomScaleNormal="100" workbookViewId="0">
      <selection activeCell="B5" sqref="B5"/>
    </sheetView>
  </sheetViews>
  <sheetFormatPr defaultRowHeight="14.4" x14ac:dyDescent="0.3"/>
  <cols>
    <col min="1" max="1" width="2.21875" customWidth="1"/>
    <col min="2" max="2" width="37.5546875" customWidth="1"/>
    <col min="3" max="3" width="46.5546875" customWidth="1"/>
    <col min="4" max="4" width="1.88671875" customWidth="1"/>
    <col min="5" max="5" width="15.33203125" style="7" customWidth="1"/>
    <col min="6" max="7" width="15.33203125" customWidth="1"/>
    <col min="8" max="8" width="19.5546875" customWidth="1"/>
  </cols>
  <sheetData>
    <row r="1" spans="2:12" ht="15.6" customHeight="1" thickBot="1" x14ac:dyDescent="0.35">
      <c r="B1" s="214" t="str">
        <f>_xlfn.CONCAT('1 - Contact Info'!B1:E1,'1 - Contact Info'!F1:O1)</f>
        <v>Company Name:</v>
      </c>
      <c r="C1" s="274"/>
      <c r="D1" s="71"/>
      <c r="E1" s="71" t="str">
        <f>+INSTRUCTIONS!$B$34</f>
        <v>Reporting Year: 2023 , v9.3</v>
      </c>
      <c r="F1" s="71"/>
      <c r="G1" s="71"/>
      <c r="H1" s="71"/>
      <c r="I1" s="71"/>
      <c r="J1" s="71"/>
      <c r="K1" s="71"/>
      <c r="L1" s="71"/>
    </row>
    <row r="2" spans="2:12" ht="15" thickBot="1" x14ac:dyDescent="0.35"/>
    <row r="3" spans="2:12" x14ac:dyDescent="0.3">
      <c r="B3" s="580" t="s">
        <v>1388</v>
      </c>
      <c r="C3" s="581"/>
      <c r="D3" s="9"/>
      <c r="E3" s="9"/>
    </row>
    <row r="4" spans="2:12" s="7" customFormat="1" x14ac:dyDescent="0.3">
      <c r="B4" s="275" t="s">
        <v>1210</v>
      </c>
      <c r="C4" s="276" t="s">
        <v>1382</v>
      </c>
      <c r="D4" s="222"/>
      <c r="E4" s="310"/>
    </row>
    <row r="5" spans="2:12" s="7" customFormat="1" x14ac:dyDescent="0.3">
      <c r="B5" s="277" t="s">
        <v>1211</v>
      </c>
      <c r="C5" s="278"/>
    </row>
    <row r="6" spans="2:12" s="7" customFormat="1" x14ac:dyDescent="0.3">
      <c r="B6" s="277" t="s">
        <v>1212</v>
      </c>
      <c r="C6" s="278"/>
      <c r="E6" s="279"/>
    </row>
    <row r="7" spans="2:12" s="7" customFormat="1" x14ac:dyDescent="0.3">
      <c r="B7" s="277" t="s">
        <v>1213</v>
      </c>
      <c r="C7" s="278"/>
    </row>
    <row r="8" spans="2:12" s="7" customFormat="1" x14ac:dyDescent="0.3">
      <c r="B8" s="277" t="s">
        <v>1215</v>
      </c>
      <c r="C8" s="278"/>
    </row>
    <row r="9" spans="2:12" s="7" customFormat="1" x14ac:dyDescent="0.3">
      <c r="B9" s="277" t="s">
        <v>1214</v>
      </c>
      <c r="C9" s="278"/>
    </row>
    <row r="10" spans="2:12" s="7" customFormat="1" x14ac:dyDescent="0.3">
      <c r="B10" s="277" t="s">
        <v>1216</v>
      </c>
      <c r="C10" s="278"/>
    </row>
    <row r="11" spans="2:12" s="7" customFormat="1" ht="15" thickBot="1" x14ac:dyDescent="0.35">
      <c r="B11" s="280" t="s">
        <v>1217</v>
      </c>
      <c r="C11" s="281"/>
    </row>
    <row r="13" spans="2:12" x14ac:dyDescent="0.3">
      <c r="B13" s="9" t="s">
        <v>1095</v>
      </c>
    </row>
    <row r="14" spans="2:12" ht="15" thickBot="1" x14ac:dyDescent="0.35"/>
    <row r="15" spans="2:12" x14ac:dyDescent="0.3">
      <c r="B15" s="208" t="str">
        <f>+B5</f>
        <v>Program 1</v>
      </c>
      <c r="C15" s="282"/>
      <c r="D15" s="283"/>
      <c r="E15" s="203"/>
      <c r="F15" s="283"/>
      <c r="G15" s="283"/>
      <c r="H15" s="284"/>
    </row>
    <row r="16" spans="2:12" x14ac:dyDescent="0.3">
      <c r="B16" s="285"/>
      <c r="C16" s="286"/>
      <c r="D16" s="287"/>
      <c r="E16" s="288"/>
      <c r="F16" s="287"/>
      <c r="G16" s="287"/>
      <c r="H16" s="289"/>
    </row>
    <row r="17" spans="2:8" x14ac:dyDescent="0.3">
      <c r="B17" s="209" t="s">
        <v>1383</v>
      </c>
      <c r="C17" s="290"/>
      <c r="D17" s="291"/>
      <c r="E17" s="292"/>
      <c r="F17" s="290"/>
      <c r="G17" s="290"/>
      <c r="H17" s="293"/>
    </row>
    <row r="18" spans="2:8" x14ac:dyDescent="0.3">
      <c r="B18" s="570" t="s">
        <v>1391</v>
      </c>
      <c r="C18" s="571"/>
      <c r="D18" s="294"/>
      <c r="E18" s="576" t="s">
        <v>675</v>
      </c>
      <c r="F18" s="576" t="s">
        <v>1076</v>
      </c>
      <c r="G18" s="576" t="s">
        <v>673</v>
      </c>
      <c r="H18" s="578" t="s">
        <v>1361</v>
      </c>
    </row>
    <row r="19" spans="2:8" ht="29.25" customHeight="1" x14ac:dyDescent="0.3">
      <c r="B19" s="570"/>
      <c r="C19" s="571"/>
      <c r="D19" s="294"/>
      <c r="E19" s="577"/>
      <c r="F19" s="577"/>
      <c r="G19" s="577"/>
      <c r="H19" s="579"/>
    </row>
    <row r="20" spans="2:8" x14ac:dyDescent="0.3">
      <c r="B20" s="295"/>
      <c r="C20" s="296" t="s">
        <v>1389</v>
      </c>
      <c r="D20" s="297"/>
      <c r="E20" s="298"/>
      <c r="F20" s="299"/>
      <c r="G20" s="298"/>
      <c r="H20" s="278"/>
    </row>
    <row r="21" spans="2:8" x14ac:dyDescent="0.3">
      <c r="B21" s="285"/>
      <c r="C21" s="290" t="s">
        <v>1390</v>
      </c>
      <c r="D21" s="300"/>
      <c r="E21" s="298"/>
      <c r="F21" s="299"/>
      <c r="G21" s="298"/>
      <c r="H21" s="278"/>
    </row>
    <row r="22" spans="2:8" ht="10.5" customHeight="1" x14ac:dyDescent="0.3">
      <c r="B22" s="301"/>
      <c r="C22" s="302"/>
      <c r="D22" s="300"/>
      <c r="E22" s="303"/>
      <c r="H22" s="304"/>
    </row>
    <row r="23" spans="2:8" x14ac:dyDescent="0.3">
      <c r="B23" s="568" t="s">
        <v>1384</v>
      </c>
      <c r="C23" s="569"/>
      <c r="D23" s="305"/>
      <c r="E23" s="306"/>
      <c r="H23" s="304"/>
    </row>
    <row r="24" spans="2:8" x14ac:dyDescent="0.3">
      <c r="B24" s="570" t="s">
        <v>1387</v>
      </c>
      <c r="C24" s="571"/>
      <c r="D24" s="305"/>
      <c r="E24" s="306"/>
      <c r="H24" s="304"/>
    </row>
    <row r="25" spans="2:8" x14ac:dyDescent="0.3">
      <c r="B25" s="570"/>
      <c r="C25" s="571"/>
      <c r="D25" s="305"/>
      <c r="E25" s="307"/>
      <c r="F25" s="287"/>
      <c r="G25" s="287"/>
      <c r="H25" s="289"/>
    </row>
    <row r="26" spans="2:8" s="310" customFormat="1" ht="43.2" x14ac:dyDescent="0.3">
      <c r="B26" s="572" t="s">
        <v>1385</v>
      </c>
      <c r="C26" s="573"/>
      <c r="D26" s="308"/>
      <c r="E26" s="309" t="s">
        <v>1386</v>
      </c>
      <c r="F26" s="309" t="s">
        <v>1392</v>
      </c>
      <c r="G26" s="574" t="s">
        <v>1218</v>
      </c>
      <c r="H26" s="575"/>
    </row>
    <row r="27" spans="2:8" x14ac:dyDescent="0.3">
      <c r="B27" s="564"/>
      <c r="C27" s="565"/>
      <c r="D27" s="305"/>
      <c r="E27" s="298"/>
      <c r="F27" s="313" t="s">
        <v>12</v>
      </c>
      <c r="G27" s="565"/>
      <c r="H27" s="567"/>
    </row>
    <row r="28" spans="2:8" x14ac:dyDescent="0.3">
      <c r="B28" s="564"/>
      <c r="C28" s="565"/>
      <c r="D28" s="305"/>
      <c r="E28" s="298"/>
      <c r="F28" s="313"/>
      <c r="G28" s="565"/>
      <c r="H28" s="567"/>
    </row>
    <row r="29" spans="2:8" x14ac:dyDescent="0.3">
      <c r="B29" s="564"/>
      <c r="C29" s="565"/>
      <c r="D29" s="305"/>
      <c r="E29" s="298"/>
      <c r="F29" s="313"/>
      <c r="G29" s="565"/>
      <c r="H29" s="567"/>
    </row>
    <row r="30" spans="2:8" x14ac:dyDescent="0.3">
      <c r="B30" s="564"/>
      <c r="C30" s="565"/>
      <c r="D30" s="305"/>
      <c r="E30" s="298"/>
      <c r="F30" s="313"/>
      <c r="G30" s="565"/>
      <c r="H30" s="567"/>
    </row>
    <row r="31" spans="2:8" x14ac:dyDescent="0.3">
      <c r="B31" s="564"/>
      <c r="C31" s="565"/>
      <c r="D31" s="305"/>
      <c r="E31" s="298"/>
      <c r="F31" s="313"/>
      <c r="G31" s="565"/>
      <c r="H31" s="567"/>
    </row>
    <row r="32" spans="2:8" x14ac:dyDescent="0.3">
      <c r="B32" s="564"/>
      <c r="C32" s="565"/>
      <c r="D32" s="305"/>
      <c r="E32" s="298"/>
      <c r="F32" s="313"/>
      <c r="G32" s="565"/>
      <c r="H32" s="567"/>
    </row>
    <row r="33" spans="2:8" x14ac:dyDescent="0.3">
      <c r="B33" s="564"/>
      <c r="C33" s="565"/>
      <c r="D33" s="305"/>
      <c r="E33" s="298"/>
      <c r="F33" s="313"/>
      <c r="G33" s="565"/>
      <c r="H33" s="567"/>
    </row>
    <row r="34" spans="2:8" x14ac:dyDescent="0.3">
      <c r="B34" s="564"/>
      <c r="C34" s="565"/>
      <c r="D34" s="305"/>
      <c r="E34" s="298"/>
      <c r="F34" s="313"/>
      <c r="G34" s="565"/>
      <c r="H34" s="567"/>
    </row>
    <row r="35" spans="2:8" x14ac:dyDescent="0.3">
      <c r="B35" s="564"/>
      <c r="C35" s="565"/>
      <c r="D35" s="305"/>
      <c r="E35" s="298"/>
      <c r="F35" s="313"/>
      <c r="G35" s="565"/>
      <c r="H35" s="567"/>
    </row>
    <row r="36" spans="2:8" x14ac:dyDescent="0.3">
      <c r="B36" s="564"/>
      <c r="C36" s="565"/>
      <c r="D36" s="305"/>
      <c r="E36" s="298"/>
      <c r="F36" s="313"/>
      <c r="G36" s="565"/>
      <c r="H36" s="567"/>
    </row>
    <row r="37" spans="2:8" x14ac:dyDescent="0.3">
      <c r="B37" s="564"/>
      <c r="C37" s="565"/>
      <c r="D37" s="305"/>
      <c r="E37" s="298"/>
      <c r="F37" s="60" t="s">
        <v>12</v>
      </c>
      <c r="G37" s="566"/>
      <c r="H37" s="567"/>
    </row>
    <row r="38" spans="2:8" x14ac:dyDescent="0.3">
      <c r="B38" s="564"/>
      <c r="C38" s="565"/>
      <c r="D38" s="305"/>
      <c r="E38" s="298"/>
      <c r="F38" s="60" t="s">
        <v>12</v>
      </c>
      <c r="G38" s="566"/>
      <c r="H38" s="567"/>
    </row>
    <row r="39" spans="2:8" x14ac:dyDescent="0.3">
      <c r="B39" s="564"/>
      <c r="C39" s="565"/>
      <c r="D39" s="305"/>
      <c r="E39" s="298"/>
      <c r="F39" s="60" t="s">
        <v>12</v>
      </c>
      <c r="G39" s="566"/>
      <c r="H39" s="567"/>
    </row>
    <row r="40" spans="2:8" ht="15" thickBot="1" x14ac:dyDescent="0.35">
      <c r="B40" s="560"/>
      <c r="C40" s="561"/>
      <c r="D40" s="311"/>
      <c r="E40" s="312"/>
      <c r="F40" s="314" t="s">
        <v>12</v>
      </c>
      <c r="G40" s="562"/>
      <c r="H40" s="563"/>
    </row>
    <row r="41" spans="2:8" ht="15" thickBot="1" x14ac:dyDescent="0.35"/>
    <row r="42" spans="2:8" x14ac:dyDescent="0.3">
      <c r="B42" s="208" t="str">
        <f>+B6</f>
        <v>Program 2</v>
      </c>
      <c r="C42" s="282"/>
      <c r="D42" s="283"/>
      <c r="E42" s="203"/>
      <c r="F42" s="283"/>
      <c r="G42" s="283"/>
      <c r="H42" s="284"/>
    </row>
    <row r="43" spans="2:8" x14ac:dyDescent="0.3">
      <c r="B43" s="285"/>
      <c r="C43" s="286"/>
      <c r="D43" s="287"/>
      <c r="E43" s="288"/>
      <c r="F43" s="287"/>
      <c r="G43" s="287"/>
      <c r="H43" s="289"/>
    </row>
    <row r="44" spans="2:8" x14ac:dyDescent="0.3">
      <c r="B44" s="209" t="s">
        <v>1383</v>
      </c>
      <c r="C44" s="290"/>
      <c r="D44" s="291"/>
      <c r="E44" s="292"/>
      <c r="F44" s="290"/>
      <c r="G44" s="290"/>
      <c r="H44" s="293"/>
    </row>
    <row r="45" spans="2:8" ht="15" customHeight="1" x14ac:dyDescent="0.3">
      <c r="B45" s="570" t="s">
        <v>1391</v>
      </c>
      <c r="C45" s="571"/>
      <c r="D45" s="294"/>
      <c r="E45" s="576" t="s">
        <v>675</v>
      </c>
      <c r="F45" s="576" t="s">
        <v>1076</v>
      </c>
      <c r="G45" s="576" t="s">
        <v>673</v>
      </c>
      <c r="H45" s="578" t="s">
        <v>1361</v>
      </c>
    </row>
    <row r="46" spans="2:8" x14ac:dyDescent="0.3">
      <c r="B46" s="570"/>
      <c r="C46" s="571"/>
      <c r="D46" s="294"/>
      <c r="E46" s="577"/>
      <c r="F46" s="577"/>
      <c r="G46" s="577"/>
      <c r="H46" s="579"/>
    </row>
    <row r="47" spans="2:8" x14ac:dyDescent="0.3">
      <c r="B47" s="295"/>
      <c r="C47" s="296" t="s">
        <v>1389</v>
      </c>
      <c r="D47" s="297"/>
      <c r="E47" s="298"/>
      <c r="F47" s="299"/>
      <c r="G47" s="298"/>
      <c r="H47" s="278"/>
    </row>
    <row r="48" spans="2:8" x14ac:dyDescent="0.3">
      <c r="B48" s="285"/>
      <c r="C48" s="290" t="s">
        <v>1390</v>
      </c>
      <c r="D48" s="300"/>
      <c r="E48" s="298"/>
      <c r="F48" s="299"/>
      <c r="G48" s="298"/>
      <c r="H48" s="278"/>
    </row>
    <row r="49" spans="2:8" x14ac:dyDescent="0.3">
      <c r="B49" s="301"/>
      <c r="C49" s="302"/>
      <c r="D49" s="300"/>
      <c r="E49" s="303"/>
      <c r="H49" s="304"/>
    </row>
    <row r="50" spans="2:8" x14ac:dyDescent="0.3">
      <c r="B50" s="568" t="s">
        <v>1384</v>
      </c>
      <c r="C50" s="569"/>
      <c r="D50" s="305"/>
      <c r="E50" s="306"/>
      <c r="H50" s="304"/>
    </row>
    <row r="51" spans="2:8" ht="15" customHeight="1" x14ac:dyDescent="0.3">
      <c r="B51" s="570" t="s">
        <v>1387</v>
      </c>
      <c r="C51" s="571"/>
      <c r="D51" s="305"/>
      <c r="E51" s="306"/>
      <c r="H51" s="304"/>
    </row>
    <row r="52" spans="2:8" x14ac:dyDescent="0.3">
      <c r="B52" s="570"/>
      <c r="C52" s="571"/>
      <c r="D52" s="305"/>
      <c r="E52" s="307"/>
      <c r="F52" s="287"/>
      <c r="G52" s="287"/>
      <c r="H52" s="289"/>
    </row>
    <row r="53" spans="2:8" ht="43.2" x14ac:dyDescent="0.3">
      <c r="B53" s="572" t="s">
        <v>1385</v>
      </c>
      <c r="C53" s="573"/>
      <c r="D53" s="308"/>
      <c r="E53" s="309" t="s">
        <v>1386</v>
      </c>
      <c r="F53" s="309" t="s">
        <v>1392</v>
      </c>
      <c r="G53" s="574" t="s">
        <v>1218</v>
      </c>
      <c r="H53" s="575"/>
    </row>
    <row r="54" spans="2:8" x14ac:dyDescent="0.3">
      <c r="B54" s="564"/>
      <c r="C54" s="565"/>
      <c r="D54" s="305"/>
      <c r="E54" s="298"/>
      <c r="F54" s="313" t="s">
        <v>12</v>
      </c>
      <c r="G54" s="565"/>
      <c r="H54" s="567"/>
    </row>
    <row r="55" spans="2:8" x14ac:dyDescent="0.3">
      <c r="B55" s="564"/>
      <c r="C55" s="565"/>
      <c r="D55" s="305"/>
      <c r="E55" s="298"/>
      <c r="F55" s="313"/>
      <c r="G55" s="565"/>
      <c r="H55" s="567"/>
    </row>
    <row r="56" spans="2:8" x14ac:dyDescent="0.3">
      <c r="B56" s="564"/>
      <c r="C56" s="565"/>
      <c r="D56" s="305"/>
      <c r="E56" s="298"/>
      <c r="F56" s="313"/>
      <c r="G56" s="565"/>
      <c r="H56" s="567"/>
    </row>
    <row r="57" spans="2:8" x14ac:dyDescent="0.3">
      <c r="B57" s="564"/>
      <c r="C57" s="565"/>
      <c r="D57" s="305"/>
      <c r="E57" s="298"/>
      <c r="F57" s="313"/>
      <c r="G57" s="565"/>
      <c r="H57" s="567"/>
    </row>
    <row r="58" spans="2:8" x14ac:dyDescent="0.3">
      <c r="B58" s="564"/>
      <c r="C58" s="565"/>
      <c r="D58" s="305"/>
      <c r="E58" s="298"/>
      <c r="F58" s="313"/>
      <c r="G58" s="565"/>
      <c r="H58" s="567"/>
    </row>
    <row r="59" spans="2:8" x14ac:dyDescent="0.3">
      <c r="B59" s="564"/>
      <c r="C59" s="565"/>
      <c r="D59" s="305"/>
      <c r="E59" s="298"/>
      <c r="F59" s="313"/>
      <c r="G59" s="565"/>
      <c r="H59" s="567"/>
    </row>
    <row r="60" spans="2:8" x14ac:dyDescent="0.3">
      <c r="B60" s="564"/>
      <c r="C60" s="565"/>
      <c r="D60" s="305"/>
      <c r="E60" s="298"/>
      <c r="F60" s="313"/>
      <c r="G60" s="565"/>
      <c r="H60" s="567"/>
    </row>
    <row r="61" spans="2:8" x14ac:dyDescent="0.3">
      <c r="B61" s="564"/>
      <c r="C61" s="565"/>
      <c r="D61" s="305"/>
      <c r="E61" s="298"/>
      <c r="F61" s="313"/>
      <c r="G61" s="565"/>
      <c r="H61" s="567"/>
    </row>
    <row r="62" spans="2:8" x14ac:dyDescent="0.3">
      <c r="B62" s="564"/>
      <c r="C62" s="565"/>
      <c r="D62" s="305"/>
      <c r="E62" s="298"/>
      <c r="F62" s="313"/>
      <c r="G62" s="565"/>
      <c r="H62" s="567"/>
    </row>
    <row r="63" spans="2:8" x14ac:dyDescent="0.3">
      <c r="B63" s="564"/>
      <c r="C63" s="565"/>
      <c r="D63" s="305"/>
      <c r="E63" s="298"/>
      <c r="F63" s="313"/>
      <c r="G63" s="565"/>
      <c r="H63" s="567"/>
    </row>
    <row r="64" spans="2:8" x14ac:dyDescent="0.3">
      <c r="B64" s="564"/>
      <c r="C64" s="565"/>
      <c r="D64" s="305"/>
      <c r="E64" s="298"/>
      <c r="F64" s="60" t="s">
        <v>12</v>
      </c>
      <c r="G64" s="566"/>
      <c r="H64" s="567"/>
    </row>
    <row r="65" spans="2:8" x14ac:dyDescent="0.3">
      <c r="B65" s="564"/>
      <c r="C65" s="565"/>
      <c r="D65" s="305"/>
      <c r="E65" s="298"/>
      <c r="F65" s="60" t="s">
        <v>12</v>
      </c>
      <c r="G65" s="566"/>
      <c r="H65" s="567"/>
    </row>
    <row r="66" spans="2:8" x14ac:dyDescent="0.3">
      <c r="B66" s="564"/>
      <c r="C66" s="565"/>
      <c r="D66" s="305"/>
      <c r="E66" s="298"/>
      <c r="F66" s="60" t="s">
        <v>12</v>
      </c>
      <c r="G66" s="566"/>
      <c r="H66" s="567"/>
    </row>
    <row r="67" spans="2:8" ht="15" thickBot="1" x14ac:dyDescent="0.35">
      <c r="B67" s="560"/>
      <c r="C67" s="561"/>
      <c r="D67" s="311"/>
      <c r="E67" s="312"/>
      <c r="F67" s="314" t="s">
        <v>12</v>
      </c>
      <c r="G67" s="562"/>
      <c r="H67" s="563"/>
    </row>
    <row r="68" spans="2:8" ht="15" thickBot="1" x14ac:dyDescent="0.35"/>
    <row r="69" spans="2:8" x14ac:dyDescent="0.3">
      <c r="B69" s="208" t="str">
        <f>+B7</f>
        <v>Program 3</v>
      </c>
      <c r="C69" s="282"/>
      <c r="D69" s="283"/>
      <c r="E69" s="203"/>
      <c r="F69" s="283"/>
      <c r="G69" s="283"/>
      <c r="H69" s="284"/>
    </row>
    <row r="70" spans="2:8" x14ac:dyDescent="0.3">
      <c r="B70" s="285"/>
      <c r="C70" s="286"/>
      <c r="D70" s="287"/>
      <c r="E70" s="288"/>
      <c r="F70" s="287"/>
      <c r="G70" s="287"/>
      <c r="H70" s="289"/>
    </row>
    <row r="71" spans="2:8" x14ac:dyDescent="0.3">
      <c r="B71" s="209" t="s">
        <v>1383</v>
      </c>
      <c r="C71" s="290"/>
      <c r="D71" s="291"/>
      <c r="E71" s="292"/>
      <c r="F71" s="290"/>
      <c r="G71" s="290"/>
      <c r="H71" s="293"/>
    </row>
    <row r="72" spans="2:8" ht="15" customHeight="1" x14ac:dyDescent="0.3">
      <c r="B72" s="570" t="s">
        <v>1391</v>
      </c>
      <c r="C72" s="571"/>
      <c r="D72" s="294"/>
      <c r="E72" s="576" t="s">
        <v>675</v>
      </c>
      <c r="F72" s="576" t="s">
        <v>1076</v>
      </c>
      <c r="G72" s="576" t="s">
        <v>673</v>
      </c>
      <c r="H72" s="578" t="s">
        <v>1361</v>
      </c>
    </row>
    <row r="73" spans="2:8" x14ac:dyDescent="0.3">
      <c r="B73" s="570"/>
      <c r="C73" s="571"/>
      <c r="D73" s="294"/>
      <c r="E73" s="577"/>
      <c r="F73" s="577"/>
      <c r="G73" s="577"/>
      <c r="H73" s="579"/>
    </row>
    <row r="74" spans="2:8" x14ac:dyDescent="0.3">
      <c r="B74" s="295"/>
      <c r="C74" s="296" t="s">
        <v>1389</v>
      </c>
      <c r="D74" s="297"/>
      <c r="E74" s="298"/>
      <c r="F74" s="299"/>
      <c r="G74" s="298"/>
      <c r="H74" s="278"/>
    </row>
    <row r="75" spans="2:8" x14ac:dyDescent="0.3">
      <c r="B75" s="285"/>
      <c r="C75" s="290" t="s">
        <v>1390</v>
      </c>
      <c r="D75" s="300"/>
      <c r="E75" s="298"/>
      <c r="F75" s="299"/>
      <c r="G75" s="298"/>
      <c r="H75" s="278"/>
    </row>
    <row r="76" spans="2:8" x14ac:dyDescent="0.3">
      <c r="B76" s="301"/>
      <c r="C76" s="302"/>
      <c r="D76" s="300"/>
      <c r="E76" s="303"/>
      <c r="H76" s="304"/>
    </row>
    <row r="77" spans="2:8" x14ac:dyDescent="0.3">
      <c r="B77" s="568" t="s">
        <v>1384</v>
      </c>
      <c r="C77" s="569"/>
      <c r="D77" s="305"/>
      <c r="E77" s="306"/>
      <c r="H77" s="304"/>
    </row>
    <row r="78" spans="2:8" ht="15" customHeight="1" x14ac:dyDescent="0.3">
      <c r="B78" s="570" t="s">
        <v>1387</v>
      </c>
      <c r="C78" s="571"/>
      <c r="D78" s="305"/>
      <c r="E78" s="306"/>
      <c r="H78" s="304"/>
    </row>
    <row r="79" spans="2:8" x14ac:dyDescent="0.3">
      <c r="B79" s="570"/>
      <c r="C79" s="571"/>
      <c r="D79" s="305"/>
      <c r="E79" s="307"/>
      <c r="F79" s="287"/>
      <c r="G79" s="287"/>
      <c r="H79" s="289"/>
    </row>
    <row r="80" spans="2:8" ht="43.2" x14ac:dyDescent="0.3">
      <c r="B80" s="572" t="s">
        <v>1385</v>
      </c>
      <c r="C80" s="573"/>
      <c r="D80" s="308"/>
      <c r="E80" s="309" t="s">
        <v>1386</v>
      </c>
      <c r="F80" s="309" t="s">
        <v>1392</v>
      </c>
      <c r="G80" s="574" t="s">
        <v>1218</v>
      </c>
      <c r="H80" s="575"/>
    </row>
    <row r="81" spans="2:8" x14ac:dyDescent="0.3">
      <c r="B81" s="564"/>
      <c r="C81" s="565"/>
      <c r="D81" s="305"/>
      <c r="E81" s="298"/>
      <c r="F81" s="313" t="s">
        <v>12</v>
      </c>
      <c r="G81" s="565"/>
      <c r="H81" s="567"/>
    </row>
    <row r="82" spans="2:8" x14ac:dyDescent="0.3">
      <c r="B82" s="564"/>
      <c r="C82" s="565"/>
      <c r="D82" s="305"/>
      <c r="E82" s="298"/>
      <c r="F82" s="313"/>
      <c r="G82" s="565"/>
      <c r="H82" s="567"/>
    </row>
    <row r="83" spans="2:8" x14ac:dyDescent="0.3">
      <c r="B83" s="564"/>
      <c r="C83" s="565"/>
      <c r="D83" s="305"/>
      <c r="E83" s="298"/>
      <c r="F83" s="313"/>
      <c r="G83" s="565"/>
      <c r="H83" s="567"/>
    </row>
    <row r="84" spans="2:8" x14ac:dyDescent="0.3">
      <c r="B84" s="564"/>
      <c r="C84" s="565"/>
      <c r="D84" s="305"/>
      <c r="E84" s="298"/>
      <c r="F84" s="313"/>
      <c r="G84" s="565"/>
      <c r="H84" s="567"/>
    </row>
    <row r="85" spans="2:8" x14ac:dyDescent="0.3">
      <c r="B85" s="564"/>
      <c r="C85" s="565"/>
      <c r="D85" s="305"/>
      <c r="E85" s="298"/>
      <c r="F85" s="313"/>
      <c r="G85" s="565"/>
      <c r="H85" s="567"/>
    </row>
    <row r="86" spans="2:8" x14ac:dyDescent="0.3">
      <c r="B86" s="564"/>
      <c r="C86" s="565"/>
      <c r="D86" s="305"/>
      <c r="E86" s="298"/>
      <c r="F86" s="313"/>
      <c r="G86" s="565"/>
      <c r="H86" s="567"/>
    </row>
    <row r="87" spans="2:8" x14ac:dyDescent="0.3">
      <c r="B87" s="564"/>
      <c r="C87" s="565"/>
      <c r="D87" s="305"/>
      <c r="E87" s="298"/>
      <c r="F87" s="313"/>
      <c r="G87" s="565"/>
      <c r="H87" s="567"/>
    </row>
    <row r="88" spans="2:8" x14ac:dyDescent="0.3">
      <c r="B88" s="564"/>
      <c r="C88" s="565"/>
      <c r="D88" s="305"/>
      <c r="E88" s="298"/>
      <c r="F88" s="313"/>
      <c r="G88" s="565"/>
      <c r="H88" s="567"/>
    </row>
    <row r="89" spans="2:8" x14ac:dyDescent="0.3">
      <c r="B89" s="564"/>
      <c r="C89" s="565"/>
      <c r="D89" s="305"/>
      <c r="E89" s="298"/>
      <c r="F89" s="313"/>
      <c r="G89" s="565"/>
      <c r="H89" s="567"/>
    </row>
    <row r="90" spans="2:8" x14ac:dyDescent="0.3">
      <c r="B90" s="564"/>
      <c r="C90" s="565"/>
      <c r="D90" s="305"/>
      <c r="E90" s="298"/>
      <c r="F90" s="313"/>
      <c r="G90" s="565"/>
      <c r="H90" s="567"/>
    </row>
    <row r="91" spans="2:8" x14ac:dyDescent="0.3">
      <c r="B91" s="564"/>
      <c r="C91" s="565"/>
      <c r="D91" s="305"/>
      <c r="E91" s="298"/>
      <c r="F91" s="60" t="s">
        <v>12</v>
      </c>
      <c r="G91" s="566"/>
      <c r="H91" s="567"/>
    </row>
    <row r="92" spans="2:8" x14ac:dyDescent="0.3">
      <c r="B92" s="564"/>
      <c r="C92" s="565"/>
      <c r="D92" s="305"/>
      <c r="E92" s="298"/>
      <c r="F92" s="60" t="s">
        <v>12</v>
      </c>
      <c r="G92" s="566"/>
      <c r="H92" s="567"/>
    </row>
    <row r="93" spans="2:8" x14ac:dyDescent="0.3">
      <c r="B93" s="564"/>
      <c r="C93" s="565"/>
      <c r="D93" s="305"/>
      <c r="E93" s="298"/>
      <c r="F93" s="60" t="s">
        <v>12</v>
      </c>
      <c r="G93" s="566"/>
      <c r="H93" s="567"/>
    </row>
    <row r="94" spans="2:8" ht="15" thickBot="1" x14ac:dyDescent="0.35">
      <c r="B94" s="560"/>
      <c r="C94" s="561"/>
      <c r="D94" s="311"/>
      <c r="E94" s="312"/>
      <c r="F94" s="314" t="s">
        <v>12</v>
      </c>
      <c r="G94" s="562"/>
      <c r="H94" s="563"/>
    </row>
    <row r="95" spans="2:8" ht="15" thickBot="1" x14ac:dyDescent="0.35"/>
    <row r="96" spans="2:8" x14ac:dyDescent="0.3">
      <c r="B96" s="208" t="str">
        <f>B8</f>
        <v xml:space="preserve">Program 4 </v>
      </c>
      <c r="C96" s="282"/>
      <c r="D96" s="283"/>
      <c r="E96" s="203"/>
      <c r="F96" s="283"/>
      <c r="G96" s="283"/>
      <c r="H96" s="284"/>
    </row>
    <row r="97" spans="2:8" x14ac:dyDescent="0.3">
      <c r="B97" s="285"/>
      <c r="C97" s="286"/>
      <c r="D97" s="287"/>
      <c r="E97" s="288"/>
      <c r="F97" s="287"/>
      <c r="G97" s="287"/>
      <c r="H97" s="289"/>
    </row>
    <row r="98" spans="2:8" x14ac:dyDescent="0.3">
      <c r="B98" s="209" t="s">
        <v>1383</v>
      </c>
      <c r="C98" s="290"/>
      <c r="D98" s="291"/>
      <c r="E98" s="292"/>
      <c r="F98" s="290"/>
      <c r="G98" s="290"/>
      <c r="H98" s="293"/>
    </row>
    <row r="99" spans="2:8" x14ac:dyDescent="0.3">
      <c r="B99" s="570" t="s">
        <v>1391</v>
      </c>
      <c r="C99" s="571"/>
      <c r="D99" s="294"/>
      <c r="E99" s="576" t="s">
        <v>675</v>
      </c>
      <c r="F99" s="576" t="s">
        <v>1076</v>
      </c>
      <c r="G99" s="576" t="s">
        <v>673</v>
      </c>
      <c r="H99" s="578" t="s">
        <v>1361</v>
      </c>
    </row>
    <row r="100" spans="2:8" x14ac:dyDescent="0.3">
      <c r="B100" s="570"/>
      <c r="C100" s="571"/>
      <c r="D100" s="294"/>
      <c r="E100" s="577"/>
      <c r="F100" s="577"/>
      <c r="G100" s="577"/>
      <c r="H100" s="579"/>
    </row>
    <row r="101" spans="2:8" x14ac:dyDescent="0.3">
      <c r="B101" s="295"/>
      <c r="C101" s="296" t="s">
        <v>1389</v>
      </c>
      <c r="D101" s="297"/>
      <c r="E101" s="298"/>
      <c r="F101" s="299"/>
      <c r="G101" s="298"/>
      <c r="H101" s="278"/>
    </row>
    <row r="102" spans="2:8" x14ac:dyDescent="0.3">
      <c r="B102" s="285"/>
      <c r="C102" s="290" t="s">
        <v>1390</v>
      </c>
      <c r="D102" s="300"/>
      <c r="E102" s="298"/>
      <c r="F102" s="299"/>
      <c r="G102" s="298"/>
      <c r="H102" s="278"/>
    </row>
    <row r="103" spans="2:8" x14ac:dyDescent="0.3">
      <c r="B103" s="301"/>
      <c r="C103" s="302"/>
      <c r="D103" s="300"/>
      <c r="E103" s="303"/>
      <c r="H103" s="304"/>
    </row>
    <row r="104" spans="2:8" x14ac:dyDescent="0.3">
      <c r="B104" s="568" t="s">
        <v>1384</v>
      </c>
      <c r="C104" s="569"/>
      <c r="D104" s="305"/>
      <c r="E104" s="306"/>
      <c r="H104" s="304"/>
    </row>
    <row r="105" spans="2:8" x14ac:dyDescent="0.3">
      <c r="B105" s="570" t="s">
        <v>1387</v>
      </c>
      <c r="C105" s="571"/>
      <c r="D105" s="305"/>
      <c r="E105" s="306"/>
      <c r="H105" s="304"/>
    </row>
    <row r="106" spans="2:8" x14ac:dyDescent="0.3">
      <c r="B106" s="570"/>
      <c r="C106" s="571"/>
      <c r="D106" s="305"/>
      <c r="E106" s="307"/>
      <c r="F106" s="287"/>
      <c r="G106" s="287"/>
      <c r="H106" s="289"/>
    </row>
    <row r="107" spans="2:8" ht="43.2" x14ac:dyDescent="0.3">
      <c r="B107" s="572" t="s">
        <v>1385</v>
      </c>
      <c r="C107" s="573"/>
      <c r="D107" s="308"/>
      <c r="E107" s="309" t="s">
        <v>1386</v>
      </c>
      <c r="F107" s="309" t="s">
        <v>1392</v>
      </c>
      <c r="G107" s="574" t="s">
        <v>1218</v>
      </c>
      <c r="H107" s="575"/>
    </row>
    <row r="108" spans="2:8" x14ac:dyDescent="0.3">
      <c r="B108" s="564"/>
      <c r="C108" s="565"/>
      <c r="D108" s="305"/>
      <c r="E108" s="298"/>
      <c r="F108" s="313" t="s">
        <v>12</v>
      </c>
      <c r="G108" s="565"/>
      <c r="H108" s="567"/>
    </row>
    <row r="109" spans="2:8" x14ac:dyDescent="0.3">
      <c r="B109" s="564"/>
      <c r="C109" s="565"/>
      <c r="D109" s="305"/>
      <c r="E109" s="298"/>
      <c r="F109" s="313"/>
      <c r="G109" s="565"/>
      <c r="H109" s="567"/>
    </row>
    <row r="110" spans="2:8" x14ac:dyDescent="0.3">
      <c r="B110" s="564"/>
      <c r="C110" s="565"/>
      <c r="D110" s="305"/>
      <c r="E110" s="298"/>
      <c r="F110" s="313"/>
      <c r="G110" s="565"/>
      <c r="H110" s="567"/>
    </row>
    <row r="111" spans="2:8" x14ac:dyDescent="0.3">
      <c r="B111" s="564"/>
      <c r="C111" s="565"/>
      <c r="D111" s="305"/>
      <c r="E111" s="298"/>
      <c r="F111" s="313"/>
      <c r="G111" s="565"/>
      <c r="H111" s="567"/>
    </row>
    <row r="112" spans="2:8" x14ac:dyDescent="0.3">
      <c r="B112" s="564"/>
      <c r="C112" s="565"/>
      <c r="D112" s="305"/>
      <c r="E112" s="298"/>
      <c r="F112" s="313"/>
      <c r="G112" s="565"/>
      <c r="H112" s="567"/>
    </row>
    <row r="113" spans="2:8" x14ac:dyDescent="0.3">
      <c r="B113" s="564"/>
      <c r="C113" s="565"/>
      <c r="D113" s="305"/>
      <c r="E113" s="298"/>
      <c r="F113" s="313"/>
      <c r="G113" s="565"/>
      <c r="H113" s="567"/>
    </row>
    <row r="114" spans="2:8" x14ac:dyDescent="0.3">
      <c r="B114" s="564"/>
      <c r="C114" s="565"/>
      <c r="D114" s="305"/>
      <c r="E114" s="298"/>
      <c r="F114" s="313"/>
      <c r="G114" s="565"/>
      <c r="H114" s="567"/>
    </row>
    <row r="115" spans="2:8" x14ac:dyDescent="0.3">
      <c r="B115" s="564"/>
      <c r="C115" s="565"/>
      <c r="D115" s="305"/>
      <c r="E115" s="298"/>
      <c r="F115" s="313"/>
      <c r="G115" s="565"/>
      <c r="H115" s="567"/>
    </row>
    <row r="116" spans="2:8" x14ac:dyDescent="0.3">
      <c r="B116" s="564"/>
      <c r="C116" s="565"/>
      <c r="D116" s="305"/>
      <c r="E116" s="298"/>
      <c r="F116" s="313"/>
      <c r="G116" s="565"/>
      <c r="H116" s="567"/>
    </row>
    <row r="117" spans="2:8" x14ac:dyDescent="0.3">
      <c r="B117" s="564"/>
      <c r="C117" s="565"/>
      <c r="D117" s="305"/>
      <c r="E117" s="298"/>
      <c r="F117" s="313"/>
      <c r="G117" s="565"/>
      <c r="H117" s="567"/>
    </row>
    <row r="118" spans="2:8" x14ac:dyDescent="0.3">
      <c r="B118" s="564"/>
      <c r="C118" s="565"/>
      <c r="D118" s="305"/>
      <c r="E118" s="298"/>
      <c r="F118" s="60" t="s">
        <v>12</v>
      </c>
      <c r="G118" s="566"/>
      <c r="H118" s="567"/>
    </row>
    <row r="119" spans="2:8" x14ac:dyDescent="0.3">
      <c r="B119" s="564"/>
      <c r="C119" s="565"/>
      <c r="D119" s="305"/>
      <c r="E119" s="298"/>
      <c r="F119" s="60" t="s">
        <v>12</v>
      </c>
      <c r="G119" s="566"/>
      <c r="H119" s="567"/>
    </row>
    <row r="120" spans="2:8" x14ac:dyDescent="0.3">
      <c r="B120" s="564"/>
      <c r="C120" s="565"/>
      <c r="D120" s="305"/>
      <c r="E120" s="298"/>
      <c r="F120" s="60" t="s">
        <v>12</v>
      </c>
      <c r="G120" s="566"/>
      <c r="H120" s="567"/>
    </row>
    <row r="121" spans="2:8" ht="15" thickBot="1" x14ac:dyDescent="0.35">
      <c r="B121" s="560"/>
      <c r="C121" s="561"/>
      <c r="D121" s="311"/>
      <c r="E121" s="312"/>
      <c r="F121" s="314" t="s">
        <v>12</v>
      </c>
      <c r="G121" s="562"/>
      <c r="H121" s="563"/>
    </row>
    <row r="122" spans="2:8" ht="15" thickBot="1" x14ac:dyDescent="0.35"/>
    <row r="123" spans="2:8" x14ac:dyDescent="0.3">
      <c r="B123" s="208" t="str">
        <f>B9</f>
        <v>Program 5</v>
      </c>
      <c r="C123" s="282"/>
      <c r="D123" s="283"/>
      <c r="E123" s="203"/>
      <c r="F123" s="283"/>
      <c r="G123" s="283"/>
      <c r="H123" s="284"/>
    </row>
    <row r="124" spans="2:8" x14ac:dyDescent="0.3">
      <c r="B124" s="285"/>
      <c r="C124" s="286"/>
      <c r="D124" s="287"/>
      <c r="E124" s="288"/>
      <c r="F124" s="287"/>
      <c r="G124" s="287"/>
      <c r="H124" s="289"/>
    </row>
    <row r="125" spans="2:8" x14ac:dyDescent="0.3">
      <c r="B125" s="209" t="s">
        <v>1383</v>
      </c>
      <c r="C125" s="290"/>
      <c r="D125" s="291"/>
      <c r="E125" s="292"/>
      <c r="F125" s="290"/>
      <c r="G125" s="290"/>
      <c r="H125" s="293"/>
    </row>
    <row r="126" spans="2:8" ht="15" customHeight="1" x14ac:dyDescent="0.3">
      <c r="B126" s="570" t="s">
        <v>1391</v>
      </c>
      <c r="C126" s="571"/>
      <c r="D126" s="294"/>
      <c r="E126" s="576" t="s">
        <v>675</v>
      </c>
      <c r="F126" s="576" t="s">
        <v>1076</v>
      </c>
      <c r="G126" s="576" t="s">
        <v>673</v>
      </c>
      <c r="H126" s="578" t="s">
        <v>1361</v>
      </c>
    </row>
    <row r="127" spans="2:8" x14ac:dyDescent="0.3">
      <c r="B127" s="570"/>
      <c r="C127" s="571"/>
      <c r="D127" s="294"/>
      <c r="E127" s="577"/>
      <c r="F127" s="577"/>
      <c r="G127" s="577"/>
      <c r="H127" s="579"/>
    </row>
    <row r="128" spans="2:8" x14ac:dyDescent="0.3">
      <c r="B128" s="295"/>
      <c r="C128" s="296" t="s">
        <v>1389</v>
      </c>
      <c r="D128" s="297"/>
      <c r="E128" s="298"/>
      <c r="F128" s="299"/>
      <c r="G128" s="298"/>
      <c r="H128" s="278"/>
    </row>
    <row r="129" spans="2:8" x14ac:dyDescent="0.3">
      <c r="B129" s="285"/>
      <c r="C129" s="290" t="s">
        <v>1390</v>
      </c>
      <c r="D129" s="300"/>
      <c r="E129" s="298"/>
      <c r="F129" s="299"/>
      <c r="G129" s="298"/>
      <c r="H129" s="278"/>
    </row>
    <row r="130" spans="2:8" x14ac:dyDescent="0.3">
      <c r="B130" s="301"/>
      <c r="C130" s="302"/>
      <c r="D130" s="300"/>
      <c r="E130" s="303"/>
      <c r="H130" s="304"/>
    </row>
    <row r="131" spans="2:8" x14ac:dyDescent="0.3">
      <c r="B131" s="568" t="s">
        <v>1384</v>
      </c>
      <c r="C131" s="569"/>
      <c r="D131" s="305"/>
      <c r="E131" s="306"/>
      <c r="H131" s="304"/>
    </row>
    <row r="132" spans="2:8" ht="15" customHeight="1" x14ac:dyDescent="0.3">
      <c r="B132" s="570" t="s">
        <v>1387</v>
      </c>
      <c r="C132" s="571"/>
      <c r="D132" s="305"/>
      <c r="E132" s="306"/>
      <c r="H132" s="304"/>
    </row>
    <row r="133" spans="2:8" x14ac:dyDescent="0.3">
      <c r="B133" s="570"/>
      <c r="C133" s="571"/>
      <c r="D133" s="305"/>
      <c r="E133" s="307"/>
      <c r="F133" s="287"/>
      <c r="G133" s="287"/>
      <c r="H133" s="289"/>
    </row>
    <row r="134" spans="2:8" ht="43.2" x14ac:dyDescent="0.3">
      <c r="B134" s="572" t="s">
        <v>1385</v>
      </c>
      <c r="C134" s="573"/>
      <c r="D134" s="308"/>
      <c r="E134" s="309" t="s">
        <v>1386</v>
      </c>
      <c r="F134" s="309" t="s">
        <v>1392</v>
      </c>
      <c r="G134" s="574" t="s">
        <v>1218</v>
      </c>
      <c r="H134" s="575"/>
    </row>
    <row r="135" spans="2:8" x14ac:dyDescent="0.3">
      <c r="B135" s="564"/>
      <c r="C135" s="565"/>
      <c r="D135" s="305"/>
      <c r="E135" s="298"/>
      <c r="F135" s="313" t="s">
        <v>12</v>
      </c>
      <c r="G135" s="565"/>
      <c r="H135" s="567"/>
    </row>
    <row r="136" spans="2:8" x14ac:dyDescent="0.3">
      <c r="B136" s="564"/>
      <c r="C136" s="565"/>
      <c r="D136" s="305"/>
      <c r="E136" s="298"/>
      <c r="F136" s="313"/>
      <c r="G136" s="565"/>
      <c r="H136" s="567"/>
    </row>
    <row r="137" spans="2:8" x14ac:dyDescent="0.3">
      <c r="B137" s="564"/>
      <c r="C137" s="565"/>
      <c r="D137" s="305"/>
      <c r="E137" s="298"/>
      <c r="F137" s="313"/>
      <c r="G137" s="565"/>
      <c r="H137" s="567"/>
    </row>
    <row r="138" spans="2:8" x14ac:dyDescent="0.3">
      <c r="B138" s="564"/>
      <c r="C138" s="565"/>
      <c r="D138" s="305"/>
      <c r="E138" s="298"/>
      <c r="F138" s="313"/>
      <c r="G138" s="565"/>
      <c r="H138" s="567"/>
    </row>
    <row r="139" spans="2:8" x14ac:dyDescent="0.3">
      <c r="B139" s="564"/>
      <c r="C139" s="565"/>
      <c r="D139" s="305"/>
      <c r="E139" s="298"/>
      <c r="F139" s="313"/>
      <c r="G139" s="565"/>
      <c r="H139" s="567"/>
    </row>
    <row r="140" spans="2:8" x14ac:dyDescent="0.3">
      <c r="B140" s="564"/>
      <c r="C140" s="565"/>
      <c r="D140" s="305"/>
      <c r="E140" s="298"/>
      <c r="F140" s="313"/>
      <c r="G140" s="565"/>
      <c r="H140" s="567"/>
    </row>
    <row r="141" spans="2:8" x14ac:dyDescent="0.3">
      <c r="B141" s="564"/>
      <c r="C141" s="565"/>
      <c r="D141" s="305"/>
      <c r="E141" s="298"/>
      <c r="F141" s="313"/>
      <c r="G141" s="565"/>
      <c r="H141" s="567"/>
    </row>
    <row r="142" spans="2:8" x14ac:dyDescent="0.3">
      <c r="B142" s="564"/>
      <c r="C142" s="565"/>
      <c r="D142" s="305"/>
      <c r="E142" s="298"/>
      <c r="F142" s="313"/>
      <c r="G142" s="565"/>
      <c r="H142" s="567"/>
    </row>
    <row r="143" spans="2:8" x14ac:dyDescent="0.3">
      <c r="B143" s="564"/>
      <c r="C143" s="565"/>
      <c r="D143" s="305"/>
      <c r="E143" s="298"/>
      <c r="F143" s="313"/>
      <c r="G143" s="565"/>
      <c r="H143" s="567"/>
    </row>
    <row r="144" spans="2:8" x14ac:dyDescent="0.3">
      <c r="B144" s="564"/>
      <c r="C144" s="565"/>
      <c r="D144" s="305"/>
      <c r="E144" s="298"/>
      <c r="F144" s="313"/>
      <c r="G144" s="565"/>
      <c r="H144" s="567"/>
    </row>
    <row r="145" spans="2:8" x14ac:dyDescent="0.3">
      <c r="B145" s="564"/>
      <c r="C145" s="565"/>
      <c r="D145" s="305"/>
      <c r="E145" s="298"/>
      <c r="F145" s="60" t="s">
        <v>12</v>
      </c>
      <c r="G145" s="566"/>
      <c r="H145" s="567"/>
    </row>
    <row r="146" spans="2:8" x14ac:dyDescent="0.3">
      <c r="B146" s="564"/>
      <c r="C146" s="565"/>
      <c r="D146" s="305"/>
      <c r="E146" s="298"/>
      <c r="F146" s="60" t="s">
        <v>12</v>
      </c>
      <c r="G146" s="566"/>
      <c r="H146" s="567"/>
    </row>
    <row r="147" spans="2:8" x14ac:dyDescent="0.3">
      <c r="B147" s="564"/>
      <c r="C147" s="565"/>
      <c r="D147" s="305"/>
      <c r="E147" s="298"/>
      <c r="F147" s="60" t="s">
        <v>12</v>
      </c>
      <c r="G147" s="566"/>
      <c r="H147" s="567"/>
    </row>
    <row r="148" spans="2:8" ht="15" thickBot="1" x14ac:dyDescent="0.35">
      <c r="B148" s="560"/>
      <c r="C148" s="561"/>
      <c r="D148" s="311"/>
      <c r="E148" s="312"/>
      <c r="F148" s="314" t="s">
        <v>12</v>
      </c>
      <c r="G148" s="562"/>
      <c r="H148" s="563"/>
    </row>
    <row r="149" spans="2:8" ht="15" thickBot="1" x14ac:dyDescent="0.35"/>
    <row r="150" spans="2:8" x14ac:dyDescent="0.3">
      <c r="B150" s="208" t="str">
        <f>B10</f>
        <v>Program 6</v>
      </c>
      <c r="C150" s="282"/>
      <c r="D150" s="283"/>
      <c r="E150" s="203"/>
      <c r="F150" s="283"/>
      <c r="G150" s="283"/>
      <c r="H150" s="284"/>
    </row>
    <row r="151" spans="2:8" x14ac:dyDescent="0.3">
      <c r="B151" s="285"/>
      <c r="C151" s="286"/>
      <c r="D151" s="287"/>
      <c r="E151" s="288"/>
      <c r="F151" s="287"/>
      <c r="G151" s="287"/>
      <c r="H151" s="289"/>
    </row>
    <row r="152" spans="2:8" x14ac:dyDescent="0.3">
      <c r="B152" s="209" t="s">
        <v>1383</v>
      </c>
      <c r="C152" s="290"/>
      <c r="D152" s="291"/>
      <c r="E152" s="292"/>
      <c r="F152" s="290"/>
      <c r="G152" s="290"/>
      <c r="H152" s="293"/>
    </row>
    <row r="153" spans="2:8" x14ac:dyDescent="0.3">
      <c r="B153" s="570" t="s">
        <v>1391</v>
      </c>
      <c r="C153" s="571"/>
      <c r="D153" s="294"/>
      <c r="E153" s="576" t="s">
        <v>675</v>
      </c>
      <c r="F153" s="576" t="s">
        <v>1076</v>
      </c>
      <c r="G153" s="576" t="s">
        <v>673</v>
      </c>
      <c r="H153" s="578" t="s">
        <v>1361</v>
      </c>
    </row>
    <row r="154" spans="2:8" x14ac:dyDescent="0.3">
      <c r="B154" s="570"/>
      <c r="C154" s="571"/>
      <c r="D154" s="294"/>
      <c r="E154" s="577"/>
      <c r="F154" s="577"/>
      <c r="G154" s="577"/>
      <c r="H154" s="579"/>
    </row>
    <row r="155" spans="2:8" x14ac:dyDescent="0.3">
      <c r="B155" s="295"/>
      <c r="C155" s="296" t="s">
        <v>1389</v>
      </c>
      <c r="D155" s="297"/>
      <c r="E155" s="298"/>
      <c r="F155" s="299"/>
      <c r="G155" s="298"/>
      <c r="H155" s="278"/>
    </row>
    <row r="156" spans="2:8" x14ac:dyDescent="0.3">
      <c r="B156" s="285"/>
      <c r="C156" s="290" t="s">
        <v>1390</v>
      </c>
      <c r="D156" s="300"/>
      <c r="E156" s="298"/>
      <c r="F156" s="299"/>
      <c r="G156" s="298"/>
      <c r="H156" s="278"/>
    </row>
    <row r="157" spans="2:8" x14ac:dyDescent="0.3">
      <c r="B157" s="301"/>
      <c r="C157" s="302"/>
      <c r="D157" s="300"/>
      <c r="E157" s="303"/>
      <c r="H157" s="304"/>
    </row>
    <row r="158" spans="2:8" x14ac:dyDescent="0.3">
      <c r="B158" s="568" t="s">
        <v>1384</v>
      </c>
      <c r="C158" s="569"/>
      <c r="D158" s="305"/>
      <c r="E158" s="306"/>
      <c r="H158" s="304"/>
    </row>
    <row r="159" spans="2:8" x14ac:dyDescent="0.3">
      <c r="B159" s="570" t="s">
        <v>1387</v>
      </c>
      <c r="C159" s="571"/>
      <c r="D159" s="305"/>
      <c r="E159" s="306"/>
      <c r="H159" s="304"/>
    </row>
    <row r="160" spans="2:8" x14ac:dyDescent="0.3">
      <c r="B160" s="570"/>
      <c r="C160" s="571"/>
      <c r="D160" s="305"/>
      <c r="E160" s="307"/>
      <c r="F160" s="287"/>
      <c r="G160" s="287"/>
      <c r="H160" s="289"/>
    </row>
    <row r="161" spans="2:8" ht="43.2" x14ac:dyDescent="0.3">
      <c r="B161" s="572" t="s">
        <v>1385</v>
      </c>
      <c r="C161" s="573"/>
      <c r="D161" s="308"/>
      <c r="E161" s="309" t="s">
        <v>1386</v>
      </c>
      <c r="F161" s="309" t="s">
        <v>1392</v>
      </c>
      <c r="G161" s="574" t="s">
        <v>1218</v>
      </c>
      <c r="H161" s="575"/>
    </row>
    <row r="162" spans="2:8" x14ac:dyDescent="0.3">
      <c r="B162" s="564"/>
      <c r="C162" s="565"/>
      <c r="D162" s="305"/>
      <c r="E162" s="298"/>
      <c r="F162" s="313" t="s">
        <v>12</v>
      </c>
      <c r="G162" s="565"/>
      <c r="H162" s="567"/>
    </row>
    <row r="163" spans="2:8" x14ac:dyDescent="0.3">
      <c r="B163" s="564"/>
      <c r="C163" s="565"/>
      <c r="D163" s="305"/>
      <c r="E163" s="298"/>
      <c r="F163" s="313"/>
      <c r="G163" s="565"/>
      <c r="H163" s="567"/>
    </row>
    <row r="164" spans="2:8" x14ac:dyDescent="0.3">
      <c r="B164" s="564"/>
      <c r="C164" s="565"/>
      <c r="D164" s="305"/>
      <c r="E164" s="298"/>
      <c r="F164" s="313"/>
      <c r="G164" s="565"/>
      <c r="H164" s="567"/>
    </row>
    <row r="165" spans="2:8" x14ac:dyDescent="0.3">
      <c r="B165" s="564"/>
      <c r="C165" s="565"/>
      <c r="D165" s="305"/>
      <c r="E165" s="298"/>
      <c r="F165" s="313"/>
      <c r="G165" s="565"/>
      <c r="H165" s="567"/>
    </row>
    <row r="166" spans="2:8" x14ac:dyDescent="0.3">
      <c r="B166" s="564"/>
      <c r="C166" s="565"/>
      <c r="D166" s="305"/>
      <c r="E166" s="298"/>
      <c r="F166" s="313"/>
      <c r="G166" s="565"/>
      <c r="H166" s="567"/>
    </row>
    <row r="167" spans="2:8" x14ac:dyDescent="0.3">
      <c r="B167" s="564"/>
      <c r="C167" s="565"/>
      <c r="D167" s="305"/>
      <c r="E167" s="298"/>
      <c r="F167" s="313"/>
      <c r="G167" s="565"/>
      <c r="H167" s="567"/>
    </row>
    <row r="168" spans="2:8" x14ac:dyDescent="0.3">
      <c r="B168" s="564"/>
      <c r="C168" s="565"/>
      <c r="D168" s="305"/>
      <c r="E168" s="298"/>
      <c r="F168" s="313"/>
      <c r="G168" s="565"/>
      <c r="H168" s="567"/>
    </row>
    <row r="169" spans="2:8" x14ac:dyDescent="0.3">
      <c r="B169" s="564"/>
      <c r="C169" s="565"/>
      <c r="D169" s="305"/>
      <c r="E169" s="298"/>
      <c r="F169" s="313"/>
      <c r="G169" s="565"/>
      <c r="H169" s="567"/>
    </row>
    <row r="170" spans="2:8" x14ac:dyDescent="0.3">
      <c r="B170" s="564"/>
      <c r="C170" s="565"/>
      <c r="D170" s="305"/>
      <c r="E170" s="298"/>
      <c r="F170" s="313"/>
      <c r="G170" s="565"/>
      <c r="H170" s="567"/>
    </row>
    <row r="171" spans="2:8" x14ac:dyDescent="0.3">
      <c r="B171" s="564"/>
      <c r="C171" s="565"/>
      <c r="D171" s="305"/>
      <c r="E171" s="298"/>
      <c r="F171" s="313"/>
      <c r="G171" s="565"/>
      <c r="H171" s="567"/>
    </row>
    <row r="172" spans="2:8" x14ac:dyDescent="0.3">
      <c r="B172" s="564"/>
      <c r="C172" s="565"/>
      <c r="D172" s="305"/>
      <c r="E172" s="298"/>
      <c r="F172" s="60" t="s">
        <v>12</v>
      </c>
      <c r="G172" s="566"/>
      <c r="H172" s="567"/>
    </row>
    <row r="173" spans="2:8" x14ac:dyDescent="0.3">
      <c r="B173" s="564"/>
      <c r="C173" s="565"/>
      <c r="D173" s="305"/>
      <c r="E173" s="298"/>
      <c r="F173" s="60" t="s">
        <v>12</v>
      </c>
      <c r="G173" s="566"/>
      <c r="H173" s="567"/>
    </row>
    <row r="174" spans="2:8" x14ac:dyDescent="0.3">
      <c r="B174" s="564"/>
      <c r="C174" s="565"/>
      <c r="D174" s="305"/>
      <c r="E174" s="298"/>
      <c r="F174" s="60" t="s">
        <v>12</v>
      </c>
      <c r="G174" s="566"/>
      <c r="H174" s="567"/>
    </row>
    <row r="175" spans="2:8" ht="15" thickBot="1" x14ac:dyDescent="0.35">
      <c r="B175" s="560"/>
      <c r="C175" s="561"/>
      <c r="D175" s="311"/>
      <c r="E175" s="312"/>
      <c r="F175" s="314" t="s">
        <v>12</v>
      </c>
      <c r="G175" s="562"/>
      <c r="H175" s="563"/>
    </row>
    <row r="176" spans="2:8" ht="15" thickBot="1" x14ac:dyDescent="0.35"/>
    <row r="177" spans="2:8" x14ac:dyDescent="0.3">
      <c r="B177" s="208" t="str">
        <f>B11</f>
        <v>Program 7</v>
      </c>
      <c r="C177" s="282"/>
      <c r="D177" s="283"/>
      <c r="E177" s="203"/>
      <c r="F177" s="283"/>
      <c r="G177" s="283"/>
      <c r="H177" s="284"/>
    </row>
    <row r="178" spans="2:8" x14ac:dyDescent="0.3">
      <c r="B178" s="285"/>
      <c r="C178" s="286"/>
      <c r="D178" s="287"/>
      <c r="E178" s="288"/>
      <c r="F178" s="287"/>
      <c r="G178" s="287"/>
      <c r="H178" s="289"/>
    </row>
    <row r="179" spans="2:8" x14ac:dyDescent="0.3">
      <c r="B179" s="209" t="s">
        <v>1383</v>
      </c>
      <c r="C179" s="290"/>
      <c r="D179" s="291"/>
      <c r="E179" s="292"/>
      <c r="F179" s="290"/>
      <c r="G179" s="290"/>
      <c r="H179" s="293"/>
    </row>
    <row r="180" spans="2:8" x14ac:dyDescent="0.3">
      <c r="B180" s="570" t="s">
        <v>1391</v>
      </c>
      <c r="C180" s="571"/>
      <c r="D180" s="294"/>
      <c r="E180" s="576" t="s">
        <v>675</v>
      </c>
      <c r="F180" s="576" t="s">
        <v>1076</v>
      </c>
      <c r="G180" s="576" t="s">
        <v>673</v>
      </c>
      <c r="H180" s="578" t="s">
        <v>1361</v>
      </c>
    </row>
    <row r="181" spans="2:8" x14ac:dyDescent="0.3">
      <c r="B181" s="570"/>
      <c r="C181" s="571"/>
      <c r="D181" s="294"/>
      <c r="E181" s="577"/>
      <c r="F181" s="577"/>
      <c r="G181" s="577"/>
      <c r="H181" s="579"/>
    </row>
    <row r="182" spans="2:8" x14ac:dyDescent="0.3">
      <c r="B182" s="295"/>
      <c r="C182" s="296" t="s">
        <v>1389</v>
      </c>
      <c r="D182" s="297"/>
      <c r="E182" s="298"/>
      <c r="F182" s="299"/>
      <c r="G182" s="298"/>
      <c r="H182" s="278"/>
    </row>
    <row r="183" spans="2:8" x14ac:dyDescent="0.3">
      <c r="B183" s="285"/>
      <c r="C183" s="290" t="s">
        <v>1390</v>
      </c>
      <c r="D183" s="300"/>
      <c r="E183" s="298"/>
      <c r="F183" s="299"/>
      <c r="G183" s="298"/>
      <c r="H183" s="278"/>
    </row>
    <row r="184" spans="2:8" x14ac:dyDescent="0.3">
      <c r="B184" s="301"/>
      <c r="C184" s="302"/>
      <c r="D184" s="300"/>
      <c r="E184" s="303"/>
      <c r="H184" s="304"/>
    </row>
    <row r="185" spans="2:8" x14ac:dyDescent="0.3">
      <c r="B185" s="568" t="s">
        <v>1384</v>
      </c>
      <c r="C185" s="569"/>
      <c r="D185" s="305"/>
      <c r="E185" s="306"/>
      <c r="H185" s="304"/>
    </row>
    <row r="186" spans="2:8" x14ac:dyDescent="0.3">
      <c r="B186" s="570" t="s">
        <v>1387</v>
      </c>
      <c r="C186" s="571"/>
      <c r="D186" s="305"/>
      <c r="E186" s="306"/>
      <c r="H186" s="304"/>
    </row>
    <row r="187" spans="2:8" x14ac:dyDescent="0.3">
      <c r="B187" s="570"/>
      <c r="C187" s="571"/>
      <c r="D187" s="305"/>
      <c r="E187" s="307"/>
      <c r="F187" s="287"/>
      <c r="G187" s="287"/>
      <c r="H187" s="289"/>
    </row>
    <row r="188" spans="2:8" ht="43.2" x14ac:dyDescent="0.3">
      <c r="B188" s="572" t="s">
        <v>1385</v>
      </c>
      <c r="C188" s="573"/>
      <c r="D188" s="308"/>
      <c r="E188" s="309" t="s">
        <v>1386</v>
      </c>
      <c r="F188" s="309" t="s">
        <v>1392</v>
      </c>
      <c r="G188" s="574" t="s">
        <v>1218</v>
      </c>
      <c r="H188" s="575"/>
    </row>
    <row r="189" spans="2:8" x14ac:dyDescent="0.3">
      <c r="B189" s="564"/>
      <c r="C189" s="565"/>
      <c r="D189" s="305"/>
      <c r="E189" s="298"/>
      <c r="F189" s="313" t="s">
        <v>12</v>
      </c>
      <c r="G189" s="565"/>
      <c r="H189" s="567"/>
    </row>
    <row r="190" spans="2:8" x14ac:dyDescent="0.3">
      <c r="B190" s="564"/>
      <c r="C190" s="565"/>
      <c r="D190" s="305"/>
      <c r="E190" s="298"/>
      <c r="F190" s="313"/>
      <c r="G190" s="565"/>
      <c r="H190" s="567"/>
    </row>
    <row r="191" spans="2:8" x14ac:dyDescent="0.3">
      <c r="B191" s="564"/>
      <c r="C191" s="565"/>
      <c r="D191" s="305"/>
      <c r="E191" s="298"/>
      <c r="F191" s="313"/>
      <c r="G191" s="565"/>
      <c r="H191" s="567"/>
    </row>
    <row r="192" spans="2:8" x14ac:dyDescent="0.3">
      <c r="B192" s="564"/>
      <c r="C192" s="565"/>
      <c r="D192" s="305"/>
      <c r="E192" s="298"/>
      <c r="F192" s="313"/>
      <c r="G192" s="565"/>
      <c r="H192" s="567"/>
    </row>
    <row r="193" spans="2:8" x14ac:dyDescent="0.3">
      <c r="B193" s="564"/>
      <c r="C193" s="565"/>
      <c r="D193" s="305"/>
      <c r="E193" s="298"/>
      <c r="F193" s="313"/>
      <c r="G193" s="565"/>
      <c r="H193" s="567"/>
    </row>
    <row r="194" spans="2:8" x14ac:dyDescent="0.3">
      <c r="B194" s="564"/>
      <c r="C194" s="565"/>
      <c r="D194" s="305"/>
      <c r="E194" s="298"/>
      <c r="F194" s="313"/>
      <c r="G194" s="565"/>
      <c r="H194" s="567"/>
    </row>
    <row r="195" spans="2:8" x14ac:dyDescent="0.3">
      <c r="B195" s="564"/>
      <c r="C195" s="565"/>
      <c r="D195" s="305"/>
      <c r="E195" s="298"/>
      <c r="F195" s="313"/>
      <c r="G195" s="565"/>
      <c r="H195" s="567"/>
    </row>
    <row r="196" spans="2:8" x14ac:dyDescent="0.3">
      <c r="B196" s="564"/>
      <c r="C196" s="565"/>
      <c r="D196" s="305"/>
      <c r="E196" s="298"/>
      <c r="F196" s="313"/>
      <c r="G196" s="565"/>
      <c r="H196" s="567"/>
    </row>
    <row r="197" spans="2:8" x14ac:dyDescent="0.3">
      <c r="B197" s="564"/>
      <c r="C197" s="565"/>
      <c r="D197" s="305"/>
      <c r="E197" s="298"/>
      <c r="F197" s="313"/>
      <c r="G197" s="565"/>
      <c r="H197" s="567"/>
    </row>
    <row r="198" spans="2:8" x14ac:dyDescent="0.3">
      <c r="B198" s="564"/>
      <c r="C198" s="565"/>
      <c r="D198" s="305"/>
      <c r="E198" s="298"/>
      <c r="F198" s="313"/>
      <c r="G198" s="565"/>
      <c r="H198" s="567"/>
    </row>
    <row r="199" spans="2:8" x14ac:dyDescent="0.3">
      <c r="B199" s="564"/>
      <c r="C199" s="565"/>
      <c r="D199" s="305"/>
      <c r="E199" s="298"/>
      <c r="F199" s="60" t="s">
        <v>12</v>
      </c>
      <c r="G199" s="566"/>
      <c r="H199" s="567"/>
    </row>
    <row r="200" spans="2:8" x14ac:dyDescent="0.3">
      <c r="B200" s="564"/>
      <c r="C200" s="565"/>
      <c r="D200" s="305"/>
      <c r="E200" s="298"/>
      <c r="F200" s="60" t="s">
        <v>12</v>
      </c>
      <c r="G200" s="566"/>
      <c r="H200" s="567"/>
    </row>
    <row r="201" spans="2:8" x14ac:dyDescent="0.3">
      <c r="B201" s="564"/>
      <c r="C201" s="565"/>
      <c r="D201" s="305"/>
      <c r="E201" s="298"/>
      <c r="F201" s="60" t="s">
        <v>12</v>
      </c>
      <c r="G201" s="566"/>
      <c r="H201" s="567"/>
    </row>
    <row r="202" spans="2:8" ht="15" thickBot="1" x14ac:dyDescent="0.35">
      <c r="B202" s="560"/>
      <c r="C202" s="561"/>
      <c r="D202" s="311"/>
      <c r="E202" s="312"/>
      <c r="F202" s="314" t="s">
        <v>12</v>
      </c>
      <c r="G202" s="562"/>
      <c r="H202" s="563"/>
    </row>
  </sheetData>
  <sheetProtection algorithmName="SHA-512" hashValue="ZNzjPy8ZPB5nfGBN+ZHwAkuNWitXXdoQrrCZOhvm6rtnWS+NohWvUm1Ax3WdqIgKrXpFOS7aKR7WV68cAvIuvQ==" saltValue="wR3Ik+kAu9aB/JOsaMuV3A==" spinCount="100000" sheet="1" objects="1" scenarios="1" selectLockedCells="1"/>
  <mergeCells count="260">
    <mergeCell ref="B23:C23"/>
    <mergeCell ref="B3:C3"/>
    <mergeCell ref="G26:H26"/>
    <mergeCell ref="G27:H27"/>
    <mergeCell ref="G37:H37"/>
    <mergeCell ref="G38:H38"/>
    <mergeCell ref="G40:H40"/>
    <mergeCell ref="E18:E19"/>
    <mergeCell ref="F18:F19"/>
    <mergeCell ref="G18:G19"/>
    <mergeCell ref="H18:H19"/>
    <mergeCell ref="B28:C28"/>
    <mergeCell ref="B29:C29"/>
    <mergeCell ref="B30:C30"/>
    <mergeCell ref="B26:C26"/>
    <mergeCell ref="B27:C27"/>
    <mergeCell ref="B37:C37"/>
    <mergeCell ref="B38:C38"/>
    <mergeCell ref="B39:C39"/>
    <mergeCell ref="B31:C31"/>
    <mergeCell ref="B32:C32"/>
    <mergeCell ref="B33:C33"/>
    <mergeCell ref="B34:C34"/>
    <mergeCell ref="G28:H28"/>
    <mergeCell ref="G29:H29"/>
    <mergeCell ref="G30:H30"/>
    <mergeCell ref="G31:H31"/>
    <mergeCell ref="G32:H32"/>
    <mergeCell ref="B18:C19"/>
    <mergeCell ref="B24:C25"/>
    <mergeCell ref="B61:C61"/>
    <mergeCell ref="G61:H61"/>
    <mergeCell ref="B62:C62"/>
    <mergeCell ref="G62:H62"/>
    <mergeCell ref="B55:C55"/>
    <mergeCell ref="G55:H55"/>
    <mergeCell ref="G33:H33"/>
    <mergeCell ref="G34:H34"/>
    <mergeCell ref="G35:H35"/>
    <mergeCell ref="G36:H36"/>
    <mergeCell ref="B45:C46"/>
    <mergeCell ref="E45:E46"/>
    <mergeCell ref="F45:F46"/>
    <mergeCell ref="G45:G46"/>
    <mergeCell ref="H45:H46"/>
    <mergeCell ref="B50:C50"/>
    <mergeCell ref="B51:C52"/>
    <mergeCell ref="B53:C53"/>
    <mergeCell ref="G72:G73"/>
    <mergeCell ref="H72:H73"/>
    <mergeCell ref="B63:C63"/>
    <mergeCell ref="G63:H63"/>
    <mergeCell ref="B56:C56"/>
    <mergeCell ref="B59:C59"/>
    <mergeCell ref="G59:H59"/>
    <mergeCell ref="B60:C60"/>
    <mergeCell ref="G60:H60"/>
    <mergeCell ref="B58:C58"/>
    <mergeCell ref="G58:H58"/>
    <mergeCell ref="G56:H56"/>
    <mergeCell ref="B57:C57"/>
    <mergeCell ref="G57:H57"/>
    <mergeCell ref="B88:C88"/>
    <mergeCell ref="B91:C91"/>
    <mergeCell ref="G91:H91"/>
    <mergeCell ref="B87:C87"/>
    <mergeCell ref="G87:H87"/>
    <mergeCell ref="G88:H88"/>
    <mergeCell ref="B89:C89"/>
    <mergeCell ref="G89:H89"/>
    <mergeCell ref="B90:C90"/>
    <mergeCell ref="G90:H90"/>
    <mergeCell ref="B99:C100"/>
    <mergeCell ref="E99:E100"/>
    <mergeCell ref="F99:F100"/>
    <mergeCell ref="G99:G100"/>
    <mergeCell ref="H99:H100"/>
    <mergeCell ref="B92:C92"/>
    <mergeCell ref="G92:H92"/>
    <mergeCell ref="B93:C93"/>
    <mergeCell ref="G93:H93"/>
    <mergeCell ref="B94:C94"/>
    <mergeCell ref="G94:H94"/>
    <mergeCell ref="B109:C109"/>
    <mergeCell ref="G109:H109"/>
    <mergeCell ref="B110:C110"/>
    <mergeCell ref="G110:H110"/>
    <mergeCell ref="B111:C111"/>
    <mergeCell ref="G111:H111"/>
    <mergeCell ref="B104:C104"/>
    <mergeCell ref="B105:C106"/>
    <mergeCell ref="B107:C107"/>
    <mergeCell ref="G107:H107"/>
    <mergeCell ref="B108:C108"/>
    <mergeCell ref="G108:H108"/>
    <mergeCell ref="B112:C112"/>
    <mergeCell ref="G112:H112"/>
    <mergeCell ref="B120:C120"/>
    <mergeCell ref="B113:C113"/>
    <mergeCell ref="G113:H113"/>
    <mergeCell ref="B114:C114"/>
    <mergeCell ref="G114:H114"/>
    <mergeCell ref="B115:C115"/>
    <mergeCell ref="G115:H115"/>
    <mergeCell ref="B116:C116"/>
    <mergeCell ref="G116:H116"/>
    <mergeCell ref="B117:C117"/>
    <mergeCell ref="G117:H117"/>
    <mergeCell ref="B118:C118"/>
    <mergeCell ref="G53:H53"/>
    <mergeCell ref="B54:C54"/>
    <mergeCell ref="G54:H54"/>
    <mergeCell ref="B36:C36"/>
    <mergeCell ref="B40:C40"/>
    <mergeCell ref="B35:C35"/>
    <mergeCell ref="G39:H39"/>
    <mergeCell ref="B84:C84"/>
    <mergeCell ref="G84:H84"/>
    <mergeCell ref="B80:C80"/>
    <mergeCell ref="G80:H80"/>
    <mergeCell ref="B78:C79"/>
    <mergeCell ref="B77:C77"/>
    <mergeCell ref="B64:C64"/>
    <mergeCell ref="G64:H64"/>
    <mergeCell ref="B65:C65"/>
    <mergeCell ref="G65:H65"/>
    <mergeCell ref="B66:C66"/>
    <mergeCell ref="G66:H66"/>
    <mergeCell ref="B67:C67"/>
    <mergeCell ref="G67:H67"/>
    <mergeCell ref="B72:C73"/>
    <mergeCell ref="E72:E73"/>
    <mergeCell ref="F72:F73"/>
    <mergeCell ref="B85:C85"/>
    <mergeCell ref="G85:H85"/>
    <mergeCell ref="B86:C86"/>
    <mergeCell ref="G86:H86"/>
    <mergeCell ref="B81:C81"/>
    <mergeCell ref="G81:H81"/>
    <mergeCell ref="B82:C82"/>
    <mergeCell ref="G82:H82"/>
    <mergeCell ref="B83:C83"/>
    <mergeCell ref="G83:H83"/>
    <mergeCell ref="B131:C131"/>
    <mergeCell ref="B132:C133"/>
    <mergeCell ref="B134:C134"/>
    <mergeCell ref="G134:H134"/>
    <mergeCell ref="B135:C135"/>
    <mergeCell ref="G135:H135"/>
    <mergeCell ref="G118:H118"/>
    <mergeCell ref="B119:C119"/>
    <mergeCell ref="G119:H119"/>
    <mergeCell ref="G120:H120"/>
    <mergeCell ref="B121:C121"/>
    <mergeCell ref="G121:H121"/>
    <mergeCell ref="B126:C127"/>
    <mergeCell ref="E126:E127"/>
    <mergeCell ref="F126:F127"/>
    <mergeCell ref="G126:G127"/>
    <mergeCell ref="H126:H127"/>
    <mergeCell ref="B139:C139"/>
    <mergeCell ref="G139:H139"/>
    <mergeCell ref="B140:C140"/>
    <mergeCell ref="G140:H140"/>
    <mergeCell ref="B141:C141"/>
    <mergeCell ref="G141:H141"/>
    <mergeCell ref="B136:C136"/>
    <mergeCell ref="G136:H136"/>
    <mergeCell ref="B137:C137"/>
    <mergeCell ref="G137:H137"/>
    <mergeCell ref="B138:C138"/>
    <mergeCell ref="G138:H138"/>
    <mergeCell ref="B145:C145"/>
    <mergeCell ref="G145:H145"/>
    <mergeCell ref="B146:C146"/>
    <mergeCell ref="G146:H146"/>
    <mergeCell ref="B147:C147"/>
    <mergeCell ref="G147:H147"/>
    <mergeCell ref="B142:C142"/>
    <mergeCell ref="G142:H142"/>
    <mergeCell ref="B143:C143"/>
    <mergeCell ref="G143:H143"/>
    <mergeCell ref="B144:C144"/>
    <mergeCell ref="G144:H144"/>
    <mergeCell ref="B158:C158"/>
    <mergeCell ref="B159:C160"/>
    <mergeCell ref="B161:C161"/>
    <mergeCell ref="G161:H161"/>
    <mergeCell ref="B162:C162"/>
    <mergeCell ref="G162:H162"/>
    <mergeCell ref="B148:C148"/>
    <mergeCell ref="G148:H148"/>
    <mergeCell ref="B153:C154"/>
    <mergeCell ref="E153:E154"/>
    <mergeCell ref="F153:F154"/>
    <mergeCell ref="G153:G154"/>
    <mergeCell ref="H153:H154"/>
    <mergeCell ref="B166:C166"/>
    <mergeCell ref="G166:H166"/>
    <mergeCell ref="B167:C167"/>
    <mergeCell ref="G167:H167"/>
    <mergeCell ref="B168:C168"/>
    <mergeCell ref="G168:H168"/>
    <mergeCell ref="B163:C163"/>
    <mergeCell ref="G163:H163"/>
    <mergeCell ref="B164:C164"/>
    <mergeCell ref="G164:H164"/>
    <mergeCell ref="B165:C165"/>
    <mergeCell ref="G165:H165"/>
    <mergeCell ref="B172:C172"/>
    <mergeCell ref="G172:H172"/>
    <mergeCell ref="B173:C173"/>
    <mergeCell ref="G173:H173"/>
    <mergeCell ref="B174:C174"/>
    <mergeCell ref="G174:H174"/>
    <mergeCell ref="B169:C169"/>
    <mergeCell ref="G169:H169"/>
    <mergeCell ref="B170:C170"/>
    <mergeCell ref="G170:H170"/>
    <mergeCell ref="B171:C171"/>
    <mergeCell ref="G171:H171"/>
    <mergeCell ref="B185:C185"/>
    <mergeCell ref="B186:C187"/>
    <mergeCell ref="B188:C188"/>
    <mergeCell ref="G188:H188"/>
    <mergeCell ref="B189:C189"/>
    <mergeCell ref="G189:H189"/>
    <mergeCell ref="B175:C175"/>
    <mergeCell ref="G175:H175"/>
    <mergeCell ref="B180:C181"/>
    <mergeCell ref="E180:E181"/>
    <mergeCell ref="F180:F181"/>
    <mergeCell ref="G180:G181"/>
    <mergeCell ref="H180:H181"/>
    <mergeCell ref="B193:C193"/>
    <mergeCell ref="G193:H193"/>
    <mergeCell ref="B194:C194"/>
    <mergeCell ref="G194:H194"/>
    <mergeCell ref="B195:C195"/>
    <mergeCell ref="G195:H195"/>
    <mergeCell ref="B190:C190"/>
    <mergeCell ref="G190:H190"/>
    <mergeCell ref="B191:C191"/>
    <mergeCell ref="G191:H191"/>
    <mergeCell ref="B192:C192"/>
    <mergeCell ref="G192:H192"/>
    <mergeCell ref="B202:C202"/>
    <mergeCell ref="G202:H202"/>
    <mergeCell ref="B199:C199"/>
    <mergeCell ref="G199:H199"/>
    <mergeCell ref="B200:C200"/>
    <mergeCell ref="G200:H200"/>
    <mergeCell ref="B201:C201"/>
    <mergeCell ref="G201:H201"/>
    <mergeCell ref="B196:C196"/>
    <mergeCell ref="G196:H196"/>
    <mergeCell ref="B197:C197"/>
    <mergeCell ref="G197:H197"/>
    <mergeCell ref="B198:C198"/>
    <mergeCell ref="G198:H198"/>
  </mergeCells>
  <phoneticPr fontId="9" type="noConversion"/>
  <conditionalFormatting sqref="F27:F40">
    <cfRule type="expression" dxfId="15" priority="45">
      <formula>F27="No"</formula>
    </cfRule>
    <cfRule type="expression" dxfId="14" priority="46">
      <formula>$K27="Red"</formula>
    </cfRule>
  </conditionalFormatting>
  <conditionalFormatting sqref="F54:F67">
    <cfRule type="expression" dxfId="13" priority="13">
      <formula>F54="No"</formula>
    </cfRule>
    <cfRule type="expression" dxfId="12" priority="14">
      <formula>$K54="Red"</formula>
    </cfRule>
  </conditionalFormatting>
  <conditionalFormatting sqref="F81:F94">
    <cfRule type="expression" dxfId="11" priority="11">
      <formula>F81="No"</formula>
    </cfRule>
    <cfRule type="expression" dxfId="10" priority="12">
      <formula>$K81="Red"</formula>
    </cfRule>
  </conditionalFormatting>
  <conditionalFormatting sqref="F108:F121">
    <cfRule type="expression" dxfId="9" priority="9">
      <formula>F108="No"</formula>
    </cfRule>
    <cfRule type="expression" dxfId="8" priority="10">
      <formula>$K108="Red"</formula>
    </cfRule>
  </conditionalFormatting>
  <conditionalFormatting sqref="F135:F148">
    <cfRule type="expression" dxfId="7" priority="7">
      <formula>F135="No"</formula>
    </cfRule>
    <cfRule type="expression" dxfId="6" priority="8">
      <formula>$K135="Red"</formula>
    </cfRule>
  </conditionalFormatting>
  <conditionalFormatting sqref="F162:F175">
    <cfRule type="expression" dxfId="5" priority="5">
      <formula>F162="No"</formula>
    </cfRule>
    <cfRule type="expression" dxfId="4" priority="6">
      <formula>$K162="Red"</formula>
    </cfRule>
  </conditionalFormatting>
  <conditionalFormatting sqref="F189:F202">
    <cfRule type="expression" dxfId="3" priority="3">
      <formula>F189="No"</formula>
    </cfRule>
    <cfRule type="expression" dxfId="2" priority="4">
      <formula>$K189="Red"</formula>
    </cfRule>
  </conditionalFormatting>
  <pageMargins left="0.7" right="0.7" top="0.75" bottom="0.75" header="0.3" footer="0.3"/>
  <pageSetup scale="4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Value must be Yes or No" error="Value must be Yes or No" xr:uid="{366951CB-8875-4287-850F-BA943E663998}">
          <x14:formula1>
            <xm:f>Menus!$A$2:$A$3</xm:f>
          </x14:formula1>
          <xm:sqref>F27:F40 F54:F67 F81:F94 F108:F121 F135:F148 F162:F175 F189:F202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B7C1-C2E3-4470-8060-A2C57C4C73CD}">
  <sheetPr>
    <tabColor rgb="FFFFFF00"/>
  </sheetPr>
  <dimension ref="A1:C4"/>
  <sheetViews>
    <sheetView workbookViewId="0">
      <selection activeCell="J26" sqref="J26"/>
    </sheetView>
  </sheetViews>
  <sheetFormatPr defaultRowHeight="14.4" x14ac:dyDescent="0.3"/>
  <cols>
    <col min="1" max="1" width="11.88671875" bestFit="1" customWidth="1"/>
    <col min="2" max="2" width="18.21875" bestFit="1" customWidth="1"/>
    <col min="3" max="3" width="7.88671875" bestFit="1" customWidth="1"/>
  </cols>
  <sheetData>
    <row r="1" spans="1:3" x14ac:dyDescent="0.3">
      <c r="A1" t="s">
        <v>1911</v>
      </c>
      <c r="B1" t="s">
        <v>1912</v>
      </c>
      <c r="C1" t="s">
        <v>1909</v>
      </c>
    </row>
    <row r="2" spans="1:3" x14ac:dyDescent="0.3">
      <c r="A2" t="s">
        <v>487</v>
      </c>
      <c r="B2" t="s">
        <v>978</v>
      </c>
      <c r="C2" t="s">
        <v>1917</v>
      </c>
    </row>
    <row r="3" spans="1:3" x14ac:dyDescent="0.3">
      <c r="A3" t="s">
        <v>291</v>
      </c>
      <c r="B3" t="s">
        <v>987</v>
      </c>
      <c r="C3" t="s">
        <v>1917</v>
      </c>
    </row>
    <row r="4" spans="1:3" x14ac:dyDescent="0.3">
      <c r="A4" t="s">
        <v>315</v>
      </c>
      <c r="B4" t="s">
        <v>870</v>
      </c>
      <c r="C4" t="s">
        <v>1917</v>
      </c>
    </row>
  </sheetData>
  <sortState xmlns:xlrd2="http://schemas.microsoft.com/office/spreadsheetml/2017/richdata2" ref="A2:C4">
    <sortCondition ref="A1:A4"/>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1"/>
  <dimension ref="A1:D32"/>
  <sheetViews>
    <sheetView workbookViewId="0">
      <selection activeCell="D12" sqref="D12"/>
    </sheetView>
  </sheetViews>
  <sheetFormatPr defaultRowHeight="14.4" x14ac:dyDescent="0.3"/>
  <cols>
    <col min="2" max="2" width="34.33203125" bestFit="1" customWidth="1"/>
    <col min="4" max="4" width="44.21875" bestFit="1" customWidth="1"/>
  </cols>
  <sheetData>
    <row r="1" spans="1:4" x14ac:dyDescent="0.3">
      <c r="A1" s="10" t="s">
        <v>23</v>
      </c>
      <c r="B1" s="9" t="s">
        <v>674</v>
      </c>
      <c r="C1" s="9" t="s">
        <v>1878</v>
      </c>
      <c r="D1" s="9" t="s">
        <v>1879</v>
      </c>
    </row>
    <row r="2" spans="1:4" x14ac:dyDescent="0.3">
      <c r="A2" s="1" t="s">
        <v>11</v>
      </c>
      <c r="B2" t="s">
        <v>2151</v>
      </c>
      <c r="C2" t="s">
        <v>675</v>
      </c>
      <c r="D2" t="s">
        <v>62</v>
      </c>
    </row>
    <row r="3" spans="1:4" x14ac:dyDescent="0.3">
      <c r="A3" s="2" t="s">
        <v>12</v>
      </c>
      <c r="B3" t="s">
        <v>1403</v>
      </c>
      <c r="C3" t="s">
        <v>1076</v>
      </c>
      <c r="D3" t="s">
        <v>1880</v>
      </c>
    </row>
    <row r="4" spans="1:4" x14ac:dyDescent="0.3">
      <c r="B4" t="s">
        <v>232</v>
      </c>
      <c r="C4" t="s">
        <v>673</v>
      </c>
      <c r="D4" t="s">
        <v>1881</v>
      </c>
    </row>
    <row r="5" spans="1:4" x14ac:dyDescent="0.3">
      <c r="A5" s="9"/>
      <c r="B5" t="s">
        <v>51</v>
      </c>
      <c r="C5" t="s">
        <v>1087</v>
      </c>
      <c r="D5" t="s">
        <v>697</v>
      </c>
    </row>
    <row r="6" spans="1:4" x14ac:dyDescent="0.3">
      <c r="B6" t="s">
        <v>1404</v>
      </c>
    </row>
    <row r="7" spans="1:4" x14ac:dyDescent="0.3">
      <c r="B7" t="s">
        <v>52</v>
      </c>
    </row>
    <row r="8" spans="1:4" x14ac:dyDescent="0.3">
      <c r="B8" t="s">
        <v>2152</v>
      </c>
    </row>
    <row r="9" spans="1:4" x14ac:dyDescent="0.3">
      <c r="B9" t="s">
        <v>71</v>
      </c>
    </row>
    <row r="10" spans="1:4" x14ac:dyDescent="0.3">
      <c r="B10" t="s">
        <v>555</v>
      </c>
    </row>
    <row r="11" spans="1:4" x14ac:dyDescent="0.3">
      <c r="B11" t="s">
        <v>2153</v>
      </c>
    </row>
    <row r="12" spans="1:4" x14ac:dyDescent="0.3">
      <c r="B12" t="s">
        <v>67</v>
      </c>
    </row>
    <row r="13" spans="1:4" x14ac:dyDescent="0.3">
      <c r="B13" t="s">
        <v>2154</v>
      </c>
    </row>
    <row r="14" spans="1:4" x14ac:dyDescent="0.3">
      <c r="B14" t="s">
        <v>2155</v>
      </c>
    </row>
    <row r="15" spans="1:4" x14ac:dyDescent="0.3">
      <c r="B15" t="s">
        <v>1400</v>
      </c>
    </row>
    <row r="16" spans="1:4" x14ac:dyDescent="0.3">
      <c r="B16" t="s">
        <v>70</v>
      </c>
    </row>
    <row r="17" spans="2:2" x14ac:dyDescent="0.3">
      <c r="B17" t="s">
        <v>2156</v>
      </c>
    </row>
    <row r="18" spans="2:2" x14ac:dyDescent="0.3">
      <c r="B18" t="s">
        <v>2157</v>
      </c>
    </row>
    <row r="19" spans="2:2" x14ac:dyDescent="0.3">
      <c r="B19" t="s">
        <v>78</v>
      </c>
    </row>
    <row r="20" spans="2:2" x14ac:dyDescent="0.3">
      <c r="B20" t="s">
        <v>422</v>
      </c>
    </row>
    <row r="21" spans="2:2" x14ac:dyDescent="0.3">
      <c r="B21" t="s">
        <v>227</v>
      </c>
    </row>
    <row r="22" spans="2:2" x14ac:dyDescent="0.3">
      <c r="B22" t="s">
        <v>54</v>
      </c>
    </row>
    <row r="23" spans="2:2" x14ac:dyDescent="0.3">
      <c r="B23" t="s">
        <v>2158</v>
      </c>
    </row>
    <row r="24" spans="2:2" x14ac:dyDescent="0.3">
      <c r="B24" t="s">
        <v>505</v>
      </c>
    </row>
    <row r="25" spans="2:2" x14ac:dyDescent="0.3">
      <c r="B25" t="s">
        <v>53</v>
      </c>
    </row>
    <row r="26" spans="2:2" x14ac:dyDescent="0.3">
      <c r="B26" t="s">
        <v>137</v>
      </c>
    </row>
    <row r="27" spans="2:2" x14ac:dyDescent="0.3">
      <c r="B27" t="s">
        <v>1219</v>
      </c>
    </row>
    <row r="28" spans="2:2" x14ac:dyDescent="0.3">
      <c r="B28" t="s">
        <v>66</v>
      </c>
    </row>
    <row r="29" spans="2:2" x14ac:dyDescent="0.3">
      <c r="B29" t="s">
        <v>2159</v>
      </c>
    </row>
    <row r="30" spans="2:2" x14ac:dyDescent="0.3">
      <c r="B30" t="s">
        <v>184</v>
      </c>
    </row>
    <row r="31" spans="2:2" x14ac:dyDescent="0.3">
      <c r="B31" t="s">
        <v>55</v>
      </c>
    </row>
    <row r="32" spans="2:2" x14ac:dyDescent="0.3">
      <c r="B32" t="s">
        <v>177</v>
      </c>
    </row>
  </sheetData>
  <sortState xmlns:xlrd2="http://schemas.microsoft.com/office/spreadsheetml/2017/richdata2" ref="B2:B32">
    <sortCondition ref="B2:B32"/>
  </sortState>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7FAA4-7C8D-4FF7-8176-FA8F2A96BE7F}">
  <dimension ref="A1:H135"/>
  <sheetViews>
    <sheetView workbookViewId="0">
      <selection activeCell="H11" sqref="H11"/>
    </sheetView>
  </sheetViews>
  <sheetFormatPr defaultRowHeight="14.4" x14ac:dyDescent="0.3"/>
  <cols>
    <col min="1" max="1" width="10.109375" bestFit="1" customWidth="1"/>
    <col min="2" max="2" width="21.88671875" bestFit="1" customWidth="1"/>
    <col min="3" max="3" width="10.109375" bestFit="1" customWidth="1"/>
    <col min="7" max="7" width="24.109375" customWidth="1"/>
  </cols>
  <sheetData>
    <row r="1" spans="1:8" x14ac:dyDescent="0.3">
      <c r="A1" t="s">
        <v>1884</v>
      </c>
    </row>
    <row r="2" spans="1:8" x14ac:dyDescent="0.3">
      <c r="A2" t="s">
        <v>1885</v>
      </c>
    </row>
    <row r="3" spans="1:8" x14ac:dyDescent="0.3">
      <c r="A3">
        <f>'6 - Source of RECs'!H13</f>
        <v>0</v>
      </c>
      <c r="B3">
        <f>'6 - Source of RECs'!I13</f>
        <v>0</v>
      </c>
      <c r="C3" s="257">
        <f>'6 - Source of RECs'!G13*'6 - Source of RECs'!J13</f>
        <v>0</v>
      </c>
      <c r="G3" t="s">
        <v>1403</v>
      </c>
      <c r="H3" t="s">
        <v>51</v>
      </c>
    </row>
    <row r="4" spans="1:8" x14ac:dyDescent="0.3">
      <c r="A4">
        <f>'6 - Source of RECs'!H14</f>
        <v>0</v>
      </c>
      <c r="B4">
        <f>'6 - Source of RECs'!I14</f>
        <v>0</v>
      </c>
      <c r="C4" s="257">
        <f>'6 - Source of RECs'!G14*'6 - Source of RECs'!J14</f>
        <v>0</v>
      </c>
      <c r="G4" t="s">
        <v>232</v>
      </c>
      <c r="H4" t="s">
        <v>51</v>
      </c>
    </row>
    <row r="5" spans="1:8" x14ac:dyDescent="0.3">
      <c r="A5">
        <f>'6 - Source of RECs'!H15</f>
        <v>0</v>
      </c>
      <c r="B5">
        <f>'6 - Source of RECs'!I15</f>
        <v>0</v>
      </c>
      <c r="C5" s="257">
        <f>'6 - Source of RECs'!G15*'6 - Source of RECs'!J15</f>
        <v>0</v>
      </c>
      <c r="G5" t="s">
        <v>51</v>
      </c>
      <c r="H5" t="s">
        <v>51</v>
      </c>
    </row>
    <row r="6" spans="1:8" x14ac:dyDescent="0.3">
      <c r="A6">
        <f>'6 - Source of RECs'!H16</f>
        <v>0</v>
      </c>
      <c r="B6">
        <f>'6 - Source of RECs'!I16</f>
        <v>0</v>
      </c>
      <c r="C6" s="257">
        <f>'6 - Source of RECs'!G16*'6 - Source of RECs'!J16</f>
        <v>0</v>
      </c>
      <c r="G6" t="s">
        <v>1404</v>
      </c>
      <c r="H6" t="s">
        <v>51</v>
      </c>
    </row>
    <row r="7" spans="1:8" x14ac:dyDescent="0.3">
      <c r="A7">
        <f>'6 - Source of RECs'!H17</f>
        <v>0</v>
      </c>
      <c r="B7">
        <f>'6 - Source of RECs'!I17</f>
        <v>0</v>
      </c>
      <c r="C7" s="257">
        <f>'6 - Source of RECs'!G17*'6 - Source of RECs'!J17</f>
        <v>0</v>
      </c>
      <c r="G7" t="s">
        <v>52</v>
      </c>
      <c r="H7" t="s">
        <v>555</v>
      </c>
    </row>
    <row r="8" spans="1:8" x14ac:dyDescent="0.3">
      <c r="A8">
        <f>'6 - Source of RECs'!H18</f>
        <v>0</v>
      </c>
      <c r="B8">
        <f>'6 - Source of RECs'!I18</f>
        <v>0</v>
      </c>
      <c r="C8" s="257">
        <f>'6 - Source of RECs'!G18*'6 - Source of RECs'!J18</f>
        <v>0</v>
      </c>
      <c r="G8" t="s">
        <v>71</v>
      </c>
      <c r="H8" t="s">
        <v>51</v>
      </c>
    </row>
    <row r="9" spans="1:8" x14ac:dyDescent="0.3">
      <c r="A9">
        <f>'6 - Source of RECs'!H19</f>
        <v>0</v>
      </c>
      <c r="B9">
        <f>'6 - Source of RECs'!I19</f>
        <v>0</v>
      </c>
      <c r="C9" s="257">
        <f>'6 - Source of RECs'!G19*'6 - Source of RECs'!J19</f>
        <v>0</v>
      </c>
      <c r="G9" t="s">
        <v>555</v>
      </c>
      <c r="H9" t="s">
        <v>555</v>
      </c>
    </row>
    <row r="10" spans="1:8" x14ac:dyDescent="0.3">
      <c r="A10">
        <f>'6 - Source of RECs'!H20</f>
        <v>0</v>
      </c>
      <c r="B10">
        <f>'6 - Source of RECs'!I20</f>
        <v>0</v>
      </c>
      <c r="C10" s="257">
        <f>'6 - Source of RECs'!G20*'6 - Source of RECs'!J20</f>
        <v>0</v>
      </c>
      <c r="G10" t="s">
        <v>67</v>
      </c>
      <c r="H10" t="s">
        <v>57</v>
      </c>
    </row>
    <row r="11" spans="1:8" x14ac:dyDescent="0.3">
      <c r="A11">
        <f>'6 - Source of RECs'!H21</f>
        <v>0</v>
      </c>
      <c r="B11">
        <f>'6 - Source of RECs'!I21</f>
        <v>0</v>
      </c>
      <c r="C11" s="257">
        <f>'6 - Source of RECs'!G21*'6 - Source of RECs'!J21</f>
        <v>0</v>
      </c>
      <c r="G11" t="s">
        <v>1400</v>
      </c>
      <c r="H11" t="s">
        <v>1887</v>
      </c>
    </row>
    <row r="12" spans="1:8" x14ac:dyDescent="0.3">
      <c r="A12">
        <f>'6 - Source of RECs'!H22</f>
        <v>0</v>
      </c>
      <c r="B12">
        <f>'6 - Source of RECs'!I22</f>
        <v>0</v>
      </c>
      <c r="C12" s="257">
        <f>'6 - Source of RECs'!G22*'6 - Source of RECs'!J22</f>
        <v>0</v>
      </c>
      <c r="G12" t="s">
        <v>70</v>
      </c>
      <c r="H12" t="s">
        <v>1887</v>
      </c>
    </row>
    <row r="13" spans="1:8" x14ac:dyDescent="0.3">
      <c r="A13">
        <f>'6 - Source of RECs'!H23</f>
        <v>0</v>
      </c>
      <c r="B13">
        <f>'6 - Source of RECs'!I23</f>
        <v>0</v>
      </c>
      <c r="C13" s="257">
        <f>'6 - Source of RECs'!G23*'6 - Source of RECs'!J23</f>
        <v>0</v>
      </c>
      <c r="G13" t="s">
        <v>78</v>
      </c>
      <c r="H13" t="s">
        <v>51</v>
      </c>
    </row>
    <row r="14" spans="1:8" x14ac:dyDescent="0.3">
      <c r="A14">
        <f>'6 - Source of RECs'!H24</f>
        <v>0</v>
      </c>
      <c r="B14">
        <f>'6 - Source of RECs'!I24</f>
        <v>0</v>
      </c>
      <c r="C14" s="257">
        <f>'6 - Source of RECs'!G24*'6 - Source of RECs'!J24</f>
        <v>0</v>
      </c>
      <c r="G14" t="s">
        <v>422</v>
      </c>
      <c r="H14" t="s">
        <v>51</v>
      </c>
    </row>
    <row r="15" spans="1:8" x14ac:dyDescent="0.3">
      <c r="A15">
        <f>'6 - Source of RECs'!H25</f>
        <v>0</v>
      </c>
      <c r="B15">
        <f>'6 - Source of RECs'!I25</f>
        <v>0</v>
      </c>
      <c r="C15" s="257">
        <f>'6 - Source of RECs'!G25*'6 - Source of RECs'!J25</f>
        <v>0</v>
      </c>
      <c r="G15" t="s">
        <v>227</v>
      </c>
      <c r="H15" t="s">
        <v>56</v>
      </c>
    </row>
    <row r="16" spans="1:8" x14ac:dyDescent="0.3">
      <c r="A16">
        <f>'6 - Source of RECs'!H26</f>
        <v>0</v>
      </c>
      <c r="B16">
        <f>'6 - Source of RECs'!I26</f>
        <v>0</v>
      </c>
      <c r="C16" s="257">
        <f>'6 - Source of RECs'!G26*'6 - Source of RECs'!J26</f>
        <v>0</v>
      </c>
      <c r="G16" t="s">
        <v>54</v>
      </c>
      <c r="H16" t="s">
        <v>555</v>
      </c>
    </row>
    <row r="17" spans="1:8" x14ac:dyDescent="0.3">
      <c r="A17">
        <f>'6 - Source of RECs'!H27</f>
        <v>0</v>
      </c>
      <c r="B17">
        <f>'6 - Source of RECs'!I27</f>
        <v>0</v>
      </c>
      <c r="C17" s="257">
        <f>'6 - Source of RECs'!G27*'6 - Source of RECs'!J27</f>
        <v>0</v>
      </c>
      <c r="G17" t="s">
        <v>505</v>
      </c>
      <c r="H17" t="s">
        <v>57</v>
      </c>
    </row>
    <row r="18" spans="1:8" x14ac:dyDescent="0.3">
      <c r="A18">
        <f>'6 - Source of RECs'!H28</f>
        <v>0</v>
      </c>
      <c r="B18">
        <f>'6 - Source of RECs'!I28</f>
        <v>0</v>
      </c>
      <c r="C18" s="257">
        <f>'6 - Source of RECs'!G28*'6 - Source of RECs'!J28</f>
        <v>0</v>
      </c>
      <c r="G18" t="s">
        <v>53</v>
      </c>
      <c r="H18" t="s">
        <v>555</v>
      </c>
    </row>
    <row r="19" spans="1:8" x14ac:dyDescent="0.3">
      <c r="A19">
        <f>'6 - Source of RECs'!H29</f>
        <v>0</v>
      </c>
      <c r="B19">
        <f>'6 - Source of RECs'!I29</f>
        <v>0</v>
      </c>
      <c r="C19" s="257">
        <f>'6 - Source of RECs'!G29*'6 - Source of RECs'!J29</f>
        <v>0</v>
      </c>
      <c r="G19" t="s">
        <v>137</v>
      </c>
      <c r="H19" t="s">
        <v>1887</v>
      </c>
    </row>
    <row r="20" spans="1:8" x14ac:dyDescent="0.3">
      <c r="A20">
        <f>'6 - Source of RECs'!H30</f>
        <v>0</v>
      </c>
      <c r="B20">
        <f>'6 - Source of RECs'!I30</f>
        <v>0</v>
      </c>
      <c r="C20" s="257">
        <f>'6 - Source of RECs'!G30*'6 - Source of RECs'!J30</f>
        <v>0</v>
      </c>
      <c r="G20" t="s">
        <v>1219</v>
      </c>
      <c r="H20" t="s">
        <v>1219</v>
      </c>
    </row>
    <row r="21" spans="1:8" x14ac:dyDescent="0.3">
      <c r="A21">
        <f>'6 - Source of RECs'!H31</f>
        <v>0</v>
      </c>
      <c r="B21">
        <f>'6 - Source of RECs'!I31</f>
        <v>0</v>
      </c>
      <c r="C21" s="257">
        <f>'6 - Source of RECs'!G31*'6 - Source of RECs'!J31</f>
        <v>0</v>
      </c>
      <c r="G21" t="s">
        <v>66</v>
      </c>
      <c r="H21" t="s">
        <v>1219</v>
      </c>
    </row>
    <row r="22" spans="1:8" x14ac:dyDescent="0.3">
      <c r="A22">
        <f>'6 - Source of RECs'!H32</f>
        <v>0</v>
      </c>
      <c r="B22">
        <f>'6 - Source of RECs'!I32</f>
        <v>0</v>
      </c>
      <c r="C22" s="257">
        <f>'6 - Source of RECs'!G32*'6 - Source of RECs'!J32</f>
        <v>0</v>
      </c>
      <c r="G22" t="s">
        <v>184</v>
      </c>
      <c r="H22" t="s">
        <v>57</v>
      </c>
    </row>
    <row r="23" spans="1:8" x14ac:dyDescent="0.3">
      <c r="A23">
        <f>'6 - Source of RECs'!H33</f>
        <v>0</v>
      </c>
      <c r="B23">
        <f>'6 - Source of RECs'!I33</f>
        <v>0</v>
      </c>
      <c r="C23" s="257">
        <f>'6 - Source of RECs'!G33*'6 - Source of RECs'!J33</f>
        <v>0</v>
      </c>
      <c r="G23" t="s">
        <v>55</v>
      </c>
      <c r="H23" t="s">
        <v>55</v>
      </c>
    </row>
    <row r="24" spans="1:8" x14ac:dyDescent="0.3">
      <c r="A24">
        <f>'6 - Source of RECs'!H34</f>
        <v>0</v>
      </c>
      <c r="B24">
        <f>'6 - Source of RECs'!I34</f>
        <v>0</v>
      </c>
      <c r="C24" s="257">
        <f>'6 - Source of RECs'!G34*'6 - Source of RECs'!J34</f>
        <v>0</v>
      </c>
      <c r="G24" t="s">
        <v>177</v>
      </c>
      <c r="H24" t="s">
        <v>51</v>
      </c>
    </row>
    <row r="25" spans="1:8" x14ac:dyDescent="0.3">
      <c r="A25">
        <f>'6 - Source of RECs'!H35</f>
        <v>0</v>
      </c>
      <c r="B25">
        <f>'6 - Source of RECs'!I35</f>
        <v>0</v>
      </c>
      <c r="C25" s="257">
        <f>'6 - Source of RECs'!G35*'6 - Source of RECs'!J35</f>
        <v>0</v>
      </c>
    </row>
    <row r="26" spans="1:8" x14ac:dyDescent="0.3">
      <c r="A26">
        <f>'6 - Source of RECs'!H36</f>
        <v>0</v>
      </c>
      <c r="B26">
        <f>'6 - Source of RECs'!I36</f>
        <v>0</v>
      </c>
      <c r="C26" s="257">
        <f>'6 - Source of RECs'!G36*'6 - Source of RECs'!J36</f>
        <v>0</v>
      </c>
    </row>
    <row r="27" spans="1:8" x14ac:dyDescent="0.3">
      <c r="A27">
        <f>'6 - Source of RECs'!H37</f>
        <v>0</v>
      </c>
      <c r="B27">
        <f>'6 - Source of RECs'!I37</f>
        <v>0</v>
      </c>
      <c r="C27" s="257">
        <f>'6 - Source of RECs'!G37*'6 - Source of RECs'!J37</f>
        <v>0</v>
      </c>
    </row>
    <row r="28" spans="1:8" x14ac:dyDescent="0.3">
      <c r="A28">
        <f>'6 - Source of RECs'!H38</f>
        <v>0</v>
      </c>
      <c r="B28">
        <f>'6 - Source of RECs'!I38</f>
        <v>0</v>
      </c>
      <c r="C28" s="257">
        <f>'6 - Source of RECs'!G38*'6 - Source of RECs'!J38</f>
        <v>0</v>
      </c>
    </row>
    <row r="29" spans="1:8" x14ac:dyDescent="0.3">
      <c r="A29">
        <f>'6 - Source of RECs'!H39</f>
        <v>0</v>
      </c>
      <c r="B29">
        <f>'6 - Source of RECs'!I39</f>
        <v>0</v>
      </c>
      <c r="C29" s="257">
        <f>'6 - Source of RECs'!G39*'6 - Source of RECs'!J39</f>
        <v>0</v>
      </c>
    </row>
    <row r="30" spans="1:8" x14ac:dyDescent="0.3">
      <c r="A30">
        <f>'6 - Source of RECs'!H40</f>
        <v>0</v>
      </c>
      <c r="B30">
        <f>'6 - Source of RECs'!I40</f>
        <v>0</v>
      </c>
      <c r="C30" s="257">
        <f>'6 - Source of RECs'!G40*'6 - Source of RECs'!J40</f>
        <v>0</v>
      </c>
    </row>
    <row r="31" spans="1:8" x14ac:dyDescent="0.3">
      <c r="A31">
        <f>'6 - Source of RECs'!H41</f>
        <v>0</v>
      </c>
      <c r="B31">
        <f>'6 - Source of RECs'!I41</f>
        <v>0</v>
      </c>
      <c r="C31" s="257">
        <f>'6 - Source of RECs'!G41*'6 - Source of RECs'!J41</f>
        <v>0</v>
      </c>
    </row>
    <row r="32" spans="1:8" x14ac:dyDescent="0.3">
      <c r="A32">
        <f>'6 - Source of RECs'!H42</f>
        <v>0</v>
      </c>
      <c r="B32">
        <f>'6 - Source of RECs'!I42</f>
        <v>0</v>
      </c>
      <c r="C32" s="257">
        <f>'6 - Source of RECs'!G42*'6 - Source of RECs'!J42</f>
        <v>0</v>
      </c>
    </row>
    <row r="33" spans="1:3" x14ac:dyDescent="0.3">
      <c r="A33">
        <f>'6 - Source of RECs'!H43</f>
        <v>0</v>
      </c>
      <c r="B33">
        <f>'6 - Source of RECs'!I43</f>
        <v>0</v>
      </c>
      <c r="C33" s="257">
        <f>'6 - Source of RECs'!G43*'6 - Source of RECs'!J43</f>
        <v>0</v>
      </c>
    </row>
    <row r="34" spans="1:3" x14ac:dyDescent="0.3">
      <c r="A34">
        <f>'6 - Source of RECs'!H44</f>
        <v>0</v>
      </c>
      <c r="B34">
        <f>'6 - Source of RECs'!I44</f>
        <v>0</v>
      </c>
      <c r="C34" s="257">
        <f>'6 - Source of RECs'!G44*'6 - Source of RECs'!J44</f>
        <v>0</v>
      </c>
    </row>
    <row r="35" spans="1:3" x14ac:dyDescent="0.3">
      <c r="A35">
        <f>'6 - Source of RECs'!H130</f>
        <v>0</v>
      </c>
      <c r="B35">
        <f>'6 - Source of RECs'!I130</f>
        <v>0</v>
      </c>
      <c r="C35" s="257">
        <f>'6 - Source of RECs'!G130*'6 - Source of RECs'!J130</f>
        <v>0</v>
      </c>
    </row>
    <row r="36" spans="1:3" x14ac:dyDescent="0.3">
      <c r="A36">
        <f>'6 - Source of RECs'!H131</f>
        <v>0</v>
      </c>
      <c r="B36">
        <f>'6 - Source of RECs'!I131</f>
        <v>0</v>
      </c>
      <c r="C36" s="257">
        <f>'6 - Source of RECs'!G131*'6 - Source of RECs'!J131</f>
        <v>0</v>
      </c>
    </row>
    <row r="37" spans="1:3" x14ac:dyDescent="0.3">
      <c r="A37">
        <f>'6 - Source of RECs'!H132</f>
        <v>0</v>
      </c>
      <c r="B37">
        <f>'6 - Source of RECs'!I132</f>
        <v>0</v>
      </c>
      <c r="C37" s="257">
        <f>'6 - Source of RECs'!G132*'6 - Source of RECs'!J132</f>
        <v>0</v>
      </c>
    </row>
    <row r="38" spans="1:3" x14ac:dyDescent="0.3">
      <c r="A38">
        <f>'6 - Source of RECs'!H133</f>
        <v>0</v>
      </c>
      <c r="B38">
        <f>'6 - Source of RECs'!I133</f>
        <v>0</v>
      </c>
      <c r="C38" s="257">
        <f>'6 - Source of RECs'!G133*'6 - Source of RECs'!J133</f>
        <v>0</v>
      </c>
    </row>
    <row r="39" spans="1:3" x14ac:dyDescent="0.3">
      <c r="A39">
        <f>'6 - Source of RECs'!H134</f>
        <v>0</v>
      </c>
      <c r="B39">
        <f>'6 - Source of RECs'!I134</f>
        <v>0</v>
      </c>
      <c r="C39" s="257">
        <f>'6 - Source of RECs'!G134*'6 - Source of RECs'!J134</f>
        <v>0</v>
      </c>
    </row>
    <row r="40" spans="1:3" x14ac:dyDescent="0.3">
      <c r="A40">
        <f>'6 - Source of RECs'!H135</f>
        <v>0</v>
      </c>
      <c r="B40">
        <f>'6 - Source of RECs'!I135</f>
        <v>0</v>
      </c>
      <c r="C40" s="257">
        <f>'6 - Source of RECs'!G135*'6 - Source of RECs'!J135</f>
        <v>0</v>
      </c>
    </row>
    <row r="41" spans="1:3" x14ac:dyDescent="0.3">
      <c r="A41">
        <f>'6 - Source of RECs'!H136</f>
        <v>0</v>
      </c>
      <c r="B41">
        <f>'6 - Source of RECs'!I136</f>
        <v>0</v>
      </c>
      <c r="C41" s="257">
        <f>'6 - Source of RECs'!G136*'6 - Source of RECs'!J136</f>
        <v>0</v>
      </c>
    </row>
    <row r="42" spans="1:3" x14ac:dyDescent="0.3">
      <c r="A42">
        <f>'6 - Source of RECs'!H137</f>
        <v>0</v>
      </c>
      <c r="B42">
        <f>'6 - Source of RECs'!I137</f>
        <v>0</v>
      </c>
      <c r="C42" s="257">
        <f>'6 - Source of RECs'!G137*'6 - Source of RECs'!J137</f>
        <v>0</v>
      </c>
    </row>
    <row r="43" spans="1:3" x14ac:dyDescent="0.3">
      <c r="A43">
        <f>'6 - Source of RECs'!H138</f>
        <v>0</v>
      </c>
      <c r="B43">
        <f>'6 - Source of RECs'!I138</f>
        <v>0</v>
      </c>
      <c r="C43" s="257">
        <f>'6 - Source of RECs'!G138*'6 - Source of RECs'!J138</f>
        <v>0</v>
      </c>
    </row>
    <row r="44" spans="1:3" x14ac:dyDescent="0.3">
      <c r="A44">
        <f>'6 - Source of RECs'!H139</f>
        <v>0</v>
      </c>
      <c r="B44">
        <f>'6 - Source of RECs'!I139</f>
        <v>0</v>
      </c>
      <c r="C44" s="257">
        <f>'6 - Source of RECs'!G139*'6 - Source of RECs'!J139</f>
        <v>0</v>
      </c>
    </row>
    <row r="45" spans="1:3" x14ac:dyDescent="0.3">
      <c r="A45">
        <f>'6 - Source of RECs'!H140</f>
        <v>0</v>
      </c>
      <c r="B45">
        <f>'6 - Source of RECs'!I140</f>
        <v>0</v>
      </c>
      <c r="C45" s="257">
        <f>'6 - Source of RECs'!G140*'6 - Source of RECs'!J140</f>
        <v>0</v>
      </c>
    </row>
    <row r="46" spans="1:3" x14ac:dyDescent="0.3">
      <c r="A46">
        <f>'6 - Source of RECs'!H141</f>
        <v>0</v>
      </c>
      <c r="B46">
        <f>'6 - Source of RECs'!I141</f>
        <v>0</v>
      </c>
      <c r="C46" s="257">
        <f>'6 - Source of RECs'!G141*'6 - Source of RECs'!J141</f>
        <v>0</v>
      </c>
    </row>
    <row r="47" spans="1:3" x14ac:dyDescent="0.3">
      <c r="A47">
        <f>'6 - Source of RECs'!H142</f>
        <v>0</v>
      </c>
      <c r="B47">
        <f>'6 - Source of RECs'!I142</f>
        <v>0</v>
      </c>
      <c r="C47" s="257">
        <f>'6 - Source of RECs'!G142*'6 - Source of RECs'!J142</f>
        <v>0</v>
      </c>
    </row>
    <row r="48" spans="1:3" x14ac:dyDescent="0.3">
      <c r="A48">
        <f>'6 - Source of RECs'!H143</f>
        <v>0</v>
      </c>
      <c r="B48">
        <f>'6 - Source of RECs'!I143</f>
        <v>0</v>
      </c>
      <c r="C48" s="257">
        <f>'6 - Source of RECs'!G143*'6 - Source of RECs'!J143</f>
        <v>0</v>
      </c>
    </row>
    <row r="49" spans="1:3" x14ac:dyDescent="0.3">
      <c r="A49">
        <f>'6 - Source of RECs'!H144</f>
        <v>0</v>
      </c>
      <c r="B49">
        <f>'6 - Source of RECs'!I144</f>
        <v>0</v>
      </c>
      <c r="C49" s="257">
        <f>'6 - Source of RECs'!G144*'6 - Source of RECs'!J144</f>
        <v>0</v>
      </c>
    </row>
    <row r="50" spans="1:3" x14ac:dyDescent="0.3">
      <c r="A50">
        <f>'6 - Source of RECs'!H145</f>
        <v>0</v>
      </c>
      <c r="B50">
        <f>'6 - Source of RECs'!I145</f>
        <v>0</v>
      </c>
      <c r="C50" s="257">
        <f>'6 - Source of RECs'!G145*'6 - Source of RECs'!J145</f>
        <v>0</v>
      </c>
    </row>
    <row r="51" spans="1:3" x14ac:dyDescent="0.3">
      <c r="A51">
        <f>'6 - Source of RECs'!H146</f>
        <v>0</v>
      </c>
      <c r="B51">
        <f>'6 - Source of RECs'!I146</f>
        <v>0</v>
      </c>
      <c r="C51" s="257">
        <f>'6 - Source of RECs'!G146*'6 - Source of RECs'!J146</f>
        <v>0</v>
      </c>
    </row>
    <row r="52" spans="1:3" x14ac:dyDescent="0.3">
      <c r="A52">
        <f>'6 - Source of RECs'!H147</f>
        <v>0</v>
      </c>
      <c r="B52">
        <f>'6 - Source of RECs'!I147</f>
        <v>0</v>
      </c>
      <c r="C52" s="257">
        <f>'6 - Source of RECs'!G147*'6 - Source of RECs'!J147</f>
        <v>0</v>
      </c>
    </row>
    <row r="53" spans="1:3" x14ac:dyDescent="0.3">
      <c r="A53">
        <f>'6 - Source of RECs'!H148</f>
        <v>0</v>
      </c>
      <c r="B53">
        <f>'6 - Source of RECs'!I148</f>
        <v>0</v>
      </c>
      <c r="C53" s="257">
        <f>'6 - Source of RECs'!G148*'6 - Source of RECs'!J148</f>
        <v>0</v>
      </c>
    </row>
    <row r="54" spans="1:3" x14ac:dyDescent="0.3">
      <c r="A54">
        <f>'6 - Source of RECs'!H149</f>
        <v>0</v>
      </c>
      <c r="B54">
        <f>'6 - Source of RECs'!I149</f>
        <v>0</v>
      </c>
      <c r="C54" s="257">
        <f>'6 - Source of RECs'!G149*'6 - Source of RECs'!J149</f>
        <v>0</v>
      </c>
    </row>
    <row r="55" spans="1:3" x14ac:dyDescent="0.3">
      <c r="A55">
        <f>'6 - Source of RECs'!H150</f>
        <v>0</v>
      </c>
      <c r="B55">
        <f>'6 - Source of RECs'!I150</f>
        <v>0</v>
      </c>
      <c r="C55" s="257">
        <f>'6 - Source of RECs'!G150*'6 - Source of RECs'!J150</f>
        <v>0</v>
      </c>
    </row>
    <row r="56" spans="1:3" x14ac:dyDescent="0.3">
      <c r="A56">
        <f>'6 - Source of RECs'!H151</f>
        <v>0</v>
      </c>
      <c r="B56">
        <f>'6 - Source of RECs'!I151</f>
        <v>0</v>
      </c>
      <c r="C56" s="257">
        <f>'6 - Source of RECs'!G151*'6 - Source of RECs'!J151</f>
        <v>0</v>
      </c>
    </row>
    <row r="57" spans="1:3" x14ac:dyDescent="0.3">
      <c r="A57">
        <f>'6 - Source of RECs'!H152</f>
        <v>0</v>
      </c>
      <c r="B57">
        <f>'6 - Source of RECs'!I152</f>
        <v>0</v>
      </c>
      <c r="C57" s="257">
        <f>'6 - Source of RECs'!G152*'6 - Source of RECs'!J152</f>
        <v>0</v>
      </c>
    </row>
    <row r="58" spans="1:3" x14ac:dyDescent="0.3">
      <c r="A58">
        <f>'6 - Source of RECs'!H153</f>
        <v>0</v>
      </c>
      <c r="B58">
        <f>'6 - Source of RECs'!I153</f>
        <v>0</v>
      </c>
      <c r="C58" s="257">
        <f>'6 - Source of RECs'!G153*'6 - Source of RECs'!J153</f>
        <v>0</v>
      </c>
    </row>
    <row r="59" spans="1:3" x14ac:dyDescent="0.3">
      <c r="A59">
        <f>'6 - Source of RECs'!H154</f>
        <v>0</v>
      </c>
      <c r="B59">
        <f>'6 - Source of RECs'!I154</f>
        <v>0</v>
      </c>
      <c r="C59" s="257">
        <f>'6 - Source of RECs'!G154*'6 - Source of RECs'!J154</f>
        <v>0</v>
      </c>
    </row>
    <row r="60" spans="1:3" x14ac:dyDescent="0.3">
      <c r="A60">
        <f>'6 - Source of RECs'!H155</f>
        <v>0</v>
      </c>
      <c r="B60">
        <f>'6 - Source of RECs'!I155</f>
        <v>0</v>
      </c>
      <c r="C60" s="257">
        <f>'6 - Source of RECs'!G155*'6 - Source of RECs'!J155</f>
        <v>0</v>
      </c>
    </row>
    <row r="61" spans="1:3" x14ac:dyDescent="0.3">
      <c r="A61">
        <f>'6 - Source of RECs'!H156</f>
        <v>0</v>
      </c>
      <c r="B61">
        <f>'6 - Source of RECs'!I156</f>
        <v>0</v>
      </c>
      <c r="C61" s="257">
        <f>'6 - Source of RECs'!G156*'6 - Source of RECs'!J156</f>
        <v>0</v>
      </c>
    </row>
    <row r="62" spans="1:3" x14ac:dyDescent="0.3">
      <c r="A62">
        <f>'6 - Source of RECs'!H157</f>
        <v>0</v>
      </c>
      <c r="B62">
        <f>'6 - Source of RECs'!I157</f>
        <v>0</v>
      </c>
      <c r="C62" s="257">
        <f>'6 - Source of RECs'!G157*'6 - Source of RECs'!J157</f>
        <v>0</v>
      </c>
    </row>
    <row r="63" spans="1:3" x14ac:dyDescent="0.3">
      <c r="A63">
        <f>'6 - Source of RECs'!H158</f>
        <v>0</v>
      </c>
      <c r="B63">
        <f>'6 - Source of RECs'!I158</f>
        <v>0</v>
      </c>
      <c r="C63" s="257">
        <f>'6 - Source of RECs'!G158*'6 - Source of RECs'!J158</f>
        <v>0</v>
      </c>
    </row>
    <row r="64" spans="1:3" x14ac:dyDescent="0.3">
      <c r="A64">
        <f>'6 - Source of RECs'!H159</f>
        <v>0</v>
      </c>
      <c r="B64">
        <f>'6 - Source of RECs'!I159</f>
        <v>0</v>
      </c>
      <c r="C64" s="257">
        <f>'6 - Source of RECs'!G159*'6 - Source of RECs'!J159</f>
        <v>0</v>
      </c>
    </row>
    <row r="65" spans="1:3" x14ac:dyDescent="0.3">
      <c r="A65">
        <f>'6 - Source of RECs'!H160</f>
        <v>0</v>
      </c>
      <c r="B65">
        <f>'6 - Source of RECs'!I160</f>
        <v>0</v>
      </c>
      <c r="C65" s="257">
        <f>'6 - Source of RECs'!G160*'6 - Source of RECs'!J160</f>
        <v>0</v>
      </c>
    </row>
    <row r="66" spans="1:3" x14ac:dyDescent="0.3">
      <c r="A66">
        <f>'6 - Source of RECs'!H161</f>
        <v>0</v>
      </c>
      <c r="B66">
        <f>'6 - Source of RECs'!I161</f>
        <v>0</v>
      </c>
      <c r="C66" s="257">
        <f>'6 - Source of RECs'!G161*'6 - Source of RECs'!J161</f>
        <v>0</v>
      </c>
    </row>
    <row r="67" spans="1:3" x14ac:dyDescent="0.3">
      <c r="A67">
        <f>'6 - Source of RECs'!H162</f>
        <v>0</v>
      </c>
      <c r="B67">
        <f>'6 - Source of RECs'!I162</f>
        <v>0</v>
      </c>
      <c r="C67" s="257">
        <f>'6 - Source of RECs'!G162*'6 - Source of RECs'!J162</f>
        <v>0</v>
      </c>
    </row>
    <row r="68" spans="1:3" x14ac:dyDescent="0.3">
      <c r="A68">
        <f>'6 - Source of RECs'!H163</f>
        <v>0</v>
      </c>
      <c r="B68">
        <f>'6 - Source of RECs'!I163</f>
        <v>0</v>
      </c>
      <c r="C68" s="257">
        <f>'6 - Source of RECs'!G163*'6 - Source of RECs'!J163</f>
        <v>0</v>
      </c>
    </row>
    <row r="69" spans="1:3" x14ac:dyDescent="0.3">
      <c r="A69">
        <f>'6 - Source of RECs'!H164</f>
        <v>0</v>
      </c>
      <c r="B69">
        <f>'6 - Source of RECs'!I164</f>
        <v>0</v>
      </c>
      <c r="C69" s="257">
        <f>'6 - Source of RECs'!G164*'6 - Source of RECs'!J164</f>
        <v>0</v>
      </c>
    </row>
    <row r="70" spans="1:3" x14ac:dyDescent="0.3">
      <c r="A70">
        <f>'6 - Source of RECs'!H165</f>
        <v>0</v>
      </c>
      <c r="B70">
        <f>'6 - Source of RECs'!I165</f>
        <v>0</v>
      </c>
      <c r="C70" s="257">
        <f>'6 - Source of RECs'!G165*'6 - Source of RECs'!J165</f>
        <v>0</v>
      </c>
    </row>
    <row r="71" spans="1:3" x14ac:dyDescent="0.3">
      <c r="A71">
        <f>'6 - Source of RECs'!H166</f>
        <v>0</v>
      </c>
      <c r="B71">
        <f>'6 - Source of RECs'!I166</f>
        <v>0</v>
      </c>
      <c r="C71" s="257">
        <f>'6 - Source of RECs'!G166*'6 - Source of RECs'!J166</f>
        <v>0</v>
      </c>
    </row>
    <row r="72" spans="1:3" x14ac:dyDescent="0.3">
      <c r="A72">
        <f>'6 - Source of RECs'!H167</f>
        <v>0</v>
      </c>
      <c r="B72">
        <f>'6 - Source of RECs'!I167</f>
        <v>0</v>
      </c>
      <c r="C72" s="257">
        <f>'6 - Source of RECs'!G167*'6 - Source of RECs'!J167</f>
        <v>0</v>
      </c>
    </row>
    <row r="73" spans="1:3" x14ac:dyDescent="0.3">
      <c r="A73">
        <f>'6 - Source of RECs'!H168</f>
        <v>0</v>
      </c>
      <c r="B73">
        <f>'6 - Source of RECs'!I168</f>
        <v>0</v>
      </c>
      <c r="C73" s="257">
        <f>'6 - Source of RECs'!G168*'6 - Source of RECs'!J168</f>
        <v>0</v>
      </c>
    </row>
    <row r="74" spans="1:3" x14ac:dyDescent="0.3">
      <c r="A74">
        <f>'6 - Source of RECs'!H169</f>
        <v>0</v>
      </c>
      <c r="B74">
        <f>'6 - Source of RECs'!I169</f>
        <v>0</v>
      </c>
      <c r="C74" s="257">
        <f>'6 - Source of RECs'!G169*'6 - Source of RECs'!J169</f>
        <v>0</v>
      </c>
    </row>
    <row r="75" spans="1:3" x14ac:dyDescent="0.3">
      <c r="A75">
        <f>'6 - Source of RECs'!H170</f>
        <v>0</v>
      </c>
      <c r="B75">
        <f>'6 - Source of RECs'!I170</f>
        <v>0</v>
      </c>
      <c r="C75" s="257">
        <f>'6 - Source of RECs'!G170*'6 - Source of RECs'!J170</f>
        <v>0</v>
      </c>
    </row>
    <row r="76" spans="1:3" x14ac:dyDescent="0.3">
      <c r="A76">
        <f>'6 - Source of RECs'!H171</f>
        <v>0</v>
      </c>
      <c r="B76">
        <f>'6 - Source of RECs'!I171</f>
        <v>0</v>
      </c>
      <c r="C76" s="257">
        <f>'6 - Source of RECs'!G171*'6 - Source of RECs'!J171</f>
        <v>0</v>
      </c>
    </row>
    <row r="77" spans="1:3" x14ac:dyDescent="0.3">
      <c r="A77">
        <f>'6 - Source of RECs'!H172</f>
        <v>0</v>
      </c>
      <c r="B77">
        <f>'6 - Source of RECs'!I172</f>
        <v>0</v>
      </c>
      <c r="C77" s="257">
        <f>'6 - Source of RECs'!G172*'6 - Source of RECs'!J172</f>
        <v>0</v>
      </c>
    </row>
    <row r="78" spans="1:3" x14ac:dyDescent="0.3">
      <c r="A78">
        <f>'6 - Source of RECs'!H173</f>
        <v>0</v>
      </c>
      <c r="B78">
        <f>'6 - Source of RECs'!I173</f>
        <v>0</v>
      </c>
      <c r="C78" s="257">
        <f>'6 - Source of RECs'!G173*'6 - Source of RECs'!J173</f>
        <v>0</v>
      </c>
    </row>
    <row r="79" spans="1:3" x14ac:dyDescent="0.3">
      <c r="A79">
        <f>'6 - Source of RECs'!H174</f>
        <v>0</v>
      </c>
      <c r="B79">
        <f>'6 - Source of RECs'!I174</f>
        <v>0</v>
      </c>
      <c r="C79" s="257">
        <f>'6 - Source of RECs'!G174*'6 - Source of RECs'!J174</f>
        <v>0</v>
      </c>
    </row>
    <row r="80" spans="1:3" x14ac:dyDescent="0.3">
      <c r="A80">
        <f>'6 - Source of RECs'!H175</f>
        <v>0</v>
      </c>
      <c r="B80">
        <f>'6 - Source of RECs'!I175</f>
        <v>0</v>
      </c>
      <c r="C80" s="257">
        <f>'6 - Source of RECs'!G175*'6 - Source of RECs'!J175</f>
        <v>0</v>
      </c>
    </row>
    <row r="81" spans="1:3" x14ac:dyDescent="0.3">
      <c r="A81">
        <f>'6 - Source of RECs'!H176</f>
        <v>0</v>
      </c>
      <c r="B81">
        <f>'6 - Source of RECs'!I176</f>
        <v>0</v>
      </c>
      <c r="C81" s="257">
        <f>'6 - Source of RECs'!G176*'6 - Source of RECs'!J176</f>
        <v>0</v>
      </c>
    </row>
    <row r="82" spans="1:3" x14ac:dyDescent="0.3">
      <c r="A82">
        <f>'6 - Source of RECs'!H177</f>
        <v>0</v>
      </c>
      <c r="B82">
        <f>'6 - Source of RECs'!I177</f>
        <v>0</v>
      </c>
      <c r="C82" s="257">
        <f>'6 - Source of RECs'!G177*'6 - Source of RECs'!J177</f>
        <v>0</v>
      </c>
    </row>
    <row r="83" spans="1:3" x14ac:dyDescent="0.3">
      <c r="A83">
        <f>'6 - Source of RECs'!H178</f>
        <v>0</v>
      </c>
      <c r="B83">
        <f>'6 - Source of RECs'!I178</f>
        <v>0</v>
      </c>
      <c r="C83" s="257">
        <f>'6 - Source of RECs'!G178*'6 - Source of RECs'!J178</f>
        <v>0</v>
      </c>
    </row>
    <row r="84" spans="1:3" x14ac:dyDescent="0.3">
      <c r="A84">
        <f>'6 - Source of RECs'!H179</f>
        <v>0</v>
      </c>
      <c r="B84">
        <f>'6 - Source of RECs'!I179</f>
        <v>0</v>
      </c>
      <c r="C84" s="257">
        <f>'6 - Source of RECs'!G179*'6 - Source of RECs'!J179</f>
        <v>0</v>
      </c>
    </row>
    <row r="85" spans="1:3" x14ac:dyDescent="0.3">
      <c r="A85">
        <f>'6 - Source of RECs'!H180</f>
        <v>0</v>
      </c>
      <c r="B85">
        <f>'6 - Source of RECs'!I180</f>
        <v>0</v>
      </c>
      <c r="C85" s="257">
        <f>'6 - Source of RECs'!G180*'6 - Source of RECs'!J180</f>
        <v>0</v>
      </c>
    </row>
    <row r="86" spans="1:3" x14ac:dyDescent="0.3">
      <c r="A86">
        <f>'6 - Source of RECs'!H181</f>
        <v>0</v>
      </c>
      <c r="B86">
        <f>'6 - Source of RECs'!I181</f>
        <v>0</v>
      </c>
      <c r="C86" s="257">
        <f>'6 - Source of RECs'!G181*'6 - Source of RECs'!J181</f>
        <v>0</v>
      </c>
    </row>
    <row r="87" spans="1:3" x14ac:dyDescent="0.3">
      <c r="A87">
        <f>'6 - Source of RECs'!H182</f>
        <v>0</v>
      </c>
      <c r="B87">
        <f>'6 - Source of RECs'!I182</f>
        <v>0</v>
      </c>
      <c r="C87" s="257">
        <f>'6 - Source of RECs'!G182*'6 - Source of RECs'!J182</f>
        <v>0</v>
      </c>
    </row>
    <row r="88" spans="1:3" x14ac:dyDescent="0.3">
      <c r="A88">
        <f>'6 - Source of RECs'!H183</f>
        <v>0</v>
      </c>
      <c r="B88">
        <f>'6 - Source of RECs'!I183</f>
        <v>0</v>
      </c>
      <c r="C88" s="257">
        <f>'6 - Source of RECs'!G183*'6 - Source of RECs'!J183</f>
        <v>0</v>
      </c>
    </row>
    <row r="89" spans="1:3" x14ac:dyDescent="0.3">
      <c r="A89">
        <f>'6 - Source of RECs'!H184</f>
        <v>0</v>
      </c>
      <c r="B89">
        <f>'6 - Source of RECs'!I184</f>
        <v>0</v>
      </c>
      <c r="C89" s="257">
        <f>'6 - Source of RECs'!G184*'6 - Source of RECs'!J184</f>
        <v>0</v>
      </c>
    </row>
    <row r="90" spans="1:3" x14ac:dyDescent="0.3">
      <c r="A90">
        <f>'6 - Source of RECs'!H185</f>
        <v>0</v>
      </c>
      <c r="B90">
        <f>'6 - Source of RECs'!I185</f>
        <v>0</v>
      </c>
      <c r="C90" s="257">
        <f>'6 - Source of RECs'!G185*'6 - Source of RECs'!J185</f>
        <v>0</v>
      </c>
    </row>
    <row r="91" spans="1:3" x14ac:dyDescent="0.3">
      <c r="A91">
        <f>'6 - Source of RECs'!H186</f>
        <v>0</v>
      </c>
      <c r="B91">
        <f>'6 - Source of RECs'!I186</f>
        <v>0</v>
      </c>
      <c r="C91" s="257">
        <f>'6 - Source of RECs'!G186*'6 - Source of RECs'!J186</f>
        <v>0</v>
      </c>
    </row>
    <row r="92" spans="1:3" x14ac:dyDescent="0.3">
      <c r="A92">
        <f>'6 - Source of RECs'!H187</f>
        <v>0</v>
      </c>
      <c r="B92">
        <f>'6 - Source of RECs'!I187</f>
        <v>0</v>
      </c>
      <c r="C92" s="257">
        <f>'6 - Source of RECs'!G187*'6 - Source of RECs'!J187</f>
        <v>0</v>
      </c>
    </row>
    <row r="93" spans="1:3" x14ac:dyDescent="0.3">
      <c r="A93">
        <f>'6 - Source of RECs'!H188</f>
        <v>0</v>
      </c>
      <c r="B93">
        <f>'6 - Source of RECs'!I188</f>
        <v>0</v>
      </c>
      <c r="C93" s="257">
        <f>'6 - Source of RECs'!G188*'6 - Source of RECs'!J188</f>
        <v>0</v>
      </c>
    </row>
    <row r="94" spans="1:3" x14ac:dyDescent="0.3">
      <c r="A94">
        <f>'6 - Source of RECs'!H189</f>
        <v>0</v>
      </c>
      <c r="B94">
        <f>'6 - Source of RECs'!I189</f>
        <v>0</v>
      </c>
      <c r="C94" s="257">
        <f>'6 - Source of RECs'!G189*'6 - Source of RECs'!J189</f>
        <v>0</v>
      </c>
    </row>
    <row r="95" spans="1:3" x14ac:dyDescent="0.3">
      <c r="A95">
        <f>'6 - Source of RECs'!H190</f>
        <v>0</v>
      </c>
      <c r="B95">
        <f>'6 - Source of RECs'!I190</f>
        <v>0</v>
      </c>
      <c r="C95" s="257">
        <f>'6 - Source of RECs'!G190*'6 - Source of RECs'!J190</f>
        <v>0</v>
      </c>
    </row>
    <row r="96" spans="1:3" x14ac:dyDescent="0.3">
      <c r="A96">
        <f>'6 - Source of RECs'!H191</f>
        <v>0</v>
      </c>
      <c r="B96">
        <f>'6 - Source of RECs'!I191</f>
        <v>0</v>
      </c>
      <c r="C96" s="257">
        <f>'6 - Source of RECs'!G191*'6 - Source of RECs'!J191</f>
        <v>0</v>
      </c>
    </row>
    <row r="97" spans="1:3" x14ac:dyDescent="0.3">
      <c r="A97">
        <f>'6 - Source of RECs'!H192</f>
        <v>0</v>
      </c>
      <c r="B97">
        <f>'6 - Source of RECs'!I192</f>
        <v>0</v>
      </c>
      <c r="C97" s="257">
        <f>'6 - Source of RECs'!G192*'6 - Source of RECs'!J192</f>
        <v>0</v>
      </c>
    </row>
    <row r="98" spans="1:3" x14ac:dyDescent="0.3">
      <c r="A98">
        <f>'6 - Source of RECs'!H193</f>
        <v>0</v>
      </c>
      <c r="B98">
        <f>'6 - Source of RECs'!I193</f>
        <v>0</v>
      </c>
      <c r="C98" s="257">
        <f>'6 - Source of RECs'!G193*'6 - Source of RECs'!J193</f>
        <v>0</v>
      </c>
    </row>
    <row r="99" spans="1:3" x14ac:dyDescent="0.3">
      <c r="A99">
        <f>'6 - Source of RECs'!H194</f>
        <v>0</v>
      </c>
      <c r="B99">
        <f>'6 - Source of RECs'!I194</f>
        <v>0</v>
      </c>
      <c r="C99" s="257">
        <f>'6 - Source of RECs'!G194*'6 - Source of RECs'!J194</f>
        <v>0</v>
      </c>
    </row>
    <row r="100" spans="1:3" x14ac:dyDescent="0.3">
      <c r="A100">
        <f>'6 - Source of RECs'!H195</f>
        <v>0</v>
      </c>
      <c r="B100">
        <f>'6 - Source of RECs'!I195</f>
        <v>0</v>
      </c>
      <c r="C100" s="257">
        <f>'6 - Source of RECs'!G195*'6 - Source of RECs'!J195</f>
        <v>0</v>
      </c>
    </row>
    <row r="101" spans="1:3" x14ac:dyDescent="0.3">
      <c r="A101">
        <f>'6 - Source of RECs'!H196</f>
        <v>0</v>
      </c>
      <c r="B101">
        <f>'6 - Source of RECs'!I196</f>
        <v>0</v>
      </c>
      <c r="C101" s="257">
        <f>'6 - Source of RECs'!G196*'6 - Source of RECs'!J196</f>
        <v>0</v>
      </c>
    </row>
    <row r="102" spans="1:3" x14ac:dyDescent="0.3">
      <c r="A102">
        <f>'6 - Source of RECs'!H197</f>
        <v>0</v>
      </c>
      <c r="B102">
        <f>'6 - Source of RECs'!I197</f>
        <v>0</v>
      </c>
      <c r="C102" s="257">
        <f>'6 - Source of RECs'!G197*'6 - Source of RECs'!J197</f>
        <v>0</v>
      </c>
    </row>
    <row r="103" spans="1:3" x14ac:dyDescent="0.3">
      <c r="A103">
        <f>'6 - Source of RECs'!H211</f>
        <v>0</v>
      </c>
      <c r="B103">
        <f>'6 - Source of RECs'!I211</f>
        <v>0</v>
      </c>
      <c r="C103" s="257">
        <f>'6 - Source of RECs'!G211*'6 - Source of RECs'!J211</f>
        <v>0</v>
      </c>
    </row>
    <row r="104" spans="1:3" x14ac:dyDescent="0.3">
      <c r="A104">
        <f>'6 - Source of RECs'!H212</f>
        <v>0</v>
      </c>
      <c r="B104">
        <f>'6 - Source of RECs'!I212</f>
        <v>0</v>
      </c>
      <c r="C104" s="257">
        <f>'6 - Source of RECs'!G212*'6 - Source of RECs'!J212</f>
        <v>0</v>
      </c>
    </row>
    <row r="105" spans="1:3" x14ac:dyDescent="0.3">
      <c r="A105">
        <f>'6 - Source of RECs'!H213</f>
        <v>0</v>
      </c>
      <c r="B105">
        <f>'6 - Source of RECs'!I213</f>
        <v>0</v>
      </c>
      <c r="C105" s="257">
        <f>'6 - Source of RECs'!G213*'6 - Source of RECs'!J213</f>
        <v>0</v>
      </c>
    </row>
    <row r="106" spans="1:3" x14ac:dyDescent="0.3">
      <c r="A106">
        <f>'6 - Source of RECs'!H214</f>
        <v>0</v>
      </c>
      <c r="B106">
        <f>'6 - Source of RECs'!I214</f>
        <v>0</v>
      </c>
      <c r="C106" s="257">
        <f>'6 - Source of RECs'!G214*'6 - Source of RECs'!J214</f>
        <v>0</v>
      </c>
    </row>
    <row r="107" spans="1:3" x14ac:dyDescent="0.3">
      <c r="A107">
        <f>'6 - Source of RECs'!H215</f>
        <v>0</v>
      </c>
      <c r="B107">
        <f>'6 - Source of RECs'!I215</f>
        <v>0</v>
      </c>
      <c r="C107" s="257">
        <f>'6 - Source of RECs'!G215*'6 - Source of RECs'!J215</f>
        <v>0</v>
      </c>
    </row>
    <row r="108" spans="1:3" x14ac:dyDescent="0.3">
      <c r="A108">
        <f>'6 - Source of RECs'!H216</f>
        <v>0</v>
      </c>
      <c r="B108">
        <f>'6 - Source of RECs'!I216</f>
        <v>0</v>
      </c>
      <c r="C108" s="257">
        <f>'6 - Source of RECs'!G216*'6 - Source of RECs'!J216</f>
        <v>0</v>
      </c>
    </row>
    <row r="109" spans="1:3" x14ac:dyDescent="0.3">
      <c r="A109">
        <f>'6 - Source of RECs'!H217</f>
        <v>0</v>
      </c>
      <c r="B109">
        <f>'6 - Source of RECs'!I217</f>
        <v>0</v>
      </c>
      <c r="C109" s="257">
        <f>'6 - Source of RECs'!G217*'6 - Source of RECs'!J217</f>
        <v>0</v>
      </c>
    </row>
    <row r="110" spans="1:3" x14ac:dyDescent="0.3">
      <c r="A110">
        <f>'6 - Source of RECs'!H218</f>
        <v>0</v>
      </c>
      <c r="B110">
        <f>'6 - Source of RECs'!I218</f>
        <v>0</v>
      </c>
      <c r="C110" s="257">
        <f>'6 - Source of RECs'!G218*'6 - Source of RECs'!J218</f>
        <v>0</v>
      </c>
    </row>
    <row r="111" spans="1:3" x14ac:dyDescent="0.3">
      <c r="A111">
        <f>'6 - Source of RECs'!H219</f>
        <v>0</v>
      </c>
      <c r="B111">
        <f>'6 - Source of RECs'!I219</f>
        <v>0</v>
      </c>
      <c r="C111" s="257">
        <f>'6 - Source of RECs'!G219*'6 - Source of RECs'!J219</f>
        <v>0</v>
      </c>
    </row>
    <row r="112" spans="1:3" x14ac:dyDescent="0.3">
      <c r="A112">
        <f>'6 - Source of RECs'!H220</f>
        <v>0</v>
      </c>
      <c r="B112">
        <f>'6 - Source of RECs'!I220</f>
        <v>0</v>
      </c>
      <c r="C112" s="257">
        <f>'6 - Source of RECs'!G220*'6 - Source of RECs'!J220</f>
        <v>0</v>
      </c>
    </row>
    <row r="113" spans="1:3" x14ac:dyDescent="0.3">
      <c r="A113">
        <f>'6 - Source of RECs'!H221</f>
        <v>0</v>
      </c>
      <c r="B113">
        <f>'6 - Source of RECs'!I221</f>
        <v>0</v>
      </c>
      <c r="C113" s="257">
        <f>'6 - Source of RECs'!G221*'6 - Source of RECs'!J221</f>
        <v>0</v>
      </c>
    </row>
    <row r="114" spans="1:3" x14ac:dyDescent="0.3">
      <c r="A114">
        <f>'6 - Source of RECs'!H222</f>
        <v>0</v>
      </c>
      <c r="B114">
        <f>'6 - Source of RECs'!I222</f>
        <v>0</v>
      </c>
      <c r="C114" s="257">
        <f>'6 - Source of RECs'!G222*'6 - Source of RECs'!J222</f>
        <v>0</v>
      </c>
    </row>
    <row r="115" spans="1:3" x14ac:dyDescent="0.3">
      <c r="A115">
        <f>'6 - Source of RECs'!H223</f>
        <v>0</v>
      </c>
      <c r="B115">
        <f>'6 - Source of RECs'!I223</f>
        <v>0</v>
      </c>
      <c r="C115" s="257">
        <f>'6 - Source of RECs'!G223*'6 - Source of RECs'!J223</f>
        <v>0</v>
      </c>
    </row>
    <row r="116" spans="1:3" x14ac:dyDescent="0.3">
      <c r="A116">
        <f>'6 - Source of RECs'!H224</f>
        <v>0</v>
      </c>
      <c r="B116">
        <f>'6 - Source of RECs'!I224</f>
        <v>0</v>
      </c>
      <c r="C116" s="257">
        <f>'6 - Source of RECs'!G224*'6 - Source of RECs'!J224</f>
        <v>0</v>
      </c>
    </row>
    <row r="117" spans="1:3" x14ac:dyDescent="0.3">
      <c r="A117">
        <f>'6 - Source of RECs'!H225</f>
        <v>0</v>
      </c>
      <c r="B117">
        <f>'6 - Source of RECs'!I225</f>
        <v>0</v>
      </c>
      <c r="C117" s="257">
        <f>'6 - Source of RECs'!G225*'6 - Source of RECs'!J225</f>
        <v>0</v>
      </c>
    </row>
    <row r="118" spans="1:3" x14ac:dyDescent="0.3">
      <c r="A118">
        <f>'6 - Source of RECs'!H226</f>
        <v>0</v>
      </c>
      <c r="B118">
        <f>'6 - Source of RECs'!I226</f>
        <v>0</v>
      </c>
      <c r="C118" s="257">
        <f>'6 - Source of RECs'!G226*'6 - Source of RECs'!J226</f>
        <v>0</v>
      </c>
    </row>
    <row r="119" spans="1:3" x14ac:dyDescent="0.3">
      <c r="A119">
        <f>'6 - Source of RECs'!H227</f>
        <v>0</v>
      </c>
      <c r="B119">
        <f>'6 - Source of RECs'!I227</f>
        <v>0</v>
      </c>
      <c r="C119" s="257">
        <f>'6 - Source of RECs'!G227*'6 - Source of RECs'!J227</f>
        <v>0</v>
      </c>
    </row>
    <row r="120" spans="1:3" x14ac:dyDescent="0.3">
      <c r="A120">
        <f>'6 - Source of RECs'!H228</f>
        <v>0</v>
      </c>
      <c r="B120">
        <f>'6 - Source of RECs'!I228</f>
        <v>0</v>
      </c>
      <c r="C120" s="257">
        <f>'6 - Source of RECs'!G228*'6 - Source of RECs'!J228</f>
        <v>0</v>
      </c>
    </row>
    <row r="121" spans="1:3" x14ac:dyDescent="0.3">
      <c r="A121">
        <f>'6 - Source of RECs'!H229</f>
        <v>0</v>
      </c>
      <c r="B121">
        <f>'6 - Source of RECs'!I229</f>
        <v>0</v>
      </c>
      <c r="C121" s="257">
        <f>'6 - Source of RECs'!G229*'6 - Source of RECs'!J229</f>
        <v>0</v>
      </c>
    </row>
    <row r="122" spans="1:3" x14ac:dyDescent="0.3">
      <c r="A122">
        <f>'6 - Source of RECs'!H230</f>
        <v>0</v>
      </c>
      <c r="B122">
        <f>'6 - Source of RECs'!I230</f>
        <v>0</v>
      </c>
      <c r="C122" s="257">
        <f>'6 - Source of RECs'!G230*'6 - Source of RECs'!J230</f>
        <v>0</v>
      </c>
    </row>
    <row r="123" spans="1:3" x14ac:dyDescent="0.3">
      <c r="A123">
        <f>'6 - Source of RECs'!H231</f>
        <v>0</v>
      </c>
      <c r="B123">
        <f>'6 - Source of RECs'!I231</f>
        <v>0</v>
      </c>
      <c r="C123" s="257">
        <f>'6 - Source of RECs'!G231*'6 - Source of RECs'!J231</f>
        <v>0</v>
      </c>
    </row>
    <row r="124" spans="1:3" x14ac:dyDescent="0.3">
      <c r="A124">
        <f>'6 - Source of RECs'!H232</f>
        <v>0</v>
      </c>
      <c r="B124">
        <f>'6 - Source of RECs'!I232</f>
        <v>0</v>
      </c>
      <c r="C124" s="257">
        <f>'6 - Source of RECs'!E232*'6 - Source of RECs'!J232</f>
        <v>0</v>
      </c>
    </row>
    <row r="125" spans="1:3" x14ac:dyDescent="0.3">
      <c r="A125">
        <f>'6 - Source of RECs'!H233</f>
        <v>0</v>
      </c>
      <c r="B125">
        <f>'6 - Source of RECs'!I233</f>
        <v>0</v>
      </c>
      <c r="C125" s="257">
        <f>'6 - Source of RECs'!E233*'6 - Source of RECs'!J233</f>
        <v>0</v>
      </c>
    </row>
    <row r="126" spans="1:3" x14ac:dyDescent="0.3">
      <c r="A126">
        <f>'6 - Source of RECs'!H234</f>
        <v>0</v>
      </c>
      <c r="B126">
        <f>'6 - Source of RECs'!I234</f>
        <v>0</v>
      </c>
      <c r="C126" s="257">
        <f>'6 - Source of RECs'!E234*'6 - Source of RECs'!J234</f>
        <v>0</v>
      </c>
    </row>
    <row r="127" spans="1:3" x14ac:dyDescent="0.3">
      <c r="A127">
        <f>'6 - Source of RECs'!H235</f>
        <v>0</v>
      </c>
      <c r="B127">
        <f>'6 - Source of RECs'!I235</f>
        <v>0</v>
      </c>
      <c r="C127" s="257">
        <f>'6 - Source of RECs'!E235*'6 - Source of RECs'!J235</f>
        <v>0</v>
      </c>
    </row>
    <row r="128" spans="1:3" x14ac:dyDescent="0.3">
      <c r="A128">
        <f>'6 - Source of RECs'!H236</f>
        <v>0</v>
      </c>
      <c r="B128">
        <f>'6 - Source of RECs'!I236</f>
        <v>0</v>
      </c>
      <c r="C128" s="257">
        <f>'6 - Source of RECs'!E236*'6 - Source of RECs'!J236</f>
        <v>0</v>
      </c>
    </row>
    <row r="129" spans="1:3" x14ac:dyDescent="0.3">
      <c r="A129">
        <f>'6 - Source of RECs'!H237</f>
        <v>0</v>
      </c>
      <c r="B129">
        <f>'6 - Source of RECs'!I237</f>
        <v>0</v>
      </c>
      <c r="C129" s="257">
        <f>'6 - Source of RECs'!E237*'6 - Source of RECs'!J237</f>
        <v>0</v>
      </c>
    </row>
    <row r="130" spans="1:3" x14ac:dyDescent="0.3">
      <c r="A130">
        <f>'6 - Source of RECs'!H238</f>
        <v>0</v>
      </c>
      <c r="B130">
        <f>'6 - Source of RECs'!I238</f>
        <v>0</v>
      </c>
      <c r="C130" s="257">
        <f>'6 - Source of RECs'!E238*'6 - Source of RECs'!J238</f>
        <v>0</v>
      </c>
    </row>
    <row r="131" spans="1:3" x14ac:dyDescent="0.3">
      <c r="A131">
        <f>'6 - Source of RECs'!H239</f>
        <v>0</v>
      </c>
      <c r="B131">
        <f>'6 - Source of RECs'!I239</f>
        <v>0</v>
      </c>
      <c r="C131" s="257">
        <f>'6 - Source of RECs'!E239*'6 - Source of RECs'!J239</f>
        <v>0</v>
      </c>
    </row>
    <row r="132" spans="1:3" x14ac:dyDescent="0.3">
      <c r="A132">
        <f>'6 - Source of RECs'!H240</f>
        <v>0</v>
      </c>
      <c r="B132">
        <f>'6 - Source of RECs'!I240</f>
        <v>0</v>
      </c>
      <c r="C132" s="257">
        <f>'6 - Source of RECs'!E240*'6 - Source of RECs'!J240</f>
        <v>0</v>
      </c>
    </row>
    <row r="133" spans="1:3" x14ac:dyDescent="0.3">
      <c r="A133">
        <f>'6 - Source of RECs'!H241</f>
        <v>0</v>
      </c>
      <c r="B133">
        <f>'6 - Source of RECs'!I241</f>
        <v>0</v>
      </c>
      <c r="C133" s="257">
        <f>'6 - Source of RECs'!E241*'6 - Source of RECs'!J241</f>
        <v>0</v>
      </c>
    </row>
    <row r="134" spans="1:3" x14ac:dyDescent="0.3">
      <c r="A134">
        <f>'6 - Source of RECs'!H242</f>
        <v>0</v>
      </c>
      <c r="B134">
        <f>'6 - Source of RECs'!I242</f>
        <v>0</v>
      </c>
      <c r="C134" s="257">
        <f>'6 - Source of RECs'!E242*'6 - Source of RECs'!J242</f>
        <v>0</v>
      </c>
    </row>
    <row r="135" spans="1:3" x14ac:dyDescent="0.3">
      <c r="A135">
        <f>'6 - Source of RECs'!H243</f>
        <v>0</v>
      </c>
      <c r="B135">
        <f>'6 - Source of RECs'!I243</f>
        <v>0</v>
      </c>
      <c r="C135" s="257">
        <f>'6 - Source of RECs'!E243*'6 - Source of RECs'!J243</f>
        <v>0</v>
      </c>
    </row>
  </sheetData>
  <sortState xmlns:xlrd2="http://schemas.microsoft.com/office/spreadsheetml/2017/richdata2" ref="G3:G24">
    <sortCondition ref="G3:G24"/>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J844"/>
  <sheetViews>
    <sheetView workbookViewId="0">
      <selection activeCell="A4" sqref="A4"/>
    </sheetView>
  </sheetViews>
  <sheetFormatPr defaultRowHeight="14.4" x14ac:dyDescent="0.3"/>
  <cols>
    <col min="1" max="1" width="16.6640625" customWidth="1"/>
    <col min="2" max="2" width="48.33203125" customWidth="1"/>
    <col min="3" max="3" width="39.88671875" customWidth="1"/>
    <col min="4" max="4" width="19.88671875" customWidth="1"/>
    <col min="5" max="5" width="24.88671875" customWidth="1"/>
    <col min="6" max="7" width="10.5546875" customWidth="1"/>
    <col min="8" max="8" width="11.5546875" customWidth="1"/>
    <col min="10" max="10" width="15.21875" customWidth="1"/>
    <col min="12" max="12" width="16.44140625" customWidth="1"/>
  </cols>
  <sheetData>
    <row r="1" spans="1:10" ht="14.4" customHeight="1" x14ac:dyDescent="0.3">
      <c r="B1" s="582" t="s">
        <v>2148</v>
      </c>
      <c r="C1" s="582"/>
      <c r="D1" s="582"/>
    </row>
    <row r="2" spans="1:10" x14ac:dyDescent="0.3">
      <c r="A2" s="38"/>
      <c r="B2" s="582"/>
      <c r="C2" s="582"/>
      <c r="D2" s="582"/>
    </row>
    <row r="3" spans="1:10" ht="35.4" customHeight="1" x14ac:dyDescent="0.3">
      <c r="A3" s="38"/>
      <c r="B3" s="582"/>
      <c r="C3" s="582"/>
      <c r="D3" s="582"/>
    </row>
    <row r="5" spans="1:10" x14ac:dyDescent="0.3">
      <c r="A5" s="22" t="s">
        <v>63</v>
      </c>
      <c r="B5" s="22" t="s">
        <v>699</v>
      </c>
      <c r="C5" s="22" t="s">
        <v>64</v>
      </c>
      <c r="D5" s="22" t="s">
        <v>7</v>
      </c>
      <c r="E5" s="22" t="s">
        <v>65</v>
      </c>
      <c r="F5" s="22" t="s">
        <v>675</v>
      </c>
      <c r="G5" s="22" t="s">
        <v>1076</v>
      </c>
      <c r="H5" s="22" t="s">
        <v>673</v>
      </c>
      <c r="I5" s="22" t="s">
        <v>1087</v>
      </c>
      <c r="J5" s="22" t="s">
        <v>1873</v>
      </c>
    </row>
    <row r="6" spans="1:10" x14ac:dyDescent="0.3">
      <c r="A6" s="23" t="s">
        <v>747</v>
      </c>
      <c r="B6" s="24"/>
      <c r="C6" s="24"/>
      <c r="D6" s="23"/>
      <c r="E6" s="23"/>
      <c r="F6" s="23"/>
      <c r="G6" s="23"/>
      <c r="H6" s="23"/>
      <c r="I6" s="23"/>
    </row>
    <row r="7" spans="1:10" x14ac:dyDescent="0.3">
      <c r="A7" s="20" t="s">
        <v>1207</v>
      </c>
      <c r="B7" s="20" t="s">
        <v>1209</v>
      </c>
      <c r="C7" s="20" t="s">
        <v>1208</v>
      </c>
      <c r="D7" s="20" t="s">
        <v>1372</v>
      </c>
      <c r="E7" s="20" t="s">
        <v>55</v>
      </c>
      <c r="F7" s="20" t="s">
        <v>11</v>
      </c>
      <c r="G7" s="20" t="s">
        <v>12</v>
      </c>
      <c r="H7" s="20" t="s">
        <v>11</v>
      </c>
      <c r="I7" s="20" t="s">
        <v>12</v>
      </c>
      <c r="J7" t="s">
        <v>50</v>
      </c>
    </row>
    <row r="8" spans="1:10" x14ac:dyDescent="0.3">
      <c r="A8" s="20" t="s">
        <v>1397</v>
      </c>
      <c r="B8" s="20" t="s">
        <v>1398</v>
      </c>
      <c r="C8" s="20" t="s">
        <v>1399</v>
      </c>
      <c r="D8" s="20" t="s">
        <v>1372</v>
      </c>
      <c r="E8" s="20" t="s">
        <v>1400</v>
      </c>
      <c r="F8" s="20" t="s">
        <v>12</v>
      </c>
      <c r="G8" s="20" t="s">
        <v>12</v>
      </c>
      <c r="H8" s="20" t="s">
        <v>11</v>
      </c>
      <c r="I8" s="20" t="s">
        <v>12</v>
      </c>
      <c r="J8" t="s">
        <v>50</v>
      </c>
    </row>
    <row r="9" spans="1:10" x14ac:dyDescent="0.3">
      <c r="A9" s="20" t="s">
        <v>1401</v>
      </c>
      <c r="B9" s="20" t="s">
        <v>1402</v>
      </c>
      <c r="C9" s="20" t="s">
        <v>1399</v>
      </c>
      <c r="D9" s="20" t="s">
        <v>1372</v>
      </c>
      <c r="E9" s="20" t="s">
        <v>1403</v>
      </c>
      <c r="F9" s="20" t="s">
        <v>11</v>
      </c>
      <c r="G9" s="20" t="s">
        <v>11</v>
      </c>
      <c r="H9" s="20" t="s">
        <v>11</v>
      </c>
      <c r="I9" s="20" t="s">
        <v>12</v>
      </c>
      <c r="J9" t="s">
        <v>50</v>
      </c>
    </row>
    <row r="10" spans="1:10" x14ac:dyDescent="0.3">
      <c r="A10" s="20" t="s">
        <v>1401</v>
      </c>
      <c r="B10" s="20" t="s">
        <v>1402</v>
      </c>
      <c r="C10" s="20" t="s">
        <v>1399</v>
      </c>
      <c r="D10" s="20" t="s">
        <v>1372</v>
      </c>
      <c r="E10" s="20" t="s">
        <v>1404</v>
      </c>
      <c r="F10" s="20" t="s">
        <v>11</v>
      </c>
      <c r="G10" s="20" t="s">
        <v>11</v>
      </c>
      <c r="H10" s="20" t="s">
        <v>11</v>
      </c>
      <c r="I10" s="20" t="s">
        <v>12</v>
      </c>
      <c r="J10" t="s">
        <v>50</v>
      </c>
    </row>
    <row r="11" spans="1:10" x14ac:dyDescent="0.3">
      <c r="A11" s="20" t="s">
        <v>1405</v>
      </c>
      <c r="B11" s="20" t="s">
        <v>1406</v>
      </c>
      <c r="C11" s="20" t="s">
        <v>1399</v>
      </c>
      <c r="D11" s="20" t="s">
        <v>1372</v>
      </c>
      <c r="E11" s="20" t="s">
        <v>1403</v>
      </c>
      <c r="F11" s="20" t="s">
        <v>11</v>
      </c>
      <c r="G11" s="20" t="s">
        <v>11</v>
      </c>
      <c r="H11" s="20" t="s">
        <v>11</v>
      </c>
      <c r="I11" s="20" t="s">
        <v>12</v>
      </c>
      <c r="J11" t="s">
        <v>50</v>
      </c>
    </row>
    <row r="12" spans="1:10" x14ac:dyDescent="0.3">
      <c r="A12" s="20" t="s">
        <v>1405</v>
      </c>
      <c r="B12" s="20" t="s">
        <v>1406</v>
      </c>
      <c r="C12" s="20" t="s">
        <v>1399</v>
      </c>
      <c r="D12" s="20" t="s">
        <v>1372</v>
      </c>
      <c r="E12" s="20" t="s">
        <v>1404</v>
      </c>
      <c r="F12" s="20" t="s">
        <v>11</v>
      </c>
      <c r="G12" s="20" t="s">
        <v>11</v>
      </c>
      <c r="H12" s="20" t="s">
        <v>11</v>
      </c>
      <c r="I12" s="20" t="s">
        <v>12</v>
      </c>
      <c r="J12" t="s">
        <v>50</v>
      </c>
    </row>
    <row r="13" spans="1:10" x14ac:dyDescent="0.3">
      <c r="A13" s="20" t="s">
        <v>1407</v>
      </c>
      <c r="B13" s="20" t="s">
        <v>1408</v>
      </c>
      <c r="C13" s="20" t="s">
        <v>1399</v>
      </c>
      <c r="D13" s="20" t="s">
        <v>1372</v>
      </c>
      <c r="E13" s="20" t="s">
        <v>1400</v>
      </c>
      <c r="F13" s="20" t="s">
        <v>12</v>
      </c>
      <c r="G13" s="20" t="s">
        <v>12</v>
      </c>
      <c r="H13" s="20" t="s">
        <v>11</v>
      </c>
      <c r="I13" s="20" t="s">
        <v>12</v>
      </c>
      <c r="J13" t="s">
        <v>50</v>
      </c>
    </row>
    <row r="14" spans="1:10" x14ac:dyDescent="0.3">
      <c r="A14" s="20" t="s">
        <v>1409</v>
      </c>
      <c r="B14" s="20" t="s">
        <v>1410</v>
      </c>
      <c r="C14" s="20" t="s">
        <v>1399</v>
      </c>
      <c r="D14" s="20" t="s">
        <v>1372</v>
      </c>
      <c r="E14" s="20" t="s">
        <v>1400</v>
      </c>
      <c r="F14" s="20" t="s">
        <v>12</v>
      </c>
      <c r="G14" s="20" t="s">
        <v>12</v>
      </c>
      <c r="H14" s="20" t="s">
        <v>11</v>
      </c>
      <c r="I14" s="20" t="s">
        <v>12</v>
      </c>
      <c r="J14" t="s">
        <v>50</v>
      </c>
    </row>
    <row r="15" spans="1:10" x14ac:dyDescent="0.3">
      <c r="A15" s="20" t="s">
        <v>1411</v>
      </c>
      <c r="B15" s="20" t="s">
        <v>1412</v>
      </c>
      <c r="C15" s="20" t="s">
        <v>1399</v>
      </c>
      <c r="D15" s="20" t="s">
        <v>1372</v>
      </c>
      <c r="E15" s="20" t="s">
        <v>1400</v>
      </c>
      <c r="F15" s="20" t="s">
        <v>12</v>
      </c>
      <c r="G15" s="20" t="s">
        <v>12</v>
      </c>
      <c r="H15" s="20" t="s">
        <v>11</v>
      </c>
      <c r="I15" s="20" t="s">
        <v>12</v>
      </c>
      <c r="J15" t="s">
        <v>50</v>
      </c>
    </row>
    <row r="16" spans="1:10" x14ac:dyDescent="0.3">
      <c r="A16" s="20" t="s">
        <v>1413</v>
      </c>
      <c r="B16" s="20" t="s">
        <v>1414</v>
      </c>
      <c r="C16" s="20" t="s">
        <v>1399</v>
      </c>
      <c r="D16" s="20" t="s">
        <v>1372</v>
      </c>
      <c r="E16" s="20" t="s">
        <v>1400</v>
      </c>
      <c r="F16" s="20" t="s">
        <v>12</v>
      </c>
      <c r="G16" s="20" t="s">
        <v>12</v>
      </c>
      <c r="H16" s="20" t="s">
        <v>11</v>
      </c>
      <c r="I16" s="20" t="s">
        <v>12</v>
      </c>
      <c r="J16" t="s">
        <v>50</v>
      </c>
    </row>
    <row r="17" spans="1:10" x14ac:dyDescent="0.3">
      <c r="A17" s="20" t="s">
        <v>1415</v>
      </c>
      <c r="B17" s="20" t="s">
        <v>1416</v>
      </c>
      <c r="C17" s="20" t="s">
        <v>1399</v>
      </c>
      <c r="D17" s="20" t="s">
        <v>1372</v>
      </c>
      <c r="E17" s="20" t="s">
        <v>1400</v>
      </c>
      <c r="F17" s="20" t="s">
        <v>12</v>
      </c>
      <c r="G17" s="20" t="s">
        <v>12</v>
      </c>
      <c r="H17" s="20" t="s">
        <v>11</v>
      </c>
      <c r="I17" s="20" t="s">
        <v>12</v>
      </c>
      <c r="J17" t="s">
        <v>50</v>
      </c>
    </row>
    <row r="18" spans="1:10" x14ac:dyDescent="0.3">
      <c r="A18" s="20" t="s">
        <v>1417</v>
      </c>
      <c r="B18" s="20" t="s">
        <v>1418</v>
      </c>
      <c r="C18" s="20" t="s">
        <v>1399</v>
      </c>
      <c r="D18" s="20" t="s">
        <v>1372</v>
      </c>
      <c r="E18" s="20" t="s">
        <v>1400</v>
      </c>
      <c r="F18" s="20" t="s">
        <v>12</v>
      </c>
      <c r="G18" s="20" t="s">
        <v>12</v>
      </c>
      <c r="H18" s="20" t="s">
        <v>11</v>
      </c>
      <c r="I18" s="20" t="s">
        <v>12</v>
      </c>
      <c r="J18" t="s">
        <v>50</v>
      </c>
    </row>
    <row r="19" spans="1:10" x14ac:dyDescent="0.3">
      <c r="A19" s="20" t="s">
        <v>1419</v>
      </c>
      <c r="B19" s="20" t="s">
        <v>1420</v>
      </c>
      <c r="C19" s="20" t="s">
        <v>1399</v>
      </c>
      <c r="D19" s="20" t="s">
        <v>1372</v>
      </c>
      <c r="E19" s="20" t="s">
        <v>1400</v>
      </c>
      <c r="F19" s="20" t="s">
        <v>12</v>
      </c>
      <c r="G19" s="20" t="s">
        <v>12</v>
      </c>
      <c r="H19" s="20" t="s">
        <v>11</v>
      </c>
      <c r="I19" s="20" t="s">
        <v>12</v>
      </c>
      <c r="J19" t="s">
        <v>50</v>
      </c>
    </row>
    <row r="20" spans="1:10" x14ac:dyDescent="0.3">
      <c r="A20" s="20" t="s">
        <v>1499</v>
      </c>
      <c r="B20" s="20" t="s">
        <v>1500</v>
      </c>
      <c r="C20" s="20" t="s">
        <v>1399</v>
      </c>
      <c r="D20" s="20" t="s">
        <v>1372</v>
      </c>
      <c r="E20" s="20" t="s">
        <v>1400</v>
      </c>
      <c r="F20" s="20" t="s">
        <v>12</v>
      </c>
      <c r="G20" s="20" t="s">
        <v>12</v>
      </c>
      <c r="H20" s="20" t="s">
        <v>11</v>
      </c>
      <c r="I20" s="20" t="s">
        <v>12</v>
      </c>
      <c r="J20" t="s">
        <v>50</v>
      </c>
    </row>
    <row r="21" spans="1:10" x14ac:dyDescent="0.3">
      <c r="A21" s="25" t="s">
        <v>1421</v>
      </c>
      <c r="B21" s="25" t="s">
        <v>1422</v>
      </c>
      <c r="C21" s="25" t="s">
        <v>1399</v>
      </c>
      <c r="D21" s="20" t="s">
        <v>1372</v>
      </c>
      <c r="E21" s="25" t="s">
        <v>1400</v>
      </c>
      <c r="F21" s="25" t="s">
        <v>12</v>
      </c>
      <c r="G21" s="25" t="s">
        <v>12</v>
      </c>
      <c r="H21" s="25" t="s">
        <v>11</v>
      </c>
      <c r="I21" s="25" t="s">
        <v>12</v>
      </c>
      <c r="J21" t="s">
        <v>50</v>
      </c>
    </row>
    <row r="22" spans="1:10" x14ac:dyDescent="0.3">
      <c r="A22" s="25" t="s">
        <v>1501</v>
      </c>
      <c r="B22" s="25" t="s">
        <v>1183</v>
      </c>
      <c r="C22" s="25" t="s">
        <v>1108</v>
      </c>
      <c r="D22" s="20" t="s">
        <v>1372</v>
      </c>
      <c r="E22" s="25" t="s">
        <v>1219</v>
      </c>
      <c r="F22" s="25" t="s">
        <v>11</v>
      </c>
      <c r="G22" s="25" t="s">
        <v>11</v>
      </c>
      <c r="H22" s="25" t="s">
        <v>11</v>
      </c>
      <c r="I22" s="25" t="s">
        <v>12</v>
      </c>
      <c r="J22" t="s">
        <v>50</v>
      </c>
    </row>
    <row r="23" spans="1:10" x14ac:dyDescent="0.3">
      <c r="A23" s="25" t="s">
        <v>1502</v>
      </c>
      <c r="B23" s="25" t="s">
        <v>1503</v>
      </c>
      <c r="C23" s="25" t="s">
        <v>1504</v>
      </c>
      <c r="D23" s="20" t="s">
        <v>1886</v>
      </c>
      <c r="E23" s="25" t="s">
        <v>1400</v>
      </c>
      <c r="F23" s="25" t="s">
        <v>12</v>
      </c>
      <c r="G23" s="25" t="s">
        <v>12</v>
      </c>
      <c r="H23" s="25" t="s">
        <v>11</v>
      </c>
      <c r="I23" s="25" t="s">
        <v>12</v>
      </c>
      <c r="J23" t="s">
        <v>50</v>
      </c>
    </row>
    <row r="24" spans="1:10" x14ac:dyDescent="0.3">
      <c r="A24" s="25" t="s">
        <v>1505</v>
      </c>
      <c r="B24" s="25" t="s">
        <v>1506</v>
      </c>
      <c r="C24" s="25" t="s">
        <v>1108</v>
      </c>
      <c r="D24" s="20" t="s">
        <v>1372</v>
      </c>
      <c r="E24" s="25" t="s">
        <v>1219</v>
      </c>
      <c r="F24" s="25" t="s">
        <v>11</v>
      </c>
      <c r="G24" s="25" t="s">
        <v>11</v>
      </c>
      <c r="H24" s="25" t="s">
        <v>11</v>
      </c>
      <c r="I24" s="25" t="s">
        <v>12</v>
      </c>
      <c r="J24" t="s">
        <v>50</v>
      </c>
    </row>
    <row r="25" spans="1:10" x14ac:dyDescent="0.3">
      <c r="A25" s="25" t="s">
        <v>1507</v>
      </c>
      <c r="B25" s="25" t="s">
        <v>1508</v>
      </c>
      <c r="C25" s="25" t="s">
        <v>1108</v>
      </c>
      <c r="D25" s="20" t="s">
        <v>1372</v>
      </c>
      <c r="E25" s="25" t="s">
        <v>1219</v>
      </c>
      <c r="F25" s="25" t="s">
        <v>11</v>
      </c>
      <c r="G25" s="25" t="s">
        <v>11</v>
      </c>
      <c r="H25" s="25" t="s">
        <v>11</v>
      </c>
      <c r="I25" s="25" t="s">
        <v>12</v>
      </c>
      <c r="J25" t="s">
        <v>50</v>
      </c>
    </row>
    <row r="26" spans="1:10" x14ac:dyDescent="0.3">
      <c r="A26" s="25" t="s">
        <v>1509</v>
      </c>
      <c r="B26" s="25" t="s">
        <v>1510</v>
      </c>
      <c r="C26" s="25" t="s">
        <v>1511</v>
      </c>
      <c r="D26" s="20" t="s">
        <v>1372</v>
      </c>
      <c r="E26" s="25" t="s">
        <v>1219</v>
      </c>
      <c r="F26" s="25" t="s">
        <v>11</v>
      </c>
      <c r="G26" s="25" t="s">
        <v>11</v>
      </c>
      <c r="H26" s="25" t="s">
        <v>11</v>
      </c>
      <c r="I26" s="25" t="s">
        <v>12</v>
      </c>
      <c r="J26" t="s">
        <v>50</v>
      </c>
    </row>
    <row r="27" spans="1:10" x14ac:dyDescent="0.3">
      <c r="A27" s="25" t="s">
        <v>1512</v>
      </c>
      <c r="B27" s="25" t="s">
        <v>1513</v>
      </c>
      <c r="C27" s="25" t="s">
        <v>1108</v>
      </c>
      <c r="D27" s="20" t="s">
        <v>1372</v>
      </c>
      <c r="E27" s="25" t="s">
        <v>1219</v>
      </c>
      <c r="F27" s="25" t="s">
        <v>11</v>
      </c>
      <c r="G27" s="25" t="s">
        <v>12</v>
      </c>
      <c r="H27" s="25" t="s">
        <v>11</v>
      </c>
      <c r="I27" s="25" t="s">
        <v>12</v>
      </c>
      <c r="J27" t="s">
        <v>50</v>
      </c>
    </row>
    <row r="28" spans="1:10" x14ac:dyDescent="0.3">
      <c r="A28" s="25" t="s">
        <v>1514</v>
      </c>
      <c r="B28" s="25" t="s">
        <v>1515</v>
      </c>
      <c r="C28" s="25" t="s">
        <v>1108</v>
      </c>
      <c r="D28" s="20" t="s">
        <v>1372</v>
      </c>
      <c r="E28" s="25" t="s">
        <v>1219</v>
      </c>
      <c r="F28" s="25" t="s">
        <v>11</v>
      </c>
      <c r="G28" s="25" t="s">
        <v>11</v>
      </c>
      <c r="H28" s="25" t="s">
        <v>11</v>
      </c>
      <c r="I28" s="25" t="s">
        <v>12</v>
      </c>
      <c r="J28" t="s">
        <v>50</v>
      </c>
    </row>
    <row r="29" spans="1:10" x14ac:dyDescent="0.3">
      <c r="A29" s="25" t="s">
        <v>1516</v>
      </c>
      <c r="B29" s="25" t="s">
        <v>1517</v>
      </c>
      <c r="C29" s="25" t="s">
        <v>1518</v>
      </c>
      <c r="D29" s="20" t="s">
        <v>1372</v>
      </c>
      <c r="E29" s="25" t="s">
        <v>1219</v>
      </c>
      <c r="F29" s="25" t="s">
        <v>11</v>
      </c>
      <c r="G29" s="25" t="s">
        <v>11</v>
      </c>
      <c r="H29" s="25" t="s">
        <v>11</v>
      </c>
      <c r="I29" s="25" t="s">
        <v>12</v>
      </c>
      <c r="J29" t="s">
        <v>50</v>
      </c>
    </row>
    <row r="30" spans="1:10" x14ac:dyDescent="0.3">
      <c r="A30" s="25" t="s">
        <v>1519</v>
      </c>
      <c r="B30" s="25" t="s">
        <v>1520</v>
      </c>
      <c r="C30" s="25" t="s">
        <v>1518</v>
      </c>
      <c r="D30" s="20" t="s">
        <v>1372</v>
      </c>
      <c r="E30" s="25" t="s">
        <v>1219</v>
      </c>
      <c r="F30" s="25" t="s">
        <v>11</v>
      </c>
      <c r="G30" s="25" t="s">
        <v>11</v>
      </c>
      <c r="H30" s="25" t="s">
        <v>11</v>
      </c>
      <c r="I30" s="25" t="s">
        <v>12</v>
      </c>
      <c r="J30" t="s">
        <v>50</v>
      </c>
    </row>
    <row r="31" spans="1:10" x14ac:dyDescent="0.3">
      <c r="A31" s="25" t="s">
        <v>1989</v>
      </c>
      <c r="B31" s="25" t="s">
        <v>1990</v>
      </c>
      <c r="C31" s="25" t="s">
        <v>1991</v>
      </c>
      <c r="D31" s="20" t="s">
        <v>1992</v>
      </c>
      <c r="E31" s="25" t="s">
        <v>51</v>
      </c>
      <c r="F31" s="25" t="s">
        <v>11</v>
      </c>
      <c r="G31" s="25" t="s">
        <v>11</v>
      </c>
      <c r="H31" s="25" t="s">
        <v>11</v>
      </c>
      <c r="I31" s="25" t="s">
        <v>12</v>
      </c>
      <c r="J31" t="s">
        <v>687</v>
      </c>
    </row>
    <row r="32" spans="1:10" x14ac:dyDescent="0.3">
      <c r="A32" s="25" t="s">
        <v>1993</v>
      </c>
      <c r="B32" s="25" t="s">
        <v>1994</v>
      </c>
      <c r="C32" s="25" t="s">
        <v>1995</v>
      </c>
      <c r="D32" s="20" t="s">
        <v>1996</v>
      </c>
      <c r="E32" s="25" t="s">
        <v>70</v>
      </c>
      <c r="F32" s="25" t="s">
        <v>12</v>
      </c>
      <c r="G32" s="25" t="s">
        <v>12</v>
      </c>
      <c r="H32" s="25" t="s">
        <v>11</v>
      </c>
      <c r="I32" s="25" t="s">
        <v>12</v>
      </c>
      <c r="J32" t="s">
        <v>687</v>
      </c>
    </row>
    <row r="33" spans="1:10" x14ac:dyDescent="0.3">
      <c r="A33" s="20" t="s">
        <v>1997</v>
      </c>
      <c r="B33" s="20" t="s">
        <v>1998</v>
      </c>
      <c r="C33" s="20" t="s">
        <v>1995</v>
      </c>
      <c r="D33" s="20" t="s">
        <v>1996</v>
      </c>
      <c r="E33" s="20" t="s">
        <v>70</v>
      </c>
      <c r="F33" s="20" t="s">
        <v>12</v>
      </c>
      <c r="G33" s="20" t="s">
        <v>12</v>
      </c>
      <c r="H33" s="20" t="s">
        <v>11</v>
      </c>
      <c r="I33" s="20" t="s">
        <v>12</v>
      </c>
      <c r="J33" t="s">
        <v>687</v>
      </c>
    </row>
    <row r="34" spans="1:10" x14ac:dyDescent="0.3">
      <c r="A34" s="25" t="s">
        <v>1999</v>
      </c>
      <c r="B34" s="25" t="s">
        <v>2000</v>
      </c>
      <c r="C34" s="25" t="s">
        <v>1995</v>
      </c>
      <c r="D34" s="20" t="s">
        <v>1996</v>
      </c>
      <c r="E34" s="25" t="s">
        <v>70</v>
      </c>
      <c r="F34" s="25" t="s">
        <v>12</v>
      </c>
      <c r="G34" s="25" t="s">
        <v>12</v>
      </c>
      <c r="H34" s="25" t="s">
        <v>11</v>
      </c>
      <c r="I34" s="25" t="s">
        <v>12</v>
      </c>
      <c r="J34" t="s">
        <v>687</v>
      </c>
    </row>
    <row r="35" spans="1:10" x14ac:dyDescent="0.3">
      <c r="A35" s="25" t="s">
        <v>2001</v>
      </c>
      <c r="B35" s="25" t="s">
        <v>2002</v>
      </c>
      <c r="C35" s="25" t="s">
        <v>1995</v>
      </c>
      <c r="D35" s="20" t="s">
        <v>1996</v>
      </c>
      <c r="E35" s="25" t="s">
        <v>70</v>
      </c>
      <c r="F35" s="25" t="s">
        <v>12</v>
      </c>
      <c r="G35" s="25" t="s">
        <v>12</v>
      </c>
      <c r="H35" s="25" t="s">
        <v>11</v>
      </c>
      <c r="I35" s="25" t="s">
        <v>12</v>
      </c>
      <c r="J35" t="s">
        <v>687</v>
      </c>
    </row>
    <row r="36" spans="1:10" x14ac:dyDescent="0.3">
      <c r="A36" s="25" t="s">
        <v>2003</v>
      </c>
      <c r="B36" s="25" t="s">
        <v>2004</v>
      </c>
      <c r="C36" s="25" t="s">
        <v>1995</v>
      </c>
      <c r="D36" s="20" t="s">
        <v>1996</v>
      </c>
      <c r="E36" s="25" t="s">
        <v>70</v>
      </c>
      <c r="F36" s="25" t="s">
        <v>12</v>
      </c>
      <c r="G36" s="25" t="s">
        <v>12</v>
      </c>
      <c r="H36" s="25" t="s">
        <v>11</v>
      </c>
      <c r="I36" s="25" t="s">
        <v>12</v>
      </c>
      <c r="J36" t="s">
        <v>687</v>
      </c>
    </row>
    <row r="37" spans="1:10" x14ac:dyDescent="0.3">
      <c r="A37" s="25" t="s">
        <v>2005</v>
      </c>
      <c r="B37" s="25" t="s">
        <v>2006</v>
      </c>
      <c r="C37" s="25" t="s">
        <v>1995</v>
      </c>
      <c r="D37" s="20" t="s">
        <v>1996</v>
      </c>
      <c r="E37" s="25" t="s">
        <v>70</v>
      </c>
      <c r="F37" s="25" t="s">
        <v>12</v>
      </c>
      <c r="G37" s="25" t="s">
        <v>12</v>
      </c>
      <c r="H37" s="25" t="s">
        <v>11</v>
      </c>
      <c r="I37" s="25" t="s">
        <v>12</v>
      </c>
      <c r="J37" t="s">
        <v>687</v>
      </c>
    </row>
    <row r="38" spans="1:10" x14ac:dyDescent="0.3">
      <c r="A38" s="20" t="s">
        <v>2007</v>
      </c>
      <c r="B38" s="20" t="s">
        <v>2008</v>
      </c>
      <c r="C38" s="20" t="s">
        <v>1995</v>
      </c>
      <c r="D38" s="20" t="s">
        <v>1996</v>
      </c>
      <c r="E38" s="20" t="s">
        <v>70</v>
      </c>
      <c r="F38" s="20" t="s">
        <v>12</v>
      </c>
      <c r="G38" s="20" t="s">
        <v>12</v>
      </c>
      <c r="H38" s="20" t="s">
        <v>11</v>
      </c>
      <c r="I38" s="20" t="s">
        <v>12</v>
      </c>
      <c r="J38" t="s">
        <v>687</v>
      </c>
    </row>
    <row r="39" spans="1:10" x14ac:dyDescent="0.3">
      <c r="A39" s="25" t="s">
        <v>2009</v>
      </c>
      <c r="B39" s="25" t="s">
        <v>2010</v>
      </c>
      <c r="C39" s="25" t="s">
        <v>1995</v>
      </c>
      <c r="D39" s="20" t="s">
        <v>1996</v>
      </c>
      <c r="E39" s="25" t="s">
        <v>70</v>
      </c>
      <c r="F39" s="25" t="s">
        <v>12</v>
      </c>
      <c r="G39" s="25" t="s">
        <v>12</v>
      </c>
      <c r="H39" s="25" t="s">
        <v>11</v>
      </c>
      <c r="I39" s="25" t="s">
        <v>12</v>
      </c>
      <c r="J39" t="s">
        <v>687</v>
      </c>
    </row>
    <row r="40" spans="1:10" x14ac:dyDescent="0.3">
      <c r="A40" s="25" t="s">
        <v>2011</v>
      </c>
      <c r="B40" s="25" t="s">
        <v>2012</v>
      </c>
      <c r="C40" s="25" t="s">
        <v>1995</v>
      </c>
      <c r="D40" s="20" t="s">
        <v>1996</v>
      </c>
      <c r="E40" s="25" t="s">
        <v>70</v>
      </c>
      <c r="F40" s="25" t="s">
        <v>12</v>
      </c>
      <c r="G40" s="25" t="s">
        <v>12</v>
      </c>
      <c r="H40" s="25" t="s">
        <v>11</v>
      </c>
      <c r="I40" s="25" t="s">
        <v>12</v>
      </c>
      <c r="J40" t="s">
        <v>687</v>
      </c>
    </row>
    <row r="41" spans="1:10" x14ac:dyDescent="0.3">
      <c r="A41" s="25" t="s">
        <v>2013</v>
      </c>
      <c r="B41" s="25" t="s">
        <v>2014</v>
      </c>
      <c r="C41" s="25" t="s">
        <v>1995</v>
      </c>
      <c r="D41" s="20" t="s">
        <v>1996</v>
      </c>
      <c r="E41" s="25" t="s">
        <v>70</v>
      </c>
      <c r="F41" s="25" t="s">
        <v>12</v>
      </c>
      <c r="G41" s="25" t="s">
        <v>12</v>
      </c>
      <c r="H41" s="25" t="s">
        <v>11</v>
      </c>
      <c r="I41" s="25" t="s">
        <v>12</v>
      </c>
      <c r="J41" t="s">
        <v>687</v>
      </c>
    </row>
    <row r="42" spans="1:10" x14ac:dyDescent="0.3">
      <c r="A42" s="25" t="s">
        <v>2015</v>
      </c>
      <c r="B42" s="25" t="s">
        <v>2016</v>
      </c>
      <c r="C42" s="25" t="s">
        <v>1995</v>
      </c>
      <c r="D42" s="20" t="s">
        <v>1996</v>
      </c>
      <c r="E42" s="25" t="s">
        <v>70</v>
      </c>
      <c r="F42" s="25" t="s">
        <v>12</v>
      </c>
      <c r="G42" s="25" t="s">
        <v>12</v>
      </c>
      <c r="H42" s="25" t="s">
        <v>11</v>
      </c>
      <c r="I42" s="25" t="s">
        <v>12</v>
      </c>
      <c r="J42" t="s">
        <v>687</v>
      </c>
    </row>
    <row r="43" spans="1:10" x14ac:dyDescent="0.3">
      <c r="A43" s="25" t="s">
        <v>2017</v>
      </c>
      <c r="B43" s="25" t="s">
        <v>2018</v>
      </c>
      <c r="C43" s="25" t="s">
        <v>1995</v>
      </c>
      <c r="D43" s="20" t="s">
        <v>1996</v>
      </c>
      <c r="E43" s="25" t="s">
        <v>70</v>
      </c>
      <c r="F43" s="25" t="s">
        <v>12</v>
      </c>
      <c r="G43" s="25" t="s">
        <v>12</v>
      </c>
      <c r="H43" s="25" t="s">
        <v>11</v>
      </c>
      <c r="I43" s="25" t="s">
        <v>12</v>
      </c>
      <c r="J43" t="s">
        <v>687</v>
      </c>
    </row>
    <row r="44" spans="1:10" x14ac:dyDescent="0.3">
      <c r="A44" s="25" t="s">
        <v>2019</v>
      </c>
      <c r="B44" s="25" t="s">
        <v>2020</v>
      </c>
      <c r="C44" s="25" t="s">
        <v>1995</v>
      </c>
      <c r="D44" s="20" t="s">
        <v>1996</v>
      </c>
      <c r="E44" s="25" t="s">
        <v>70</v>
      </c>
      <c r="F44" s="25" t="s">
        <v>12</v>
      </c>
      <c r="G44" s="25" t="s">
        <v>12</v>
      </c>
      <c r="H44" s="25" t="s">
        <v>11</v>
      </c>
      <c r="I44" s="25" t="s">
        <v>12</v>
      </c>
      <c r="J44" t="s">
        <v>687</v>
      </c>
    </row>
    <row r="45" spans="1:10" x14ac:dyDescent="0.3">
      <c r="A45" s="25" t="s">
        <v>2021</v>
      </c>
      <c r="B45" s="25" t="s">
        <v>2022</v>
      </c>
      <c r="C45" s="25" t="s">
        <v>1995</v>
      </c>
      <c r="D45" s="20" t="s">
        <v>1996</v>
      </c>
      <c r="E45" s="25" t="s">
        <v>70</v>
      </c>
      <c r="F45" s="25" t="s">
        <v>12</v>
      </c>
      <c r="G45" s="25" t="s">
        <v>12</v>
      </c>
      <c r="H45" s="25" t="s">
        <v>11</v>
      </c>
      <c r="I45" s="25" t="s">
        <v>12</v>
      </c>
      <c r="J45" t="s">
        <v>687</v>
      </c>
    </row>
    <row r="46" spans="1:10" x14ac:dyDescent="0.3">
      <c r="A46" s="25" t="s">
        <v>2023</v>
      </c>
      <c r="B46" s="25" t="s">
        <v>2024</v>
      </c>
      <c r="C46" s="25" t="s">
        <v>2025</v>
      </c>
      <c r="D46" s="20" t="s">
        <v>1996</v>
      </c>
      <c r="E46" s="25" t="s">
        <v>55</v>
      </c>
      <c r="F46" s="25" t="s">
        <v>11</v>
      </c>
      <c r="G46" s="25" t="s">
        <v>11</v>
      </c>
      <c r="H46" s="25" t="s">
        <v>11</v>
      </c>
      <c r="I46" s="25" t="s">
        <v>12</v>
      </c>
      <c r="J46" t="s">
        <v>687</v>
      </c>
    </row>
    <row r="47" spans="1:10" x14ac:dyDescent="0.3">
      <c r="A47" s="25" t="s">
        <v>2026</v>
      </c>
      <c r="B47" s="25" t="s">
        <v>2027</v>
      </c>
      <c r="C47" s="25" t="s">
        <v>2028</v>
      </c>
      <c r="D47" s="20" t="s">
        <v>1886</v>
      </c>
      <c r="E47" s="25" t="s">
        <v>55</v>
      </c>
      <c r="F47" s="25" t="s">
        <v>11</v>
      </c>
      <c r="G47" s="25" t="s">
        <v>11</v>
      </c>
      <c r="H47" s="25" t="s">
        <v>11</v>
      </c>
      <c r="I47" s="25" t="s">
        <v>12</v>
      </c>
      <c r="J47" t="s">
        <v>687</v>
      </c>
    </row>
    <row r="48" spans="1:10" x14ac:dyDescent="0.3">
      <c r="A48" s="25" t="s">
        <v>2029</v>
      </c>
      <c r="B48" s="25" t="s">
        <v>2030</v>
      </c>
      <c r="C48" s="25" t="s">
        <v>2031</v>
      </c>
      <c r="D48" s="20" t="s">
        <v>1886</v>
      </c>
      <c r="E48" s="25" t="s">
        <v>70</v>
      </c>
      <c r="F48" s="25" t="s">
        <v>12</v>
      </c>
      <c r="G48" s="25" t="s">
        <v>12</v>
      </c>
      <c r="H48" s="25" t="s">
        <v>11</v>
      </c>
      <c r="I48" s="25" t="s">
        <v>12</v>
      </c>
      <c r="J48" t="s">
        <v>687</v>
      </c>
    </row>
    <row r="49" spans="1:10" x14ac:dyDescent="0.3">
      <c r="A49" s="25" t="s">
        <v>2032</v>
      </c>
      <c r="B49" s="25" t="s">
        <v>2033</v>
      </c>
      <c r="C49" s="25" t="s">
        <v>2028</v>
      </c>
      <c r="D49" s="20" t="s">
        <v>1886</v>
      </c>
      <c r="E49" s="25" t="s">
        <v>55</v>
      </c>
      <c r="F49" s="25" t="s">
        <v>11</v>
      </c>
      <c r="G49" s="25" t="s">
        <v>11</v>
      </c>
      <c r="H49" s="25" t="s">
        <v>11</v>
      </c>
      <c r="I49" s="25" t="s">
        <v>12</v>
      </c>
      <c r="J49" t="s">
        <v>687</v>
      </c>
    </row>
    <row r="50" spans="1:10" x14ac:dyDescent="0.3">
      <c r="A50" s="25" t="s">
        <v>2034</v>
      </c>
      <c r="B50" s="25" t="s">
        <v>2035</v>
      </c>
      <c r="C50" s="25" t="s">
        <v>2028</v>
      </c>
      <c r="D50" s="20" t="s">
        <v>1886</v>
      </c>
      <c r="E50" s="25" t="s">
        <v>55</v>
      </c>
      <c r="F50" s="25" t="s">
        <v>11</v>
      </c>
      <c r="G50" s="25" t="s">
        <v>11</v>
      </c>
      <c r="H50" s="25" t="s">
        <v>11</v>
      </c>
      <c r="I50" s="25" t="s">
        <v>12</v>
      </c>
      <c r="J50" t="s">
        <v>687</v>
      </c>
    </row>
    <row r="51" spans="1:10" x14ac:dyDescent="0.3">
      <c r="A51" s="20" t="s">
        <v>2036</v>
      </c>
      <c r="B51" s="20" t="s">
        <v>2037</v>
      </c>
      <c r="C51" s="20" t="s">
        <v>2038</v>
      </c>
      <c r="D51" s="20" t="s">
        <v>1996</v>
      </c>
      <c r="E51" s="20" t="s">
        <v>55</v>
      </c>
      <c r="F51" s="20" t="s">
        <v>11</v>
      </c>
      <c r="G51" s="20" t="s">
        <v>11</v>
      </c>
      <c r="H51" s="20" t="s">
        <v>11</v>
      </c>
      <c r="I51" s="20" t="s">
        <v>12</v>
      </c>
      <c r="J51" t="s">
        <v>687</v>
      </c>
    </row>
    <row r="52" spans="1:10" x14ac:dyDescent="0.3">
      <c r="A52" s="25" t="s">
        <v>2039</v>
      </c>
      <c r="B52" s="25" t="s">
        <v>2040</v>
      </c>
      <c r="C52" s="25" t="s">
        <v>2028</v>
      </c>
      <c r="D52" s="20" t="s">
        <v>1886</v>
      </c>
      <c r="E52" s="25" t="s">
        <v>55</v>
      </c>
      <c r="F52" s="25" t="s">
        <v>11</v>
      </c>
      <c r="G52" s="25" t="s">
        <v>11</v>
      </c>
      <c r="H52" s="25" t="s">
        <v>11</v>
      </c>
      <c r="I52" s="25" t="s">
        <v>12</v>
      </c>
      <c r="J52" t="s">
        <v>687</v>
      </c>
    </row>
    <row r="53" spans="1:10" x14ac:dyDescent="0.3">
      <c r="A53" s="25" t="s">
        <v>2041</v>
      </c>
      <c r="B53" s="25" t="s">
        <v>2042</v>
      </c>
      <c r="C53" s="25" t="s">
        <v>2028</v>
      </c>
      <c r="D53" s="20" t="s">
        <v>1886</v>
      </c>
      <c r="E53" s="25" t="s">
        <v>55</v>
      </c>
      <c r="F53" s="25" t="s">
        <v>11</v>
      </c>
      <c r="G53" s="25" t="s">
        <v>11</v>
      </c>
      <c r="H53" s="25" t="s">
        <v>11</v>
      </c>
      <c r="I53" s="25" t="s">
        <v>12</v>
      </c>
      <c r="J53" t="s">
        <v>687</v>
      </c>
    </row>
    <row r="54" spans="1:10" x14ac:dyDescent="0.3">
      <c r="A54" s="25" t="s">
        <v>2043</v>
      </c>
      <c r="B54" s="25" t="s">
        <v>2044</v>
      </c>
      <c r="C54" s="25" t="s">
        <v>2028</v>
      </c>
      <c r="D54" s="20" t="s">
        <v>1886</v>
      </c>
      <c r="E54" s="25" t="s">
        <v>55</v>
      </c>
      <c r="F54" s="25" t="s">
        <v>11</v>
      </c>
      <c r="G54" s="25" t="s">
        <v>11</v>
      </c>
      <c r="H54" s="25" t="s">
        <v>11</v>
      </c>
      <c r="I54" s="25" t="s">
        <v>12</v>
      </c>
      <c r="J54" t="s">
        <v>687</v>
      </c>
    </row>
    <row r="55" spans="1:10" x14ac:dyDescent="0.3">
      <c r="A55" s="20" t="s">
        <v>2045</v>
      </c>
      <c r="B55" s="20" t="s">
        <v>2046</v>
      </c>
      <c r="C55" s="20" t="s">
        <v>1991</v>
      </c>
      <c r="D55" s="20" t="s">
        <v>1992</v>
      </c>
      <c r="E55" s="20" t="s">
        <v>70</v>
      </c>
      <c r="F55" s="20" t="s">
        <v>12</v>
      </c>
      <c r="G55" s="20" t="s">
        <v>12</v>
      </c>
      <c r="H55" s="20" t="s">
        <v>11</v>
      </c>
      <c r="I55" s="20" t="s">
        <v>12</v>
      </c>
      <c r="J55" t="s">
        <v>687</v>
      </c>
    </row>
    <row r="56" spans="1:10" x14ac:dyDescent="0.3">
      <c r="A56" s="26" t="s">
        <v>2047</v>
      </c>
      <c r="B56" s="26" t="s">
        <v>2048</v>
      </c>
      <c r="C56" s="26" t="s">
        <v>1991</v>
      </c>
      <c r="D56" s="20" t="s">
        <v>1992</v>
      </c>
      <c r="E56" s="26" t="s">
        <v>70</v>
      </c>
      <c r="F56" s="26" t="s">
        <v>12</v>
      </c>
      <c r="G56" s="26" t="s">
        <v>12</v>
      </c>
      <c r="H56" s="26" t="s">
        <v>11</v>
      </c>
      <c r="I56" s="26" t="s">
        <v>12</v>
      </c>
      <c r="J56" t="s">
        <v>687</v>
      </c>
    </row>
    <row r="57" spans="1:10" x14ac:dyDescent="0.3">
      <c r="A57" s="26" t="s">
        <v>2049</v>
      </c>
      <c r="B57" s="26" t="s">
        <v>2050</v>
      </c>
      <c r="C57" s="26" t="s">
        <v>1991</v>
      </c>
      <c r="D57" s="20" t="s">
        <v>1992</v>
      </c>
      <c r="E57" s="26" t="s">
        <v>70</v>
      </c>
      <c r="F57" s="26" t="s">
        <v>12</v>
      </c>
      <c r="G57" s="26" t="s">
        <v>12</v>
      </c>
      <c r="H57" s="26" t="s">
        <v>11</v>
      </c>
      <c r="I57" s="26" t="s">
        <v>12</v>
      </c>
      <c r="J57" t="s">
        <v>687</v>
      </c>
    </row>
    <row r="58" spans="1:10" x14ac:dyDescent="0.3">
      <c r="A58" s="26" t="s">
        <v>2051</v>
      </c>
      <c r="B58" s="26" t="s">
        <v>2052</v>
      </c>
      <c r="C58" s="26" t="s">
        <v>1991</v>
      </c>
      <c r="D58" s="20" t="s">
        <v>1992</v>
      </c>
      <c r="E58" s="26" t="s">
        <v>70</v>
      </c>
      <c r="F58" s="26" t="s">
        <v>12</v>
      </c>
      <c r="G58" s="26" t="s">
        <v>12</v>
      </c>
      <c r="H58" s="26" t="s">
        <v>11</v>
      </c>
      <c r="I58" s="26" t="s">
        <v>12</v>
      </c>
      <c r="J58" t="s">
        <v>687</v>
      </c>
    </row>
    <row r="59" spans="1:10" x14ac:dyDescent="0.3">
      <c r="A59" s="26" t="s">
        <v>2053</v>
      </c>
      <c r="B59" s="26" t="s">
        <v>2054</v>
      </c>
      <c r="C59" s="26" t="s">
        <v>1991</v>
      </c>
      <c r="D59" s="20" t="s">
        <v>1992</v>
      </c>
      <c r="E59" s="26" t="s">
        <v>70</v>
      </c>
      <c r="F59" s="26" t="s">
        <v>12</v>
      </c>
      <c r="G59" s="26" t="s">
        <v>12</v>
      </c>
      <c r="H59" s="26" t="s">
        <v>11</v>
      </c>
      <c r="I59" s="26" t="s">
        <v>12</v>
      </c>
      <c r="J59" t="s">
        <v>687</v>
      </c>
    </row>
    <row r="60" spans="1:10" x14ac:dyDescent="0.3">
      <c r="A60" s="26" t="s">
        <v>2055</v>
      </c>
      <c r="B60" s="26" t="s">
        <v>2056</v>
      </c>
      <c r="C60" s="26" t="s">
        <v>1991</v>
      </c>
      <c r="D60" s="20" t="s">
        <v>1992</v>
      </c>
      <c r="E60" s="26" t="s">
        <v>70</v>
      </c>
      <c r="F60" s="26" t="s">
        <v>12</v>
      </c>
      <c r="G60" s="26" t="s">
        <v>12</v>
      </c>
      <c r="H60" s="26" t="s">
        <v>11</v>
      </c>
      <c r="I60" s="26" t="s">
        <v>12</v>
      </c>
      <c r="J60" t="s">
        <v>687</v>
      </c>
    </row>
    <row r="61" spans="1:10" x14ac:dyDescent="0.3">
      <c r="A61" s="26" t="s">
        <v>2057</v>
      </c>
      <c r="B61" s="26" t="s">
        <v>2058</v>
      </c>
      <c r="C61" s="26" t="s">
        <v>1991</v>
      </c>
      <c r="D61" s="20" t="s">
        <v>1992</v>
      </c>
      <c r="E61" s="26" t="s">
        <v>70</v>
      </c>
      <c r="F61" s="26" t="s">
        <v>12</v>
      </c>
      <c r="G61" s="26" t="s">
        <v>12</v>
      </c>
      <c r="H61" s="26" t="s">
        <v>11</v>
      </c>
      <c r="I61" s="26" t="s">
        <v>12</v>
      </c>
      <c r="J61" t="s">
        <v>687</v>
      </c>
    </row>
    <row r="62" spans="1:10" x14ac:dyDescent="0.3">
      <c r="A62" s="26" t="s">
        <v>2059</v>
      </c>
      <c r="B62" s="26" t="s">
        <v>2060</v>
      </c>
      <c r="C62" s="26" t="s">
        <v>2028</v>
      </c>
      <c r="D62" s="20" t="s">
        <v>2061</v>
      </c>
      <c r="E62" s="26" t="s">
        <v>55</v>
      </c>
      <c r="F62" s="26" t="s">
        <v>11</v>
      </c>
      <c r="G62" s="26" t="s">
        <v>11</v>
      </c>
      <c r="H62" s="26" t="s">
        <v>11</v>
      </c>
      <c r="I62" s="26" t="s">
        <v>12</v>
      </c>
      <c r="J62" t="s">
        <v>687</v>
      </c>
    </row>
    <row r="63" spans="1:10" x14ac:dyDescent="0.3">
      <c r="A63" s="26" t="s">
        <v>1423</v>
      </c>
      <c r="B63" s="26" t="s">
        <v>255</v>
      </c>
      <c r="C63" s="26" t="s">
        <v>1424</v>
      </c>
      <c r="D63" s="20" t="s">
        <v>1372</v>
      </c>
      <c r="E63" s="26" t="s">
        <v>1400</v>
      </c>
      <c r="F63" s="26" t="s">
        <v>11</v>
      </c>
      <c r="G63" s="26" t="s">
        <v>11</v>
      </c>
      <c r="H63" s="26" t="s">
        <v>11</v>
      </c>
      <c r="I63" s="26" t="s">
        <v>12</v>
      </c>
      <c r="J63" t="s">
        <v>50</v>
      </c>
    </row>
    <row r="64" spans="1:10" x14ac:dyDescent="0.3">
      <c r="A64" s="26" t="s">
        <v>1425</v>
      </c>
      <c r="B64" s="26" t="s">
        <v>257</v>
      </c>
      <c r="C64" s="26" t="s">
        <v>1424</v>
      </c>
      <c r="D64" s="20" t="s">
        <v>1372</v>
      </c>
      <c r="E64" s="26" t="s">
        <v>1400</v>
      </c>
      <c r="F64" s="26" t="s">
        <v>11</v>
      </c>
      <c r="G64" s="26" t="s">
        <v>11</v>
      </c>
      <c r="H64" s="26" t="s">
        <v>11</v>
      </c>
      <c r="I64" s="26" t="s">
        <v>12</v>
      </c>
      <c r="J64" t="s">
        <v>50</v>
      </c>
    </row>
    <row r="65" spans="1:10" x14ac:dyDescent="0.3">
      <c r="A65" s="26" t="s">
        <v>1426</v>
      </c>
      <c r="B65" s="26" t="s">
        <v>259</v>
      </c>
      <c r="C65" s="26" t="s">
        <v>1424</v>
      </c>
      <c r="D65" s="20" t="s">
        <v>1372</v>
      </c>
      <c r="E65" s="26" t="s">
        <v>1400</v>
      </c>
      <c r="F65" s="26" t="s">
        <v>11</v>
      </c>
      <c r="G65" s="26" t="s">
        <v>11</v>
      </c>
      <c r="H65" s="26" t="s">
        <v>11</v>
      </c>
      <c r="I65" s="26" t="s">
        <v>12</v>
      </c>
      <c r="J65" t="s">
        <v>50</v>
      </c>
    </row>
    <row r="66" spans="1:10" x14ac:dyDescent="0.3">
      <c r="A66" s="26" t="s">
        <v>1427</v>
      </c>
      <c r="B66" s="26" t="s">
        <v>261</v>
      </c>
      <c r="C66" s="26" t="s">
        <v>1424</v>
      </c>
      <c r="D66" s="20" t="s">
        <v>1372</v>
      </c>
      <c r="E66" s="26" t="s">
        <v>1400</v>
      </c>
      <c r="F66" s="26" t="s">
        <v>11</v>
      </c>
      <c r="G66" s="26" t="s">
        <v>11</v>
      </c>
      <c r="H66" s="26" t="s">
        <v>11</v>
      </c>
      <c r="I66" s="26" t="s">
        <v>12</v>
      </c>
      <c r="J66" t="s">
        <v>50</v>
      </c>
    </row>
    <row r="67" spans="1:10" x14ac:dyDescent="0.3">
      <c r="A67" s="26" t="s">
        <v>1428</v>
      </c>
      <c r="B67" s="26" t="s">
        <v>263</v>
      </c>
      <c r="C67" s="26" t="s">
        <v>1424</v>
      </c>
      <c r="D67" s="20" t="s">
        <v>1372</v>
      </c>
      <c r="E67" s="26" t="s">
        <v>1400</v>
      </c>
      <c r="F67" s="26" t="s">
        <v>12</v>
      </c>
      <c r="G67" s="26" t="s">
        <v>12</v>
      </c>
      <c r="H67" s="26" t="s">
        <v>11</v>
      </c>
      <c r="I67" s="26" t="s">
        <v>12</v>
      </c>
      <c r="J67" t="s">
        <v>50</v>
      </c>
    </row>
    <row r="68" spans="1:10" x14ac:dyDescent="0.3">
      <c r="A68" s="26" t="s">
        <v>1429</v>
      </c>
      <c r="B68" s="26" t="s">
        <v>1430</v>
      </c>
      <c r="C68" s="26" t="s">
        <v>1424</v>
      </c>
      <c r="D68" s="20" t="s">
        <v>1372</v>
      </c>
      <c r="E68" s="26" t="s">
        <v>1400</v>
      </c>
      <c r="F68" s="26" t="s">
        <v>11</v>
      </c>
      <c r="G68" s="26" t="s">
        <v>11</v>
      </c>
      <c r="H68" s="26" t="s">
        <v>11</v>
      </c>
      <c r="I68" s="26" t="s">
        <v>12</v>
      </c>
      <c r="J68" t="s">
        <v>50</v>
      </c>
    </row>
    <row r="69" spans="1:10" x14ac:dyDescent="0.3">
      <c r="A69" s="21" t="s">
        <v>1431</v>
      </c>
      <c r="B69" s="21" t="s">
        <v>267</v>
      </c>
      <c r="C69" s="21" t="s">
        <v>1424</v>
      </c>
      <c r="D69" s="20" t="s">
        <v>1372</v>
      </c>
      <c r="E69" s="21" t="s">
        <v>1400</v>
      </c>
      <c r="F69" s="21" t="s">
        <v>11</v>
      </c>
      <c r="G69" s="21" t="s">
        <v>11</v>
      </c>
      <c r="H69" s="21" t="s">
        <v>11</v>
      </c>
      <c r="I69" s="21" t="s">
        <v>12</v>
      </c>
      <c r="J69" t="s">
        <v>50</v>
      </c>
    </row>
    <row r="70" spans="1:10" x14ac:dyDescent="0.3">
      <c r="A70" s="21" t="s">
        <v>1432</v>
      </c>
      <c r="B70" s="21" t="s">
        <v>269</v>
      </c>
      <c r="C70" s="21" t="s">
        <v>1424</v>
      </c>
      <c r="D70" s="20" t="s">
        <v>1372</v>
      </c>
      <c r="E70" s="21" t="s">
        <v>1400</v>
      </c>
      <c r="F70" s="21" t="s">
        <v>11</v>
      </c>
      <c r="G70" s="21" t="s">
        <v>11</v>
      </c>
      <c r="H70" s="21" t="s">
        <v>11</v>
      </c>
      <c r="I70" s="21" t="s">
        <v>12</v>
      </c>
      <c r="J70" t="s">
        <v>50</v>
      </c>
    </row>
    <row r="71" spans="1:10" x14ac:dyDescent="0.3">
      <c r="A71" s="21" t="s">
        <v>1433</v>
      </c>
      <c r="B71" s="21" t="s">
        <v>271</v>
      </c>
      <c r="C71" s="21" t="s">
        <v>1424</v>
      </c>
      <c r="D71" s="20" t="s">
        <v>1372</v>
      </c>
      <c r="E71" s="21" t="s">
        <v>1400</v>
      </c>
      <c r="F71" s="21" t="s">
        <v>11</v>
      </c>
      <c r="G71" s="21" t="s">
        <v>11</v>
      </c>
      <c r="H71" s="21" t="s">
        <v>11</v>
      </c>
      <c r="I71" s="21" t="s">
        <v>12</v>
      </c>
      <c r="J71" t="s">
        <v>50</v>
      </c>
    </row>
    <row r="72" spans="1:10" x14ac:dyDescent="0.3">
      <c r="A72" s="21" t="s">
        <v>1434</v>
      </c>
      <c r="B72" s="21" t="s">
        <v>273</v>
      </c>
      <c r="C72" s="21" t="s">
        <v>1424</v>
      </c>
      <c r="D72" s="20" t="s">
        <v>1372</v>
      </c>
      <c r="E72" s="21" t="s">
        <v>1400</v>
      </c>
      <c r="F72" s="21" t="s">
        <v>12</v>
      </c>
      <c r="G72" s="21" t="s">
        <v>12</v>
      </c>
      <c r="H72" s="21" t="s">
        <v>11</v>
      </c>
      <c r="I72" s="21" t="s">
        <v>12</v>
      </c>
      <c r="J72" t="s">
        <v>50</v>
      </c>
    </row>
    <row r="73" spans="1:10" x14ac:dyDescent="0.3">
      <c r="A73" s="21" t="s">
        <v>1435</v>
      </c>
      <c r="B73" s="21" t="s">
        <v>275</v>
      </c>
      <c r="C73" s="21" t="s">
        <v>1424</v>
      </c>
      <c r="D73" s="20" t="s">
        <v>1372</v>
      </c>
      <c r="E73" s="21" t="s">
        <v>1400</v>
      </c>
      <c r="F73" s="21" t="s">
        <v>11</v>
      </c>
      <c r="G73" s="21" t="s">
        <v>11</v>
      </c>
      <c r="H73" s="21" t="s">
        <v>11</v>
      </c>
      <c r="I73" s="21" t="s">
        <v>12</v>
      </c>
      <c r="J73" t="s">
        <v>50</v>
      </c>
    </row>
    <row r="74" spans="1:10" x14ac:dyDescent="0.3">
      <c r="A74" s="21" t="s">
        <v>1436</v>
      </c>
      <c r="B74" s="21" t="s">
        <v>277</v>
      </c>
      <c r="C74" s="21" t="s">
        <v>1424</v>
      </c>
      <c r="D74" s="20" t="s">
        <v>1372</v>
      </c>
      <c r="E74" s="21" t="s">
        <v>1400</v>
      </c>
      <c r="F74" s="21" t="s">
        <v>12</v>
      </c>
      <c r="G74" s="21" t="s">
        <v>12</v>
      </c>
      <c r="H74" s="21" t="s">
        <v>11</v>
      </c>
      <c r="I74" s="21" t="s">
        <v>12</v>
      </c>
      <c r="J74" t="s">
        <v>50</v>
      </c>
    </row>
    <row r="75" spans="1:10" x14ac:dyDescent="0.3">
      <c r="A75" s="21" t="s">
        <v>1437</v>
      </c>
      <c r="B75" s="21" t="s">
        <v>279</v>
      </c>
      <c r="C75" s="21" t="s">
        <v>1424</v>
      </c>
      <c r="D75" s="20" t="s">
        <v>1372</v>
      </c>
      <c r="E75" s="21" t="s">
        <v>1400</v>
      </c>
      <c r="F75" s="21" t="s">
        <v>12</v>
      </c>
      <c r="G75" s="21" t="s">
        <v>12</v>
      </c>
      <c r="H75" s="21" t="s">
        <v>11</v>
      </c>
      <c r="I75" s="21" t="s">
        <v>12</v>
      </c>
      <c r="J75" t="s">
        <v>50</v>
      </c>
    </row>
    <row r="76" spans="1:10" x14ac:dyDescent="0.3">
      <c r="A76" s="21" t="s">
        <v>1438</v>
      </c>
      <c r="B76" s="21" t="s">
        <v>281</v>
      </c>
      <c r="C76" s="21" t="s">
        <v>1424</v>
      </c>
      <c r="D76" s="20" t="s">
        <v>1372</v>
      </c>
      <c r="E76" s="21" t="s">
        <v>1400</v>
      </c>
      <c r="F76" s="21" t="s">
        <v>12</v>
      </c>
      <c r="G76" s="21" t="s">
        <v>12</v>
      </c>
      <c r="H76" s="21" t="s">
        <v>11</v>
      </c>
      <c r="I76" s="21" t="s">
        <v>12</v>
      </c>
      <c r="J76" t="s">
        <v>50</v>
      </c>
    </row>
    <row r="77" spans="1:10" x14ac:dyDescent="0.3">
      <c r="A77" s="21" t="s">
        <v>1439</v>
      </c>
      <c r="B77" s="21" t="s">
        <v>283</v>
      </c>
      <c r="C77" s="21" t="s">
        <v>1424</v>
      </c>
      <c r="D77" s="20" t="s">
        <v>1372</v>
      </c>
      <c r="E77" s="21" t="s">
        <v>1400</v>
      </c>
      <c r="F77" s="21" t="s">
        <v>12</v>
      </c>
      <c r="G77" s="21" t="s">
        <v>12</v>
      </c>
      <c r="H77" s="21" t="s">
        <v>11</v>
      </c>
      <c r="I77" s="21" t="s">
        <v>12</v>
      </c>
      <c r="J77" t="s">
        <v>50</v>
      </c>
    </row>
    <row r="78" spans="1:10" x14ac:dyDescent="0.3">
      <c r="A78" s="21" t="s">
        <v>1440</v>
      </c>
      <c r="B78" s="21" t="s">
        <v>285</v>
      </c>
      <c r="C78" s="21" t="s">
        <v>1424</v>
      </c>
      <c r="D78" s="20" t="s">
        <v>1372</v>
      </c>
      <c r="E78" s="21" t="s">
        <v>1400</v>
      </c>
      <c r="F78" s="21" t="s">
        <v>12</v>
      </c>
      <c r="G78" s="21" t="s">
        <v>12</v>
      </c>
      <c r="H78" s="21" t="s">
        <v>11</v>
      </c>
      <c r="I78" s="21" t="s">
        <v>12</v>
      </c>
      <c r="J78" t="s">
        <v>50</v>
      </c>
    </row>
    <row r="79" spans="1:10" x14ac:dyDescent="0.3">
      <c r="A79" s="21" t="s">
        <v>1441</v>
      </c>
      <c r="B79" s="21" t="s">
        <v>287</v>
      </c>
      <c r="C79" s="21" t="s">
        <v>1424</v>
      </c>
      <c r="D79" s="20" t="s">
        <v>1372</v>
      </c>
      <c r="E79" s="21" t="s">
        <v>1400</v>
      </c>
      <c r="F79" s="21" t="s">
        <v>12</v>
      </c>
      <c r="G79" s="21" t="s">
        <v>12</v>
      </c>
      <c r="H79" s="21" t="s">
        <v>11</v>
      </c>
      <c r="I79" s="21" t="s">
        <v>12</v>
      </c>
      <c r="J79" t="s">
        <v>50</v>
      </c>
    </row>
    <row r="80" spans="1:10" x14ac:dyDescent="0.3">
      <c r="A80" s="21" t="s">
        <v>1442</v>
      </c>
      <c r="B80" s="21" t="s">
        <v>1443</v>
      </c>
      <c r="C80" s="21" t="s">
        <v>1424</v>
      </c>
      <c r="D80" s="20" t="s">
        <v>1372</v>
      </c>
      <c r="E80" s="21" t="s">
        <v>1400</v>
      </c>
      <c r="F80" s="21" t="s">
        <v>11</v>
      </c>
      <c r="G80" s="21" t="s">
        <v>12</v>
      </c>
      <c r="H80" s="21" t="s">
        <v>11</v>
      </c>
      <c r="I80" s="21" t="s">
        <v>12</v>
      </c>
      <c r="J80" t="s">
        <v>50</v>
      </c>
    </row>
    <row r="81" spans="1:10" x14ac:dyDescent="0.3">
      <c r="A81" s="21" t="s">
        <v>2062</v>
      </c>
      <c r="B81" s="21" t="s">
        <v>2063</v>
      </c>
      <c r="C81" s="21" t="s">
        <v>2064</v>
      </c>
      <c r="D81" s="20" t="s">
        <v>1996</v>
      </c>
      <c r="E81" s="21" t="s">
        <v>78</v>
      </c>
      <c r="F81" s="21" t="s">
        <v>11</v>
      </c>
      <c r="G81" s="21" t="s">
        <v>11</v>
      </c>
      <c r="H81" s="21" t="s">
        <v>11</v>
      </c>
      <c r="I81" s="21" t="s">
        <v>12</v>
      </c>
      <c r="J81" t="s">
        <v>687</v>
      </c>
    </row>
    <row r="82" spans="1:10" x14ac:dyDescent="0.3">
      <c r="A82" s="21" t="s">
        <v>2065</v>
      </c>
      <c r="B82" s="21" t="s">
        <v>2066</v>
      </c>
      <c r="C82" s="21" t="s">
        <v>2064</v>
      </c>
      <c r="D82" s="20" t="s">
        <v>1996</v>
      </c>
      <c r="E82" s="21" t="s">
        <v>78</v>
      </c>
      <c r="F82" s="21" t="s">
        <v>11</v>
      </c>
      <c r="G82" s="21" t="s">
        <v>11</v>
      </c>
      <c r="H82" s="21" t="s">
        <v>11</v>
      </c>
      <c r="I82" s="21" t="s">
        <v>12</v>
      </c>
      <c r="J82" t="s">
        <v>687</v>
      </c>
    </row>
    <row r="83" spans="1:10" x14ac:dyDescent="0.3">
      <c r="A83" s="21" t="s">
        <v>2067</v>
      </c>
      <c r="B83" s="21" t="s">
        <v>1209</v>
      </c>
      <c r="C83" s="21" t="s">
        <v>594</v>
      </c>
      <c r="D83" s="20" t="s">
        <v>1372</v>
      </c>
      <c r="E83" s="21" t="s">
        <v>55</v>
      </c>
      <c r="F83" s="21" t="s">
        <v>11</v>
      </c>
      <c r="G83" s="21" t="s">
        <v>11</v>
      </c>
      <c r="H83" s="21" t="s">
        <v>11</v>
      </c>
      <c r="I83" s="21" t="s">
        <v>12</v>
      </c>
      <c r="J83" t="s">
        <v>687</v>
      </c>
    </row>
    <row r="84" spans="1:10" x14ac:dyDescent="0.3">
      <c r="A84" s="21" t="s">
        <v>2068</v>
      </c>
      <c r="B84" s="21" t="s">
        <v>2069</v>
      </c>
      <c r="C84" s="21" t="s">
        <v>2070</v>
      </c>
      <c r="D84" s="20" t="s">
        <v>1996</v>
      </c>
      <c r="E84" s="21" t="s">
        <v>55</v>
      </c>
      <c r="F84" s="21" t="s">
        <v>11</v>
      </c>
      <c r="G84" s="21" t="s">
        <v>11</v>
      </c>
      <c r="H84" s="21" t="s">
        <v>11</v>
      </c>
      <c r="I84" s="21" t="s">
        <v>12</v>
      </c>
      <c r="J84" t="s">
        <v>687</v>
      </c>
    </row>
    <row r="85" spans="1:10" x14ac:dyDescent="0.3">
      <c r="A85" s="21" t="s">
        <v>2071</v>
      </c>
      <c r="B85" s="21" t="s">
        <v>2072</v>
      </c>
      <c r="C85" s="21" t="s">
        <v>2073</v>
      </c>
      <c r="D85" s="20" t="s">
        <v>2074</v>
      </c>
      <c r="E85" s="21" t="s">
        <v>55</v>
      </c>
      <c r="F85" s="21" t="s">
        <v>12</v>
      </c>
      <c r="G85" s="21" t="s">
        <v>12</v>
      </c>
      <c r="H85" s="21" t="s">
        <v>11</v>
      </c>
      <c r="I85" s="21" t="s">
        <v>12</v>
      </c>
      <c r="J85" t="s">
        <v>687</v>
      </c>
    </row>
    <row r="86" spans="1:10" x14ac:dyDescent="0.3">
      <c r="A86" s="21" t="s">
        <v>2075</v>
      </c>
      <c r="B86" s="21" t="s">
        <v>2076</v>
      </c>
      <c r="C86" s="21" t="s">
        <v>1373</v>
      </c>
      <c r="D86" s="20" t="s">
        <v>1996</v>
      </c>
      <c r="E86" s="21" t="s">
        <v>78</v>
      </c>
      <c r="F86" s="21" t="s">
        <v>11</v>
      </c>
      <c r="G86" s="21" t="s">
        <v>11</v>
      </c>
      <c r="H86" s="21" t="s">
        <v>11</v>
      </c>
      <c r="I86" s="21" t="s">
        <v>12</v>
      </c>
      <c r="J86" t="s">
        <v>687</v>
      </c>
    </row>
    <row r="87" spans="1:10" x14ac:dyDescent="0.3">
      <c r="A87" s="21" t="s">
        <v>2077</v>
      </c>
      <c r="B87" s="21" t="s">
        <v>2078</v>
      </c>
      <c r="C87" s="21" t="s">
        <v>1373</v>
      </c>
      <c r="D87" s="20" t="s">
        <v>1996</v>
      </c>
      <c r="E87" s="21" t="s">
        <v>78</v>
      </c>
      <c r="F87" s="21" t="s">
        <v>11</v>
      </c>
      <c r="G87" s="21" t="s">
        <v>11</v>
      </c>
      <c r="H87" s="21" t="s">
        <v>11</v>
      </c>
      <c r="I87" s="21" t="s">
        <v>12</v>
      </c>
      <c r="J87" t="s">
        <v>687</v>
      </c>
    </row>
    <row r="88" spans="1:10" x14ac:dyDescent="0.3">
      <c r="A88" s="21" t="s">
        <v>2079</v>
      </c>
      <c r="B88" s="21" t="s">
        <v>2080</v>
      </c>
      <c r="C88" s="21" t="s">
        <v>539</v>
      </c>
      <c r="D88" s="20" t="s">
        <v>1372</v>
      </c>
      <c r="E88" s="21" t="s">
        <v>177</v>
      </c>
      <c r="F88" s="21" t="s">
        <v>11</v>
      </c>
      <c r="G88" s="21" t="s">
        <v>11</v>
      </c>
      <c r="H88" s="21" t="s">
        <v>11</v>
      </c>
      <c r="I88" s="21" t="s">
        <v>12</v>
      </c>
      <c r="J88" t="s">
        <v>687</v>
      </c>
    </row>
    <row r="89" spans="1:10" x14ac:dyDescent="0.3">
      <c r="A89" s="26" t="s">
        <v>2081</v>
      </c>
      <c r="B89" s="26" t="s">
        <v>2082</v>
      </c>
      <c r="C89" s="26" t="s">
        <v>2070</v>
      </c>
      <c r="D89" s="20" t="s">
        <v>1996</v>
      </c>
      <c r="E89" s="26" t="s">
        <v>55</v>
      </c>
      <c r="F89" s="26" t="s">
        <v>11</v>
      </c>
      <c r="G89" s="26" t="s">
        <v>11</v>
      </c>
      <c r="H89" s="26" t="s">
        <v>11</v>
      </c>
      <c r="I89" s="26" t="s">
        <v>12</v>
      </c>
      <c r="J89" t="s">
        <v>687</v>
      </c>
    </row>
    <row r="90" spans="1:10" x14ac:dyDescent="0.3">
      <c r="A90" s="21" t="s">
        <v>2083</v>
      </c>
      <c r="B90" s="21" t="s">
        <v>2084</v>
      </c>
      <c r="C90" s="21" t="s">
        <v>1373</v>
      </c>
      <c r="D90" s="20" t="s">
        <v>1996</v>
      </c>
      <c r="E90" s="21" t="s">
        <v>78</v>
      </c>
      <c r="F90" s="21" t="s">
        <v>11</v>
      </c>
      <c r="G90" s="21" t="s">
        <v>11</v>
      </c>
      <c r="H90" s="21" t="s">
        <v>11</v>
      </c>
      <c r="I90" s="21" t="s">
        <v>12</v>
      </c>
      <c r="J90" t="s">
        <v>687</v>
      </c>
    </row>
    <row r="91" spans="1:10" x14ac:dyDescent="0.3">
      <c r="A91" s="21" t="s">
        <v>2085</v>
      </c>
      <c r="B91" s="21" t="s">
        <v>2086</v>
      </c>
      <c r="C91" s="21" t="s">
        <v>2064</v>
      </c>
      <c r="D91" s="20" t="s">
        <v>1996</v>
      </c>
      <c r="E91" s="21" t="s">
        <v>78</v>
      </c>
      <c r="F91" s="21" t="s">
        <v>11</v>
      </c>
      <c r="G91" s="21" t="s">
        <v>11</v>
      </c>
      <c r="H91" s="21" t="s">
        <v>11</v>
      </c>
      <c r="I91" s="21" t="s">
        <v>12</v>
      </c>
      <c r="J91" t="s">
        <v>687</v>
      </c>
    </row>
    <row r="92" spans="1:10" x14ac:dyDescent="0.3">
      <c r="A92" s="21" t="s">
        <v>2087</v>
      </c>
      <c r="B92" s="21" t="s">
        <v>2088</v>
      </c>
      <c r="C92" s="21" t="s">
        <v>2064</v>
      </c>
      <c r="D92" s="20" t="s">
        <v>1996</v>
      </c>
      <c r="E92" s="21" t="s">
        <v>78</v>
      </c>
      <c r="F92" s="21" t="s">
        <v>11</v>
      </c>
      <c r="G92" s="21" t="s">
        <v>11</v>
      </c>
      <c r="H92" s="21" t="s">
        <v>11</v>
      </c>
      <c r="I92" s="21" t="s">
        <v>12</v>
      </c>
      <c r="J92" t="s">
        <v>687</v>
      </c>
    </row>
    <row r="93" spans="1:10" x14ac:dyDescent="0.3">
      <c r="A93" s="21" t="s">
        <v>2089</v>
      </c>
      <c r="B93" s="21" t="s">
        <v>2090</v>
      </c>
      <c r="C93" s="21" t="s">
        <v>2064</v>
      </c>
      <c r="D93" s="26" t="s">
        <v>1996</v>
      </c>
      <c r="E93" s="21" t="s">
        <v>78</v>
      </c>
      <c r="F93" s="21" t="s">
        <v>11</v>
      </c>
      <c r="G93" s="21" t="s">
        <v>11</v>
      </c>
      <c r="H93" s="21" t="s">
        <v>11</v>
      </c>
      <c r="I93" s="21" t="s">
        <v>12</v>
      </c>
      <c r="J93" t="s">
        <v>687</v>
      </c>
    </row>
    <row r="94" spans="1:10" x14ac:dyDescent="0.3">
      <c r="A94" s="21" t="s">
        <v>2091</v>
      </c>
      <c r="B94" s="21" t="s">
        <v>2092</v>
      </c>
      <c r="C94" s="21" t="s">
        <v>2064</v>
      </c>
      <c r="D94" s="20" t="s">
        <v>1996</v>
      </c>
      <c r="E94" s="21" t="s">
        <v>78</v>
      </c>
      <c r="F94" s="21" t="s">
        <v>11</v>
      </c>
      <c r="G94" s="21" t="s">
        <v>12</v>
      </c>
      <c r="H94" s="21" t="s">
        <v>11</v>
      </c>
      <c r="I94" s="21" t="s">
        <v>12</v>
      </c>
      <c r="J94" t="s">
        <v>687</v>
      </c>
    </row>
    <row r="95" spans="1:10" x14ac:dyDescent="0.3">
      <c r="A95" s="21" t="s">
        <v>2093</v>
      </c>
      <c r="B95" s="21" t="s">
        <v>2094</v>
      </c>
      <c r="C95" s="21" t="s">
        <v>484</v>
      </c>
      <c r="D95" s="20" t="s">
        <v>1996</v>
      </c>
      <c r="E95" s="21" t="s">
        <v>55</v>
      </c>
      <c r="F95" s="21" t="s">
        <v>11</v>
      </c>
      <c r="G95" s="21" t="s">
        <v>11</v>
      </c>
      <c r="H95" s="21" t="s">
        <v>11</v>
      </c>
      <c r="I95" s="21" t="s">
        <v>12</v>
      </c>
      <c r="J95" t="s">
        <v>687</v>
      </c>
    </row>
    <row r="96" spans="1:10" x14ac:dyDescent="0.3">
      <c r="A96" s="21" t="s">
        <v>2095</v>
      </c>
      <c r="B96" s="21" t="s">
        <v>2096</v>
      </c>
      <c r="C96" s="21" t="s">
        <v>2097</v>
      </c>
      <c r="D96" s="20" t="s">
        <v>1996</v>
      </c>
      <c r="E96" s="21" t="s">
        <v>55</v>
      </c>
      <c r="F96" s="21" t="s">
        <v>11</v>
      </c>
      <c r="G96" s="21" t="s">
        <v>11</v>
      </c>
      <c r="H96" s="21" t="s">
        <v>11</v>
      </c>
      <c r="I96" s="21" t="s">
        <v>12</v>
      </c>
      <c r="J96" t="s">
        <v>687</v>
      </c>
    </row>
    <row r="97" spans="1:10" x14ac:dyDescent="0.3">
      <c r="A97" s="21" t="s">
        <v>2098</v>
      </c>
      <c r="B97" s="21" t="s">
        <v>2099</v>
      </c>
      <c r="C97" s="21" t="s">
        <v>2064</v>
      </c>
      <c r="D97" s="21" t="s">
        <v>1996</v>
      </c>
      <c r="E97" s="21" t="s">
        <v>78</v>
      </c>
      <c r="F97" s="21" t="s">
        <v>11</v>
      </c>
      <c r="G97" s="21" t="s">
        <v>12</v>
      </c>
      <c r="H97" s="21" t="s">
        <v>11</v>
      </c>
      <c r="I97" s="21" t="s">
        <v>12</v>
      </c>
      <c r="J97" t="s">
        <v>687</v>
      </c>
    </row>
    <row r="98" spans="1:10" x14ac:dyDescent="0.3">
      <c r="A98" s="21" t="s">
        <v>2100</v>
      </c>
      <c r="B98" s="21" t="s">
        <v>2101</v>
      </c>
      <c r="C98" s="21" t="s">
        <v>2064</v>
      </c>
      <c r="D98" s="21" t="s">
        <v>1996</v>
      </c>
      <c r="E98" s="21" t="s">
        <v>78</v>
      </c>
      <c r="F98" s="21" t="s">
        <v>11</v>
      </c>
      <c r="G98" s="21" t="s">
        <v>11</v>
      </c>
      <c r="H98" s="21" t="s">
        <v>11</v>
      </c>
      <c r="I98" s="21" t="s">
        <v>12</v>
      </c>
      <c r="J98" t="s">
        <v>687</v>
      </c>
    </row>
    <row r="99" spans="1:10" x14ac:dyDescent="0.3">
      <c r="A99" s="21" t="s">
        <v>2102</v>
      </c>
      <c r="B99" s="21" t="s">
        <v>2103</v>
      </c>
      <c r="C99" s="21" t="s">
        <v>222</v>
      </c>
      <c r="D99" s="21" t="s">
        <v>1996</v>
      </c>
      <c r="E99" s="21" t="s">
        <v>78</v>
      </c>
      <c r="F99" s="21" t="s">
        <v>11</v>
      </c>
      <c r="G99" s="21" t="s">
        <v>11</v>
      </c>
      <c r="H99" s="21" t="s">
        <v>11</v>
      </c>
      <c r="I99" s="21" t="s">
        <v>12</v>
      </c>
      <c r="J99" t="s">
        <v>687</v>
      </c>
    </row>
    <row r="100" spans="1:10" x14ac:dyDescent="0.3">
      <c r="A100" s="21" t="s">
        <v>2104</v>
      </c>
      <c r="B100" s="21" t="s">
        <v>2105</v>
      </c>
      <c r="C100" s="21" t="s">
        <v>1373</v>
      </c>
      <c r="D100" s="21" t="s">
        <v>1996</v>
      </c>
      <c r="E100" s="21" t="s">
        <v>78</v>
      </c>
      <c r="F100" s="21" t="s">
        <v>11</v>
      </c>
      <c r="G100" s="21" t="s">
        <v>11</v>
      </c>
      <c r="H100" s="21" t="s">
        <v>11</v>
      </c>
      <c r="I100" s="21" t="s">
        <v>12</v>
      </c>
      <c r="J100" t="s">
        <v>687</v>
      </c>
    </row>
    <row r="101" spans="1:10" x14ac:dyDescent="0.3">
      <c r="A101" s="21" t="s">
        <v>2106</v>
      </c>
      <c r="B101" s="21" t="s">
        <v>2107</v>
      </c>
      <c r="C101" s="21" t="s">
        <v>2064</v>
      </c>
      <c r="D101" s="21" t="s">
        <v>1996</v>
      </c>
      <c r="E101" s="21" t="s">
        <v>78</v>
      </c>
      <c r="F101" s="21" t="s">
        <v>11</v>
      </c>
      <c r="G101" s="21" t="s">
        <v>11</v>
      </c>
      <c r="H101" s="21" t="s">
        <v>11</v>
      </c>
      <c r="I101" s="21" t="s">
        <v>12</v>
      </c>
      <c r="J101" t="s">
        <v>687</v>
      </c>
    </row>
    <row r="102" spans="1:10" x14ac:dyDescent="0.3">
      <c r="A102" s="21" t="s">
        <v>2108</v>
      </c>
      <c r="B102" s="21" t="s">
        <v>2109</v>
      </c>
      <c r="C102" s="21" t="s">
        <v>1995</v>
      </c>
      <c r="D102" s="21" t="s">
        <v>1996</v>
      </c>
      <c r="E102" s="21" t="s">
        <v>70</v>
      </c>
      <c r="F102" s="21" t="s">
        <v>12</v>
      </c>
      <c r="G102" s="21" t="s">
        <v>12</v>
      </c>
      <c r="H102" s="21" t="s">
        <v>11</v>
      </c>
      <c r="I102" s="21" t="s">
        <v>12</v>
      </c>
      <c r="J102" t="s">
        <v>687</v>
      </c>
    </row>
    <row r="103" spans="1:10" x14ac:dyDescent="0.3">
      <c r="A103" s="21" t="s">
        <v>2110</v>
      </c>
      <c r="B103" s="21" t="s">
        <v>2111</v>
      </c>
      <c r="C103" s="21" t="s">
        <v>1995</v>
      </c>
      <c r="D103" s="21" t="s">
        <v>1996</v>
      </c>
      <c r="E103" s="21" t="s">
        <v>70</v>
      </c>
      <c r="F103" s="21" t="s">
        <v>12</v>
      </c>
      <c r="G103" s="21" t="s">
        <v>12</v>
      </c>
      <c r="H103" s="21" t="s">
        <v>11</v>
      </c>
      <c r="I103" s="21" t="s">
        <v>12</v>
      </c>
      <c r="J103" t="s">
        <v>687</v>
      </c>
    </row>
    <row r="104" spans="1:10" x14ac:dyDescent="0.3">
      <c r="A104" s="21" t="s">
        <v>2112</v>
      </c>
      <c r="B104" s="21" t="s">
        <v>2113</v>
      </c>
      <c r="C104" s="21" t="s">
        <v>1995</v>
      </c>
      <c r="D104" s="21" t="s">
        <v>1996</v>
      </c>
      <c r="E104" s="21" t="s">
        <v>70</v>
      </c>
      <c r="F104" s="21" t="s">
        <v>12</v>
      </c>
      <c r="G104" s="21" t="s">
        <v>12</v>
      </c>
      <c r="H104" s="21" t="s">
        <v>11</v>
      </c>
      <c r="I104" s="21" t="s">
        <v>12</v>
      </c>
      <c r="J104" t="s">
        <v>687</v>
      </c>
    </row>
    <row r="105" spans="1:10" x14ac:dyDescent="0.3">
      <c r="A105" s="21" t="s">
        <v>2114</v>
      </c>
      <c r="B105" s="21" t="s">
        <v>2115</v>
      </c>
      <c r="C105" s="21" t="s">
        <v>2064</v>
      </c>
      <c r="D105" s="21" t="s">
        <v>1996</v>
      </c>
      <c r="E105" s="21" t="s">
        <v>78</v>
      </c>
      <c r="F105" s="21" t="s">
        <v>11</v>
      </c>
      <c r="G105" s="21" t="s">
        <v>12</v>
      </c>
      <c r="H105" s="21" t="s">
        <v>11</v>
      </c>
      <c r="I105" s="21" t="s">
        <v>12</v>
      </c>
      <c r="J105" t="s">
        <v>687</v>
      </c>
    </row>
    <row r="106" spans="1:10" x14ac:dyDescent="0.3">
      <c r="A106" s="21" t="s">
        <v>2116</v>
      </c>
      <c r="B106" s="21" t="s">
        <v>2117</v>
      </c>
      <c r="C106" s="21" t="s">
        <v>2118</v>
      </c>
      <c r="D106" s="21" t="s">
        <v>1996</v>
      </c>
      <c r="E106" s="21" t="s">
        <v>55</v>
      </c>
      <c r="F106" s="21" t="s">
        <v>11</v>
      </c>
      <c r="G106" s="21" t="s">
        <v>11</v>
      </c>
      <c r="H106" s="21" t="s">
        <v>11</v>
      </c>
      <c r="I106" s="21" t="s">
        <v>12</v>
      </c>
      <c r="J106" t="s">
        <v>687</v>
      </c>
    </row>
    <row r="107" spans="1:10" x14ac:dyDescent="0.3">
      <c r="A107" s="21" t="s">
        <v>2119</v>
      </c>
      <c r="B107" s="21" t="s">
        <v>2120</v>
      </c>
      <c r="C107" s="21" t="s">
        <v>1995</v>
      </c>
      <c r="D107" s="21" t="s">
        <v>1992</v>
      </c>
      <c r="E107" s="21" t="s">
        <v>70</v>
      </c>
      <c r="F107" s="21" t="s">
        <v>12</v>
      </c>
      <c r="G107" s="21" t="s">
        <v>12</v>
      </c>
      <c r="H107" s="21" t="s">
        <v>11</v>
      </c>
      <c r="I107" s="21" t="s">
        <v>12</v>
      </c>
      <c r="J107" t="s">
        <v>687</v>
      </c>
    </row>
    <row r="108" spans="1:10" x14ac:dyDescent="0.3">
      <c r="A108" s="21" t="s">
        <v>2121</v>
      </c>
      <c r="B108" s="21" t="s">
        <v>2122</v>
      </c>
      <c r="C108" s="21" t="s">
        <v>1995</v>
      </c>
      <c r="D108" s="21" t="s">
        <v>1992</v>
      </c>
      <c r="E108" s="21" t="s">
        <v>70</v>
      </c>
      <c r="F108" s="21" t="s">
        <v>12</v>
      </c>
      <c r="G108" s="21" t="s">
        <v>12</v>
      </c>
      <c r="H108" s="21" t="s">
        <v>11</v>
      </c>
      <c r="I108" s="21" t="s">
        <v>12</v>
      </c>
      <c r="J108" t="s">
        <v>687</v>
      </c>
    </row>
    <row r="109" spans="1:10" x14ac:dyDescent="0.3">
      <c r="A109" s="21" t="s">
        <v>2123</v>
      </c>
      <c r="B109" s="21" t="s">
        <v>2124</v>
      </c>
      <c r="C109" s="21" t="s">
        <v>484</v>
      </c>
      <c r="D109" s="21" t="s">
        <v>1996</v>
      </c>
      <c r="E109" s="21" t="s">
        <v>55</v>
      </c>
      <c r="F109" s="21" t="s">
        <v>11</v>
      </c>
      <c r="G109" s="21" t="s">
        <v>11</v>
      </c>
      <c r="H109" s="21" t="s">
        <v>11</v>
      </c>
      <c r="I109" s="21" t="s">
        <v>12</v>
      </c>
      <c r="J109" t="s">
        <v>687</v>
      </c>
    </row>
    <row r="110" spans="1:10" x14ac:dyDescent="0.3">
      <c r="A110" s="21" t="s">
        <v>2125</v>
      </c>
      <c r="B110" s="21" t="s">
        <v>2126</v>
      </c>
      <c r="C110" s="21" t="s">
        <v>484</v>
      </c>
      <c r="D110" s="21" t="s">
        <v>1996</v>
      </c>
      <c r="E110" s="21" t="s">
        <v>55</v>
      </c>
      <c r="F110" s="21" t="s">
        <v>11</v>
      </c>
      <c r="G110" s="21" t="s">
        <v>11</v>
      </c>
      <c r="H110" s="21" t="s">
        <v>11</v>
      </c>
      <c r="I110" s="21" t="s">
        <v>12</v>
      </c>
      <c r="J110" t="s">
        <v>687</v>
      </c>
    </row>
    <row r="111" spans="1:10" x14ac:dyDescent="0.3">
      <c r="A111" s="21" t="s">
        <v>2127</v>
      </c>
      <c r="B111" s="21" t="s">
        <v>2128</v>
      </c>
      <c r="C111" s="21" t="s">
        <v>484</v>
      </c>
      <c r="D111" s="21" t="s">
        <v>1996</v>
      </c>
      <c r="E111" s="21" t="s">
        <v>55</v>
      </c>
      <c r="F111" s="21" t="s">
        <v>11</v>
      </c>
      <c r="G111" s="21" t="s">
        <v>11</v>
      </c>
      <c r="H111" s="21" t="s">
        <v>11</v>
      </c>
      <c r="I111" s="21" t="s">
        <v>12</v>
      </c>
      <c r="J111" t="s">
        <v>687</v>
      </c>
    </row>
    <row r="112" spans="1:10" x14ac:dyDescent="0.3">
      <c r="A112" s="21" t="s">
        <v>2129</v>
      </c>
      <c r="B112" s="21" t="s">
        <v>2130</v>
      </c>
      <c r="C112" s="21" t="s">
        <v>539</v>
      </c>
      <c r="D112" s="21" t="s">
        <v>1372</v>
      </c>
      <c r="E112" s="21" t="s">
        <v>177</v>
      </c>
      <c r="F112" s="21" t="s">
        <v>11</v>
      </c>
      <c r="G112" s="21" t="s">
        <v>11</v>
      </c>
      <c r="H112" s="21" t="s">
        <v>11</v>
      </c>
      <c r="I112" s="21" t="s">
        <v>12</v>
      </c>
      <c r="J112" t="s">
        <v>687</v>
      </c>
    </row>
    <row r="113" spans="1:10" x14ac:dyDescent="0.3">
      <c r="A113" s="21" t="s">
        <v>2131</v>
      </c>
      <c r="B113" s="21" t="s">
        <v>2132</v>
      </c>
      <c r="C113" s="21" t="s">
        <v>2133</v>
      </c>
      <c r="D113" s="21" t="s">
        <v>1996</v>
      </c>
      <c r="E113" s="21" t="s">
        <v>78</v>
      </c>
      <c r="F113" s="21" t="s">
        <v>11</v>
      </c>
      <c r="G113" s="21" t="s">
        <v>12</v>
      </c>
      <c r="H113" s="21" t="s">
        <v>11</v>
      </c>
      <c r="I113" s="21" t="s">
        <v>12</v>
      </c>
      <c r="J113" t="s">
        <v>687</v>
      </c>
    </row>
    <row r="114" spans="1:10" x14ac:dyDescent="0.3">
      <c r="A114" s="21" t="s">
        <v>2134</v>
      </c>
      <c r="B114" s="21" t="s">
        <v>2135</v>
      </c>
      <c r="C114" s="21" t="s">
        <v>2133</v>
      </c>
      <c r="D114" s="21" t="s">
        <v>1996</v>
      </c>
      <c r="E114" s="21" t="s">
        <v>78</v>
      </c>
      <c r="F114" s="21" t="s">
        <v>11</v>
      </c>
      <c r="G114" s="21" t="s">
        <v>12</v>
      </c>
      <c r="H114" s="21" t="s">
        <v>11</v>
      </c>
      <c r="I114" s="21" t="s">
        <v>12</v>
      </c>
      <c r="J114" t="s">
        <v>687</v>
      </c>
    </row>
    <row r="115" spans="1:10" x14ac:dyDescent="0.3">
      <c r="A115" s="21" t="s">
        <v>2136</v>
      </c>
      <c r="B115" s="21" t="s">
        <v>2137</v>
      </c>
      <c r="C115" s="21" t="s">
        <v>2133</v>
      </c>
      <c r="D115" s="21" t="s">
        <v>1996</v>
      </c>
      <c r="E115" s="21" t="s">
        <v>78</v>
      </c>
      <c r="F115" s="21" t="s">
        <v>11</v>
      </c>
      <c r="G115" s="21" t="s">
        <v>12</v>
      </c>
      <c r="H115" s="21" t="s">
        <v>11</v>
      </c>
      <c r="I115" s="21" t="s">
        <v>12</v>
      </c>
      <c r="J115" t="s">
        <v>687</v>
      </c>
    </row>
    <row r="116" spans="1:10" x14ac:dyDescent="0.3">
      <c r="A116" s="21" t="s">
        <v>2138</v>
      </c>
      <c r="B116" s="21" t="s">
        <v>2139</v>
      </c>
      <c r="C116" s="21" t="s">
        <v>484</v>
      </c>
      <c r="D116" s="21" t="s">
        <v>1996</v>
      </c>
      <c r="E116" s="21" t="s">
        <v>55</v>
      </c>
      <c r="F116" s="21" t="s">
        <v>11</v>
      </c>
      <c r="G116" s="21" t="s">
        <v>11</v>
      </c>
      <c r="H116" s="21" t="s">
        <v>11</v>
      </c>
      <c r="I116" s="21" t="s">
        <v>12</v>
      </c>
      <c r="J116" t="s">
        <v>687</v>
      </c>
    </row>
    <row r="117" spans="1:10" x14ac:dyDescent="0.3">
      <c r="A117" s="21" t="s">
        <v>2140</v>
      </c>
      <c r="B117" s="21" t="s">
        <v>2141</v>
      </c>
      <c r="C117" s="21" t="s">
        <v>484</v>
      </c>
      <c r="D117" s="21" t="s">
        <v>1996</v>
      </c>
      <c r="E117" s="21" t="s">
        <v>55</v>
      </c>
      <c r="F117" s="21" t="s">
        <v>11</v>
      </c>
      <c r="G117" s="21" t="s">
        <v>11</v>
      </c>
      <c r="H117" s="21" t="s">
        <v>11</v>
      </c>
      <c r="I117" s="21" t="s">
        <v>12</v>
      </c>
      <c r="J117" t="s">
        <v>687</v>
      </c>
    </row>
    <row r="118" spans="1:10" x14ac:dyDescent="0.3">
      <c r="A118" s="21" t="s">
        <v>2142</v>
      </c>
      <c r="B118" s="21" t="s">
        <v>2143</v>
      </c>
      <c r="C118" s="21" t="s">
        <v>484</v>
      </c>
      <c r="D118" s="21" t="s">
        <v>1996</v>
      </c>
      <c r="E118" s="21" t="s">
        <v>55</v>
      </c>
      <c r="F118" s="21" t="s">
        <v>11</v>
      </c>
      <c r="G118" s="21" t="s">
        <v>11</v>
      </c>
      <c r="H118" s="21" t="s">
        <v>11</v>
      </c>
      <c r="I118" s="21" t="s">
        <v>12</v>
      </c>
      <c r="J118" t="s">
        <v>687</v>
      </c>
    </row>
    <row r="119" spans="1:10" x14ac:dyDescent="0.3">
      <c r="A119" s="21" t="s">
        <v>1444</v>
      </c>
      <c r="B119" s="21" t="s">
        <v>752</v>
      </c>
      <c r="C119" s="21" t="s">
        <v>1424</v>
      </c>
      <c r="D119" s="21" t="s">
        <v>1372</v>
      </c>
      <c r="E119" s="21" t="s">
        <v>1219</v>
      </c>
      <c r="F119" s="21" t="s">
        <v>11</v>
      </c>
      <c r="G119" s="21" t="s">
        <v>11</v>
      </c>
      <c r="H119" s="21" t="s">
        <v>11</v>
      </c>
      <c r="I119" s="21" t="s">
        <v>12</v>
      </c>
      <c r="J119" t="s">
        <v>50</v>
      </c>
    </row>
    <row r="120" spans="1:10" x14ac:dyDescent="0.3">
      <c r="A120" s="21" t="s">
        <v>1449</v>
      </c>
      <c r="B120" s="21" t="s">
        <v>808</v>
      </c>
      <c r="C120" s="21" t="s">
        <v>1424</v>
      </c>
      <c r="D120" s="21" t="s">
        <v>1372</v>
      </c>
      <c r="E120" s="21" t="s">
        <v>1400</v>
      </c>
      <c r="F120" s="21" t="s">
        <v>12</v>
      </c>
      <c r="G120" s="21" t="s">
        <v>12</v>
      </c>
      <c r="H120" s="21" t="s">
        <v>11</v>
      </c>
      <c r="I120" s="21" t="s">
        <v>12</v>
      </c>
      <c r="J120" t="s">
        <v>50</v>
      </c>
    </row>
    <row r="121" spans="1:10" x14ac:dyDescent="0.3">
      <c r="A121" s="21" t="s">
        <v>1445</v>
      </c>
      <c r="B121" s="21" t="s">
        <v>794</v>
      </c>
      <c r="C121" s="21" t="s">
        <v>1424</v>
      </c>
      <c r="D121" s="21" t="s">
        <v>1372</v>
      </c>
      <c r="E121" s="21" t="s">
        <v>1400</v>
      </c>
      <c r="F121" s="21" t="s">
        <v>11</v>
      </c>
      <c r="G121" s="21" t="s">
        <v>11</v>
      </c>
      <c r="H121" s="21" t="s">
        <v>11</v>
      </c>
      <c r="I121" s="21" t="s">
        <v>12</v>
      </c>
      <c r="J121" t="s">
        <v>50</v>
      </c>
    </row>
    <row r="122" spans="1:10" x14ac:dyDescent="0.3">
      <c r="A122" s="21" t="s">
        <v>1446</v>
      </c>
      <c r="B122" s="21" t="s">
        <v>815</v>
      </c>
      <c r="C122" s="21" t="s">
        <v>1424</v>
      </c>
      <c r="D122" s="21" t="s">
        <v>1372</v>
      </c>
      <c r="E122" s="21" t="s">
        <v>1400</v>
      </c>
      <c r="F122" s="21" t="s">
        <v>11</v>
      </c>
      <c r="G122" s="21" t="s">
        <v>11</v>
      </c>
      <c r="H122" s="21" t="s">
        <v>11</v>
      </c>
      <c r="I122" s="21" t="s">
        <v>12</v>
      </c>
      <c r="J122" t="s">
        <v>50</v>
      </c>
    </row>
    <row r="123" spans="1:10" x14ac:dyDescent="0.3">
      <c r="A123" s="21" t="s">
        <v>1447</v>
      </c>
      <c r="B123" s="21" t="s">
        <v>800</v>
      </c>
      <c r="C123" s="21" t="s">
        <v>1424</v>
      </c>
      <c r="D123" s="21" t="s">
        <v>1372</v>
      </c>
      <c r="E123" s="21" t="s">
        <v>1400</v>
      </c>
      <c r="F123" s="21" t="s">
        <v>11</v>
      </c>
      <c r="G123" s="21" t="s">
        <v>11</v>
      </c>
      <c r="H123" s="21" t="s">
        <v>11</v>
      </c>
      <c r="I123" s="21" t="s">
        <v>12</v>
      </c>
      <c r="J123" t="s">
        <v>50</v>
      </c>
    </row>
    <row r="124" spans="1:10" x14ac:dyDescent="0.3">
      <c r="A124" s="21" t="s">
        <v>1448</v>
      </c>
      <c r="B124" s="21" t="s">
        <v>183</v>
      </c>
      <c r="C124" s="21" t="s">
        <v>1424</v>
      </c>
      <c r="D124" s="21" t="s">
        <v>1372</v>
      </c>
      <c r="E124" s="21" t="s">
        <v>1404</v>
      </c>
      <c r="F124" s="21" t="s">
        <v>11</v>
      </c>
      <c r="G124" s="21" t="s">
        <v>11</v>
      </c>
      <c r="H124" s="21" t="s">
        <v>11</v>
      </c>
      <c r="I124" s="21" t="s">
        <v>12</v>
      </c>
      <c r="J124" t="s">
        <v>50</v>
      </c>
    </row>
    <row r="125" spans="1:10" x14ac:dyDescent="0.3">
      <c r="A125" s="21" t="s">
        <v>1521</v>
      </c>
      <c r="B125" s="21" t="s">
        <v>183</v>
      </c>
      <c r="C125" s="21" t="s">
        <v>1424</v>
      </c>
      <c r="D125" s="21" t="s">
        <v>1372</v>
      </c>
      <c r="E125" s="21" t="s">
        <v>1403</v>
      </c>
      <c r="F125" s="21" t="s">
        <v>11</v>
      </c>
      <c r="G125" s="21" t="s">
        <v>11</v>
      </c>
      <c r="H125" s="21" t="s">
        <v>11</v>
      </c>
      <c r="I125" s="21" t="s">
        <v>12</v>
      </c>
      <c r="J125" t="s">
        <v>50</v>
      </c>
    </row>
    <row r="126" spans="1:10" x14ac:dyDescent="0.3">
      <c r="A126" s="21" t="s">
        <v>1522</v>
      </c>
      <c r="B126" s="21" t="s">
        <v>994</v>
      </c>
      <c r="C126" s="21" t="s">
        <v>1424</v>
      </c>
      <c r="D126" s="21" t="s">
        <v>1372</v>
      </c>
      <c r="E126" s="21" t="s">
        <v>1403</v>
      </c>
      <c r="F126" s="21" t="s">
        <v>11</v>
      </c>
      <c r="G126" s="21" t="s">
        <v>11</v>
      </c>
      <c r="H126" s="21" t="s">
        <v>11</v>
      </c>
      <c r="I126" s="21" t="s">
        <v>12</v>
      </c>
      <c r="J126" t="s">
        <v>50</v>
      </c>
    </row>
    <row r="127" spans="1:10" x14ac:dyDescent="0.3">
      <c r="A127" s="21" t="s">
        <v>1523</v>
      </c>
      <c r="B127" s="21" t="s">
        <v>552</v>
      </c>
      <c r="C127" s="21" t="s">
        <v>1424</v>
      </c>
      <c r="D127" s="26" t="s">
        <v>1372</v>
      </c>
      <c r="E127" s="21" t="s">
        <v>1403</v>
      </c>
      <c r="F127" s="21" t="s">
        <v>11</v>
      </c>
      <c r="G127" s="21" t="s">
        <v>11</v>
      </c>
      <c r="H127" s="21" t="s">
        <v>11</v>
      </c>
      <c r="I127" s="21" t="s">
        <v>12</v>
      </c>
      <c r="J127" t="s">
        <v>50</v>
      </c>
    </row>
    <row r="128" spans="1:10" x14ac:dyDescent="0.3">
      <c r="A128" s="21" t="s">
        <v>1524</v>
      </c>
      <c r="B128" s="21" t="s">
        <v>1525</v>
      </c>
      <c r="C128" s="21" t="s">
        <v>1424</v>
      </c>
      <c r="D128" s="26" t="s">
        <v>1372</v>
      </c>
      <c r="E128" s="21" t="s">
        <v>1403</v>
      </c>
      <c r="F128" s="21" t="s">
        <v>11</v>
      </c>
      <c r="G128" s="21" t="s">
        <v>12</v>
      </c>
      <c r="H128" s="21" t="s">
        <v>11</v>
      </c>
      <c r="I128" s="21" t="s">
        <v>12</v>
      </c>
      <c r="J128" t="s">
        <v>50</v>
      </c>
    </row>
    <row r="129" spans="1:10" x14ac:dyDescent="0.3">
      <c r="A129" s="21" t="s">
        <v>1526</v>
      </c>
      <c r="B129" s="21" t="s">
        <v>811</v>
      </c>
      <c r="C129" s="21" t="s">
        <v>1424</v>
      </c>
      <c r="D129" s="26" t="s">
        <v>1372</v>
      </c>
      <c r="E129" s="21" t="s">
        <v>1400</v>
      </c>
      <c r="F129" s="21" t="s">
        <v>12</v>
      </c>
      <c r="G129" s="21" t="s">
        <v>12</v>
      </c>
      <c r="H129" s="21" t="s">
        <v>11</v>
      </c>
      <c r="I129" s="21" t="s">
        <v>12</v>
      </c>
      <c r="J129" t="s">
        <v>50</v>
      </c>
    </row>
    <row r="130" spans="1:10" x14ac:dyDescent="0.3">
      <c r="A130" s="21" t="s">
        <v>1527</v>
      </c>
      <c r="B130" s="21" t="s">
        <v>790</v>
      </c>
      <c r="C130" s="21" t="s">
        <v>1424</v>
      </c>
      <c r="D130" s="21" t="s">
        <v>1372</v>
      </c>
      <c r="E130" s="21" t="s">
        <v>1400</v>
      </c>
      <c r="F130" s="21" t="s">
        <v>12</v>
      </c>
      <c r="G130" s="21" t="s">
        <v>12</v>
      </c>
      <c r="H130" s="21" t="s">
        <v>11</v>
      </c>
      <c r="I130" s="21" t="s">
        <v>12</v>
      </c>
      <c r="J130" t="s">
        <v>50</v>
      </c>
    </row>
    <row r="131" spans="1:10" x14ac:dyDescent="0.3">
      <c r="A131" s="21" t="s">
        <v>1528</v>
      </c>
      <c r="B131" s="21" t="s">
        <v>1529</v>
      </c>
      <c r="C131" s="21" t="s">
        <v>1424</v>
      </c>
      <c r="D131" s="26" t="s">
        <v>1372</v>
      </c>
      <c r="E131" s="21" t="s">
        <v>227</v>
      </c>
      <c r="F131" s="21" t="s">
        <v>12</v>
      </c>
      <c r="G131" s="21" t="s">
        <v>12</v>
      </c>
      <c r="H131" s="21" t="s">
        <v>11</v>
      </c>
      <c r="I131" s="21" t="s">
        <v>12</v>
      </c>
      <c r="J131" t="s">
        <v>50</v>
      </c>
    </row>
    <row r="132" spans="1:10" x14ac:dyDescent="0.3">
      <c r="A132" s="21" t="s">
        <v>1530</v>
      </c>
      <c r="B132" s="21" t="s">
        <v>809</v>
      </c>
      <c r="C132" s="21" t="s">
        <v>1424</v>
      </c>
      <c r="D132" s="26" t="s">
        <v>1372</v>
      </c>
      <c r="E132" s="21" t="s">
        <v>1400</v>
      </c>
      <c r="F132" s="21" t="s">
        <v>12</v>
      </c>
      <c r="G132" s="21" t="s">
        <v>12</v>
      </c>
      <c r="H132" s="21" t="s">
        <v>11</v>
      </c>
      <c r="I132" s="21" t="s">
        <v>12</v>
      </c>
      <c r="J132" t="s">
        <v>50</v>
      </c>
    </row>
    <row r="133" spans="1:10" x14ac:dyDescent="0.3">
      <c r="A133" s="21" t="s">
        <v>1531</v>
      </c>
      <c r="B133" s="21" t="s">
        <v>806</v>
      </c>
      <c r="C133" s="21" t="s">
        <v>1424</v>
      </c>
      <c r="D133" s="21" t="s">
        <v>1372</v>
      </c>
      <c r="E133" s="21" t="s">
        <v>1400</v>
      </c>
      <c r="F133" s="21" t="s">
        <v>12</v>
      </c>
      <c r="G133" s="21" t="s">
        <v>12</v>
      </c>
      <c r="H133" s="21" t="s">
        <v>11</v>
      </c>
      <c r="I133" s="21" t="s">
        <v>12</v>
      </c>
      <c r="J133" t="s">
        <v>50</v>
      </c>
    </row>
    <row r="134" spans="1:10" x14ac:dyDescent="0.3">
      <c r="A134" s="21" t="s">
        <v>1532</v>
      </c>
      <c r="B134" s="21" t="s">
        <v>1209</v>
      </c>
      <c r="C134" s="21" t="s">
        <v>1424</v>
      </c>
      <c r="D134" s="26" t="s">
        <v>1372</v>
      </c>
      <c r="E134" s="21" t="s">
        <v>55</v>
      </c>
      <c r="F134" s="21" t="s">
        <v>11</v>
      </c>
      <c r="G134" s="21" t="s">
        <v>11</v>
      </c>
      <c r="H134" s="21" t="s">
        <v>11</v>
      </c>
      <c r="I134" s="21" t="s">
        <v>12</v>
      </c>
      <c r="J134" t="s">
        <v>50</v>
      </c>
    </row>
    <row r="135" spans="1:10" x14ac:dyDescent="0.3">
      <c r="A135" s="21" t="s">
        <v>1533</v>
      </c>
      <c r="B135" s="21" t="s">
        <v>796</v>
      </c>
      <c r="C135" s="21" t="s">
        <v>1424</v>
      </c>
      <c r="D135" s="26" t="s">
        <v>1372</v>
      </c>
      <c r="E135" s="21" t="s">
        <v>1400</v>
      </c>
      <c r="F135" s="21" t="s">
        <v>12</v>
      </c>
      <c r="G135" s="21" t="s">
        <v>12</v>
      </c>
      <c r="H135" s="21" t="s">
        <v>11</v>
      </c>
      <c r="I135" s="21" t="s">
        <v>12</v>
      </c>
      <c r="J135" t="s">
        <v>50</v>
      </c>
    </row>
    <row r="136" spans="1:10" x14ac:dyDescent="0.3">
      <c r="A136" s="21" t="s">
        <v>1534</v>
      </c>
      <c r="B136" s="21" t="s">
        <v>857</v>
      </c>
      <c r="C136" s="21" t="s">
        <v>1424</v>
      </c>
      <c r="D136" s="26" t="s">
        <v>1372</v>
      </c>
      <c r="E136" s="21" t="s">
        <v>1400</v>
      </c>
      <c r="F136" s="21" t="s">
        <v>12</v>
      </c>
      <c r="G136" s="21" t="s">
        <v>12</v>
      </c>
      <c r="H136" s="21" t="s">
        <v>11</v>
      </c>
      <c r="I136" s="21" t="s">
        <v>12</v>
      </c>
      <c r="J136" t="s">
        <v>50</v>
      </c>
    </row>
    <row r="137" spans="1:10" x14ac:dyDescent="0.3">
      <c r="A137" s="21" t="s">
        <v>1535</v>
      </c>
      <c r="B137" s="21" t="s">
        <v>791</v>
      </c>
      <c r="C137" s="21" t="s">
        <v>1424</v>
      </c>
      <c r="D137" s="21" t="s">
        <v>1372</v>
      </c>
      <c r="E137" s="21" t="s">
        <v>1400</v>
      </c>
      <c r="F137" s="21" t="s">
        <v>12</v>
      </c>
      <c r="G137" s="21" t="s">
        <v>12</v>
      </c>
      <c r="H137" s="21" t="s">
        <v>11</v>
      </c>
      <c r="I137" s="21" t="s">
        <v>12</v>
      </c>
      <c r="J137" t="s">
        <v>50</v>
      </c>
    </row>
    <row r="138" spans="1:10" x14ac:dyDescent="0.3">
      <c r="A138" s="21" t="s">
        <v>1536</v>
      </c>
      <c r="B138" s="21" t="s">
        <v>810</v>
      </c>
      <c r="C138" s="21" t="s">
        <v>1424</v>
      </c>
      <c r="D138" s="21" t="s">
        <v>1372</v>
      </c>
      <c r="E138" s="21" t="s">
        <v>1400</v>
      </c>
      <c r="F138" s="21" t="s">
        <v>12</v>
      </c>
      <c r="G138" s="21" t="s">
        <v>12</v>
      </c>
      <c r="H138" s="21" t="s">
        <v>11</v>
      </c>
      <c r="I138" s="21" t="s">
        <v>12</v>
      </c>
      <c r="J138" t="s">
        <v>50</v>
      </c>
    </row>
    <row r="139" spans="1:10" x14ac:dyDescent="0.3">
      <c r="A139" s="21" t="s">
        <v>2144</v>
      </c>
      <c r="B139" s="21" t="s">
        <v>2145</v>
      </c>
      <c r="C139" s="21" t="s">
        <v>1995</v>
      </c>
      <c r="D139" s="21" t="s">
        <v>1996</v>
      </c>
      <c r="E139" s="21" t="s">
        <v>70</v>
      </c>
      <c r="F139" s="21" t="s">
        <v>12</v>
      </c>
      <c r="G139" s="21" t="s">
        <v>12</v>
      </c>
      <c r="H139" s="21" t="s">
        <v>11</v>
      </c>
      <c r="I139" s="21" t="s">
        <v>12</v>
      </c>
      <c r="J139" t="s">
        <v>687</v>
      </c>
    </row>
    <row r="140" spans="1:10" x14ac:dyDescent="0.3">
      <c r="A140" s="21" t="s">
        <v>2146</v>
      </c>
      <c r="B140" s="21" t="s">
        <v>2147</v>
      </c>
      <c r="C140" s="21" t="s">
        <v>2064</v>
      </c>
      <c r="D140" s="21" t="s">
        <v>1996</v>
      </c>
      <c r="E140" s="21" t="s">
        <v>78</v>
      </c>
      <c r="F140" s="21" t="s">
        <v>11</v>
      </c>
      <c r="G140" s="21" t="s">
        <v>11</v>
      </c>
      <c r="H140" s="21" t="s">
        <v>11</v>
      </c>
      <c r="I140" s="21" t="s">
        <v>12</v>
      </c>
      <c r="J140" t="s">
        <v>687</v>
      </c>
    </row>
    <row r="141" spans="1:10" x14ac:dyDescent="0.3">
      <c r="A141" s="21" t="s">
        <v>399</v>
      </c>
      <c r="B141" s="21" t="s">
        <v>935</v>
      </c>
      <c r="C141" s="21" t="s">
        <v>381</v>
      </c>
      <c r="D141" s="21" t="s">
        <v>1374</v>
      </c>
      <c r="E141" s="21" t="s">
        <v>70</v>
      </c>
      <c r="F141" s="21" t="s">
        <v>12</v>
      </c>
      <c r="G141" s="21" t="s">
        <v>12</v>
      </c>
      <c r="H141" s="21" t="s">
        <v>11</v>
      </c>
      <c r="I141" s="21" t="s">
        <v>12</v>
      </c>
      <c r="J141" t="s">
        <v>687</v>
      </c>
    </row>
    <row r="142" spans="1:10" x14ac:dyDescent="0.3">
      <c r="A142" s="21" t="s">
        <v>400</v>
      </c>
      <c r="B142" s="21" t="s">
        <v>936</v>
      </c>
      <c r="C142" s="21" t="s">
        <v>381</v>
      </c>
      <c r="D142" s="26" t="s">
        <v>1374</v>
      </c>
      <c r="E142" s="21" t="s">
        <v>70</v>
      </c>
      <c r="F142" s="21" t="s">
        <v>12</v>
      </c>
      <c r="G142" s="21" t="s">
        <v>12</v>
      </c>
      <c r="H142" s="21" t="s">
        <v>11</v>
      </c>
      <c r="I142" s="21" t="s">
        <v>12</v>
      </c>
      <c r="J142" t="s">
        <v>687</v>
      </c>
    </row>
    <row r="143" spans="1:10" x14ac:dyDescent="0.3">
      <c r="A143" s="21" t="s">
        <v>544</v>
      </c>
      <c r="B143" s="21" t="s">
        <v>997</v>
      </c>
      <c r="C143" s="21" t="s">
        <v>543</v>
      </c>
      <c r="D143" s="26" t="s">
        <v>1375</v>
      </c>
      <c r="E143" s="21" t="s">
        <v>78</v>
      </c>
      <c r="F143" s="21" t="s">
        <v>12</v>
      </c>
      <c r="G143" s="21" t="s">
        <v>12</v>
      </c>
      <c r="H143" s="21" t="s">
        <v>11</v>
      </c>
      <c r="I143" s="21" t="s">
        <v>12</v>
      </c>
      <c r="J143" t="s">
        <v>687</v>
      </c>
    </row>
    <row r="144" spans="1:10" x14ac:dyDescent="0.3">
      <c r="A144" s="21" t="s">
        <v>513</v>
      </c>
      <c r="B144" s="21" t="s">
        <v>966</v>
      </c>
      <c r="C144" s="21" t="s">
        <v>726</v>
      </c>
      <c r="D144" s="21" t="s">
        <v>1376</v>
      </c>
      <c r="E144" s="21" t="s">
        <v>70</v>
      </c>
      <c r="F144" s="21" t="s">
        <v>12</v>
      </c>
      <c r="G144" s="21" t="s">
        <v>12</v>
      </c>
      <c r="H144" s="21" t="s">
        <v>11</v>
      </c>
      <c r="I144" s="21" t="s">
        <v>12</v>
      </c>
      <c r="J144" t="s">
        <v>687</v>
      </c>
    </row>
    <row r="145" spans="1:10" x14ac:dyDescent="0.3">
      <c r="A145" s="21" t="s">
        <v>514</v>
      </c>
      <c r="B145" s="21" t="s">
        <v>950</v>
      </c>
      <c r="C145" s="21" t="s">
        <v>725</v>
      </c>
      <c r="D145" s="21" t="s">
        <v>1376</v>
      </c>
      <c r="E145" s="21" t="s">
        <v>70</v>
      </c>
      <c r="F145" s="21" t="s">
        <v>12</v>
      </c>
      <c r="G145" s="21" t="s">
        <v>12</v>
      </c>
      <c r="H145" s="21" t="s">
        <v>11</v>
      </c>
      <c r="I145" s="21" t="s">
        <v>12</v>
      </c>
      <c r="J145" t="s">
        <v>687</v>
      </c>
    </row>
    <row r="146" spans="1:10" x14ac:dyDescent="0.3">
      <c r="A146" s="21" t="s">
        <v>665</v>
      </c>
      <c r="B146" s="21" t="s">
        <v>1065</v>
      </c>
      <c r="C146" s="21" t="s">
        <v>661</v>
      </c>
      <c r="D146" s="21" t="s">
        <v>1376</v>
      </c>
      <c r="E146" s="21" t="s">
        <v>184</v>
      </c>
      <c r="F146" s="21" t="s">
        <v>12</v>
      </c>
      <c r="G146" s="21" t="s">
        <v>12</v>
      </c>
      <c r="H146" s="21" t="s">
        <v>11</v>
      </c>
      <c r="I146" s="21" t="s">
        <v>12</v>
      </c>
      <c r="J146" t="s">
        <v>687</v>
      </c>
    </row>
    <row r="147" spans="1:10" x14ac:dyDescent="0.3">
      <c r="A147" s="21" t="s">
        <v>366</v>
      </c>
      <c r="B147" s="21" t="s">
        <v>758</v>
      </c>
      <c r="C147" s="21" t="s">
        <v>1537</v>
      </c>
      <c r="D147" s="21" t="s">
        <v>1376</v>
      </c>
      <c r="E147" s="21" t="s">
        <v>70</v>
      </c>
      <c r="F147" s="21" t="s">
        <v>12</v>
      </c>
      <c r="G147" s="21" t="s">
        <v>12</v>
      </c>
      <c r="H147" s="21" t="s">
        <v>11</v>
      </c>
      <c r="I147" s="21" t="s">
        <v>12</v>
      </c>
      <c r="J147" t="s">
        <v>687</v>
      </c>
    </row>
    <row r="148" spans="1:10" x14ac:dyDescent="0.3">
      <c r="A148" s="21" t="s">
        <v>187</v>
      </c>
      <c r="B148" s="21" t="s">
        <v>958</v>
      </c>
      <c r="C148" s="21" t="s">
        <v>725</v>
      </c>
      <c r="D148" s="26" t="s">
        <v>1376</v>
      </c>
      <c r="E148" s="21" t="s">
        <v>70</v>
      </c>
      <c r="F148" s="21" t="s">
        <v>12</v>
      </c>
      <c r="G148" s="21" t="s">
        <v>12</v>
      </c>
      <c r="H148" s="21" t="s">
        <v>11</v>
      </c>
      <c r="I148" s="21" t="s">
        <v>12</v>
      </c>
      <c r="J148" t="s">
        <v>687</v>
      </c>
    </row>
    <row r="149" spans="1:10" x14ac:dyDescent="0.3">
      <c r="A149" s="21" t="s">
        <v>658</v>
      </c>
      <c r="B149" s="21" t="s">
        <v>1061</v>
      </c>
      <c r="C149" s="21" t="s">
        <v>659</v>
      </c>
      <c r="D149" s="26" t="s">
        <v>1374</v>
      </c>
      <c r="E149" s="21" t="s">
        <v>78</v>
      </c>
      <c r="F149" s="21" t="s">
        <v>12</v>
      </c>
      <c r="G149" s="21" t="s">
        <v>12</v>
      </c>
      <c r="H149" s="21" t="s">
        <v>11</v>
      </c>
      <c r="I149" s="21" t="s">
        <v>12</v>
      </c>
      <c r="J149" t="s">
        <v>687</v>
      </c>
    </row>
    <row r="150" spans="1:10" x14ac:dyDescent="0.3">
      <c r="A150" s="21" t="s">
        <v>362</v>
      </c>
      <c r="B150" s="21" t="s">
        <v>911</v>
      </c>
      <c r="C150" s="21" t="s">
        <v>353</v>
      </c>
      <c r="D150" s="26" t="s">
        <v>1377</v>
      </c>
      <c r="E150" s="21" t="s">
        <v>70</v>
      </c>
      <c r="F150" s="21" t="s">
        <v>12</v>
      </c>
      <c r="G150" s="21" t="s">
        <v>12</v>
      </c>
      <c r="H150" s="21" t="s">
        <v>11</v>
      </c>
      <c r="I150" s="21" t="s">
        <v>12</v>
      </c>
      <c r="J150" t="s">
        <v>687</v>
      </c>
    </row>
    <row r="151" spans="1:10" x14ac:dyDescent="0.3">
      <c r="A151" s="21" t="s">
        <v>516</v>
      </c>
      <c r="B151" s="21" t="s">
        <v>989</v>
      </c>
      <c r="C151" s="21" t="s">
        <v>517</v>
      </c>
      <c r="D151" s="26" t="s">
        <v>1374</v>
      </c>
      <c r="E151" s="21" t="s">
        <v>70</v>
      </c>
      <c r="F151" s="21" t="s">
        <v>12</v>
      </c>
      <c r="G151" s="21" t="s">
        <v>12</v>
      </c>
      <c r="H151" s="21" t="s">
        <v>11</v>
      </c>
      <c r="I151" s="21" t="s">
        <v>12</v>
      </c>
      <c r="J151" t="s">
        <v>687</v>
      </c>
    </row>
    <row r="152" spans="1:10" x14ac:dyDescent="0.3">
      <c r="A152" s="21" t="s">
        <v>86</v>
      </c>
      <c r="B152" s="21" t="s">
        <v>753</v>
      </c>
      <c r="C152" s="21" t="s">
        <v>1538</v>
      </c>
      <c r="D152" s="26" t="s">
        <v>1374</v>
      </c>
      <c r="E152" s="21" t="s">
        <v>70</v>
      </c>
      <c r="F152" s="21" t="s">
        <v>12</v>
      </c>
      <c r="G152" s="21" t="s">
        <v>12</v>
      </c>
      <c r="H152" s="21" t="s">
        <v>11</v>
      </c>
      <c r="I152" s="21" t="s">
        <v>12</v>
      </c>
      <c r="J152" t="s">
        <v>687</v>
      </c>
    </row>
    <row r="153" spans="1:10" x14ac:dyDescent="0.3">
      <c r="A153" s="21" t="s">
        <v>495</v>
      </c>
      <c r="B153" s="21" t="s">
        <v>975</v>
      </c>
      <c r="C153" s="21" t="s">
        <v>974</v>
      </c>
      <c r="D153" s="26" t="s">
        <v>1374</v>
      </c>
      <c r="E153" s="21" t="s">
        <v>70</v>
      </c>
      <c r="F153" s="21" t="s">
        <v>12</v>
      </c>
      <c r="G153" s="21" t="s">
        <v>12</v>
      </c>
      <c r="H153" s="21" t="s">
        <v>11</v>
      </c>
      <c r="I153" s="21" t="s">
        <v>12</v>
      </c>
      <c r="J153" t="s">
        <v>687</v>
      </c>
    </row>
    <row r="154" spans="1:10" x14ac:dyDescent="0.3">
      <c r="A154" s="21" t="s">
        <v>120</v>
      </c>
      <c r="B154" s="21" t="s">
        <v>773</v>
      </c>
      <c r="C154" s="21" t="s">
        <v>118</v>
      </c>
      <c r="D154" s="26" t="s">
        <v>1375</v>
      </c>
      <c r="E154" s="21" t="s">
        <v>70</v>
      </c>
      <c r="F154" s="21" t="s">
        <v>12</v>
      </c>
      <c r="G154" s="21" t="s">
        <v>12</v>
      </c>
      <c r="H154" s="21" t="s">
        <v>11</v>
      </c>
      <c r="I154" s="21" t="s">
        <v>12</v>
      </c>
      <c r="J154" t="s">
        <v>687</v>
      </c>
    </row>
    <row r="155" spans="1:10" x14ac:dyDescent="0.3">
      <c r="A155" s="21" t="s">
        <v>99</v>
      </c>
      <c r="B155" s="21" t="s">
        <v>763</v>
      </c>
      <c r="C155" s="21" t="s">
        <v>100</v>
      </c>
      <c r="D155" s="26" t="s">
        <v>1374</v>
      </c>
      <c r="E155" s="21" t="s">
        <v>78</v>
      </c>
      <c r="F155" s="21" t="s">
        <v>12</v>
      </c>
      <c r="G155" s="21" t="s">
        <v>12</v>
      </c>
      <c r="H155" s="21" t="s">
        <v>11</v>
      </c>
      <c r="I155" s="21" t="s">
        <v>12</v>
      </c>
      <c r="J155" t="s">
        <v>687</v>
      </c>
    </row>
    <row r="156" spans="1:10" x14ac:dyDescent="0.3">
      <c r="A156" s="21" t="s">
        <v>367</v>
      </c>
      <c r="B156" s="21" t="s">
        <v>915</v>
      </c>
      <c r="C156" s="21" t="s">
        <v>353</v>
      </c>
      <c r="D156" s="26" t="s">
        <v>1376</v>
      </c>
      <c r="E156" s="21" t="s">
        <v>70</v>
      </c>
      <c r="F156" s="21" t="s">
        <v>12</v>
      </c>
      <c r="G156" s="21" t="s">
        <v>12</v>
      </c>
      <c r="H156" s="21" t="s">
        <v>11</v>
      </c>
      <c r="I156" s="21" t="s">
        <v>12</v>
      </c>
      <c r="J156" t="s">
        <v>687</v>
      </c>
    </row>
    <row r="157" spans="1:10" x14ac:dyDescent="0.3">
      <c r="A157" s="21" t="s">
        <v>358</v>
      </c>
      <c r="B157" s="21" t="s">
        <v>907</v>
      </c>
      <c r="C157" s="21" t="s">
        <v>353</v>
      </c>
      <c r="D157" s="26" t="s">
        <v>1377</v>
      </c>
      <c r="E157" s="21" t="s">
        <v>71</v>
      </c>
      <c r="F157" s="21" t="s">
        <v>12</v>
      </c>
      <c r="G157" s="21" t="s">
        <v>12</v>
      </c>
      <c r="H157" s="21" t="s">
        <v>11</v>
      </c>
      <c r="I157" s="21" t="s">
        <v>12</v>
      </c>
      <c r="J157" t="s">
        <v>687</v>
      </c>
    </row>
    <row r="158" spans="1:10" x14ac:dyDescent="0.3">
      <c r="A158" s="21" t="s">
        <v>461</v>
      </c>
      <c r="B158" s="21" t="s">
        <v>976</v>
      </c>
      <c r="C158" s="21" t="s">
        <v>462</v>
      </c>
      <c r="D158" s="26" t="s">
        <v>1374</v>
      </c>
      <c r="E158" s="21" t="s">
        <v>70</v>
      </c>
      <c r="F158" s="21" t="s">
        <v>12</v>
      </c>
      <c r="G158" s="21" t="s">
        <v>12</v>
      </c>
      <c r="H158" s="21" t="s">
        <v>11</v>
      </c>
      <c r="I158" s="21" t="s">
        <v>12</v>
      </c>
      <c r="J158" t="s">
        <v>687</v>
      </c>
    </row>
    <row r="159" spans="1:10" x14ac:dyDescent="0.3">
      <c r="A159" s="21" t="s">
        <v>68</v>
      </c>
      <c r="B159" s="21" t="s">
        <v>748</v>
      </c>
      <c r="C159" s="21" t="s">
        <v>69</v>
      </c>
      <c r="D159" s="21" t="s">
        <v>1374</v>
      </c>
      <c r="E159" s="21" t="s">
        <v>70</v>
      </c>
      <c r="F159" s="21" t="s">
        <v>12</v>
      </c>
      <c r="G159" s="21" t="s">
        <v>12</v>
      </c>
      <c r="H159" s="21" t="s">
        <v>11</v>
      </c>
      <c r="I159" s="21" t="s">
        <v>12</v>
      </c>
      <c r="J159" t="s">
        <v>687</v>
      </c>
    </row>
    <row r="160" spans="1:10" x14ac:dyDescent="0.3">
      <c r="A160" s="21" t="s">
        <v>542</v>
      </c>
      <c r="B160" s="21" t="s">
        <v>998</v>
      </c>
      <c r="C160" s="21" t="s">
        <v>543</v>
      </c>
      <c r="D160" s="21" t="s">
        <v>1375</v>
      </c>
      <c r="E160" s="21" t="s">
        <v>78</v>
      </c>
      <c r="F160" s="21" t="s">
        <v>12</v>
      </c>
      <c r="G160" s="21" t="s">
        <v>12</v>
      </c>
      <c r="H160" s="21" t="s">
        <v>11</v>
      </c>
      <c r="I160" s="21" t="s">
        <v>12</v>
      </c>
      <c r="J160" t="s">
        <v>687</v>
      </c>
    </row>
    <row r="161" spans="1:10" x14ac:dyDescent="0.3">
      <c r="A161" s="21" t="s">
        <v>201</v>
      </c>
      <c r="B161" s="21" t="s">
        <v>833</v>
      </c>
      <c r="C161" s="21" t="s">
        <v>200</v>
      </c>
      <c r="D161" s="21" t="s">
        <v>1374</v>
      </c>
      <c r="E161" s="21" t="s">
        <v>78</v>
      </c>
      <c r="F161" s="21" t="s">
        <v>11</v>
      </c>
      <c r="G161" s="21" t="s">
        <v>11</v>
      </c>
      <c r="H161" s="21" t="s">
        <v>11</v>
      </c>
      <c r="I161" s="21" t="s">
        <v>12</v>
      </c>
      <c r="J161" t="s">
        <v>687</v>
      </c>
    </row>
    <row r="162" spans="1:10" x14ac:dyDescent="0.3">
      <c r="A162" s="21" t="s">
        <v>556</v>
      </c>
      <c r="B162" s="21" t="s">
        <v>1002</v>
      </c>
      <c r="C162" s="21" t="s">
        <v>1003</v>
      </c>
      <c r="D162" s="21" t="s">
        <v>1372</v>
      </c>
      <c r="E162" s="21" t="s">
        <v>51</v>
      </c>
      <c r="F162" s="21" t="s">
        <v>11</v>
      </c>
      <c r="G162" s="21" t="s">
        <v>11</v>
      </c>
      <c r="H162" s="21" t="s">
        <v>11</v>
      </c>
      <c r="I162" s="21" t="s">
        <v>12</v>
      </c>
      <c r="J162" t="s">
        <v>687</v>
      </c>
    </row>
    <row r="163" spans="1:10" x14ac:dyDescent="0.3">
      <c r="A163" s="21" t="s">
        <v>556</v>
      </c>
      <c r="B163" s="21" t="s">
        <v>1002</v>
      </c>
      <c r="C163" s="21" t="s">
        <v>1003</v>
      </c>
      <c r="D163" s="26" t="s">
        <v>1372</v>
      </c>
      <c r="E163" s="21" t="s">
        <v>555</v>
      </c>
      <c r="F163" s="21" t="s">
        <v>12</v>
      </c>
      <c r="G163" s="21" t="s">
        <v>12</v>
      </c>
      <c r="H163" s="21" t="s">
        <v>11</v>
      </c>
      <c r="I163" s="21" t="s">
        <v>12</v>
      </c>
      <c r="J163" t="s">
        <v>687</v>
      </c>
    </row>
    <row r="164" spans="1:10" x14ac:dyDescent="0.3">
      <c r="A164" s="21" t="s">
        <v>487</v>
      </c>
      <c r="B164" s="21" t="s">
        <v>978</v>
      </c>
      <c r="C164" s="21" t="s">
        <v>484</v>
      </c>
      <c r="D164" s="26" t="s">
        <v>1372</v>
      </c>
      <c r="E164" s="21" t="s">
        <v>227</v>
      </c>
      <c r="F164" s="21" t="s">
        <v>12</v>
      </c>
      <c r="G164" s="21" t="s">
        <v>12</v>
      </c>
      <c r="H164" s="21" t="s">
        <v>11</v>
      </c>
      <c r="I164" s="21" t="s">
        <v>12</v>
      </c>
      <c r="J164" t="s">
        <v>687</v>
      </c>
    </row>
    <row r="165" spans="1:10" x14ac:dyDescent="0.3">
      <c r="A165" s="21" t="s">
        <v>489</v>
      </c>
      <c r="B165" s="21" t="s">
        <v>866</v>
      </c>
      <c r="C165" s="21" t="s">
        <v>863</v>
      </c>
      <c r="D165" s="26" t="s">
        <v>1377</v>
      </c>
      <c r="E165" s="21" t="s">
        <v>70</v>
      </c>
      <c r="F165" s="21" t="s">
        <v>11</v>
      </c>
      <c r="G165" s="21" t="s">
        <v>12</v>
      </c>
      <c r="H165" s="21" t="s">
        <v>11</v>
      </c>
      <c r="I165" s="21" t="s">
        <v>12</v>
      </c>
      <c r="J165" t="s">
        <v>687</v>
      </c>
    </row>
    <row r="166" spans="1:10" x14ac:dyDescent="0.3">
      <c r="A166" s="21" t="s">
        <v>144</v>
      </c>
      <c r="B166" s="21" t="s">
        <v>787</v>
      </c>
      <c r="C166" s="21" t="s">
        <v>786</v>
      </c>
      <c r="D166" s="21" t="s">
        <v>1372</v>
      </c>
      <c r="E166" s="21" t="s">
        <v>70</v>
      </c>
      <c r="F166" s="21" t="s">
        <v>12</v>
      </c>
      <c r="G166" s="21" t="s">
        <v>12</v>
      </c>
      <c r="H166" s="21" t="s">
        <v>11</v>
      </c>
      <c r="I166" s="21" t="s">
        <v>12</v>
      </c>
      <c r="J166" t="s">
        <v>687</v>
      </c>
    </row>
    <row r="167" spans="1:10" x14ac:dyDescent="0.3">
      <c r="A167" s="21" t="s">
        <v>239</v>
      </c>
      <c r="B167" s="21" t="s">
        <v>856</v>
      </c>
      <c r="C167" s="21" t="s">
        <v>240</v>
      </c>
      <c r="D167" s="21" t="s">
        <v>1372</v>
      </c>
      <c r="E167" s="21" t="s">
        <v>70</v>
      </c>
      <c r="F167" s="21" t="s">
        <v>11</v>
      </c>
      <c r="G167" s="21" t="s">
        <v>11</v>
      </c>
      <c r="H167" s="21" t="s">
        <v>11</v>
      </c>
      <c r="I167" s="21" t="s">
        <v>12</v>
      </c>
      <c r="J167" t="s">
        <v>687</v>
      </c>
    </row>
    <row r="168" spans="1:10" x14ac:dyDescent="0.3">
      <c r="A168" s="21" t="s">
        <v>359</v>
      </c>
      <c r="B168" s="21" t="s">
        <v>908</v>
      </c>
      <c r="C168" s="21" t="s">
        <v>353</v>
      </c>
      <c r="D168" s="21" t="s">
        <v>1377</v>
      </c>
      <c r="E168" s="21" t="s">
        <v>78</v>
      </c>
      <c r="F168" s="21" t="s">
        <v>12</v>
      </c>
      <c r="G168" s="21" t="s">
        <v>12</v>
      </c>
      <c r="H168" s="21" t="s">
        <v>11</v>
      </c>
      <c r="I168" s="21" t="s">
        <v>12</v>
      </c>
      <c r="J168" t="s">
        <v>687</v>
      </c>
    </row>
    <row r="169" spans="1:10" x14ac:dyDescent="0.3">
      <c r="A169" s="21" t="s">
        <v>125</v>
      </c>
      <c r="B169" s="21" t="s">
        <v>778</v>
      </c>
      <c r="C169" s="21" t="s">
        <v>118</v>
      </c>
      <c r="D169" s="26" t="s">
        <v>1372</v>
      </c>
      <c r="E169" s="21" t="s">
        <v>70</v>
      </c>
      <c r="F169" s="21" t="s">
        <v>12</v>
      </c>
      <c r="G169" s="21" t="s">
        <v>12</v>
      </c>
      <c r="H169" s="21" t="s">
        <v>11</v>
      </c>
      <c r="I169" s="21" t="s">
        <v>12</v>
      </c>
      <c r="J169" t="s">
        <v>687</v>
      </c>
    </row>
    <row r="170" spans="1:10" x14ac:dyDescent="0.3">
      <c r="A170" s="21" t="s">
        <v>185</v>
      </c>
      <c r="B170" s="21" t="s">
        <v>820</v>
      </c>
      <c r="C170" s="21" t="s">
        <v>17</v>
      </c>
      <c r="D170" s="21" t="s">
        <v>1372</v>
      </c>
      <c r="E170" s="21" t="s">
        <v>70</v>
      </c>
      <c r="F170" s="21" t="s">
        <v>12</v>
      </c>
      <c r="G170" s="21" t="s">
        <v>12</v>
      </c>
      <c r="H170" s="21" t="s">
        <v>11</v>
      </c>
      <c r="I170" s="21" t="s">
        <v>12</v>
      </c>
      <c r="J170" t="s">
        <v>687</v>
      </c>
    </row>
    <row r="171" spans="1:10" x14ac:dyDescent="0.3">
      <c r="A171" s="21" t="s">
        <v>138</v>
      </c>
      <c r="B171" s="21" t="s">
        <v>794</v>
      </c>
      <c r="C171" s="21" t="s">
        <v>786</v>
      </c>
      <c r="D171" s="21" t="s">
        <v>1372</v>
      </c>
      <c r="E171" s="21" t="s">
        <v>70</v>
      </c>
      <c r="F171" s="21" t="s">
        <v>11</v>
      </c>
      <c r="G171" s="21" t="s">
        <v>11</v>
      </c>
      <c r="H171" s="21" t="s">
        <v>11</v>
      </c>
      <c r="I171" s="21" t="s">
        <v>12</v>
      </c>
      <c r="J171" t="s">
        <v>687</v>
      </c>
    </row>
    <row r="172" spans="1:10" x14ac:dyDescent="0.3">
      <c r="A172" s="21" t="s">
        <v>639</v>
      </c>
      <c r="B172" s="21" t="s">
        <v>627</v>
      </c>
      <c r="C172" s="21" t="s">
        <v>626</v>
      </c>
      <c r="D172" s="26" t="s">
        <v>1377</v>
      </c>
      <c r="E172" s="21" t="s">
        <v>70</v>
      </c>
      <c r="F172" s="21" t="s">
        <v>12</v>
      </c>
      <c r="G172" s="21" t="s">
        <v>12</v>
      </c>
      <c r="H172" s="21" t="s">
        <v>11</v>
      </c>
      <c r="I172" s="21" t="s">
        <v>12</v>
      </c>
      <c r="J172" t="s">
        <v>687</v>
      </c>
    </row>
    <row r="173" spans="1:10" x14ac:dyDescent="0.3">
      <c r="A173" s="21" t="s">
        <v>645</v>
      </c>
      <c r="B173" s="21" t="s">
        <v>1058</v>
      </c>
      <c r="C173" s="21" t="s">
        <v>626</v>
      </c>
      <c r="D173" s="21" t="s">
        <v>1377</v>
      </c>
      <c r="E173" s="21" t="s">
        <v>70</v>
      </c>
      <c r="F173" s="21" t="s">
        <v>12</v>
      </c>
      <c r="G173" s="21" t="s">
        <v>12</v>
      </c>
      <c r="H173" s="21" t="s">
        <v>11</v>
      </c>
      <c r="I173" s="21" t="s">
        <v>12</v>
      </c>
      <c r="J173" t="s">
        <v>687</v>
      </c>
    </row>
    <row r="174" spans="1:10" x14ac:dyDescent="0.3">
      <c r="A174" s="21" t="s">
        <v>647</v>
      </c>
      <c r="B174" s="21" t="s">
        <v>1059</v>
      </c>
      <c r="C174" s="21" t="s">
        <v>626</v>
      </c>
      <c r="D174" s="26" t="s">
        <v>1377</v>
      </c>
      <c r="E174" s="21" t="s">
        <v>70</v>
      </c>
      <c r="F174" s="21" t="s">
        <v>12</v>
      </c>
      <c r="G174" s="21" t="s">
        <v>12</v>
      </c>
      <c r="H174" s="21" t="s">
        <v>11</v>
      </c>
      <c r="I174" s="21" t="s">
        <v>12</v>
      </c>
      <c r="J174" t="s">
        <v>687</v>
      </c>
    </row>
    <row r="175" spans="1:10" x14ac:dyDescent="0.3">
      <c r="A175" s="21" t="s">
        <v>644</v>
      </c>
      <c r="B175" s="21" t="s">
        <v>1056</v>
      </c>
      <c r="C175" s="21" t="s">
        <v>626</v>
      </c>
      <c r="D175" s="21" t="s">
        <v>1377</v>
      </c>
      <c r="E175" s="21" t="s">
        <v>70</v>
      </c>
      <c r="F175" s="21" t="s">
        <v>12</v>
      </c>
      <c r="G175" s="21" t="s">
        <v>12</v>
      </c>
      <c r="H175" s="21" t="s">
        <v>11</v>
      </c>
      <c r="I175" s="21" t="s">
        <v>12</v>
      </c>
      <c r="J175" t="s">
        <v>687</v>
      </c>
    </row>
    <row r="176" spans="1:10" x14ac:dyDescent="0.3">
      <c r="A176" s="21" t="s">
        <v>521</v>
      </c>
      <c r="B176" s="21" t="s">
        <v>990</v>
      </c>
      <c r="C176" s="21" t="s">
        <v>520</v>
      </c>
      <c r="D176" s="26" t="s">
        <v>1375</v>
      </c>
      <c r="E176" s="21" t="s">
        <v>55</v>
      </c>
      <c r="F176" s="21" t="s">
        <v>12</v>
      </c>
      <c r="G176" s="21" t="s">
        <v>12</v>
      </c>
      <c r="H176" s="21" t="s">
        <v>11</v>
      </c>
      <c r="I176" s="21" t="s">
        <v>12</v>
      </c>
      <c r="J176" t="s">
        <v>687</v>
      </c>
    </row>
    <row r="177" spans="1:10" x14ac:dyDescent="0.3">
      <c r="A177" s="21" t="s">
        <v>499</v>
      </c>
      <c r="B177" s="21" t="s">
        <v>985</v>
      </c>
      <c r="C177" s="21" t="s">
        <v>500</v>
      </c>
      <c r="D177" s="26" t="s">
        <v>1372</v>
      </c>
      <c r="E177" s="21" t="s">
        <v>51</v>
      </c>
      <c r="F177" s="21" t="s">
        <v>11</v>
      </c>
      <c r="G177" s="21" t="s">
        <v>12</v>
      </c>
      <c r="H177" s="21" t="s">
        <v>11</v>
      </c>
      <c r="I177" s="21" t="s">
        <v>12</v>
      </c>
      <c r="J177" t="s">
        <v>687</v>
      </c>
    </row>
    <row r="178" spans="1:10" x14ac:dyDescent="0.3">
      <c r="A178" s="21" t="s">
        <v>499</v>
      </c>
      <c r="B178" s="21" t="s">
        <v>985</v>
      </c>
      <c r="C178" s="21" t="s">
        <v>500</v>
      </c>
      <c r="D178" s="26" t="s">
        <v>1372</v>
      </c>
      <c r="E178" s="21" t="s">
        <v>70</v>
      </c>
      <c r="F178" s="21" t="s">
        <v>12</v>
      </c>
      <c r="G178" s="21" t="s">
        <v>12</v>
      </c>
      <c r="H178" s="21" t="s">
        <v>11</v>
      </c>
      <c r="I178" s="21" t="s">
        <v>12</v>
      </c>
      <c r="J178" t="s">
        <v>687</v>
      </c>
    </row>
    <row r="179" spans="1:10" x14ac:dyDescent="0.3">
      <c r="A179" s="21" t="s">
        <v>397</v>
      </c>
      <c r="B179" s="21" t="s">
        <v>933</v>
      </c>
      <c r="C179" s="21" t="s">
        <v>381</v>
      </c>
      <c r="D179" s="26" t="s">
        <v>1374</v>
      </c>
      <c r="E179" s="21" t="s">
        <v>70</v>
      </c>
      <c r="F179" s="21" t="s">
        <v>12</v>
      </c>
      <c r="G179" s="21" t="s">
        <v>12</v>
      </c>
      <c r="H179" s="21" t="s">
        <v>11</v>
      </c>
      <c r="I179" s="21" t="s">
        <v>12</v>
      </c>
      <c r="J179" t="s">
        <v>687</v>
      </c>
    </row>
    <row r="180" spans="1:10" x14ac:dyDescent="0.3">
      <c r="A180" s="21" t="s">
        <v>357</v>
      </c>
      <c r="B180" s="21" t="s">
        <v>906</v>
      </c>
      <c r="C180" s="21" t="s">
        <v>353</v>
      </c>
      <c r="D180" s="26" t="s">
        <v>1377</v>
      </c>
      <c r="E180" s="21" t="s">
        <v>71</v>
      </c>
      <c r="F180" s="21" t="s">
        <v>12</v>
      </c>
      <c r="G180" s="21" t="s">
        <v>12</v>
      </c>
      <c r="H180" s="21" t="s">
        <v>11</v>
      </c>
      <c r="I180" s="21" t="s">
        <v>12</v>
      </c>
      <c r="J180" t="s">
        <v>687</v>
      </c>
    </row>
    <row r="181" spans="1:10" x14ac:dyDescent="0.3">
      <c r="A181" s="21" t="s">
        <v>622</v>
      </c>
      <c r="B181" s="21" t="s">
        <v>1053</v>
      </c>
      <c r="C181" s="21" t="s">
        <v>621</v>
      </c>
      <c r="D181" s="21" t="s">
        <v>1376</v>
      </c>
      <c r="E181" s="21" t="s">
        <v>78</v>
      </c>
      <c r="F181" s="21" t="s">
        <v>11</v>
      </c>
      <c r="G181" s="21" t="s">
        <v>11</v>
      </c>
      <c r="H181" s="21" t="s">
        <v>11</v>
      </c>
      <c r="I181" s="21" t="s">
        <v>12</v>
      </c>
      <c r="J181" t="s">
        <v>687</v>
      </c>
    </row>
    <row r="182" spans="1:10" x14ac:dyDescent="0.3">
      <c r="A182" s="21" t="s">
        <v>649</v>
      </c>
      <c r="B182" s="21" t="s">
        <v>1046</v>
      </c>
      <c r="C182" s="21" t="s">
        <v>1220</v>
      </c>
      <c r="D182" s="26" t="s">
        <v>1377</v>
      </c>
      <c r="E182" s="21" t="s">
        <v>55</v>
      </c>
      <c r="F182" s="21" t="s">
        <v>11</v>
      </c>
      <c r="G182" s="21" t="s">
        <v>11</v>
      </c>
      <c r="H182" s="21" t="s">
        <v>11</v>
      </c>
      <c r="I182" s="21" t="s">
        <v>12</v>
      </c>
      <c r="J182" t="s">
        <v>687</v>
      </c>
    </row>
    <row r="183" spans="1:10" x14ac:dyDescent="0.3">
      <c r="A183" s="21" t="s">
        <v>1105</v>
      </c>
      <c r="B183" s="21" t="s">
        <v>1106</v>
      </c>
      <c r="C183" s="21" t="s">
        <v>1107</v>
      </c>
      <c r="D183" s="26" t="s">
        <v>1372</v>
      </c>
      <c r="E183" s="21" t="s">
        <v>55</v>
      </c>
      <c r="F183" s="21" t="s">
        <v>11</v>
      </c>
      <c r="G183" s="21" t="s">
        <v>11</v>
      </c>
      <c r="H183" s="21" t="s">
        <v>11</v>
      </c>
      <c r="I183" s="21" t="s">
        <v>12</v>
      </c>
      <c r="J183" t="s">
        <v>687</v>
      </c>
    </row>
    <row r="184" spans="1:10" x14ac:dyDescent="0.3">
      <c r="A184" s="21" t="s">
        <v>293</v>
      </c>
      <c r="B184" s="21" t="s">
        <v>858</v>
      </c>
      <c r="C184" s="21" t="s">
        <v>1108</v>
      </c>
      <c r="D184" s="21" t="s">
        <v>1372</v>
      </c>
      <c r="E184" s="21" t="s">
        <v>70</v>
      </c>
      <c r="F184" s="21" t="s">
        <v>12</v>
      </c>
      <c r="G184" s="21" t="s">
        <v>12</v>
      </c>
      <c r="H184" s="21" t="s">
        <v>11</v>
      </c>
      <c r="I184" s="21" t="s">
        <v>12</v>
      </c>
      <c r="J184" t="s">
        <v>687</v>
      </c>
    </row>
    <row r="185" spans="1:10" x14ac:dyDescent="0.3">
      <c r="A185" s="21" t="s">
        <v>418</v>
      </c>
      <c r="B185" s="21" t="s">
        <v>964</v>
      </c>
      <c r="C185" s="21" t="s">
        <v>419</v>
      </c>
      <c r="D185" s="21" t="s">
        <v>1372</v>
      </c>
      <c r="E185" s="21" t="s">
        <v>177</v>
      </c>
      <c r="F185" s="21" t="s">
        <v>12</v>
      </c>
      <c r="G185" s="21" t="s">
        <v>12</v>
      </c>
      <c r="H185" s="21" t="s">
        <v>11</v>
      </c>
      <c r="I185" s="21" t="s">
        <v>12</v>
      </c>
      <c r="J185" t="s">
        <v>687</v>
      </c>
    </row>
    <row r="186" spans="1:10" x14ac:dyDescent="0.3">
      <c r="A186" s="21" t="s">
        <v>188</v>
      </c>
      <c r="B186" s="21" t="s">
        <v>827</v>
      </c>
      <c r="C186" s="21" t="s">
        <v>189</v>
      </c>
      <c r="D186" s="21" t="s">
        <v>1372</v>
      </c>
      <c r="E186" s="21" t="s">
        <v>70</v>
      </c>
      <c r="F186" s="21" t="s">
        <v>12</v>
      </c>
      <c r="G186" s="21" t="s">
        <v>12</v>
      </c>
      <c r="H186" s="21" t="s">
        <v>11</v>
      </c>
      <c r="I186" s="21" t="s">
        <v>12</v>
      </c>
      <c r="J186" t="s">
        <v>687</v>
      </c>
    </row>
    <row r="187" spans="1:10" x14ac:dyDescent="0.3">
      <c r="A187" s="21" t="s">
        <v>615</v>
      </c>
      <c r="B187" s="21" t="s">
        <v>1050</v>
      </c>
      <c r="C187" s="21" t="s">
        <v>616</v>
      </c>
      <c r="D187" s="21" t="s">
        <v>1372</v>
      </c>
      <c r="E187" s="21" t="s">
        <v>70</v>
      </c>
      <c r="F187" s="21" t="s">
        <v>12</v>
      </c>
      <c r="G187" s="21" t="s">
        <v>12</v>
      </c>
      <c r="H187" s="21" t="s">
        <v>11</v>
      </c>
      <c r="I187" s="21" t="s">
        <v>12</v>
      </c>
      <c r="J187" t="s">
        <v>687</v>
      </c>
    </row>
    <row r="188" spans="1:10" x14ac:dyDescent="0.3">
      <c r="A188" s="21" t="s">
        <v>617</v>
      </c>
      <c r="B188" s="21" t="s">
        <v>1051</v>
      </c>
      <c r="C188" s="21" t="s">
        <v>616</v>
      </c>
      <c r="D188" s="21" t="s">
        <v>1372</v>
      </c>
      <c r="E188" s="21" t="s">
        <v>70</v>
      </c>
      <c r="F188" s="21" t="s">
        <v>12</v>
      </c>
      <c r="G188" s="21" t="s">
        <v>12</v>
      </c>
      <c r="H188" s="21" t="s">
        <v>11</v>
      </c>
      <c r="I188" s="21" t="s">
        <v>12</v>
      </c>
      <c r="J188" t="s">
        <v>687</v>
      </c>
    </row>
    <row r="189" spans="1:10" x14ac:dyDescent="0.3">
      <c r="A189" s="21" t="s">
        <v>618</v>
      </c>
      <c r="B189" s="21" t="s">
        <v>1052</v>
      </c>
      <c r="C189" s="21" t="s">
        <v>616</v>
      </c>
      <c r="D189" s="21" t="s">
        <v>1372</v>
      </c>
      <c r="E189" s="21" t="s">
        <v>70</v>
      </c>
      <c r="F189" s="21" t="s">
        <v>12</v>
      </c>
      <c r="G189" s="21" t="s">
        <v>12</v>
      </c>
      <c r="H189" s="21" t="s">
        <v>11</v>
      </c>
      <c r="I189" s="21" t="s">
        <v>12</v>
      </c>
      <c r="J189" t="s">
        <v>687</v>
      </c>
    </row>
    <row r="190" spans="1:10" x14ac:dyDescent="0.3">
      <c r="A190" s="21" t="s">
        <v>423</v>
      </c>
      <c r="B190" s="21" t="s">
        <v>1221</v>
      </c>
      <c r="C190" s="21" t="s">
        <v>863</v>
      </c>
      <c r="D190" s="21" t="s">
        <v>1372</v>
      </c>
      <c r="E190" s="21" t="s">
        <v>70</v>
      </c>
      <c r="F190" s="21" t="s">
        <v>12</v>
      </c>
      <c r="G190" s="21" t="s">
        <v>12</v>
      </c>
      <c r="H190" s="21" t="s">
        <v>11</v>
      </c>
      <c r="I190" s="21" t="s">
        <v>12</v>
      </c>
      <c r="J190" t="s">
        <v>687</v>
      </c>
    </row>
    <row r="191" spans="1:10" x14ac:dyDescent="0.3">
      <c r="A191" s="21" t="s">
        <v>595</v>
      </c>
      <c r="B191" s="21" t="s">
        <v>1043</v>
      </c>
      <c r="C191" s="21" t="s">
        <v>594</v>
      </c>
      <c r="D191" s="26" t="s">
        <v>1372</v>
      </c>
      <c r="E191" s="21" t="s">
        <v>70</v>
      </c>
      <c r="F191" s="21" t="s">
        <v>12</v>
      </c>
      <c r="G191" s="21" t="s">
        <v>12</v>
      </c>
      <c r="H191" s="21" t="s">
        <v>11</v>
      </c>
      <c r="I191" s="21" t="s">
        <v>12</v>
      </c>
      <c r="J191" t="s">
        <v>687</v>
      </c>
    </row>
    <row r="192" spans="1:10" x14ac:dyDescent="0.3">
      <c r="A192" s="21" t="s">
        <v>1539</v>
      </c>
      <c r="B192" s="21" t="s">
        <v>1540</v>
      </c>
      <c r="C192" s="21" t="s">
        <v>1541</v>
      </c>
      <c r="D192" s="26" t="s">
        <v>1374</v>
      </c>
      <c r="E192" s="21" t="s">
        <v>54</v>
      </c>
      <c r="F192" s="21" t="s">
        <v>12</v>
      </c>
      <c r="G192" s="21" t="s">
        <v>12</v>
      </c>
      <c r="H192" s="21" t="s">
        <v>11</v>
      </c>
      <c r="I192" s="21" t="s">
        <v>12</v>
      </c>
      <c r="J192" t="s">
        <v>687</v>
      </c>
    </row>
    <row r="193" spans="1:10" x14ac:dyDescent="0.3">
      <c r="A193" s="21" t="s">
        <v>548</v>
      </c>
      <c r="B193" s="21" t="s">
        <v>1000</v>
      </c>
      <c r="C193" s="21" t="s">
        <v>549</v>
      </c>
      <c r="D193" s="26" t="s">
        <v>1372</v>
      </c>
      <c r="E193" s="21" t="s">
        <v>70</v>
      </c>
      <c r="F193" s="21" t="s">
        <v>12</v>
      </c>
      <c r="G193" s="21" t="s">
        <v>12</v>
      </c>
      <c r="H193" s="21" t="s">
        <v>11</v>
      </c>
      <c r="I193" s="21" t="s">
        <v>12</v>
      </c>
      <c r="J193" t="s">
        <v>687</v>
      </c>
    </row>
    <row r="194" spans="1:10" x14ac:dyDescent="0.3">
      <c r="A194" s="21" t="s">
        <v>377</v>
      </c>
      <c r="B194" s="21" t="s">
        <v>927</v>
      </c>
      <c r="C194" s="21" t="s">
        <v>378</v>
      </c>
      <c r="D194" s="26" t="s">
        <v>1372</v>
      </c>
      <c r="E194" s="21" t="s">
        <v>70</v>
      </c>
      <c r="F194" s="21" t="s">
        <v>11</v>
      </c>
      <c r="G194" s="21" t="s">
        <v>12</v>
      </c>
      <c r="H194" s="21" t="s">
        <v>11</v>
      </c>
      <c r="I194" s="21" t="s">
        <v>12</v>
      </c>
      <c r="J194" t="s">
        <v>687</v>
      </c>
    </row>
    <row r="195" spans="1:10" x14ac:dyDescent="0.3">
      <c r="A195" s="21" t="s">
        <v>669</v>
      </c>
      <c r="B195" s="21" t="s">
        <v>1069</v>
      </c>
      <c r="C195" s="21" t="s">
        <v>667</v>
      </c>
      <c r="D195" s="26" t="s">
        <v>1374</v>
      </c>
      <c r="E195" s="21" t="s">
        <v>78</v>
      </c>
      <c r="F195" s="21" t="s">
        <v>11</v>
      </c>
      <c r="G195" s="21" t="s">
        <v>11</v>
      </c>
      <c r="H195" s="21" t="s">
        <v>11</v>
      </c>
      <c r="I195" s="21" t="s">
        <v>12</v>
      </c>
      <c r="J195" t="s">
        <v>687</v>
      </c>
    </row>
    <row r="196" spans="1:10" x14ac:dyDescent="0.3">
      <c r="A196" s="21" t="s">
        <v>409</v>
      </c>
      <c r="B196" s="21" t="s">
        <v>963</v>
      </c>
      <c r="C196" s="21" t="s">
        <v>410</v>
      </c>
      <c r="D196" s="26" t="s">
        <v>1376</v>
      </c>
      <c r="E196" s="21" t="s">
        <v>51</v>
      </c>
      <c r="F196" s="21" t="s">
        <v>11</v>
      </c>
      <c r="G196" s="21" t="s">
        <v>12</v>
      </c>
      <c r="H196" s="21" t="s">
        <v>11</v>
      </c>
      <c r="I196" s="21" t="s">
        <v>12</v>
      </c>
      <c r="J196" t="s">
        <v>687</v>
      </c>
    </row>
    <row r="197" spans="1:10" x14ac:dyDescent="0.3">
      <c r="A197" s="21" t="s">
        <v>337</v>
      </c>
      <c r="B197" s="21" t="s">
        <v>889</v>
      </c>
      <c r="C197" s="21" t="s">
        <v>338</v>
      </c>
      <c r="D197" s="26" t="s">
        <v>1376</v>
      </c>
      <c r="E197" s="21" t="s">
        <v>55</v>
      </c>
      <c r="F197" s="21" t="s">
        <v>11</v>
      </c>
      <c r="G197" s="21" t="s">
        <v>11</v>
      </c>
      <c r="H197" s="21" t="s">
        <v>11</v>
      </c>
      <c r="I197" s="21" t="s">
        <v>12</v>
      </c>
      <c r="J197" t="s">
        <v>687</v>
      </c>
    </row>
    <row r="198" spans="1:10" x14ac:dyDescent="0.3">
      <c r="A198" s="21" t="s">
        <v>402</v>
      </c>
      <c r="B198" s="21" t="s">
        <v>938</v>
      </c>
      <c r="C198" s="21" t="s">
        <v>381</v>
      </c>
      <c r="D198" s="26" t="s">
        <v>1374</v>
      </c>
      <c r="E198" s="21" t="s">
        <v>70</v>
      </c>
      <c r="F198" s="21" t="s">
        <v>12</v>
      </c>
      <c r="G198" s="21" t="s">
        <v>12</v>
      </c>
      <c r="H198" s="21" t="s">
        <v>11</v>
      </c>
      <c r="I198" s="21" t="s">
        <v>12</v>
      </c>
      <c r="J198" t="s">
        <v>687</v>
      </c>
    </row>
    <row r="199" spans="1:10" x14ac:dyDescent="0.3">
      <c r="A199" s="21" t="s">
        <v>535</v>
      </c>
      <c r="B199" s="21" t="s">
        <v>993</v>
      </c>
      <c r="C199" s="21" t="s">
        <v>536</v>
      </c>
      <c r="D199" s="26" t="s">
        <v>1372</v>
      </c>
      <c r="E199" s="21" t="s">
        <v>55</v>
      </c>
      <c r="F199" s="21" t="s">
        <v>11</v>
      </c>
      <c r="G199" s="21" t="s">
        <v>11</v>
      </c>
      <c r="H199" s="21" t="s">
        <v>11</v>
      </c>
      <c r="I199" s="21" t="s">
        <v>12</v>
      </c>
      <c r="J199" t="s">
        <v>687</v>
      </c>
    </row>
    <row r="200" spans="1:10" x14ac:dyDescent="0.3">
      <c r="A200" s="21" t="s">
        <v>115</v>
      </c>
      <c r="B200" s="21" t="s">
        <v>768</v>
      </c>
      <c r="C200" s="21" t="s">
        <v>111</v>
      </c>
      <c r="D200" s="26" t="s">
        <v>1372</v>
      </c>
      <c r="E200" s="21" t="s">
        <v>70</v>
      </c>
      <c r="F200" s="21" t="s">
        <v>11</v>
      </c>
      <c r="G200" s="21" t="s">
        <v>12</v>
      </c>
      <c r="H200" s="21" t="s">
        <v>11</v>
      </c>
      <c r="I200" s="21" t="s">
        <v>12</v>
      </c>
      <c r="J200" t="s">
        <v>687</v>
      </c>
    </row>
    <row r="201" spans="1:10" x14ac:dyDescent="0.3">
      <c r="A201" s="21" t="s">
        <v>488</v>
      </c>
      <c r="B201" s="21" t="s">
        <v>979</v>
      </c>
      <c r="C201" s="21" t="s">
        <v>484</v>
      </c>
      <c r="D201" s="26" t="s">
        <v>1372</v>
      </c>
      <c r="E201" s="21" t="s">
        <v>78</v>
      </c>
      <c r="F201" s="21" t="s">
        <v>11</v>
      </c>
      <c r="G201" s="21" t="s">
        <v>11</v>
      </c>
      <c r="H201" s="21" t="s">
        <v>11</v>
      </c>
      <c r="I201" s="21" t="s">
        <v>12</v>
      </c>
      <c r="J201" t="s">
        <v>687</v>
      </c>
    </row>
    <row r="202" spans="1:10" x14ac:dyDescent="0.3">
      <c r="A202" s="21" t="s">
        <v>320</v>
      </c>
      <c r="B202" s="21" t="s">
        <v>875</v>
      </c>
      <c r="C202" s="21" t="s">
        <v>873</v>
      </c>
      <c r="D202" s="26" t="s">
        <v>1374</v>
      </c>
      <c r="E202" s="21" t="s">
        <v>70</v>
      </c>
      <c r="F202" s="21" t="s">
        <v>12</v>
      </c>
      <c r="G202" s="21" t="s">
        <v>12</v>
      </c>
      <c r="H202" s="21" t="s">
        <v>11</v>
      </c>
      <c r="I202" s="21" t="s">
        <v>12</v>
      </c>
      <c r="J202" t="s">
        <v>687</v>
      </c>
    </row>
    <row r="203" spans="1:10" x14ac:dyDescent="0.3">
      <c r="A203" s="21" t="s">
        <v>321</v>
      </c>
      <c r="B203" s="21" t="s">
        <v>884</v>
      </c>
      <c r="C203" s="21" t="s">
        <v>873</v>
      </c>
      <c r="D203" s="26" t="s">
        <v>1374</v>
      </c>
      <c r="E203" s="21" t="s">
        <v>70</v>
      </c>
      <c r="F203" s="21" t="s">
        <v>12</v>
      </c>
      <c r="G203" s="21" t="s">
        <v>12</v>
      </c>
      <c r="H203" s="21" t="s">
        <v>11</v>
      </c>
      <c r="I203" s="21" t="s">
        <v>12</v>
      </c>
      <c r="J203" t="s">
        <v>687</v>
      </c>
    </row>
    <row r="204" spans="1:10" x14ac:dyDescent="0.3">
      <c r="A204" s="21" t="s">
        <v>407</v>
      </c>
      <c r="B204" s="21" t="s">
        <v>962</v>
      </c>
      <c r="C204" s="21" t="s">
        <v>408</v>
      </c>
      <c r="D204" s="26" t="s">
        <v>1374</v>
      </c>
      <c r="E204" s="21" t="s">
        <v>70</v>
      </c>
      <c r="F204" s="21" t="s">
        <v>11</v>
      </c>
      <c r="G204" s="21" t="s">
        <v>11</v>
      </c>
      <c r="H204" s="21" t="s">
        <v>11</v>
      </c>
      <c r="I204" s="21" t="s">
        <v>12</v>
      </c>
      <c r="J204" t="s">
        <v>687</v>
      </c>
    </row>
    <row r="205" spans="1:10" x14ac:dyDescent="0.3">
      <c r="A205" s="21" t="s">
        <v>464</v>
      </c>
      <c r="B205" s="21" t="s">
        <v>868</v>
      </c>
      <c r="C205" s="21" t="s">
        <v>863</v>
      </c>
      <c r="D205" s="26" t="s">
        <v>1372</v>
      </c>
      <c r="E205" s="21" t="s">
        <v>70</v>
      </c>
      <c r="F205" s="21" t="s">
        <v>11</v>
      </c>
      <c r="G205" s="21" t="s">
        <v>12</v>
      </c>
      <c r="H205" s="21" t="s">
        <v>11</v>
      </c>
      <c r="I205" s="21" t="s">
        <v>12</v>
      </c>
      <c r="J205" t="s">
        <v>687</v>
      </c>
    </row>
    <row r="206" spans="1:10" x14ac:dyDescent="0.3">
      <c r="A206" s="21" t="s">
        <v>528</v>
      </c>
      <c r="B206" s="21" t="s">
        <v>991</v>
      </c>
      <c r="C206" s="21" t="s">
        <v>523</v>
      </c>
      <c r="D206" s="26" t="s">
        <v>1376</v>
      </c>
      <c r="E206" s="21" t="s">
        <v>55</v>
      </c>
      <c r="F206" s="21" t="s">
        <v>11</v>
      </c>
      <c r="G206" s="21" t="s">
        <v>11</v>
      </c>
      <c r="H206" s="21" t="s">
        <v>11</v>
      </c>
      <c r="I206" s="21" t="s">
        <v>12</v>
      </c>
      <c r="J206" t="s">
        <v>687</v>
      </c>
    </row>
    <row r="207" spans="1:10" x14ac:dyDescent="0.3">
      <c r="A207" s="21" t="s">
        <v>330</v>
      </c>
      <c r="B207" s="21" t="s">
        <v>885</v>
      </c>
      <c r="C207" s="21" t="s">
        <v>331</v>
      </c>
      <c r="D207" s="21" t="s">
        <v>1376</v>
      </c>
      <c r="E207" s="21" t="s">
        <v>70</v>
      </c>
      <c r="F207" s="21" t="s">
        <v>12</v>
      </c>
      <c r="G207" s="21" t="s">
        <v>12</v>
      </c>
      <c r="H207" s="21" t="s">
        <v>11</v>
      </c>
      <c r="I207" s="21" t="s">
        <v>12</v>
      </c>
      <c r="J207" t="s">
        <v>687</v>
      </c>
    </row>
    <row r="208" spans="1:10" x14ac:dyDescent="0.3">
      <c r="A208" s="21" t="s">
        <v>314</v>
      </c>
      <c r="B208" s="21" t="s">
        <v>1048</v>
      </c>
      <c r="C208" s="21" t="s">
        <v>1220</v>
      </c>
      <c r="D208" s="21" t="s">
        <v>1372</v>
      </c>
      <c r="E208" s="21" t="s">
        <v>55</v>
      </c>
      <c r="F208" s="21" t="s">
        <v>11</v>
      </c>
      <c r="G208" s="21" t="s">
        <v>11</v>
      </c>
      <c r="H208" s="21" t="s">
        <v>11</v>
      </c>
      <c r="I208" s="21" t="s">
        <v>12</v>
      </c>
      <c r="J208" t="s">
        <v>687</v>
      </c>
    </row>
    <row r="209" spans="1:10" x14ac:dyDescent="0.3">
      <c r="A209" s="21" t="s">
        <v>1109</v>
      </c>
      <c r="B209" s="21" t="s">
        <v>1110</v>
      </c>
      <c r="C209" s="21" t="s">
        <v>1111</v>
      </c>
      <c r="D209" s="21" t="s">
        <v>1378</v>
      </c>
      <c r="E209" s="21" t="s">
        <v>51</v>
      </c>
      <c r="F209" s="21" t="s">
        <v>11</v>
      </c>
      <c r="G209" s="21" t="s">
        <v>11</v>
      </c>
      <c r="H209" s="21" t="s">
        <v>11</v>
      </c>
      <c r="I209" s="21" t="s">
        <v>12</v>
      </c>
      <c r="J209" t="s">
        <v>687</v>
      </c>
    </row>
    <row r="210" spans="1:10" x14ac:dyDescent="0.3">
      <c r="A210" s="21" t="s">
        <v>482</v>
      </c>
      <c r="B210" s="21" t="s">
        <v>977</v>
      </c>
      <c r="C210" s="21" t="s">
        <v>479</v>
      </c>
      <c r="D210" s="21" t="s">
        <v>1372</v>
      </c>
      <c r="E210" s="21" t="s">
        <v>55</v>
      </c>
      <c r="F210" s="21" t="s">
        <v>11</v>
      </c>
      <c r="G210" s="21" t="s">
        <v>11</v>
      </c>
      <c r="H210" s="21" t="s">
        <v>11</v>
      </c>
      <c r="I210" s="21" t="s">
        <v>12</v>
      </c>
      <c r="J210" t="s">
        <v>687</v>
      </c>
    </row>
    <row r="211" spans="1:10" x14ac:dyDescent="0.3">
      <c r="A211" s="21" t="s">
        <v>414</v>
      </c>
      <c r="B211" s="21" t="s">
        <v>1112</v>
      </c>
      <c r="C211" s="21" t="s">
        <v>413</v>
      </c>
      <c r="D211" s="21" t="s">
        <v>1374</v>
      </c>
      <c r="E211" s="21" t="s">
        <v>78</v>
      </c>
      <c r="F211" s="21" t="s">
        <v>12</v>
      </c>
      <c r="G211" s="21" t="s">
        <v>12</v>
      </c>
      <c r="H211" s="21" t="s">
        <v>11</v>
      </c>
      <c r="I211" s="21" t="s">
        <v>12</v>
      </c>
      <c r="J211" t="s">
        <v>687</v>
      </c>
    </row>
    <row r="212" spans="1:10" x14ac:dyDescent="0.3">
      <c r="A212" s="21" t="s">
        <v>668</v>
      </c>
      <c r="B212" s="21" t="s">
        <v>1068</v>
      </c>
      <c r="C212" s="21" t="s">
        <v>667</v>
      </c>
      <c r="D212" s="21" t="s">
        <v>1372</v>
      </c>
      <c r="E212" s="21" t="s">
        <v>78</v>
      </c>
      <c r="F212" s="21" t="s">
        <v>11</v>
      </c>
      <c r="G212" s="21" t="s">
        <v>11</v>
      </c>
      <c r="H212" s="21" t="s">
        <v>11</v>
      </c>
      <c r="I212" s="21" t="s">
        <v>12</v>
      </c>
      <c r="J212" t="s">
        <v>687</v>
      </c>
    </row>
    <row r="213" spans="1:10" x14ac:dyDescent="0.3">
      <c r="A213" s="21" t="s">
        <v>112</v>
      </c>
      <c r="B213" s="21" t="s">
        <v>767</v>
      </c>
      <c r="C213" s="21" t="s">
        <v>111</v>
      </c>
      <c r="D213" s="26" t="s">
        <v>1372</v>
      </c>
      <c r="E213" s="21" t="s">
        <v>70</v>
      </c>
      <c r="F213" s="21" t="s">
        <v>12</v>
      </c>
      <c r="G213" s="21" t="s">
        <v>12</v>
      </c>
      <c r="H213" s="21" t="s">
        <v>11</v>
      </c>
      <c r="I213" s="21" t="s">
        <v>12</v>
      </c>
      <c r="J213" t="s">
        <v>687</v>
      </c>
    </row>
    <row r="214" spans="1:10" x14ac:dyDescent="0.3">
      <c r="A214" s="21" t="s">
        <v>116</v>
      </c>
      <c r="B214" s="21" t="s">
        <v>770</v>
      </c>
      <c r="C214" s="21" t="s">
        <v>111</v>
      </c>
      <c r="D214" s="21" t="s">
        <v>1372</v>
      </c>
      <c r="E214" s="21" t="s">
        <v>70</v>
      </c>
      <c r="F214" s="21" t="s">
        <v>12</v>
      </c>
      <c r="G214" s="21" t="s">
        <v>12</v>
      </c>
      <c r="H214" s="21" t="s">
        <v>11</v>
      </c>
      <c r="I214" s="21" t="s">
        <v>12</v>
      </c>
      <c r="J214" t="s">
        <v>687</v>
      </c>
    </row>
    <row r="215" spans="1:10" x14ac:dyDescent="0.3">
      <c r="A215" s="21" t="s">
        <v>114</v>
      </c>
      <c r="B215" s="21" t="s">
        <v>766</v>
      </c>
      <c r="C215" s="21" t="s">
        <v>111</v>
      </c>
      <c r="D215" s="26" t="s">
        <v>1372</v>
      </c>
      <c r="E215" s="21" t="s">
        <v>70</v>
      </c>
      <c r="F215" s="21" t="s">
        <v>12</v>
      </c>
      <c r="G215" s="21" t="s">
        <v>12</v>
      </c>
      <c r="H215" s="21" t="s">
        <v>11</v>
      </c>
      <c r="I215" s="21" t="s">
        <v>12</v>
      </c>
      <c r="J215" t="s">
        <v>687</v>
      </c>
    </row>
    <row r="216" spans="1:10" x14ac:dyDescent="0.3">
      <c r="A216" s="21" t="s">
        <v>49</v>
      </c>
      <c r="B216" s="21" t="s">
        <v>1047</v>
      </c>
      <c r="C216" s="21" t="s">
        <v>1220</v>
      </c>
      <c r="D216" s="21" t="s">
        <v>1372</v>
      </c>
      <c r="E216" s="21" t="s">
        <v>55</v>
      </c>
      <c r="F216" s="21" t="s">
        <v>11</v>
      </c>
      <c r="G216" s="21" t="s">
        <v>11</v>
      </c>
      <c r="H216" s="21" t="s">
        <v>11</v>
      </c>
      <c r="I216" s="21" t="s">
        <v>12</v>
      </c>
      <c r="J216" t="s">
        <v>687</v>
      </c>
    </row>
    <row r="217" spans="1:10" x14ac:dyDescent="0.3">
      <c r="A217" s="21" t="s">
        <v>103</v>
      </c>
      <c r="B217" s="21" t="s">
        <v>764</v>
      </c>
      <c r="C217" s="21" t="s">
        <v>104</v>
      </c>
      <c r="D217" s="26" t="s">
        <v>1376</v>
      </c>
      <c r="E217" s="21" t="s">
        <v>51</v>
      </c>
      <c r="F217" s="21" t="s">
        <v>11</v>
      </c>
      <c r="G217" s="21" t="s">
        <v>11</v>
      </c>
      <c r="H217" s="21" t="s">
        <v>11</v>
      </c>
      <c r="I217" s="21" t="s">
        <v>12</v>
      </c>
      <c r="J217" t="s">
        <v>687</v>
      </c>
    </row>
    <row r="218" spans="1:10" x14ac:dyDescent="0.3">
      <c r="A218" s="21" t="s">
        <v>641</v>
      </c>
      <c r="B218" s="21" t="s">
        <v>1055</v>
      </c>
      <c r="C218" s="21" t="s">
        <v>626</v>
      </c>
      <c r="D218" s="26" t="s">
        <v>1372</v>
      </c>
      <c r="E218" s="21" t="s">
        <v>55</v>
      </c>
      <c r="F218" s="21" t="s">
        <v>11</v>
      </c>
      <c r="G218" s="21" t="s">
        <v>12</v>
      </c>
      <c r="H218" s="21" t="s">
        <v>11</v>
      </c>
      <c r="I218" s="21" t="s">
        <v>12</v>
      </c>
      <c r="J218" t="s">
        <v>687</v>
      </c>
    </row>
    <row r="219" spans="1:10" x14ac:dyDescent="0.3">
      <c r="A219" s="21" t="s">
        <v>596</v>
      </c>
      <c r="B219" s="21" t="s">
        <v>1044</v>
      </c>
      <c r="C219" s="21" t="s">
        <v>594</v>
      </c>
      <c r="D219" s="21" t="s">
        <v>1372</v>
      </c>
      <c r="E219" s="21" t="s">
        <v>70</v>
      </c>
      <c r="F219" s="21" t="s">
        <v>12</v>
      </c>
      <c r="G219" s="21" t="s">
        <v>12</v>
      </c>
      <c r="H219" s="21" t="s">
        <v>11</v>
      </c>
      <c r="I219" s="21" t="s">
        <v>12</v>
      </c>
      <c r="J219" t="s">
        <v>687</v>
      </c>
    </row>
    <row r="220" spans="1:10" x14ac:dyDescent="0.3">
      <c r="A220" s="21" t="s">
        <v>604</v>
      </c>
      <c r="B220" s="21" t="s">
        <v>1049</v>
      </c>
      <c r="C220" s="21" t="s">
        <v>605</v>
      </c>
      <c r="D220" s="21" t="s">
        <v>1375</v>
      </c>
      <c r="E220" s="21" t="s">
        <v>70</v>
      </c>
      <c r="F220" s="21" t="s">
        <v>11</v>
      </c>
      <c r="G220" s="21" t="s">
        <v>12</v>
      </c>
      <c r="H220" s="21" t="s">
        <v>11</v>
      </c>
      <c r="I220" s="21" t="s">
        <v>12</v>
      </c>
      <c r="J220" t="s">
        <v>687</v>
      </c>
    </row>
    <row r="221" spans="1:10" x14ac:dyDescent="0.3">
      <c r="A221" s="21" t="s">
        <v>368</v>
      </c>
      <c r="B221" s="21" t="s">
        <v>917</v>
      </c>
      <c r="C221" s="21" t="s">
        <v>353</v>
      </c>
      <c r="D221" s="21" t="s">
        <v>1377</v>
      </c>
      <c r="E221" s="21" t="s">
        <v>70</v>
      </c>
      <c r="F221" s="21" t="s">
        <v>12</v>
      </c>
      <c r="G221" s="21" t="s">
        <v>12</v>
      </c>
      <c r="H221" s="21" t="s">
        <v>11</v>
      </c>
      <c r="I221" s="21" t="s">
        <v>12</v>
      </c>
      <c r="J221" t="s">
        <v>687</v>
      </c>
    </row>
    <row r="222" spans="1:10" x14ac:dyDescent="0.3">
      <c r="A222" s="21" t="s">
        <v>581</v>
      </c>
      <c r="B222" s="21" t="s">
        <v>956</v>
      </c>
      <c r="C222" s="21" t="s">
        <v>725</v>
      </c>
      <c r="D222" s="21" t="s">
        <v>1376</v>
      </c>
      <c r="E222" s="21" t="s">
        <v>70</v>
      </c>
      <c r="F222" s="21" t="s">
        <v>12</v>
      </c>
      <c r="G222" s="21" t="s">
        <v>12</v>
      </c>
      <c r="H222" s="21" t="s">
        <v>11</v>
      </c>
      <c r="I222" s="21" t="s">
        <v>12</v>
      </c>
      <c r="J222" t="s">
        <v>687</v>
      </c>
    </row>
    <row r="223" spans="1:10" x14ac:dyDescent="0.3">
      <c r="A223" s="21" t="s">
        <v>574</v>
      </c>
      <c r="B223" s="21" t="s">
        <v>1013</v>
      </c>
      <c r="C223" s="21" t="s">
        <v>575</v>
      </c>
      <c r="D223" s="21" t="s">
        <v>1378</v>
      </c>
      <c r="E223" s="21" t="s">
        <v>70</v>
      </c>
      <c r="F223" s="21" t="s">
        <v>12</v>
      </c>
      <c r="G223" s="21" t="s">
        <v>12</v>
      </c>
      <c r="H223" s="21" t="s">
        <v>11</v>
      </c>
      <c r="I223" s="21" t="s">
        <v>12</v>
      </c>
      <c r="J223" t="s">
        <v>687</v>
      </c>
    </row>
    <row r="224" spans="1:10" x14ac:dyDescent="0.3">
      <c r="A224" s="21" t="s">
        <v>576</v>
      </c>
      <c r="B224" s="21" t="s">
        <v>1014</v>
      </c>
      <c r="C224" s="21" t="s">
        <v>575</v>
      </c>
      <c r="D224" s="26" t="s">
        <v>1378</v>
      </c>
      <c r="E224" s="21" t="s">
        <v>70</v>
      </c>
      <c r="F224" s="21" t="s">
        <v>12</v>
      </c>
      <c r="G224" s="21" t="s">
        <v>12</v>
      </c>
      <c r="H224" s="21" t="s">
        <v>11</v>
      </c>
      <c r="I224" s="21" t="s">
        <v>12</v>
      </c>
      <c r="J224" t="s">
        <v>687</v>
      </c>
    </row>
    <row r="225" spans="1:10" x14ac:dyDescent="0.3">
      <c r="A225" s="21" t="s">
        <v>350</v>
      </c>
      <c r="B225" s="21" t="s">
        <v>904</v>
      </c>
      <c r="C225" s="21" t="s">
        <v>349</v>
      </c>
      <c r="D225" s="21" t="s">
        <v>1374</v>
      </c>
      <c r="E225" s="21" t="s">
        <v>78</v>
      </c>
      <c r="F225" s="21" t="s">
        <v>11</v>
      </c>
      <c r="G225" s="21" t="s">
        <v>11</v>
      </c>
      <c r="H225" s="21" t="s">
        <v>11</v>
      </c>
      <c r="I225" s="21" t="s">
        <v>12</v>
      </c>
      <c r="J225" t="s">
        <v>687</v>
      </c>
    </row>
    <row r="226" spans="1:10" x14ac:dyDescent="0.3">
      <c r="A226" s="21" t="s">
        <v>585</v>
      </c>
      <c r="B226" s="21" t="s">
        <v>1019</v>
      </c>
      <c r="C226" s="21" t="s">
        <v>586</v>
      </c>
      <c r="D226" s="21" t="s">
        <v>1376</v>
      </c>
      <c r="E226" s="21" t="s">
        <v>78</v>
      </c>
      <c r="F226" s="21" t="s">
        <v>12</v>
      </c>
      <c r="G226" s="21" t="s">
        <v>12</v>
      </c>
      <c r="H226" s="21" t="s">
        <v>11</v>
      </c>
      <c r="I226" s="21" t="s">
        <v>12</v>
      </c>
      <c r="J226" t="s">
        <v>687</v>
      </c>
    </row>
    <row r="227" spans="1:10" x14ac:dyDescent="0.3">
      <c r="A227" s="21" t="s">
        <v>117</v>
      </c>
      <c r="B227" s="21" t="s">
        <v>771</v>
      </c>
      <c r="C227" s="21" t="s">
        <v>118</v>
      </c>
      <c r="D227" s="26" t="s">
        <v>1372</v>
      </c>
      <c r="E227" s="21" t="s">
        <v>70</v>
      </c>
      <c r="F227" s="21" t="s">
        <v>12</v>
      </c>
      <c r="G227" s="21" t="s">
        <v>12</v>
      </c>
      <c r="H227" s="21" t="s">
        <v>11</v>
      </c>
      <c r="I227" s="21" t="s">
        <v>12</v>
      </c>
      <c r="J227" t="s">
        <v>687</v>
      </c>
    </row>
    <row r="228" spans="1:10" x14ac:dyDescent="0.3">
      <c r="A228" s="21" t="s">
        <v>119</v>
      </c>
      <c r="B228" s="21" t="s">
        <v>772</v>
      </c>
      <c r="C228" s="21" t="s">
        <v>118</v>
      </c>
      <c r="D228" s="21" t="s">
        <v>1372</v>
      </c>
      <c r="E228" s="21" t="s">
        <v>70</v>
      </c>
      <c r="F228" s="21" t="s">
        <v>12</v>
      </c>
      <c r="G228" s="21" t="s">
        <v>12</v>
      </c>
      <c r="H228" s="21" t="s">
        <v>11</v>
      </c>
      <c r="I228" s="21" t="s">
        <v>12</v>
      </c>
      <c r="J228" t="s">
        <v>687</v>
      </c>
    </row>
    <row r="229" spans="1:10" x14ac:dyDescent="0.3">
      <c r="A229" s="21" t="s">
        <v>102</v>
      </c>
      <c r="B229" s="21" t="s">
        <v>862</v>
      </c>
      <c r="C229" s="21" t="s">
        <v>863</v>
      </c>
      <c r="D229" s="26" t="s">
        <v>1372</v>
      </c>
      <c r="E229" s="21" t="s">
        <v>70</v>
      </c>
      <c r="F229" s="21" t="s">
        <v>12</v>
      </c>
      <c r="G229" s="21" t="s">
        <v>12</v>
      </c>
      <c r="H229" s="21" t="s">
        <v>11</v>
      </c>
      <c r="I229" s="21" t="s">
        <v>12</v>
      </c>
      <c r="J229" t="s">
        <v>687</v>
      </c>
    </row>
    <row r="230" spans="1:10" x14ac:dyDescent="0.3">
      <c r="A230" s="21" t="s">
        <v>121</v>
      </c>
      <c r="B230" s="21" t="s">
        <v>774</v>
      </c>
      <c r="C230" s="21" t="s">
        <v>118</v>
      </c>
      <c r="D230" s="26" t="s">
        <v>1372</v>
      </c>
      <c r="E230" s="21" t="s">
        <v>70</v>
      </c>
      <c r="F230" s="21" t="s">
        <v>12</v>
      </c>
      <c r="G230" s="21" t="s">
        <v>12</v>
      </c>
      <c r="H230" s="21" t="s">
        <v>11</v>
      </c>
      <c r="I230" s="21" t="s">
        <v>12</v>
      </c>
      <c r="J230" t="s">
        <v>687</v>
      </c>
    </row>
    <row r="231" spans="1:10" x14ac:dyDescent="0.3">
      <c r="A231" s="21" t="s">
        <v>122</v>
      </c>
      <c r="B231" s="21" t="s">
        <v>775</v>
      </c>
      <c r="C231" s="21" t="s">
        <v>118</v>
      </c>
      <c r="D231" s="21" t="s">
        <v>1372</v>
      </c>
      <c r="E231" s="21" t="s">
        <v>70</v>
      </c>
      <c r="F231" s="21" t="s">
        <v>12</v>
      </c>
      <c r="G231" s="21" t="s">
        <v>12</v>
      </c>
      <c r="H231" s="21" t="s">
        <v>11</v>
      </c>
      <c r="I231" s="21" t="s">
        <v>12</v>
      </c>
      <c r="J231" t="s">
        <v>687</v>
      </c>
    </row>
    <row r="232" spans="1:10" x14ac:dyDescent="0.3">
      <c r="A232" s="21" t="s">
        <v>123</v>
      </c>
      <c r="B232" s="21" t="s">
        <v>776</v>
      </c>
      <c r="C232" s="21" t="s">
        <v>118</v>
      </c>
      <c r="D232" s="21" t="s">
        <v>1372</v>
      </c>
      <c r="E232" s="21" t="s">
        <v>70</v>
      </c>
      <c r="F232" s="21" t="s">
        <v>12</v>
      </c>
      <c r="G232" s="21" t="s">
        <v>12</v>
      </c>
      <c r="H232" s="21" t="s">
        <v>11</v>
      </c>
      <c r="I232" s="21" t="s">
        <v>12</v>
      </c>
      <c r="J232" t="s">
        <v>687</v>
      </c>
    </row>
    <row r="233" spans="1:10" x14ac:dyDescent="0.3">
      <c r="A233" s="21" t="s">
        <v>124</v>
      </c>
      <c r="B233" s="21" t="s">
        <v>777</v>
      </c>
      <c r="C233" s="21" t="s">
        <v>118</v>
      </c>
      <c r="D233" s="21" t="s">
        <v>1372</v>
      </c>
      <c r="E233" s="21" t="s">
        <v>70</v>
      </c>
      <c r="F233" s="21" t="s">
        <v>12</v>
      </c>
      <c r="G233" s="21" t="s">
        <v>12</v>
      </c>
      <c r="H233" s="21" t="s">
        <v>11</v>
      </c>
      <c r="I233" s="21" t="s">
        <v>12</v>
      </c>
      <c r="J233" t="s">
        <v>687</v>
      </c>
    </row>
    <row r="234" spans="1:10" x14ac:dyDescent="0.3">
      <c r="A234" s="21" t="s">
        <v>126</v>
      </c>
      <c r="B234" s="21" t="s">
        <v>779</v>
      </c>
      <c r="C234" s="21" t="s">
        <v>118</v>
      </c>
      <c r="D234" s="21" t="s">
        <v>1372</v>
      </c>
      <c r="E234" s="21" t="s">
        <v>70</v>
      </c>
      <c r="F234" s="21" t="s">
        <v>12</v>
      </c>
      <c r="G234" s="21" t="s">
        <v>12</v>
      </c>
      <c r="H234" s="21" t="s">
        <v>11</v>
      </c>
      <c r="I234" s="21" t="s">
        <v>12</v>
      </c>
      <c r="J234" t="s">
        <v>687</v>
      </c>
    </row>
    <row r="235" spans="1:10" x14ac:dyDescent="0.3">
      <c r="A235" s="21" t="s">
        <v>233</v>
      </c>
      <c r="B235" s="21" t="s">
        <v>851</v>
      </c>
      <c r="C235" s="21" t="s">
        <v>234</v>
      </c>
      <c r="D235" s="26" t="s">
        <v>1372</v>
      </c>
      <c r="E235" s="21" t="s">
        <v>70</v>
      </c>
      <c r="F235" s="21" t="s">
        <v>12</v>
      </c>
      <c r="G235" s="21" t="s">
        <v>12</v>
      </c>
      <c r="H235" s="21" t="s">
        <v>11</v>
      </c>
      <c r="I235" s="21" t="s">
        <v>12</v>
      </c>
      <c r="J235" t="s">
        <v>687</v>
      </c>
    </row>
    <row r="236" spans="1:10" x14ac:dyDescent="0.3">
      <c r="A236" s="21" t="s">
        <v>127</v>
      </c>
      <c r="B236" s="21" t="s">
        <v>780</v>
      </c>
      <c r="C236" s="21" t="s">
        <v>118</v>
      </c>
      <c r="D236" s="21" t="s">
        <v>1372</v>
      </c>
      <c r="E236" s="21" t="s">
        <v>70</v>
      </c>
      <c r="F236" s="21" t="s">
        <v>12</v>
      </c>
      <c r="G236" s="21" t="s">
        <v>12</v>
      </c>
      <c r="H236" s="21" t="s">
        <v>11</v>
      </c>
      <c r="I236" s="21" t="s">
        <v>12</v>
      </c>
      <c r="J236" t="s">
        <v>687</v>
      </c>
    </row>
    <row r="237" spans="1:10" x14ac:dyDescent="0.3">
      <c r="A237" s="21" t="s">
        <v>128</v>
      </c>
      <c r="B237" s="21" t="s">
        <v>781</v>
      </c>
      <c r="C237" s="21" t="s">
        <v>118</v>
      </c>
      <c r="D237" s="21" t="s">
        <v>1372</v>
      </c>
      <c r="E237" s="21" t="s">
        <v>70</v>
      </c>
      <c r="F237" s="21" t="s">
        <v>12</v>
      </c>
      <c r="G237" s="21" t="s">
        <v>12</v>
      </c>
      <c r="H237" s="21" t="s">
        <v>11</v>
      </c>
      <c r="I237" s="21" t="s">
        <v>12</v>
      </c>
      <c r="J237" t="s">
        <v>687</v>
      </c>
    </row>
    <row r="238" spans="1:10" x14ac:dyDescent="0.3">
      <c r="A238" s="21" t="s">
        <v>190</v>
      </c>
      <c r="B238" s="21" t="s">
        <v>828</v>
      </c>
      <c r="C238" s="21" t="s">
        <v>189</v>
      </c>
      <c r="D238" s="26" t="s">
        <v>1372</v>
      </c>
      <c r="E238" s="21" t="s">
        <v>70</v>
      </c>
      <c r="F238" s="21" t="s">
        <v>12</v>
      </c>
      <c r="G238" s="21" t="s">
        <v>12</v>
      </c>
      <c r="H238" s="21" t="s">
        <v>11</v>
      </c>
      <c r="I238" s="21" t="s">
        <v>12</v>
      </c>
      <c r="J238" t="s">
        <v>687</v>
      </c>
    </row>
    <row r="239" spans="1:10" x14ac:dyDescent="0.3">
      <c r="A239" s="21" t="s">
        <v>129</v>
      </c>
      <c r="B239" s="21" t="s">
        <v>782</v>
      </c>
      <c r="C239" s="21" t="s">
        <v>118</v>
      </c>
      <c r="D239" s="26" t="s">
        <v>1372</v>
      </c>
      <c r="E239" s="21" t="s">
        <v>70</v>
      </c>
      <c r="F239" s="21" t="s">
        <v>12</v>
      </c>
      <c r="G239" s="21" t="s">
        <v>12</v>
      </c>
      <c r="H239" s="21" t="s">
        <v>11</v>
      </c>
      <c r="I239" s="21" t="s">
        <v>12</v>
      </c>
      <c r="J239" t="s">
        <v>687</v>
      </c>
    </row>
    <row r="240" spans="1:10" x14ac:dyDescent="0.3">
      <c r="A240" s="21" t="s">
        <v>191</v>
      </c>
      <c r="B240" s="21" t="s">
        <v>829</v>
      </c>
      <c r="C240" s="21" t="s">
        <v>189</v>
      </c>
      <c r="D240" s="26" t="s">
        <v>1372</v>
      </c>
      <c r="E240" s="21" t="s">
        <v>70</v>
      </c>
      <c r="F240" s="21" t="s">
        <v>12</v>
      </c>
      <c r="G240" s="21" t="s">
        <v>12</v>
      </c>
      <c r="H240" s="21" t="s">
        <v>11</v>
      </c>
      <c r="I240" s="21" t="s">
        <v>12</v>
      </c>
      <c r="J240" t="s">
        <v>687</v>
      </c>
    </row>
    <row r="241" spans="1:10" x14ac:dyDescent="0.3">
      <c r="A241" s="21" t="s">
        <v>130</v>
      </c>
      <c r="B241" s="21" t="s">
        <v>783</v>
      </c>
      <c r="C241" s="21" t="s">
        <v>118</v>
      </c>
      <c r="D241" s="26" t="s">
        <v>1372</v>
      </c>
      <c r="E241" s="21" t="s">
        <v>70</v>
      </c>
      <c r="F241" s="21" t="s">
        <v>11</v>
      </c>
      <c r="G241" s="21" t="s">
        <v>11</v>
      </c>
      <c r="H241" s="21" t="s">
        <v>11</v>
      </c>
      <c r="I241" s="21" t="s">
        <v>12</v>
      </c>
      <c r="J241" t="s">
        <v>687</v>
      </c>
    </row>
    <row r="242" spans="1:10" x14ac:dyDescent="0.3">
      <c r="A242" s="21" t="s">
        <v>140</v>
      </c>
      <c r="B242" s="21" t="s">
        <v>791</v>
      </c>
      <c r="C242" s="21" t="s">
        <v>786</v>
      </c>
      <c r="D242" s="26" t="s">
        <v>1372</v>
      </c>
      <c r="E242" s="21" t="s">
        <v>70</v>
      </c>
      <c r="F242" s="21" t="s">
        <v>12</v>
      </c>
      <c r="G242" s="21" t="s">
        <v>12</v>
      </c>
      <c r="H242" s="21" t="s">
        <v>11</v>
      </c>
      <c r="I242" s="21" t="s">
        <v>12</v>
      </c>
      <c r="J242" t="s">
        <v>687</v>
      </c>
    </row>
    <row r="243" spans="1:10" x14ac:dyDescent="0.3">
      <c r="A243" s="21" t="s">
        <v>1222</v>
      </c>
      <c r="B243" s="21" t="s">
        <v>1223</v>
      </c>
      <c r="C243" s="21" t="s">
        <v>353</v>
      </c>
      <c r="D243" s="21" t="s">
        <v>1377</v>
      </c>
      <c r="E243" s="21" t="s">
        <v>70</v>
      </c>
      <c r="F243" s="21" t="s">
        <v>12</v>
      </c>
      <c r="G243" s="21" t="s">
        <v>12</v>
      </c>
      <c r="H243" s="21" t="s">
        <v>11</v>
      </c>
      <c r="I243" s="21" t="s">
        <v>12</v>
      </c>
      <c r="J243" t="s">
        <v>687</v>
      </c>
    </row>
    <row r="244" spans="1:10" x14ac:dyDescent="0.3">
      <c r="A244" s="21" t="s">
        <v>1542</v>
      </c>
      <c r="B244" s="21" t="s">
        <v>1543</v>
      </c>
      <c r="C244" s="21" t="s">
        <v>863</v>
      </c>
      <c r="D244" s="21" t="s">
        <v>1377</v>
      </c>
      <c r="E244" s="21" t="s">
        <v>70</v>
      </c>
      <c r="F244" s="21" t="s">
        <v>11</v>
      </c>
      <c r="G244" s="21" t="s">
        <v>11</v>
      </c>
      <c r="H244" s="21" t="s">
        <v>11</v>
      </c>
      <c r="I244" s="21" t="s">
        <v>12</v>
      </c>
      <c r="J244" t="s">
        <v>687</v>
      </c>
    </row>
    <row r="245" spans="1:10" x14ac:dyDescent="0.3">
      <c r="A245" s="21" t="s">
        <v>1224</v>
      </c>
      <c r="B245" s="21" t="s">
        <v>1225</v>
      </c>
      <c r="C245" s="21" t="s">
        <v>353</v>
      </c>
      <c r="D245" s="21" t="s">
        <v>1377</v>
      </c>
      <c r="E245" s="21" t="s">
        <v>70</v>
      </c>
      <c r="F245" s="21" t="s">
        <v>12</v>
      </c>
      <c r="G245" s="21" t="s">
        <v>12</v>
      </c>
      <c r="H245" s="21" t="s">
        <v>11</v>
      </c>
      <c r="I245" s="21" t="s">
        <v>12</v>
      </c>
      <c r="J245" t="s">
        <v>687</v>
      </c>
    </row>
    <row r="246" spans="1:10" x14ac:dyDescent="0.3">
      <c r="A246" s="21" t="s">
        <v>1226</v>
      </c>
      <c r="B246" s="21" t="s">
        <v>1227</v>
      </c>
      <c r="C246" s="21" t="s">
        <v>353</v>
      </c>
      <c r="D246" s="21" t="s">
        <v>1377</v>
      </c>
      <c r="E246" s="21" t="s">
        <v>70</v>
      </c>
      <c r="F246" s="21" t="s">
        <v>12</v>
      </c>
      <c r="G246" s="21" t="s">
        <v>12</v>
      </c>
      <c r="H246" s="21" t="s">
        <v>11</v>
      </c>
      <c r="I246" s="21" t="s">
        <v>12</v>
      </c>
      <c r="J246" t="s">
        <v>687</v>
      </c>
    </row>
    <row r="247" spans="1:10" x14ac:dyDescent="0.3">
      <c r="A247" s="21" t="s">
        <v>1228</v>
      </c>
      <c r="B247" s="21" t="s">
        <v>1229</v>
      </c>
      <c r="C247" s="21" t="s">
        <v>353</v>
      </c>
      <c r="D247" s="21" t="s">
        <v>1377</v>
      </c>
      <c r="E247" s="21" t="s">
        <v>70</v>
      </c>
      <c r="F247" s="21" t="s">
        <v>12</v>
      </c>
      <c r="G247" s="21" t="s">
        <v>12</v>
      </c>
      <c r="H247" s="21" t="s">
        <v>11</v>
      </c>
      <c r="I247" s="21" t="s">
        <v>12</v>
      </c>
      <c r="J247" t="s">
        <v>687</v>
      </c>
    </row>
    <row r="248" spans="1:10" x14ac:dyDescent="0.3">
      <c r="A248" s="21" t="s">
        <v>671</v>
      </c>
      <c r="B248" s="21" t="s">
        <v>1071</v>
      </c>
      <c r="C248" s="21" t="s">
        <v>667</v>
      </c>
      <c r="D248" s="26" t="s">
        <v>1376</v>
      </c>
      <c r="E248" s="21" t="s">
        <v>78</v>
      </c>
      <c r="F248" s="21" t="s">
        <v>12</v>
      </c>
      <c r="G248" s="21" t="s">
        <v>12</v>
      </c>
      <c r="H248" s="21" t="s">
        <v>11</v>
      </c>
      <c r="I248" s="21" t="s">
        <v>12</v>
      </c>
      <c r="J248" t="s">
        <v>687</v>
      </c>
    </row>
    <row r="249" spans="1:10" x14ac:dyDescent="0.3">
      <c r="A249" s="21" t="s">
        <v>525</v>
      </c>
      <c r="B249" s="21" t="s">
        <v>939</v>
      </c>
      <c r="C249" s="21" t="s">
        <v>717</v>
      </c>
      <c r="D249" s="21" t="s">
        <v>1376</v>
      </c>
      <c r="E249" s="21" t="s">
        <v>70</v>
      </c>
      <c r="F249" s="21" t="s">
        <v>12</v>
      </c>
      <c r="G249" s="21" t="s">
        <v>12</v>
      </c>
      <c r="H249" s="21" t="s">
        <v>11</v>
      </c>
      <c r="I249" s="21" t="s">
        <v>12</v>
      </c>
      <c r="J249" t="s">
        <v>687</v>
      </c>
    </row>
    <row r="250" spans="1:10" x14ac:dyDescent="0.3">
      <c r="A250" s="21" t="s">
        <v>147</v>
      </c>
      <c r="B250" s="21" t="s">
        <v>799</v>
      </c>
      <c r="C250" s="21" t="s">
        <v>148</v>
      </c>
      <c r="D250" s="21" t="s">
        <v>1372</v>
      </c>
      <c r="E250" s="21" t="s">
        <v>70</v>
      </c>
      <c r="F250" s="21" t="s">
        <v>11</v>
      </c>
      <c r="G250" s="21" t="s">
        <v>11</v>
      </c>
      <c r="H250" s="21" t="s">
        <v>11</v>
      </c>
      <c r="I250" s="21" t="s">
        <v>12</v>
      </c>
      <c r="J250" t="s">
        <v>687</v>
      </c>
    </row>
    <row r="251" spans="1:10" x14ac:dyDescent="0.3">
      <c r="A251" s="21" t="s">
        <v>529</v>
      </c>
      <c r="B251" s="21" t="s">
        <v>940</v>
      </c>
      <c r="C251" s="21" t="s">
        <v>718</v>
      </c>
      <c r="D251" s="26" t="s">
        <v>1376</v>
      </c>
      <c r="E251" s="21" t="s">
        <v>70</v>
      </c>
      <c r="F251" s="21" t="s">
        <v>12</v>
      </c>
      <c r="G251" s="21" t="s">
        <v>12</v>
      </c>
      <c r="H251" s="21" t="s">
        <v>11</v>
      </c>
      <c r="I251" s="21" t="s">
        <v>12</v>
      </c>
      <c r="J251" t="s">
        <v>687</v>
      </c>
    </row>
    <row r="252" spans="1:10" x14ac:dyDescent="0.3">
      <c r="A252" s="21" t="s">
        <v>143</v>
      </c>
      <c r="B252" s="21" t="s">
        <v>785</v>
      </c>
      <c r="C252" s="21" t="s">
        <v>786</v>
      </c>
      <c r="D252" s="21" t="s">
        <v>1372</v>
      </c>
      <c r="E252" s="21" t="s">
        <v>70</v>
      </c>
      <c r="F252" s="21" t="s">
        <v>12</v>
      </c>
      <c r="G252" s="21" t="s">
        <v>12</v>
      </c>
      <c r="H252" s="21" t="s">
        <v>11</v>
      </c>
      <c r="I252" s="21" t="s">
        <v>12</v>
      </c>
      <c r="J252" t="s">
        <v>687</v>
      </c>
    </row>
    <row r="253" spans="1:10" x14ac:dyDescent="0.3">
      <c r="A253" s="21" t="s">
        <v>339</v>
      </c>
      <c r="B253" s="21" t="s">
        <v>895</v>
      </c>
      <c r="C253" s="21" t="s">
        <v>340</v>
      </c>
      <c r="D253" s="21" t="s">
        <v>1377</v>
      </c>
      <c r="E253" s="21" t="s">
        <v>70</v>
      </c>
      <c r="F253" s="21" t="s">
        <v>12</v>
      </c>
      <c r="G253" s="21" t="s">
        <v>12</v>
      </c>
      <c r="H253" s="21" t="s">
        <v>11</v>
      </c>
      <c r="I253" s="21" t="s">
        <v>12</v>
      </c>
      <c r="J253" t="s">
        <v>687</v>
      </c>
    </row>
    <row r="254" spans="1:10" x14ac:dyDescent="0.3">
      <c r="A254" s="21" t="s">
        <v>208</v>
      </c>
      <c r="B254" s="21" t="s">
        <v>834</v>
      </c>
      <c r="C254" s="21" t="s">
        <v>209</v>
      </c>
      <c r="D254" s="26" t="s">
        <v>1372</v>
      </c>
      <c r="E254" s="21" t="s">
        <v>51</v>
      </c>
      <c r="F254" s="21" t="s">
        <v>12</v>
      </c>
      <c r="G254" s="21" t="s">
        <v>12</v>
      </c>
      <c r="H254" s="21" t="s">
        <v>11</v>
      </c>
      <c r="I254" s="21" t="s">
        <v>12</v>
      </c>
      <c r="J254" t="s">
        <v>687</v>
      </c>
    </row>
    <row r="255" spans="1:10" x14ac:dyDescent="0.3">
      <c r="A255" s="21" t="s">
        <v>208</v>
      </c>
      <c r="B255" s="21" t="s">
        <v>834</v>
      </c>
      <c r="C255" s="21" t="s">
        <v>209</v>
      </c>
      <c r="D255" s="26" t="s">
        <v>1372</v>
      </c>
      <c r="E255" s="21" t="s">
        <v>52</v>
      </c>
      <c r="F255" s="21" t="s">
        <v>12</v>
      </c>
      <c r="G255" s="21" t="s">
        <v>12</v>
      </c>
      <c r="H255" s="21" t="s">
        <v>11</v>
      </c>
      <c r="I255" s="21" t="s">
        <v>12</v>
      </c>
      <c r="J255" t="s">
        <v>687</v>
      </c>
    </row>
    <row r="256" spans="1:10" x14ac:dyDescent="0.3">
      <c r="A256" s="21" t="s">
        <v>1230</v>
      </c>
      <c r="B256" s="21" t="s">
        <v>1231</v>
      </c>
      <c r="C256" s="21" t="s">
        <v>353</v>
      </c>
      <c r="D256" s="26" t="s">
        <v>1377</v>
      </c>
      <c r="E256" s="21" t="s">
        <v>70</v>
      </c>
      <c r="F256" s="21" t="s">
        <v>12</v>
      </c>
      <c r="G256" s="21" t="s">
        <v>12</v>
      </c>
      <c r="H256" s="21" t="s">
        <v>11</v>
      </c>
      <c r="I256" s="21" t="s">
        <v>12</v>
      </c>
      <c r="J256" t="s">
        <v>687</v>
      </c>
    </row>
    <row r="257" spans="1:10" x14ac:dyDescent="0.3">
      <c r="A257" s="21" t="s">
        <v>1113</v>
      </c>
      <c r="B257" s="21" t="s">
        <v>1114</v>
      </c>
      <c r="C257" s="21" t="s">
        <v>1115</v>
      </c>
      <c r="D257" s="26" t="s">
        <v>1374</v>
      </c>
      <c r="E257" s="21" t="s">
        <v>70</v>
      </c>
      <c r="F257" s="21" t="s">
        <v>12</v>
      </c>
      <c r="G257" s="21" t="s">
        <v>12</v>
      </c>
      <c r="H257" s="21" t="s">
        <v>11</v>
      </c>
      <c r="I257" s="21" t="s">
        <v>12</v>
      </c>
      <c r="J257" t="s">
        <v>687</v>
      </c>
    </row>
    <row r="258" spans="1:10" x14ac:dyDescent="0.3">
      <c r="A258" s="21" t="s">
        <v>660</v>
      </c>
      <c r="B258" s="21" t="s">
        <v>1064</v>
      </c>
      <c r="C258" s="21" t="s">
        <v>661</v>
      </c>
      <c r="D258" s="21" t="s">
        <v>1378</v>
      </c>
      <c r="E258" s="21" t="s">
        <v>184</v>
      </c>
      <c r="F258" s="21" t="s">
        <v>12</v>
      </c>
      <c r="G258" s="21" t="s">
        <v>12</v>
      </c>
      <c r="H258" s="21" t="s">
        <v>11</v>
      </c>
      <c r="I258" s="21" t="s">
        <v>12</v>
      </c>
      <c r="J258" t="s">
        <v>687</v>
      </c>
    </row>
    <row r="259" spans="1:10" x14ac:dyDescent="0.3">
      <c r="A259" s="21" t="s">
        <v>572</v>
      </c>
      <c r="B259" s="21" t="s">
        <v>1011</v>
      </c>
      <c r="C259" s="21" t="s">
        <v>725</v>
      </c>
      <c r="D259" s="21" t="s">
        <v>1376</v>
      </c>
      <c r="E259" s="21" t="s">
        <v>70</v>
      </c>
      <c r="F259" s="21" t="s">
        <v>12</v>
      </c>
      <c r="G259" s="21" t="s">
        <v>12</v>
      </c>
      <c r="H259" s="21" t="s">
        <v>11</v>
      </c>
      <c r="I259" s="21" t="s">
        <v>12</v>
      </c>
      <c r="J259" t="s">
        <v>687</v>
      </c>
    </row>
    <row r="260" spans="1:10" x14ac:dyDescent="0.3">
      <c r="A260" s="21" t="s">
        <v>228</v>
      </c>
      <c r="B260" s="21" t="s">
        <v>847</v>
      </c>
      <c r="C260" s="21" t="s">
        <v>226</v>
      </c>
      <c r="D260" s="26" t="s">
        <v>1378</v>
      </c>
      <c r="E260" s="21" t="s">
        <v>184</v>
      </c>
      <c r="F260" s="21" t="s">
        <v>12</v>
      </c>
      <c r="G260" s="21" t="s">
        <v>12</v>
      </c>
      <c r="H260" s="21" t="s">
        <v>11</v>
      </c>
      <c r="I260" s="21" t="s">
        <v>12</v>
      </c>
      <c r="J260" t="s">
        <v>687</v>
      </c>
    </row>
    <row r="261" spans="1:10" x14ac:dyDescent="0.3">
      <c r="A261" s="21" t="s">
        <v>159</v>
      </c>
      <c r="B261" s="21" t="s">
        <v>797</v>
      </c>
      <c r="C261" s="21" t="s">
        <v>148</v>
      </c>
      <c r="D261" s="26" t="s">
        <v>1372</v>
      </c>
      <c r="E261" s="21" t="s">
        <v>70</v>
      </c>
      <c r="F261" s="21" t="s">
        <v>12</v>
      </c>
      <c r="G261" s="21" t="s">
        <v>12</v>
      </c>
      <c r="H261" s="21" t="s">
        <v>11</v>
      </c>
      <c r="I261" s="21" t="s">
        <v>12</v>
      </c>
      <c r="J261" t="s">
        <v>687</v>
      </c>
    </row>
    <row r="262" spans="1:10" x14ac:dyDescent="0.3">
      <c r="A262" s="21" t="s">
        <v>1232</v>
      </c>
      <c r="B262" s="21" t="s">
        <v>1233</v>
      </c>
      <c r="C262" s="21" t="s">
        <v>353</v>
      </c>
      <c r="D262" s="26" t="s">
        <v>1377</v>
      </c>
      <c r="E262" s="21" t="s">
        <v>55</v>
      </c>
      <c r="F262" s="21" t="s">
        <v>12</v>
      </c>
      <c r="G262" s="21" t="s">
        <v>12</v>
      </c>
      <c r="H262" s="21" t="s">
        <v>11</v>
      </c>
      <c r="I262" s="21" t="s">
        <v>12</v>
      </c>
      <c r="J262" t="s">
        <v>687</v>
      </c>
    </row>
    <row r="263" spans="1:10" x14ac:dyDescent="0.3">
      <c r="A263" s="21" t="s">
        <v>318</v>
      </c>
      <c r="B263" s="21" t="s">
        <v>874</v>
      </c>
      <c r="C263" s="21" t="s">
        <v>873</v>
      </c>
      <c r="D263" s="21" t="s">
        <v>1378</v>
      </c>
      <c r="E263" s="21" t="s">
        <v>70</v>
      </c>
      <c r="F263" s="21" t="s">
        <v>12</v>
      </c>
      <c r="G263" s="21" t="s">
        <v>12</v>
      </c>
      <c r="H263" s="21" t="s">
        <v>11</v>
      </c>
      <c r="I263" s="21" t="s">
        <v>12</v>
      </c>
      <c r="J263" t="s">
        <v>687</v>
      </c>
    </row>
    <row r="264" spans="1:10" x14ac:dyDescent="0.3">
      <c r="A264" s="21" t="s">
        <v>156</v>
      </c>
      <c r="B264" s="21" t="s">
        <v>798</v>
      </c>
      <c r="C264" s="21" t="s">
        <v>148</v>
      </c>
      <c r="D264" s="21" t="s">
        <v>1372</v>
      </c>
      <c r="E264" s="21" t="s">
        <v>70</v>
      </c>
      <c r="F264" s="21" t="s">
        <v>12</v>
      </c>
      <c r="G264" s="21" t="s">
        <v>12</v>
      </c>
      <c r="H264" s="21" t="s">
        <v>11</v>
      </c>
      <c r="I264" s="21" t="s">
        <v>12</v>
      </c>
      <c r="J264" t="s">
        <v>687</v>
      </c>
    </row>
    <row r="265" spans="1:10" x14ac:dyDescent="0.3">
      <c r="A265" s="21" t="s">
        <v>1116</v>
      </c>
      <c r="B265" s="21" t="s">
        <v>1117</v>
      </c>
      <c r="C265" s="21" t="s">
        <v>484</v>
      </c>
      <c r="D265" s="21" t="s">
        <v>1374</v>
      </c>
      <c r="E265" s="21" t="s">
        <v>78</v>
      </c>
      <c r="F265" s="21" t="s">
        <v>11</v>
      </c>
      <c r="G265" s="21" t="s">
        <v>11</v>
      </c>
      <c r="H265" s="21" t="s">
        <v>11</v>
      </c>
      <c r="I265" s="21" t="s">
        <v>12</v>
      </c>
      <c r="J265" t="s">
        <v>687</v>
      </c>
    </row>
    <row r="266" spans="1:10" x14ac:dyDescent="0.3">
      <c r="A266" s="21" t="s">
        <v>131</v>
      </c>
      <c r="B266" s="21" t="s">
        <v>784</v>
      </c>
      <c r="C266" s="21" t="s">
        <v>132</v>
      </c>
      <c r="D266" s="26" t="s">
        <v>1372</v>
      </c>
      <c r="E266" s="21" t="s">
        <v>55</v>
      </c>
      <c r="F266" s="21" t="s">
        <v>11</v>
      </c>
      <c r="G266" s="21" t="s">
        <v>11</v>
      </c>
      <c r="H266" s="21" t="s">
        <v>11</v>
      </c>
      <c r="I266" s="21" t="s">
        <v>12</v>
      </c>
      <c r="J266" t="s">
        <v>687</v>
      </c>
    </row>
    <row r="267" spans="1:10" x14ac:dyDescent="0.3">
      <c r="A267" s="21" t="s">
        <v>313</v>
      </c>
      <c r="B267" s="21" t="s">
        <v>1045</v>
      </c>
      <c r="C267" s="21" t="s">
        <v>1220</v>
      </c>
      <c r="D267" s="21" t="s">
        <v>1372</v>
      </c>
      <c r="E267" s="21" t="s">
        <v>55</v>
      </c>
      <c r="F267" s="21" t="s">
        <v>11</v>
      </c>
      <c r="G267" s="21" t="s">
        <v>11</v>
      </c>
      <c r="H267" s="21" t="s">
        <v>11</v>
      </c>
      <c r="I267" s="21" t="s">
        <v>12</v>
      </c>
      <c r="J267" t="s">
        <v>687</v>
      </c>
    </row>
    <row r="268" spans="1:10" x14ac:dyDescent="0.3">
      <c r="A268" s="21" t="s">
        <v>384</v>
      </c>
      <c r="B268" s="21" t="s">
        <v>931</v>
      </c>
      <c r="C268" s="21" t="s">
        <v>381</v>
      </c>
      <c r="D268" s="21" t="s">
        <v>1374</v>
      </c>
      <c r="E268" s="21" t="s">
        <v>70</v>
      </c>
      <c r="F268" s="21" t="s">
        <v>12</v>
      </c>
      <c r="G268" s="21" t="s">
        <v>12</v>
      </c>
      <c r="H268" s="21" t="s">
        <v>11</v>
      </c>
      <c r="I268" s="21" t="s">
        <v>12</v>
      </c>
      <c r="J268" t="s">
        <v>687</v>
      </c>
    </row>
    <row r="269" spans="1:10" x14ac:dyDescent="0.3">
      <c r="A269" s="21" t="s">
        <v>1118</v>
      </c>
      <c r="B269" s="21" t="s">
        <v>1119</v>
      </c>
      <c r="C269" s="21" t="s">
        <v>1120</v>
      </c>
      <c r="D269" s="26" t="s">
        <v>1375</v>
      </c>
      <c r="E269" s="21" t="s">
        <v>55</v>
      </c>
      <c r="F269" s="21" t="s">
        <v>11</v>
      </c>
      <c r="G269" s="21" t="s">
        <v>11</v>
      </c>
      <c r="H269" s="21" t="s">
        <v>11</v>
      </c>
      <c r="I269" s="21" t="s">
        <v>12</v>
      </c>
      <c r="J269" t="s">
        <v>687</v>
      </c>
    </row>
    <row r="270" spans="1:10" x14ac:dyDescent="0.3">
      <c r="A270" s="21" t="s">
        <v>211</v>
      </c>
      <c r="B270" s="21" t="s">
        <v>835</v>
      </c>
      <c r="C270" s="21" t="s">
        <v>210</v>
      </c>
      <c r="D270" s="26" t="s">
        <v>1378</v>
      </c>
      <c r="E270" s="21" t="s">
        <v>70</v>
      </c>
      <c r="F270" s="21" t="s">
        <v>12</v>
      </c>
      <c r="G270" s="21" t="s">
        <v>12</v>
      </c>
      <c r="H270" s="21" t="s">
        <v>11</v>
      </c>
      <c r="I270" s="21" t="s">
        <v>12</v>
      </c>
      <c r="J270" t="s">
        <v>687</v>
      </c>
    </row>
    <row r="271" spans="1:10" x14ac:dyDescent="0.3">
      <c r="A271" s="21" t="s">
        <v>342</v>
      </c>
      <c r="B271" s="21" t="s">
        <v>897</v>
      </c>
      <c r="C271" s="21" t="s">
        <v>340</v>
      </c>
      <c r="D271" s="21" t="s">
        <v>1374</v>
      </c>
      <c r="E271" s="21" t="s">
        <v>70</v>
      </c>
      <c r="F271" s="21" t="s">
        <v>12</v>
      </c>
      <c r="G271" s="21" t="s">
        <v>12</v>
      </c>
      <c r="H271" s="21" t="s">
        <v>11</v>
      </c>
      <c r="I271" s="21" t="s">
        <v>12</v>
      </c>
      <c r="J271" t="s">
        <v>687</v>
      </c>
    </row>
    <row r="272" spans="1:10" x14ac:dyDescent="0.3">
      <c r="A272" s="21" t="s">
        <v>316</v>
      </c>
      <c r="B272" s="21" t="s">
        <v>871</v>
      </c>
      <c r="C272" s="21" t="s">
        <v>317</v>
      </c>
      <c r="D272" s="26" t="s">
        <v>1372</v>
      </c>
      <c r="E272" s="21" t="s">
        <v>71</v>
      </c>
      <c r="F272" s="21" t="s">
        <v>11</v>
      </c>
      <c r="G272" s="21" t="s">
        <v>12</v>
      </c>
      <c r="H272" s="21" t="s">
        <v>11</v>
      </c>
      <c r="I272" s="21" t="s">
        <v>12</v>
      </c>
      <c r="J272" t="s">
        <v>687</v>
      </c>
    </row>
    <row r="273" spans="1:10" x14ac:dyDescent="0.3">
      <c r="A273" s="21" t="s">
        <v>995</v>
      </c>
      <c r="B273" s="21" t="s">
        <v>996</v>
      </c>
      <c r="C273" s="21" t="s">
        <v>543</v>
      </c>
      <c r="D273" s="21" t="s">
        <v>1375</v>
      </c>
      <c r="E273" s="21" t="s">
        <v>78</v>
      </c>
      <c r="F273" s="21" t="s">
        <v>11</v>
      </c>
      <c r="G273" s="21" t="s">
        <v>11</v>
      </c>
      <c r="H273" s="21" t="s">
        <v>11</v>
      </c>
      <c r="I273" s="21" t="s">
        <v>12</v>
      </c>
      <c r="J273" t="s">
        <v>687</v>
      </c>
    </row>
    <row r="274" spans="1:10" x14ac:dyDescent="0.3">
      <c r="A274" s="21" t="s">
        <v>532</v>
      </c>
      <c r="B274" s="21" t="s">
        <v>942</v>
      </c>
      <c r="C274" s="21" t="s">
        <v>720</v>
      </c>
      <c r="D274" s="26" t="s">
        <v>1376</v>
      </c>
      <c r="E274" s="21" t="s">
        <v>70</v>
      </c>
      <c r="F274" s="21" t="s">
        <v>12</v>
      </c>
      <c r="G274" s="21" t="s">
        <v>12</v>
      </c>
      <c r="H274" s="21" t="s">
        <v>11</v>
      </c>
      <c r="I274" s="21" t="s">
        <v>12</v>
      </c>
      <c r="J274" t="s">
        <v>687</v>
      </c>
    </row>
    <row r="275" spans="1:10" x14ac:dyDescent="0.3">
      <c r="A275" s="21" t="s">
        <v>237</v>
      </c>
      <c r="B275" s="21" t="s">
        <v>854</v>
      </c>
      <c r="C275" s="21" t="s">
        <v>234</v>
      </c>
      <c r="D275" s="26" t="s">
        <v>1372</v>
      </c>
      <c r="E275" s="21" t="s">
        <v>70</v>
      </c>
      <c r="F275" s="21" t="s">
        <v>12</v>
      </c>
      <c r="G275" s="21" t="s">
        <v>12</v>
      </c>
      <c r="H275" s="21" t="s">
        <v>11</v>
      </c>
      <c r="I275" s="21" t="s">
        <v>12</v>
      </c>
      <c r="J275" t="s">
        <v>687</v>
      </c>
    </row>
    <row r="276" spans="1:10" x14ac:dyDescent="0.3">
      <c r="A276" s="21" t="s">
        <v>235</v>
      </c>
      <c r="B276" s="21" t="s">
        <v>852</v>
      </c>
      <c r="C276" s="21" t="s">
        <v>234</v>
      </c>
      <c r="D276" s="21" t="s">
        <v>1372</v>
      </c>
      <c r="E276" s="21" t="s">
        <v>70</v>
      </c>
      <c r="F276" s="21" t="s">
        <v>12</v>
      </c>
      <c r="G276" s="21" t="s">
        <v>12</v>
      </c>
      <c r="H276" s="21" t="s">
        <v>11</v>
      </c>
      <c r="I276" s="21" t="s">
        <v>12</v>
      </c>
      <c r="J276" t="s">
        <v>687</v>
      </c>
    </row>
    <row r="277" spans="1:10" x14ac:dyDescent="0.3">
      <c r="A277" s="21" t="s">
        <v>238</v>
      </c>
      <c r="B277" s="21" t="s">
        <v>855</v>
      </c>
      <c r="C277" s="21" t="s">
        <v>234</v>
      </c>
      <c r="D277" s="21" t="s">
        <v>1372</v>
      </c>
      <c r="E277" s="21" t="s">
        <v>70</v>
      </c>
      <c r="F277" s="21" t="s">
        <v>12</v>
      </c>
      <c r="G277" s="21" t="s">
        <v>12</v>
      </c>
      <c r="H277" s="21" t="s">
        <v>11</v>
      </c>
      <c r="I277" s="21" t="s">
        <v>12</v>
      </c>
      <c r="J277" t="s">
        <v>687</v>
      </c>
    </row>
    <row r="278" spans="1:10" x14ac:dyDescent="0.3">
      <c r="A278" s="21" t="s">
        <v>176</v>
      </c>
      <c r="B278" s="21" t="s">
        <v>817</v>
      </c>
      <c r="C278" s="21" t="s">
        <v>172</v>
      </c>
      <c r="D278" s="21" t="s">
        <v>1372</v>
      </c>
      <c r="E278" s="21" t="s">
        <v>51</v>
      </c>
      <c r="F278" s="21" t="s">
        <v>11</v>
      </c>
      <c r="G278" s="21" t="s">
        <v>12</v>
      </c>
      <c r="H278" s="21" t="s">
        <v>11</v>
      </c>
      <c r="I278" s="21" t="s">
        <v>12</v>
      </c>
      <c r="J278" t="s">
        <v>687</v>
      </c>
    </row>
    <row r="279" spans="1:10" x14ac:dyDescent="0.3">
      <c r="A279" s="21" t="s">
        <v>110</v>
      </c>
      <c r="B279" s="21" t="s">
        <v>765</v>
      </c>
      <c r="C279" s="21" t="s">
        <v>111</v>
      </c>
      <c r="D279" s="21" t="s">
        <v>1372</v>
      </c>
      <c r="E279" s="21" t="s">
        <v>70</v>
      </c>
      <c r="F279" s="21" t="s">
        <v>12</v>
      </c>
      <c r="G279" s="21" t="s">
        <v>12</v>
      </c>
      <c r="H279" s="21" t="s">
        <v>11</v>
      </c>
      <c r="I279" s="21" t="s">
        <v>12</v>
      </c>
      <c r="J279" t="s">
        <v>687</v>
      </c>
    </row>
    <row r="280" spans="1:10" x14ac:dyDescent="0.3">
      <c r="A280" s="21" t="s">
        <v>1234</v>
      </c>
      <c r="B280" s="21" t="s">
        <v>1235</v>
      </c>
      <c r="C280" s="21" t="s">
        <v>353</v>
      </c>
      <c r="D280" s="21" t="s">
        <v>1377</v>
      </c>
      <c r="E280" s="21" t="s">
        <v>70</v>
      </c>
      <c r="F280" s="21" t="s">
        <v>12</v>
      </c>
      <c r="G280" s="21" t="s">
        <v>12</v>
      </c>
      <c r="H280" s="21" t="s">
        <v>11</v>
      </c>
      <c r="I280" s="21" t="s">
        <v>12</v>
      </c>
      <c r="J280" t="s">
        <v>687</v>
      </c>
    </row>
    <row r="281" spans="1:10" x14ac:dyDescent="0.3">
      <c r="A281" s="21" t="s">
        <v>294</v>
      </c>
      <c r="B281" s="21" t="s">
        <v>860</v>
      </c>
      <c r="C281" s="21" t="s">
        <v>295</v>
      </c>
      <c r="D281" s="21" t="s">
        <v>1378</v>
      </c>
      <c r="E281" s="21" t="s">
        <v>51</v>
      </c>
      <c r="F281" s="21" t="s">
        <v>12</v>
      </c>
      <c r="G281" s="21" t="s">
        <v>12</v>
      </c>
      <c r="H281" s="21" t="s">
        <v>11</v>
      </c>
      <c r="I281" s="21" t="s">
        <v>12</v>
      </c>
      <c r="J281" t="s">
        <v>687</v>
      </c>
    </row>
    <row r="282" spans="1:10" x14ac:dyDescent="0.3">
      <c r="A282" s="21" t="s">
        <v>294</v>
      </c>
      <c r="B282" s="21" t="s">
        <v>860</v>
      </c>
      <c r="C282" s="21" t="s">
        <v>295</v>
      </c>
      <c r="D282" s="21" t="s">
        <v>1378</v>
      </c>
      <c r="E282" s="21" t="s">
        <v>184</v>
      </c>
      <c r="F282" s="21" t="s">
        <v>12</v>
      </c>
      <c r="G282" s="21" t="s">
        <v>12</v>
      </c>
      <c r="H282" s="21" t="s">
        <v>11</v>
      </c>
      <c r="I282" s="21" t="s">
        <v>12</v>
      </c>
      <c r="J282" t="s">
        <v>687</v>
      </c>
    </row>
    <row r="283" spans="1:10" x14ac:dyDescent="0.3">
      <c r="A283" s="21" t="s">
        <v>319</v>
      </c>
      <c r="B283" s="21" t="s">
        <v>876</v>
      </c>
      <c r="C283" s="21" t="s">
        <v>873</v>
      </c>
      <c r="D283" s="21" t="s">
        <v>1378</v>
      </c>
      <c r="E283" s="21" t="s">
        <v>70</v>
      </c>
      <c r="F283" s="21" t="s">
        <v>12</v>
      </c>
      <c r="G283" s="21" t="s">
        <v>12</v>
      </c>
      <c r="H283" s="21" t="s">
        <v>11</v>
      </c>
      <c r="I283" s="21" t="s">
        <v>12</v>
      </c>
      <c r="J283" t="s">
        <v>687</v>
      </c>
    </row>
    <row r="284" spans="1:10" x14ac:dyDescent="0.3">
      <c r="A284" s="21" t="s">
        <v>139</v>
      </c>
      <c r="B284" s="21" t="s">
        <v>789</v>
      </c>
      <c r="C284" s="21" t="s">
        <v>786</v>
      </c>
      <c r="D284" s="21" t="s">
        <v>1374</v>
      </c>
      <c r="E284" s="21" t="s">
        <v>70</v>
      </c>
      <c r="F284" s="21" t="s">
        <v>12</v>
      </c>
      <c r="G284" s="21" t="s">
        <v>12</v>
      </c>
      <c r="H284" s="21" t="s">
        <v>11</v>
      </c>
      <c r="I284" s="21" t="s">
        <v>12</v>
      </c>
      <c r="J284" t="s">
        <v>687</v>
      </c>
    </row>
    <row r="285" spans="1:10" x14ac:dyDescent="0.3">
      <c r="A285" s="21" t="s">
        <v>503</v>
      </c>
      <c r="B285" s="21" t="s">
        <v>986</v>
      </c>
      <c r="C285" s="21" t="s">
        <v>504</v>
      </c>
      <c r="D285" s="21" t="s">
        <v>1372</v>
      </c>
      <c r="E285" s="21" t="s">
        <v>505</v>
      </c>
      <c r="F285" s="21" t="s">
        <v>11</v>
      </c>
      <c r="G285" s="21" t="s">
        <v>12</v>
      </c>
      <c r="H285" s="21" t="s">
        <v>11</v>
      </c>
      <c r="I285" s="21" t="s">
        <v>12</v>
      </c>
      <c r="J285" t="s">
        <v>687</v>
      </c>
    </row>
    <row r="286" spans="1:10" x14ac:dyDescent="0.3">
      <c r="A286" s="21" t="s">
        <v>1544</v>
      </c>
      <c r="B286" s="21" t="s">
        <v>1545</v>
      </c>
      <c r="C286" s="21" t="s">
        <v>118</v>
      </c>
      <c r="D286" s="26" t="s">
        <v>1372</v>
      </c>
      <c r="E286" s="21" t="s">
        <v>70</v>
      </c>
      <c r="F286" s="21" t="s">
        <v>12</v>
      </c>
      <c r="G286" s="21" t="s">
        <v>12</v>
      </c>
      <c r="H286" s="21" t="s">
        <v>11</v>
      </c>
      <c r="I286" s="21" t="s">
        <v>12</v>
      </c>
      <c r="J286" t="s">
        <v>687</v>
      </c>
    </row>
    <row r="287" spans="1:10" x14ac:dyDescent="0.3">
      <c r="A287" s="21" t="s">
        <v>236</v>
      </c>
      <c r="B287" s="21" t="s">
        <v>853</v>
      </c>
      <c r="C287" s="21" t="s">
        <v>234</v>
      </c>
      <c r="D287" s="21" t="s">
        <v>1374</v>
      </c>
      <c r="E287" s="21" t="s">
        <v>70</v>
      </c>
      <c r="F287" s="21" t="s">
        <v>11</v>
      </c>
      <c r="G287" s="21" t="s">
        <v>12</v>
      </c>
      <c r="H287" s="21" t="s">
        <v>11</v>
      </c>
      <c r="I287" s="21" t="s">
        <v>12</v>
      </c>
      <c r="J287" t="s">
        <v>687</v>
      </c>
    </row>
    <row r="288" spans="1:10" x14ac:dyDescent="0.3">
      <c r="A288" s="21" t="s">
        <v>180</v>
      </c>
      <c r="B288" s="21" t="s">
        <v>819</v>
      </c>
      <c r="C288" s="21" t="s">
        <v>181</v>
      </c>
      <c r="D288" s="26" t="s">
        <v>1374</v>
      </c>
      <c r="E288" s="21" t="s">
        <v>55</v>
      </c>
      <c r="F288" s="21" t="s">
        <v>11</v>
      </c>
      <c r="G288" s="21" t="s">
        <v>11</v>
      </c>
      <c r="H288" s="21" t="s">
        <v>11</v>
      </c>
      <c r="I288" s="21" t="s">
        <v>12</v>
      </c>
      <c r="J288" t="s">
        <v>687</v>
      </c>
    </row>
    <row r="289" spans="1:10" x14ac:dyDescent="0.3">
      <c r="A289" s="21" t="s">
        <v>142</v>
      </c>
      <c r="B289" s="21" t="s">
        <v>790</v>
      </c>
      <c r="C289" s="21" t="s">
        <v>786</v>
      </c>
      <c r="D289" s="26" t="s">
        <v>1372</v>
      </c>
      <c r="E289" s="21" t="s">
        <v>70</v>
      </c>
      <c r="F289" s="21" t="s">
        <v>11</v>
      </c>
      <c r="G289" s="21" t="s">
        <v>11</v>
      </c>
      <c r="H289" s="21" t="s">
        <v>11</v>
      </c>
      <c r="I289" s="21" t="s">
        <v>12</v>
      </c>
      <c r="J289" t="s">
        <v>687</v>
      </c>
    </row>
    <row r="290" spans="1:10" x14ac:dyDescent="0.3">
      <c r="A290" s="21" t="s">
        <v>565</v>
      </c>
      <c r="B290" s="21" t="s">
        <v>1008</v>
      </c>
      <c r="C290" s="21" t="s">
        <v>566</v>
      </c>
      <c r="D290" s="26" t="s">
        <v>1374</v>
      </c>
      <c r="E290" s="21" t="s">
        <v>70</v>
      </c>
      <c r="F290" s="21" t="s">
        <v>12</v>
      </c>
      <c r="G290" s="21" t="s">
        <v>12</v>
      </c>
      <c r="H290" s="21" t="s">
        <v>11</v>
      </c>
      <c r="I290" s="21" t="s">
        <v>12</v>
      </c>
      <c r="J290" t="s">
        <v>687</v>
      </c>
    </row>
    <row r="291" spans="1:10" x14ac:dyDescent="0.3">
      <c r="A291" s="21" t="s">
        <v>524</v>
      </c>
      <c r="B291" s="21" t="s">
        <v>944</v>
      </c>
      <c r="C291" s="21" t="s">
        <v>722</v>
      </c>
      <c r="D291" s="26" t="s">
        <v>1376</v>
      </c>
      <c r="E291" s="21" t="s">
        <v>70</v>
      </c>
      <c r="F291" s="21" t="s">
        <v>12</v>
      </c>
      <c r="G291" s="21" t="s">
        <v>12</v>
      </c>
      <c r="H291" s="21" t="s">
        <v>11</v>
      </c>
      <c r="I291" s="21" t="s">
        <v>12</v>
      </c>
      <c r="J291" t="s">
        <v>687</v>
      </c>
    </row>
    <row r="292" spans="1:10" x14ac:dyDescent="0.3">
      <c r="A292" s="21" t="s">
        <v>332</v>
      </c>
      <c r="B292" s="21" t="s">
        <v>886</v>
      </c>
      <c r="C292" s="21" t="s">
        <v>333</v>
      </c>
      <c r="D292" s="26" t="s">
        <v>1372</v>
      </c>
      <c r="E292" s="21" t="s">
        <v>51</v>
      </c>
      <c r="F292" s="21" t="s">
        <v>11</v>
      </c>
      <c r="G292" s="21" t="s">
        <v>12</v>
      </c>
      <c r="H292" s="21" t="s">
        <v>11</v>
      </c>
      <c r="I292" s="21" t="s">
        <v>12</v>
      </c>
      <c r="J292" t="s">
        <v>687</v>
      </c>
    </row>
    <row r="293" spans="1:10" x14ac:dyDescent="0.3">
      <c r="A293" s="21" t="s">
        <v>149</v>
      </c>
      <c r="B293" s="21" t="s">
        <v>800</v>
      </c>
      <c r="C293" s="21" t="s">
        <v>148</v>
      </c>
      <c r="D293" s="21" t="s">
        <v>1372</v>
      </c>
      <c r="E293" s="21" t="s">
        <v>70</v>
      </c>
      <c r="F293" s="21" t="s">
        <v>11</v>
      </c>
      <c r="G293" s="21" t="s">
        <v>11</v>
      </c>
      <c r="H293" s="21" t="s">
        <v>11</v>
      </c>
      <c r="I293" s="21" t="s">
        <v>12</v>
      </c>
      <c r="J293" t="s">
        <v>687</v>
      </c>
    </row>
    <row r="294" spans="1:10" x14ac:dyDescent="0.3">
      <c r="A294" s="21" t="s">
        <v>150</v>
      </c>
      <c r="B294" s="21" t="s">
        <v>801</v>
      </c>
      <c r="C294" s="21" t="s">
        <v>148</v>
      </c>
      <c r="D294" s="26" t="s">
        <v>1372</v>
      </c>
      <c r="E294" s="21" t="s">
        <v>70</v>
      </c>
      <c r="F294" s="21" t="s">
        <v>11</v>
      </c>
      <c r="G294" s="21" t="s">
        <v>11</v>
      </c>
      <c r="H294" s="21" t="s">
        <v>11</v>
      </c>
      <c r="I294" s="21" t="s">
        <v>12</v>
      </c>
      <c r="J294" t="s">
        <v>687</v>
      </c>
    </row>
    <row r="295" spans="1:10" x14ac:dyDescent="0.3">
      <c r="A295" s="21" t="s">
        <v>151</v>
      </c>
      <c r="B295" s="21" t="s">
        <v>802</v>
      </c>
      <c r="C295" s="21" t="s">
        <v>148</v>
      </c>
      <c r="D295" s="21" t="s">
        <v>1372</v>
      </c>
      <c r="E295" s="21" t="s">
        <v>70</v>
      </c>
      <c r="F295" s="21" t="s">
        <v>11</v>
      </c>
      <c r="G295" s="21" t="s">
        <v>11</v>
      </c>
      <c r="H295" s="21" t="s">
        <v>11</v>
      </c>
      <c r="I295" s="21" t="s">
        <v>12</v>
      </c>
      <c r="J295" t="s">
        <v>687</v>
      </c>
    </row>
    <row r="296" spans="1:10" x14ac:dyDescent="0.3">
      <c r="A296" s="21" t="s">
        <v>343</v>
      </c>
      <c r="B296" s="21" t="s">
        <v>898</v>
      </c>
      <c r="C296" s="21" t="s">
        <v>340</v>
      </c>
      <c r="D296" s="26" t="s">
        <v>1377</v>
      </c>
      <c r="E296" s="21" t="s">
        <v>70</v>
      </c>
      <c r="F296" s="21" t="s">
        <v>12</v>
      </c>
      <c r="G296" s="21" t="s">
        <v>12</v>
      </c>
      <c r="H296" s="21" t="s">
        <v>11</v>
      </c>
      <c r="I296" s="21" t="s">
        <v>12</v>
      </c>
      <c r="J296" t="s">
        <v>687</v>
      </c>
    </row>
    <row r="297" spans="1:10" x14ac:dyDescent="0.3">
      <c r="A297" s="21" t="s">
        <v>420</v>
      </c>
      <c r="B297" s="21" t="s">
        <v>965</v>
      </c>
      <c r="C297" s="21" t="s">
        <v>421</v>
      </c>
      <c r="D297" s="26" t="s">
        <v>1376</v>
      </c>
      <c r="E297" s="21" t="s">
        <v>55</v>
      </c>
      <c r="F297" s="21" t="s">
        <v>11</v>
      </c>
      <c r="G297" s="21" t="s">
        <v>11</v>
      </c>
      <c r="H297" s="21" t="s">
        <v>11</v>
      </c>
      <c r="I297" s="21" t="s">
        <v>12</v>
      </c>
      <c r="J297" t="s">
        <v>687</v>
      </c>
    </row>
    <row r="298" spans="1:10" x14ac:dyDescent="0.3">
      <c r="A298" s="21" t="s">
        <v>162</v>
      </c>
      <c r="B298" s="21" t="s">
        <v>804</v>
      </c>
      <c r="C298" s="21" t="s">
        <v>148</v>
      </c>
      <c r="D298" s="21" t="s">
        <v>1372</v>
      </c>
      <c r="E298" s="21" t="s">
        <v>70</v>
      </c>
      <c r="F298" s="21" t="s">
        <v>12</v>
      </c>
      <c r="G298" s="21" t="s">
        <v>12</v>
      </c>
      <c r="H298" s="21" t="s">
        <v>11</v>
      </c>
      <c r="I298" s="21" t="s">
        <v>12</v>
      </c>
      <c r="J298" t="s">
        <v>687</v>
      </c>
    </row>
    <row r="299" spans="1:10" x14ac:dyDescent="0.3">
      <c r="A299" s="21" t="s">
        <v>579</v>
      </c>
      <c r="B299" s="21" t="s">
        <v>1017</v>
      </c>
      <c r="C299" s="21" t="s">
        <v>1546</v>
      </c>
      <c r="D299" s="21" t="s">
        <v>1372</v>
      </c>
      <c r="E299" s="21" t="s">
        <v>51</v>
      </c>
      <c r="F299" s="21" t="s">
        <v>11</v>
      </c>
      <c r="G299" s="21" t="s">
        <v>11</v>
      </c>
      <c r="H299" s="21" t="s">
        <v>11</v>
      </c>
      <c r="I299" s="21" t="s">
        <v>12</v>
      </c>
      <c r="J299" t="s">
        <v>687</v>
      </c>
    </row>
    <row r="300" spans="1:10" x14ac:dyDescent="0.3">
      <c r="A300" s="21" t="s">
        <v>580</v>
      </c>
      <c r="B300" s="21" t="s">
        <v>1016</v>
      </c>
      <c r="C300" s="21" t="s">
        <v>1546</v>
      </c>
      <c r="D300" s="26" t="s">
        <v>1372</v>
      </c>
      <c r="E300" s="21" t="s">
        <v>51</v>
      </c>
      <c r="F300" s="21" t="s">
        <v>11</v>
      </c>
      <c r="G300" s="21" t="s">
        <v>11</v>
      </c>
      <c r="H300" s="21" t="s">
        <v>11</v>
      </c>
      <c r="I300" s="21" t="s">
        <v>12</v>
      </c>
      <c r="J300" t="s">
        <v>687</v>
      </c>
    </row>
    <row r="301" spans="1:10" x14ac:dyDescent="0.3">
      <c r="A301" s="21" t="s">
        <v>527</v>
      </c>
      <c r="B301" s="21" t="s">
        <v>945</v>
      </c>
      <c r="C301" s="21" t="s">
        <v>723</v>
      </c>
      <c r="D301" s="26" t="s">
        <v>1376</v>
      </c>
      <c r="E301" s="21" t="s">
        <v>70</v>
      </c>
      <c r="F301" s="21" t="s">
        <v>12</v>
      </c>
      <c r="G301" s="21" t="s">
        <v>12</v>
      </c>
      <c r="H301" s="21" t="s">
        <v>11</v>
      </c>
      <c r="I301" s="21" t="s">
        <v>12</v>
      </c>
      <c r="J301" t="s">
        <v>687</v>
      </c>
    </row>
    <row r="302" spans="1:10" x14ac:dyDescent="0.3">
      <c r="A302" s="21" t="s">
        <v>545</v>
      </c>
      <c r="B302" s="21" t="s">
        <v>999</v>
      </c>
      <c r="C302" s="21" t="s">
        <v>546</v>
      </c>
      <c r="D302" s="21" t="s">
        <v>1375</v>
      </c>
      <c r="E302" s="21" t="s">
        <v>78</v>
      </c>
      <c r="F302" s="21" t="s">
        <v>12</v>
      </c>
      <c r="G302" s="21" t="s">
        <v>12</v>
      </c>
      <c r="H302" s="21" t="s">
        <v>11</v>
      </c>
      <c r="I302" s="21" t="s">
        <v>12</v>
      </c>
      <c r="J302" t="s">
        <v>687</v>
      </c>
    </row>
    <row r="303" spans="1:10" x14ac:dyDescent="0.3">
      <c r="A303" s="21" t="s">
        <v>1121</v>
      </c>
      <c r="B303" s="21" t="s">
        <v>1122</v>
      </c>
      <c r="C303" s="21" t="s">
        <v>1123</v>
      </c>
      <c r="D303" s="21" t="s">
        <v>1374</v>
      </c>
      <c r="E303" s="21" t="s">
        <v>70</v>
      </c>
      <c r="F303" s="21" t="s">
        <v>12</v>
      </c>
      <c r="G303" s="21" t="s">
        <v>12</v>
      </c>
      <c r="H303" s="21" t="s">
        <v>11</v>
      </c>
      <c r="I303" s="21" t="s">
        <v>12</v>
      </c>
      <c r="J303" t="s">
        <v>687</v>
      </c>
    </row>
    <row r="304" spans="1:10" x14ac:dyDescent="0.3">
      <c r="A304" s="21" t="s">
        <v>146</v>
      </c>
      <c r="B304" s="21" t="s">
        <v>792</v>
      </c>
      <c r="C304" s="21" t="s">
        <v>786</v>
      </c>
      <c r="D304" s="21" t="s">
        <v>1372</v>
      </c>
      <c r="E304" s="21" t="s">
        <v>70</v>
      </c>
      <c r="F304" s="21" t="s">
        <v>12</v>
      </c>
      <c r="G304" s="21" t="s">
        <v>12</v>
      </c>
      <c r="H304" s="21" t="s">
        <v>11</v>
      </c>
      <c r="I304" s="21" t="s">
        <v>12</v>
      </c>
      <c r="J304" t="s">
        <v>687</v>
      </c>
    </row>
    <row r="305" spans="1:10" x14ac:dyDescent="0.3">
      <c r="A305" s="21" t="s">
        <v>212</v>
      </c>
      <c r="B305" s="21" t="s">
        <v>837</v>
      </c>
      <c r="C305" s="21" t="s">
        <v>661</v>
      </c>
      <c r="D305" s="26" t="s">
        <v>1378</v>
      </c>
      <c r="E305" s="21" t="s">
        <v>184</v>
      </c>
      <c r="F305" s="21" t="s">
        <v>12</v>
      </c>
      <c r="G305" s="21" t="s">
        <v>12</v>
      </c>
      <c r="H305" s="21" t="s">
        <v>11</v>
      </c>
      <c r="I305" s="21" t="s">
        <v>12</v>
      </c>
      <c r="J305" t="s">
        <v>687</v>
      </c>
    </row>
    <row r="306" spans="1:10" x14ac:dyDescent="0.3">
      <c r="A306" s="21" t="s">
        <v>309</v>
      </c>
      <c r="B306" s="21" t="s">
        <v>861</v>
      </c>
      <c r="C306" s="21" t="s">
        <v>310</v>
      </c>
      <c r="D306" s="21" t="s">
        <v>1378</v>
      </c>
      <c r="E306" s="21" t="s">
        <v>70</v>
      </c>
      <c r="F306" s="21" t="s">
        <v>12</v>
      </c>
      <c r="G306" s="21" t="s">
        <v>12</v>
      </c>
      <c r="H306" s="21" t="s">
        <v>11</v>
      </c>
      <c r="I306" s="21" t="s">
        <v>12</v>
      </c>
      <c r="J306" t="s">
        <v>687</v>
      </c>
    </row>
    <row r="307" spans="1:10" x14ac:dyDescent="0.3">
      <c r="A307" s="21" t="s">
        <v>541</v>
      </c>
      <c r="B307" s="21" t="s">
        <v>994</v>
      </c>
      <c r="C307" s="21" t="s">
        <v>539</v>
      </c>
      <c r="D307" s="21" t="s">
        <v>1372</v>
      </c>
      <c r="E307" s="21" t="s">
        <v>51</v>
      </c>
      <c r="F307" s="21" t="s">
        <v>11</v>
      </c>
      <c r="G307" s="21" t="s">
        <v>11</v>
      </c>
      <c r="H307" s="21" t="s">
        <v>11</v>
      </c>
      <c r="I307" s="21" t="s">
        <v>12</v>
      </c>
      <c r="J307" t="s">
        <v>687</v>
      </c>
    </row>
    <row r="308" spans="1:10" x14ac:dyDescent="0.3">
      <c r="A308" s="21" t="s">
        <v>541</v>
      </c>
      <c r="B308" s="21" t="s">
        <v>994</v>
      </c>
      <c r="C308" s="21" t="s">
        <v>539</v>
      </c>
      <c r="D308" s="21" t="s">
        <v>1372</v>
      </c>
      <c r="E308" s="21" t="s">
        <v>177</v>
      </c>
      <c r="F308" s="21" t="s">
        <v>11</v>
      </c>
      <c r="G308" s="21" t="s">
        <v>11</v>
      </c>
      <c r="H308" s="21" t="s">
        <v>11</v>
      </c>
      <c r="I308" s="21" t="s">
        <v>12</v>
      </c>
      <c r="J308" t="s">
        <v>687</v>
      </c>
    </row>
    <row r="309" spans="1:10" x14ac:dyDescent="0.3">
      <c r="A309" s="21" t="s">
        <v>344</v>
      </c>
      <c r="B309" s="21" t="s">
        <v>896</v>
      </c>
      <c r="C309" s="21" t="s">
        <v>340</v>
      </c>
      <c r="D309" s="21" t="s">
        <v>1374</v>
      </c>
      <c r="E309" s="21" t="s">
        <v>70</v>
      </c>
      <c r="F309" s="21" t="s">
        <v>12</v>
      </c>
      <c r="G309" s="21" t="s">
        <v>12</v>
      </c>
      <c r="H309" s="21" t="s">
        <v>11</v>
      </c>
      <c r="I309" s="21" t="s">
        <v>12</v>
      </c>
      <c r="J309" t="s">
        <v>687</v>
      </c>
    </row>
    <row r="310" spans="1:10" x14ac:dyDescent="0.3">
      <c r="A310" s="21" t="s">
        <v>335</v>
      </c>
      <c r="B310" s="21" t="s">
        <v>888</v>
      </c>
      <c r="C310" s="21" t="s">
        <v>336</v>
      </c>
      <c r="D310" s="21" t="s">
        <v>1372</v>
      </c>
      <c r="E310" s="21" t="s">
        <v>70</v>
      </c>
      <c r="F310" s="21" t="s">
        <v>11</v>
      </c>
      <c r="G310" s="21" t="s">
        <v>12</v>
      </c>
      <c r="H310" s="21" t="s">
        <v>11</v>
      </c>
      <c r="I310" s="21" t="s">
        <v>12</v>
      </c>
      <c r="J310" t="s">
        <v>687</v>
      </c>
    </row>
    <row r="311" spans="1:10" x14ac:dyDescent="0.3">
      <c r="A311" s="21" t="s">
        <v>1236</v>
      </c>
      <c r="B311" s="21" t="s">
        <v>1237</v>
      </c>
      <c r="C311" s="21" t="s">
        <v>353</v>
      </c>
      <c r="D311" s="21" t="s">
        <v>1377</v>
      </c>
      <c r="E311" s="21" t="s">
        <v>70</v>
      </c>
      <c r="F311" s="21" t="s">
        <v>12</v>
      </c>
      <c r="G311" s="21" t="s">
        <v>12</v>
      </c>
      <c r="H311" s="21" t="s">
        <v>11</v>
      </c>
      <c r="I311" s="21" t="s">
        <v>12</v>
      </c>
      <c r="J311" t="s">
        <v>687</v>
      </c>
    </row>
    <row r="312" spans="1:10" x14ac:dyDescent="0.3">
      <c r="A312" s="21" t="s">
        <v>311</v>
      </c>
      <c r="B312" s="21" t="s">
        <v>869</v>
      </c>
      <c r="C312" s="21" t="s">
        <v>312</v>
      </c>
      <c r="D312" s="21" t="s">
        <v>1372</v>
      </c>
      <c r="E312" s="21" t="s">
        <v>55</v>
      </c>
      <c r="F312" s="21" t="s">
        <v>11</v>
      </c>
      <c r="G312" s="21" t="s">
        <v>11</v>
      </c>
      <c r="H312" s="21" t="s">
        <v>11</v>
      </c>
      <c r="I312" s="21" t="s">
        <v>12</v>
      </c>
      <c r="J312" t="s">
        <v>687</v>
      </c>
    </row>
    <row r="313" spans="1:10" x14ac:dyDescent="0.3">
      <c r="A313" s="21" t="s">
        <v>175</v>
      </c>
      <c r="B313" s="21" t="s">
        <v>816</v>
      </c>
      <c r="C313" s="21" t="s">
        <v>172</v>
      </c>
      <c r="D313" s="26" t="s">
        <v>1372</v>
      </c>
      <c r="E313" s="21" t="s">
        <v>51</v>
      </c>
      <c r="F313" s="21" t="s">
        <v>11</v>
      </c>
      <c r="G313" s="21" t="s">
        <v>12</v>
      </c>
      <c r="H313" s="21" t="s">
        <v>11</v>
      </c>
      <c r="I313" s="21" t="s">
        <v>12</v>
      </c>
      <c r="J313" t="s">
        <v>687</v>
      </c>
    </row>
    <row r="314" spans="1:10" x14ac:dyDescent="0.3">
      <c r="A314" s="21" t="s">
        <v>341</v>
      </c>
      <c r="B314" s="21" t="s">
        <v>899</v>
      </c>
      <c r="C314" s="21" t="s">
        <v>340</v>
      </c>
      <c r="D314" s="21" t="s">
        <v>1376</v>
      </c>
      <c r="E314" s="21" t="s">
        <v>70</v>
      </c>
      <c r="F314" s="21" t="s">
        <v>12</v>
      </c>
      <c r="G314" s="21" t="s">
        <v>12</v>
      </c>
      <c r="H314" s="21" t="s">
        <v>11</v>
      </c>
      <c r="I314" s="21" t="s">
        <v>12</v>
      </c>
      <c r="J314" t="s">
        <v>687</v>
      </c>
    </row>
    <row r="315" spans="1:10" x14ac:dyDescent="0.3">
      <c r="A315" s="21" t="s">
        <v>179</v>
      </c>
      <c r="B315" s="21" t="s">
        <v>818</v>
      </c>
      <c r="C315" s="21" t="s">
        <v>178</v>
      </c>
      <c r="D315" s="21" t="s">
        <v>1377</v>
      </c>
      <c r="E315" s="21" t="s">
        <v>51</v>
      </c>
      <c r="F315" s="21" t="s">
        <v>12</v>
      </c>
      <c r="G315" s="21" t="s">
        <v>12</v>
      </c>
      <c r="H315" s="21" t="s">
        <v>11</v>
      </c>
      <c r="I315" s="21" t="s">
        <v>12</v>
      </c>
      <c r="J315" t="s">
        <v>687</v>
      </c>
    </row>
    <row r="316" spans="1:10" x14ac:dyDescent="0.3">
      <c r="A316" s="21" t="s">
        <v>444</v>
      </c>
      <c r="B316" s="21" t="s">
        <v>968</v>
      </c>
      <c r="C316" s="21" t="s">
        <v>445</v>
      </c>
      <c r="D316" s="21" t="s">
        <v>1372</v>
      </c>
      <c r="E316" s="21" t="s">
        <v>227</v>
      </c>
      <c r="F316" s="21" t="s">
        <v>12</v>
      </c>
      <c r="G316" s="21" t="s">
        <v>12</v>
      </c>
      <c r="H316" s="21" t="s">
        <v>11</v>
      </c>
      <c r="I316" s="21" t="s">
        <v>12</v>
      </c>
      <c r="J316" t="s">
        <v>687</v>
      </c>
    </row>
    <row r="317" spans="1:10" x14ac:dyDescent="0.3">
      <c r="A317" s="21" t="s">
        <v>223</v>
      </c>
      <c r="B317" s="21" t="s">
        <v>845</v>
      </c>
      <c r="C317" s="21" t="s">
        <v>222</v>
      </c>
      <c r="D317" s="21" t="s">
        <v>1374</v>
      </c>
      <c r="E317" s="21" t="s">
        <v>55</v>
      </c>
      <c r="F317" s="21" t="s">
        <v>11</v>
      </c>
      <c r="G317" s="21" t="s">
        <v>11</v>
      </c>
      <c r="H317" s="21" t="s">
        <v>11</v>
      </c>
      <c r="I317" s="21" t="s">
        <v>12</v>
      </c>
      <c r="J317" t="s">
        <v>687</v>
      </c>
    </row>
    <row r="318" spans="1:10" x14ac:dyDescent="0.3">
      <c r="A318" s="21" t="s">
        <v>592</v>
      </c>
      <c r="B318" s="21" t="s">
        <v>1042</v>
      </c>
      <c r="C318" s="21" t="s">
        <v>593</v>
      </c>
      <c r="D318" s="26" t="s">
        <v>1372</v>
      </c>
      <c r="E318" s="21" t="s">
        <v>55</v>
      </c>
      <c r="F318" s="21" t="s">
        <v>11</v>
      </c>
      <c r="G318" s="21" t="s">
        <v>11</v>
      </c>
      <c r="H318" s="21" t="s">
        <v>11</v>
      </c>
      <c r="I318" s="21" t="s">
        <v>12</v>
      </c>
      <c r="J318" t="s">
        <v>687</v>
      </c>
    </row>
    <row r="319" spans="1:10" x14ac:dyDescent="0.3">
      <c r="A319" s="21" t="s">
        <v>168</v>
      </c>
      <c r="B319" s="21" t="s">
        <v>815</v>
      </c>
      <c r="C319" s="21" t="s">
        <v>169</v>
      </c>
      <c r="D319" s="26" t="s">
        <v>1372</v>
      </c>
      <c r="E319" s="21" t="s">
        <v>70</v>
      </c>
      <c r="F319" s="21" t="s">
        <v>11</v>
      </c>
      <c r="G319" s="21" t="s">
        <v>11</v>
      </c>
      <c r="H319" s="21" t="s">
        <v>11</v>
      </c>
      <c r="I319" s="21" t="s">
        <v>12</v>
      </c>
      <c r="J319" t="s">
        <v>687</v>
      </c>
    </row>
    <row r="320" spans="1:10" x14ac:dyDescent="0.3">
      <c r="A320" s="21" t="s">
        <v>96</v>
      </c>
      <c r="B320" s="21" t="s">
        <v>761</v>
      </c>
      <c r="C320" s="21" t="s">
        <v>95</v>
      </c>
      <c r="D320" s="26" t="s">
        <v>1372</v>
      </c>
      <c r="E320" s="21" t="s">
        <v>51</v>
      </c>
      <c r="F320" s="21" t="s">
        <v>11</v>
      </c>
      <c r="G320" s="21" t="s">
        <v>11</v>
      </c>
      <c r="H320" s="21" t="s">
        <v>11</v>
      </c>
      <c r="I320" s="21" t="s">
        <v>12</v>
      </c>
      <c r="J320" t="s">
        <v>687</v>
      </c>
    </row>
    <row r="321" spans="1:10" x14ac:dyDescent="0.3">
      <c r="A321" s="21" t="s">
        <v>94</v>
      </c>
      <c r="B321" s="21" t="s">
        <v>762</v>
      </c>
      <c r="C321" s="21" t="s">
        <v>95</v>
      </c>
      <c r="D321" s="26" t="s">
        <v>1372</v>
      </c>
      <c r="E321" s="21" t="s">
        <v>51</v>
      </c>
      <c r="F321" s="21" t="s">
        <v>11</v>
      </c>
      <c r="G321" s="21" t="s">
        <v>12</v>
      </c>
      <c r="H321" s="21" t="s">
        <v>11</v>
      </c>
      <c r="I321" s="21" t="s">
        <v>12</v>
      </c>
      <c r="J321" t="s">
        <v>687</v>
      </c>
    </row>
    <row r="322" spans="1:10" x14ac:dyDescent="0.3">
      <c r="A322" s="21" t="s">
        <v>192</v>
      </c>
      <c r="B322" s="21" t="s">
        <v>830</v>
      </c>
      <c r="C322" s="21" t="s">
        <v>193</v>
      </c>
      <c r="D322" s="26" t="s">
        <v>1372</v>
      </c>
      <c r="E322" s="21" t="s">
        <v>66</v>
      </c>
      <c r="F322" s="21" t="s">
        <v>11</v>
      </c>
      <c r="G322" s="21" t="s">
        <v>11</v>
      </c>
      <c r="H322" s="21" t="s">
        <v>11</v>
      </c>
      <c r="I322" s="21" t="s">
        <v>12</v>
      </c>
      <c r="J322" t="s">
        <v>687</v>
      </c>
    </row>
    <row r="323" spans="1:10" x14ac:dyDescent="0.3">
      <c r="A323" s="21" t="s">
        <v>746</v>
      </c>
      <c r="B323" s="21" t="s">
        <v>1072</v>
      </c>
      <c r="C323" s="21" t="s">
        <v>1547</v>
      </c>
      <c r="D323" s="21" t="s">
        <v>1378</v>
      </c>
      <c r="E323" s="21" t="s">
        <v>66</v>
      </c>
      <c r="F323" s="21" t="s">
        <v>11</v>
      </c>
      <c r="G323" s="21" t="s">
        <v>11</v>
      </c>
      <c r="H323" s="21" t="s">
        <v>11</v>
      </c>
      <c r="I323" s="21" t="s">
        <v>12</v>
      </c>
      <c r="J323" t="s">
        <v>687</v>
      </c>
    </row>
    <row r="324" spans="1:10" x14ac:dyDescent="0.3">
      <c r="A324" s="21" t="s">
        <v>154</v>
      </c>
      <c r="B324" s="21" t="s">
        <v>806</v>
      </c>
      <c r="C324" s="21" t="s">
        <v>148</v>
      </c>
      <c r="D324" s="21" t="s">
        <v>1372</v>
      </c>
      <c r="E324" s="21" t="s">
        <v>70</v>
      </c>
      <c r="F324" s="21" t="s">
        <v>12</v>
      </c>
      <c r="G324" s="21" t="s">
        <v>12</v>
      </c>
      <c r="H324" s="21" t="s">
        <v>11</v>
      </c>
      <c r="I324" s="21" t="s">
        <v>12</v>
      </c>
      <c r="J324" t="s">
        <v>687</v>
      </c>
    </row>
    <row r="325" spans="1:10" x14ac:dyDescent="0.3">
      <c r="A325" s="21" t="s">
        <v>92</v>
      </c>
      <c r="B325" s="21" t="s">
        <v>759</v>
      </c>
      <c r="C325" s="21" t="s">
        <v>1537</v>
      </c>
      <c r="D325" s="26" t="s">
        <v>1376</v>
      </c>
      <c r="E325" s="21" t="s">
        <v>70</v>
      </c>
      <c r="F325" s="21" t="s">
        <v>12</v>
      </c>
      <c r="G325" s="21" t="s">
        <v>12</v>
      </c>
      <c r="H325" s="21" t="s">
        <v>11</v>
      </c>
      <c r="I325" s="21" t="s">
        <v>12</v>
      </c>
      <c r="J325" t="s">
        <v>687</v>
      </c>
    </row>
    <row r="326" spans="1:10" x14ac:dyDescent="0.3">
      <c r="A326" s="21" t="s">
        <v>714</v>
      </c>
      <c r="B326" s="21" t="s">
        <v>887</v>
      </c>
      <c r="C326" s="21" t="s">
        <v>715</v>
      </c>
      <c r="D326" s="26" t="s">
        <v>1372</v>
      </c>
      <c r="E326" s="21" t="s">
        <v>51</v>
      </c>
      <c r="F326" s="21" t="s">
        <v>11</v>
      </c>
      <c r="G326" s="21" t="s">
        <v>11</v>
      </c>
      <c r="H326" s="21" t="s">
        <v>11</v>
      </c>
      <c r="I326" s="21" t="s">
        <v>12</v>
      </c>
      <c r="J326" t="s">
        <v>687</v>
      </c>
    </row>
    <row r="327" spans="1:10" x14ac:dyDescent="0.3">
      <c r="A327" s="21" t="s">
        <v>713</v>
      </c>
      <c r="B327" s="21" t="s">
        <v>857</v>
      </c>
      <c r="C327" s="21" t="s">
        <v>240</v>
      </c>
      <c r="D327" s="21" t="s">
        <v>1372</v>
      </c>
      <c r="E327" s="21" t="s">
        <v>70</v>
      </c>
      <c r="F327" s="21" t="s">
        <v>12</v>
      </c>
      <c r="G327" s="21" t="s">
        <v>12</v>
      </c>
      <c r="H327" s="21" t="s">
        <v>11</v>
      </c>
      <c r="I327" s="21" t="s">
        <v>12</v>
      </c>
      <c r="J327" t="s">
        <v>687</v>
      </c>
    </row>
    <row r="328" spans="1:10" x14ac:dyDescent="0.3">
      <c r="A328" s="21" t="s">
        <v>1124</v>
      </c>
      <c r="B328" s="21" t="s">
        <v>1125</v>
      </c>
      <c r="C328" s="21" t="s">
        <v>484</v>
      </c>
      <c r="D328" s="21" t="s">
        <v>1377</v>
      </c>
      <c r="E328" s="21" t="s">
        <v>66</v>
      </c>
      <c r="F328" s="21" t="s">
        <v>11</v>
      </c>
      <c r="G328" s="21" t="s">
        <v>11</v>
      </c>
      <c r="H328" s="21" t="s">
        <v>11</v>
      </c>
      <c r="I328" s="21" t="s">
        <v>12</v>
      </c>
      <c r="J328" t="s">
        <v>687</v>
      </c>
    </row>
    <row r="329" spans="1:10" x14ac:dyDescent="0.3">
      <c r="A329" s="21" t="s">
        <v>231</v>
      </c>
      <c r="B329" s="21" t="s">
        <v>849</v>
      </c>
      <c r="C329" s="21" t="s">
        <v>226</v>
      </c>
      <c r="D329" s="26" t="s">
        <v>1374</v>
      </c>
      <c r="E329" s="21" t="s">
        <v>184</v>
      </c>
      <c r="F329" s="21" t="s">
        <v>12</v>
      </c>
      <c r="G329" s="21" t="s">
        <v>12</v>
      </c>
      <c r="H329" s="21" t="s">
        <v>11</v>
      </c>
      <c r="I329" s="21" t="s">
        <v>12</v>
      </c>
      <c r="J329" t="s">
        <v>687</v>
      </c>
    </row>
    <row r="330" spans="1:10" x14ac:dyDescent="0.3">
      <c r="A330" s="21" t="s">
        <v>113</v>
      </c>
      <c r="B330" s="21" t="s">
        <v>769</v>
      </c>
      <c r="C330" s="21" t="s">
        <v>111</v>
      </c>
      <c r="D330" s="21" t="s">
        <v>1372</v>
      </c>
      <c r="E330" s="21" t="s">
        <v>70</v>
      </c>
      <c r="F330" s="21" t="s">
        <v>12</v>
      </c>
      <c r="G330" s="21" t="s">
        <v>12</v>
      </c>
      <c r="H330" s="21" t="s">
        <v>11</v>
      </c>
      <c r="I330" s="21" t="s">
        <v>12</v>
      </c>
      <c r="J330" t="s">
        <v>687</v>
      </c>
    </row>
    <row r="331" spans="1:10" x14ac:dyDescent="0.3">
      <c r="A331" s="21" t="s">
        <v>291</v>
      </c>
      <c r="B331" s="21" t="s">
        <v>987</v>
      </c>
      <c r="C331" s="21" t="s">
        <v>728</v>
      </c>
      <c r="D331" s="21" t="s">
        <v>1372</v>
      </c>
      <c r="E331" s="21" t="s">
        <v>184</v>
      </c>
      <c r="F331" s="21" t="s">
        <v>12</v>
      </c>
      <c r="G331" s="21" t="s">
        <v>12</v>
      </c>
      <c r="H331" s="21" t="s">
        <v>11</v>
      </c>
      <c r="I331" s="21" t="s">
        <v>12</v>
      </c>
      <c r="J331" t="s">
        <v>687</v>
      </c>
    </row>
    <row r="332" spans="1:10" x14ac:dyDescent="0.3">
      <c r="A332" s="21" t="s">
        <v>515</v>
      </c>
      <c r="B332" s="21" t="s">
        <v>988</v>
      </c>
      <c r="C332" s="21" t="s">
        <v>1546</v>
      </c>
      <c r="D332" s="26" t="s">
        <v>1374</v>
      </c>
      <c r="E332" s="21" t="s">
        <v>177</v>
      </c>
      <c r="F332" s="21" t="s">
        <v>12</v>
      </c>
      <c r="G332" s="21" t="s">
        <v>12</v>
      </c>
      <c r="H332" s="21" t="s">
        <v>11</v>
      </c>
      <c r="I332" s="21" t="s">
        <v>12</v>
      </c>
      <c r="J332" t="s">
        <v>687</v>
      </c>
    </row>
    <row r="333" spans="1:10" x14ac:dyDescent="0.3">
      <c r="A333" s="21" t="s">
        <v>141</v>
      </c>
      <c r="B333" s="21" t="s">
        <v>793</v>
      </c>
      <c r="C333" s="21" t="s">
        <v>786</v>
      </c>
      <c r="D333" s="26" t="s">
        <v>1376</v>
      </c>
      <c r="E333" s="21" t="s">
        <v>70</v>
      </c>
      <c r="F333" s="21" t="s">
        <v>12</v>
      </c>
      <c r="G333" s="21" t="s">
        <v>12</v>
      </c>
      <c r="H333" s="21" t="s">
        <v>11</v>
      </c>
      <c r="I333" s="21" t="s">
        <v>12</v>
      </c>
      <c r="J333" t="s">
        <v>687</v>
      </c>
    </row>
    <row r="334" spans="1:10" x14ac:dyDescent="0.3">
      <c r="A334" s="21" t="s">
        <v>1238</v>
      </c>
      <c r="B334" s="21" t="s">
        <v>1239</v>
      </c>
      <c r="C334" s="21" t="s">
        <v>353</v>
      </c>
      <c r="D334" s="26" t="s">
        <v>1377</v>
      </c>
      <c r="E334" s="21" t="s">
        <v>70</v>
      </c>
      <c r="F334" s="21" t="s">
        <v>12</v>
      </c>
      <c r="G334" s="21" t="s">
        <v>12</v>
      </c>
      <c r="H334" s="21" t="s">
        <v>11</v>
      </c>
      <c r="I334" s="21" t="s">
        <v>12</v>
      </c>
      <c r="J334" t="s">
        <v>687</v>
      </c>
    </row>
    <row r="335" spans="1:10" x14ac:dyDescent="0.3">
      <c r="A335" s="21" t="s">
        <v>315</v>
      </c>
      <c r="B335" s="21" t="s">
        <v>870</v>
      </c>
      <c r="C335" s="21" t="s">
        <v>1373</v>
      </c>
      <c r="D335" s="26" t="s">
        <v>1372</v>
      </c>
      <c r="E335" s="21" t="s">
        <v>184</v>
      </c>
      <c r="F335" s="21" t="s">
        <v>12</v>
      </c>
      <c r="G335" s="21" t="s">
        <v>12</v>
      </c>
      <c r="H335" s="21" t="s">
        <v>11</v>
      </c>
      <c r="I335" s="21" t="s">
        <v>12</v>
      </c>
      <c r="J335" t="s">
        <v>687</v>
      </c>
    </row>
    <row r="336" spans="1:10" x14ac:dyDescent="0.3">
      <c r="A336" s="21" t="s">
        <v>664</v>
      </c>
      <c r="B336" s="21" t="s">
        <v>1062</v>
      </c>
      <c r="C336" s="21" t="s">
        <v>661</v>
      </c>
      <c r="D336" s="21" t="s">
        <v>1374</v>
      </c>
      <c r="E336" s="21" t="s">
        <v>184</v>
      </c>
      <c r="F336" s="21" t="s">
        <v>12</v>
      </c>
      <c r="G336" s="21" t="s">
        <v>12</v>
      </c>
      <c r="H336" s="21" t="s">
        <v>11</v>
      </c>
      <c r="I336" s="21" t="s">
        <v>12</v>
      </c>
      <c r="J336" t="s">
        <v>687</v>
      </c>
    </row>
    <row r="337" spans="1:10" x14ac:dyDescent="0.3">
      <c r="A337" s="21" t="s">
        <v>666</v>
      </c>
      <c r="B337" s="21" t="s">
        <v>1066</v>
      </c>
      <c r="C337" s="21" t="s">
        <v>661</v>
      </c>
      <c r="D337" s="21" t="s">
        <v>1374</v>
      </c>
      <c r="E337" s="21" t="s">
        <v>184</v>
      </c>
      <c r="F337" s="21" t="s">
        <v>12</v>
      </c>
      <c r="G337" s="21" t="s">
        <v>12</v>
      </c>
      <c r="H337" s="21" t="s">
        <v>11</v>
      </c>
      <c r="I337" s="21" t="s">
        <v>12</v>
      </c>
      <c r="J337" t="s">
        <v>687</v>
      </c>
    </row>
    <row r="338" spans="1:10" x14ac:dyDescent="0.3">
      <c r="A338" s="21" t="s">
        <v>345</v>
      </c>
      <c r="B338" s="21" t="s">
        <v>900</v>
      </c>
      <c r="C338" s="21" t="s">
        <v>340</v>
      </c>
      <c r="D338" s="26" t="s">
        <v>1377</v>
      </c>
      <c r="E338" s="21" t="s">
        <v>70</v>
      </c>
      <c r="F338" s="21" t="s">
        <v>12</v>
      </c>
      <c r="G338" s="21" t="s">
        <v>12</v>
      </c>
      <c r="H338" s="21" t="s">
        <v>11</v>
      </c>
      <c r="I338" s="21" t="s">
        <v>12</v>
      </c>
      <c r="J338" t="s">
        <v>687</v>
      </c>
    </row>
    <row r="339" spans="1:10" x14ac:dyDescent="0.3">
      <c r="A339" s="21" t="s">
        <v>229</v>
      </c>
      <c r="B339" s="21" t="s">
        <v>850</v>
      </c>
      <c r="C339" s="21" t="s">
        <v>226</v>
      </c>
      <c r="D339" s="26" t="s">
        <v>1378</v>
      </c>
      <c r="E339" s="21" t="s">
        <v>184</v>
      </c>
      <c r="F339" s="21" t="s">
        <v>12</v>
      </c>
      <c r="G339" s="21" t="s">
        <v>12</v>
      </c>
      <c r="H339" s="21" t="s">
        <v>11</v>
      </c>
      <c r="I339" s="21" t="s">
        <v>12</v>
      </c>
      <c r="J339" t="s">
        <v>687</v>
      </c>
    </row>
    <row r="340" spans="1:10" x14ac:dyDescent="0.3">
      <c r="A340" s="21" t="s">
        <v>1240</v>
      </c>
      <c r="B340" s="21" t="s">
        <v>1241</v>
      </c>
      <c r="C340" s="21" t="s">
        <v>1242</v>
      </c>
      <c r="D340" s="26" t="s">
        <v>1377</v>
      </c>
      <c r="E340" s="21" t="s">
        <v>70</v>
      </c>
      <c r="F340" s="21" t="s">
        <v>12</v>
      </c>
      <c r="G340" s="21" t="s">
        <v>12</v>
      </c>
      <c r="H340" s="21" t="s">
        <v>11</v>
      </c>
      <c r="I340" s="21" t="s">
        <v>12</v>
      </c>
      <c r="J340" t="s">
        <v>687</v>
      </c>
    </row>
    <row r="341" spans="1:10" x14ac:dyDescent="0.3">
      <c r="A341" s="21" t="s">
        <v>323</v>
      </c>
      <c r="B341" s="21" t="s">
        <v>880</v>
      </c>
      <c r="C341" s="21" t="s">
        <v>873</v>
      </c>
      <c r="D341" s="26" t="s">
        <v>1378</v>
      </c>
      <c r="E341" s="21" t="s">
        <v>70</v>
      </c>
      <c r="F341" s="21" t="s">
        <v>12</v>
      </c>
      <c r="G341" s="21" t="s">
        <v>12</v>
      </c>
      <c r="H341" s="21" t="s">
        <v>11</v>
      </c>
      <c r="I341" s="21" t="s">
        <v>12</v>
      </c>
      <c r="J341" t="s">
        <v>687</v>
      </c>
    </row>
    <row r="342" spans="1:10" x14ac:dyDescent="0.3">
      <c r="A342" s="21" t="s">
        <v>346</v>
      </c>
      <c r="B342" s="21" t="s">
        <v>901</v>
      </c>
      <c r="C342" s="21" t="s">
        <v>340</v>
      </c>
      <c r="D342" s="26" t="s">
        <v>1374</v>
      </c>
      <c r="E342" s="21" t="s">
        <v>70</v>
      </c>
      <c r="F342" s="21" t="s">
        <v>12</v>
      </c>
      <c r="G342" s="21" t="s">
        <v>12</v>
      </c>
      <c r="H342" s="21" t="s">
        <v>11</v>
      </c>
      <c r="I342" s="21" t="s">
        <v>12</v>
      </c>
      <c r="J342" t="s">
        <v>687</v>
      </c>
    </row>
    <row r="343" spans="1:10" x14ac:dyDescent="0.3">
      <c r="A343" s="21" t="s">
        <v>158</v>
      </c>
      <c r="B343" s="21" t="s">
        <v>809</v>
      </c>
      <c r="C343" s="21" t="s">
        <v>148</v>
      </c>
      <c r="D343" s="26" t="s">
        <v>1372</v>
      </c>
      <c r="E343" s="21" t="s">
        <v>70</v>
      </c>
      <c r="F343" s="21" t="s">
        <v>12</v>
      </c>
      <c r="G343" s="21" t="s">
        <v>12</v>
      </c>
      <c r="H343" s="21" t="s">
        <v>11</v>
      </c>
      <c r="I343" s="21" t="s">
        <v>12</v>
      </c>
      <c r="J343" t="s">
        <v>687</v>
      </c>
    </row>
    <row r="344" spans="1:10" x14ac:dyDescent="0.3">
      <c r="A344" s="21" t="s">
        <v>530</v>
      </c>
      <c r="B344" s="21" t="s">
        <v>946</v>
      </c>
      <c r="C344" s="21" t="s">
        <v>724</v>
      </c>
      <c r="D344" s="26" t="s">
        <v>1376</v>
      </c>
      <c r="E344" s="21" t="s">
        <v>70</v>
      </c>
      <c r="F344" s="21" t="s">
        <v>11</v>
      </c>
      <c r="G344" s="21" t="s">
        <v>11</v>
      </c>
      <c r="H344" s="21" t="s">
        <v>11</v>
      </c>
      <c r="I344" s="21" t="s">
        <v>12</v>
      </c>
      <c r="J344" t="s">
        <v>687</v>
      </c>
    </row>
    <row r="345" spans="1:10" x14ac:dyDescent="0.3">
      <c r="A345" s="21" t="s">
        <v>485</v>
      </c>
      <c r="B345" s="21" t="s">
        <v>980</v>
      </c>
      <c r="C345" s="21" t="s">
        <v>484</v>
      </c>
      <c r="D345" s="26" t="s">
        <v>1378</v>
      </c>
      <c r="E345" s="21" t="s">
        <v>184</v>
      </c>
      <c r="F345" s="21" t="s">
        <v>12</v>
      </c>
      <c r="G345" s="21" t="s">
        <v>12</v>
      </c>
      <c r="H345" s="21" t="s">
        <v>11</v>
      </c>
      <c r="I345" s="21" t="s">
        <v>12</v>
      </c>
      <c r="J345" t="s">
        <v>687</v>
      </c>
    </row>
    <row r="346" spans="1:10" x14ac:dyDescent="0.3">
      <c r="A346" s="21" t="s">
        <v>486</v>
      </c>
      <c r="B346" s="21" t="s">
        <v>981</v>
      </c>
      <c r="C346" s="21" t="s">
        <v>484</v>
      </c>
      <c r="D346" s="26" t="s">
        <v>1378</v>
      </c>
      <c r="E346" s="21" t="s">
        <v>184</v>
      </c>
      <c r="F346" s="21" t="s">
        <v>12</v>
      </c>
      <c r="G346" s="21" t="s">
        <v>12</v>
      </c>
      <c r="H346" s="21" t="s">
        <v>11</v>
      </c>
      <c r="I346" s="21" t="s">
        <v>12</v>
      </c>
      <c r="J346" t="s">
        <v>687</v>
      </c>
    </row>
    <row r="347" spans="1:10" x14ac:dyDescent="0.3">
      <c r="A347" s="21" t="s">
        <v>324</v>
      </c>
      <c r="B347" s="21" t="s">
        <v>881</v>
      </c>
      <c r="C347" s="21" t="s">
        <v>873</v>
      </c>
      <c r="D347" s="26" t="s">
        <v>1378</v>
      </c>
      <c r="E347" s="21" t="s">
        <v>70</v>
      </c>
      <c r="F347" s="21" t="s">
        <v>11</v>
      </c>
      <c r="G347" s="21" t="s">
        <v>11</v>
      </c>
      <c r="H347" s="21" t="s">
        <v>11</v>
      </c>
      <c r="I347" s="21" t="s">
        <v>12</v>
      </c>
      <c r="J347" t="s">
        <v>687</v>
      </c>
    </row>
    <row r="348" spans="1:10" x14ac:dyDescent="0.3">
      <c r="A348" s="21" t="s">
        <v>540</v>
      </c>
      <c r="B348" s="21" t="s">
        <v>1126</v>
      </c>
      <c r="C348" s="21" t="s">
        <v>539</v>
      </c>
      <c r="D348" s="26" t="s">
        <v>1372</v>
      </c>
      <c r="E348" s="21" t="s">
        <v>51</v>
      </c>
      <c r="F348" s="21" t="s">
        <v>11</v>
      </c>
      <c r="G348" s="21" t="s">
        <v>11</v>
      </c>
      <c r="H348" s="21" t="s">
        <v>11</v>
      </c>
      <c r="I348" s="21" t="s">
        <v>12</v>
      </c>
      <c r="J348" t="s">
        <v>687</v>
      </c>
    </row>
    <row r="349" spans="1:10" x14ac:dyDescent="0.3">
      <c r="A349" s="21" t="s">
        <v>540</v>
      </c>
      <c r="B349" s="21" t="s">
        <v>1126</v>
      </c>
      <c r="C349" s="21" t="s">
        <v>539</v>
      </c>
      <c r="D349" s="26" t="s">
        <v>1372</v>
      </c>
      <c r="E349" s="21" t="s">
        <v>177</v>
      </c>
      <c r="F349" s="21" t="s">
        <v>11</v>
      </c>
      <c r="G349" s="21" t="s">
        <v>11</v>
      </c>
      <c r="H349" s="21" t="s">
        <v>11</v>
      </c>
      <c r="I349" s="21" t="s">
        <v>12</v>
      </c>
      <c r="J349" t="s">
        <v>687</v>
      </c>
    </row>
    <row r="350" spans="1:10" x14ac:dyDescent="0.3">
      <c r="A350" s="21" t="s">
        <v>550</v>
      </c>
      <c r="B350" s="21" t="s">
        <v>1006</v>
      </c>
      <c r="C350" s="21" t="s">
        <v>729</v>
      </c>
      <c r="D350" s="26" t="s">
        <v>1372</v>
      </c>
      <c r="E350" s="21" t="s">
        <v>51</v>
      </c>
      <c r="F350" s="21" t="s">
        <v>11</v>
      </c>
      <c r="G350" s="21" t="s">
        <v>12</v>
      </c>
      <c r="H350" s="21" t="s">
        <v>11</v>
      </c>
      <c r="I350" s="21" t="s">
        <v>12</v>
      </c>
      <c r="J350" t="s">
        <v>687</v>
      </c>
    </row>
    <row r="351" spans="1:10" x14ac:dyDescent="0.3">
      <c r="A351" s="21" t="s">
        <v>550</v>
      </c>
      <c r="B351" s="21" t="s">
        <v>1006</v>
      </c>
      <c r="C351" s="21" t="s">
        <v>729</v>
      </c>
      <c r="D351" s="26" t="s">
        <v>1372</v>
      </c>
      <c r="E351" s="21" t="s">
        <v>52</v>
      </c>
      <c r="F351" s="21" t="s">
        <v>12</v>
      </c>
      <c r="G351" s="21" t="s">
        <v>12</v>
      </c>
      <c r="H351" s="21" t="s">
        <v>11</v>
      </c>
      <c r="I351" s="21" t="s">
        <v>12</v>
      </c>
      <c r="J351" t="s">
        <v>687</v>
      </c>
    </row>
    <row r="352" spans="1:10" x14ac:dyDescent="0.3">
      <c r="A352" s="21" t="s">
        <v>550</v>
      </c>
      <c r="B352" s="21" t="s">
        <v>1006</v>
      </c>
      <c r="C352" s="21" t="s">
        <v>729</v>
      </c>
      <c r="D352" s="26" t="s">
        <v>1372</v>
      </c>
      <c r="E352" s="21" t="s">
        <v>70</v>
      </c>
      <c r="F352" s="21" t="s">
        <v>12</v>
      </c>
      <c r="G352" s="21" t="s">
        <v>12</v>
      </c>
      <c r="H352" s="21" t="s">
        <v>11</v>
      </c>
      <c r="I352" s="21" t="s">
        <v>12</v>
      </c>
      <c r="J352" t="s">
        <v>687</v>
      </c>
    </row>
    <row r="353" spans="1:10" x14ac:dyDescent="0.3">
      <c r="A353" s="21" t="s">
        <v>347</v>
      </c>
      <c r="B353" s="21" t="s">
        <v>902</v>
      </c>
      <c r="C353" s="21" t="s">
        <v>340</v>
      </c>
      <c r="D353" s="26" t="s">
        <v>1377</v>
      </c>
      <c r="E353" s="21" t="s">
        <v>70</v>
      </c>
      <c r="F353" s="21" t="s">
        <v>12</v>
      </c>
      <c r="G353" s="21" t="s">
        <v>12</v>
      </c>
      <c r="H353" s="21" t="s">
        <v>11</v>
      </c>
      <c r="I353" s="21" t="s">
        <v>12</v>
      </c>
      <c r="J353" t="s">
        <v>687</v>
      </c>
    </row>
    <row r="354" spans="1:10" x14ac:dyDescent="0.3">
      <c r="A354" s="21" t="s">
        <v>1243</v>
      </c>
      <c r="B354" s="21" t="s">
        <v>1244</v>
      </c>
      <c r="C354" s="21" t="s">
        <v>353</v>
      </c>
      <c r="D354" s="26" t="s">
        <v>1377</v>
      </c>
      <c r="E354" s="21" t="s">
        <v>70</v>
      </c>
      <c r="F354" s="21" t="s">
        <v>12</v>
      </c>
      <c r="G354" s="21" t="s">
        <v>12</v>
      </c>
      <c r="H354" s="21" t="s">
        <v>11</v>
      </c>
      <c r="I354" s="21" t="s">
        <v>12</v>
      </c>
      <c r="J354" t="s">
        <v>687</v>
      </c>
    </row>
    <row r="355" spans="1:10" x14ac:dyDescent="0.3">
      <c r="A355" s="21" t="s">
        <v>292</v>
      </c>
      <c r="B355" s="21" t="s">
        <v>859</v>
      </c>
      <c r="C355" s="21" t="s">
        <v>1108</v>
      </c>
      <c r="D355" s="21" t="s">
        <v>1372</v>
      </c>
      <c r="E355" s="21" t="s">
        <v>70</v>
      </c>
      <c r="F355" s="21" t="s">
        <v>12</v>
      </c>
      <c r="G355" s="21" t="s">
        <v>12</v>
      </c>
      <c r="H355" s="21" t="s">
        <v>11</v>
      </c>
      <c r="I355" s="21" t="s">
        <v>12</v>
      </c>
      <c r="J355" t="s">
        <v>687</v>
      </c>
    </row>
    <row r="356" spans="1:10" x14ac:dyDescent="0.3">
      <c r="A356" s="21" t="s">
        <v>153</v>
      </c>
      <c r="B356" s="21" t="s">
        <v>810</v>
      </c>
      <c r="C356" s="21" t="s">
        <v>148</v>
      </c>
      <c r="D356" s="26" t="s">
        <v>1372</v>
      </c>
      <c r="E356" s="21" t="s">
        <v>70</v>
      </c>
      <c r="F356" s="21" t="s">
        <v>12</v>
      </c>
      <c r="G356" s="21" t="s">
        <v>12</v>
      </c>
      <c r="H356" s="21" t="s">
        <v>11</v>
      </c>
      <c r="I356" s="21" t="s">
        <v>12</v>
      </c>
      <c r="J356" t="s">
        <v>687</v>
      </c>
    </row>
    <row r="357" spans="1:10" x14ac:dyDescent="0.3">
      <c r="A357" s="21" t="s">
        <v>573</v>
      </c>
      <c r="B357" s="21" t="s">
        <v>1012</v>
      </c>
      <c r="C357" s="21" t="s">
        <v>1546</v>
      </c>
      <c r="D357" s="26" t="s">
        <v>1376</v>
      </c>
      <c r="E357" s="21" t="s">
        <v>177</v>
      </c>
      <c r="F357" s="21" t="s">
        <v>12</v>
      </c>
      <c r="G357" s="21" t="s">
        <v>12</v>
      </c>
      <c r="H357" s="21" t="s">
        <v>11</v>
      </c>
      <c r="I357" s="21" t="s">
        <v>12</v>
      </c>
      <c r="J357" t="s">
        <v>687</v>
      </c>
    </row>
    <row r="358" spans="1:10" x14ac:dyDescent="0.3">
      <c r="A358" s="21" t="s">
        <v>348</v>
      </c>
      <c r="B358" s="21" t="s">
        <v>903</v>
      </c>
      <c r="C358" s="21" t="s">
        <v>340</v>
      </c>
      <c r="D358" s="26" t="s">
        <v>1377</v>
      </c>
      <c r="E358" s="21" t="s">
        <v>70</v>
      </c>
      <c r="F358" s="21" t="s">
        <v>12</v>
      </c>
      <c r="G358" s="21" t="s">
        <v>12</v>
      </c>
      <c r="H358" s="21" t="s">
        <v>11</v>
      </c>
      <c r="I358" s="21" t="s">
        <v>12</v>
      </c>
      <c r="J358" t="s">
        <v>687</v>
      </c>
    </row>
    <row r="359" spans="1:10" x14ac:dyDescent="0.3">
      <c r="A359" s="21" t="s">
        <v>163</v>
      </c>
      <c r="B359" s="21" t="s">
        <v>811</v>
      </c>
      <c r="C359" s="21" t="s">
        <v>148</v>
      </c>
      <c r="D359" s="26" t="s">
        <v>1372</v>
      </c>
      <c r="E359" s="21" t="s">
        <v>70</v>
      </c>
      <c r="F359" s="21" t="s">
        <v>12</v>
      </c>
      <c r="G359" s="21" t="s">
        <v>12</v>
      </c>
      <c r="H359" s="21" t="s">
        <v>11</v>
      </c>
      <c r="I359" s="21" t="s">
        <v>12</v>
      </c>
      <c r="J359" t="s">
        <v>687</v>
      </c>
    </row>
    <row r="360" spans="1:10" x14ac:dyDescent="0.3">
      <c r="A360" s="21" t="s">
        <v>230</v>
      </c>
      <c r="B360" s="21" t="s">
        <v>848</v>
      </c>
      <c r="C360" s="21" t="s">
        <v>226</v>
      </c>
      <c r="D360" s="26" t="s">
        <v>1378</v>
      </c>
      <c r="E360" s="21" t="s">
        <v>184</v>
      </c>
      <c r="F360" s="21" t="s">
        <v>12</v>
      </c>
      <c r="G360" s="21" t="s">
        <v>12</v>
      </c>
      <c r="H360" s="21" t="s">
        <v>11</v>
      </c>
      <c r="I360" s="21" t="s">
        <v>12</v>
      </c>
      <c r="J360" t="s">
        <v>687</v>
      </c>
    </row>
    <row r="361" spans="1:10" x14ac:dyDescent="0.3">
      <c r="A361" s="21" t="s">
        <v>662</v>
      </c>
      <c r="B361" s="21" t="s">
        <v>1067</v>
      </c>
      <c r="C361" s="21" t="s">
        <v>661</v>
      </c>
      <c r="D361" s="26" t="s">
        <v>1374</v>
      </c>
      <c r="E361" s="21" t="s">
        <v>184</v>
      </c>
      <c r="F361" s="21" t="s">
        <v>12</v>
      </c>
      <c r="G361" s="21" t="s">
        <v>12</v>
      </c>
      <c r="H361" s="21" t="s">
        <v>11</v>
      </c>
      <c r="I361" s="21" t="s">
        <v>12</v>
      </c>
      <c r="J361" t="s">
        <v>687</v>
      </c>
    </row>
    <row r="362" spans="1:10" x14ac:dyDescent="0.3">
      <c r="A362" s="21" t="s">
        <v>165</v>
      </c>
      <c r="B362" s="21" t="s">
        <v>812</v>
      </c>
      <c r="C362" s="21" t="s">
        <v>148</v>
      </c>
      <c r="D362" s="26" t="s">
        <v>1372</v>
      </c>
      <c r="E362" s="21" t="s">
        <v>70</v>
      </c>
      <c r="F362" s="21" t="s">
        <v>12</v>
      </c>
      <c r="G362" s="21" t="s">
        <v>12</v>
      </c>
      <c r="H362" s="21" t="s">
        <v>11</v>
      </c>
      <c r="I362" s="21" t="s">
        <v>12</v>
      </c>
      <c r="J362" t="s">
        <v>687</v>
      </c>
    </row>
    <row r="363" spans="1:10" x14ac:dyDescent="0.3">
      <c r="A363" s="21" t="s">
        <v>166</v>
      </c>
      <c r="B363" s="21" t="s">
        <v>813</v>
      </c>
      <c r="C363" s="21" t="s">
        <v>148</v>
      </c>
      <c r="D363" s="26" t="s">
        <v>1372</v>
      </c>
      <c r="E363" s="21" t="s">
        <v>70</v>
      </c>
      <c r="F363" s="21" t="s">
        <v>12</v>
      </c>
      <c r="G363" s="21" t="s">
        <v>12</v>
      </c>
      <c r="H363" s="21" t="s">
        <v>11</v>
      </c>
      <c r="I363" s="21" t="s">
        <v>12</v>
      </c>
      <c r="J363" t="s">
        <v>687</v>
      </c>
    </row>
    <row r="364" spans="1:10" x14ac:dyDescent="0.3">
      <c r="A364" s="21" t="s">
        <v>167</v>
      </c>
      <c r="B364" s="21" t="s">
        <v>814</v>
      </c>
      <c r="C364" s="21" t="s">
        <v>148</v>
      </c>
      <c r="D364" s="26" t="s">
        <v>1372</v>
      </c>
      <c r="E364" s="21" t="s">
        <v>70</v>
      </c>
      <c r="F364" s="21" t="s">
        <v>12</v>
      </c>
      <c r="G364" s="21" t="s">
        <v>12</v>
      </c>
      <c r="H364" s="21" t="s">
        <v>11</v>
      </c>
      <c r="I364" s="21" t="s">
        <v>12</v>
      </c>
      <c r="J364" t="s">
        <v>687</v>
      </c>
    </row>
    <row r="365" spans="1:10" x14ac:dyDescent="0.3">
      <c r="A365" s="21" t="s">
        <v>1004</v>
      </c>
      <c r="B365" s="21" t="s">
        <v>1005</v>
      </c>
      <c r="C365" s="21" t="s">
        <v>1003</v>
      </c>
      <c r="D365" s="26" t="s">
        <v>1372</v>
      </c>
      <c r="E365" s="21" t="s">
        <v>51</v>
      </c>
      <c r="F365" s="21" t="s">
        <v>11</v>
      </c>
      <c r="G365" s="21" t="s">
        <v>11</v>
      </c>
      <c r="H365" s="21" t="s">
        <v>11</v>
      </c>
      <c r="I365" s="21" t="s">
        <v>12</v>
      </c>
      <c r="J365" t="s">
        <v>687</v>
      </c>
    </row>
    <row r="366" spans="1:10" x14ac:dyDescent="0.3">
      <c r="A366" s="21" t="s">
        <v>1127</v>
      </c>
      <c r="B366" s="21" t="s">
        <v>1128</v>
      </c>
      <c r="C366" s="21" t="s">
        <v>1129</v>
      </c>
      <c r="D366" s="26" t="s">
        <v>1378</v>
      </c>
      <c r="E366" s="21" t="s">
        <v>66</v>
      </c>
      <c r="F366" s="21" t="s">
        <v>11</v>
      </c>
      <c r="G366" s="21" t="s">
        <v>11</v>
      </c>
      <c r="H366" s="21" t="s">
        <v>11</v>
      </c>
      <c r="I366" s="21" t="s">
        <v>12</v>
      </c>
      <c r="J366" t="s">
        <v>687</v>
      </c>
    </row>
    <row r="367" spans="1:10" x14ac:dyDescent="0.3">
      <c r="A367" s="21" t="s">
        <v>1130</v>
      </c>
      <c r="B367" s="21" t="s">
        <v>1131</v>
      </c>
      <c r="C367" s="21" t="s">
        <v>224</v>
      </c>
      <c r="D367" s="26" t="s">
        <v>1376</v>
      </c>
      <c r="E367" s="21" t="s">
        <v>70</v>
      </c>
      <c r="F367" s="21" t="s">
        <v>12</v>
      </c>
      <c r="G367" s="21" t="s">
        <v>12</v>
      </c>
      <c r="H367" s="21" t="s">
        <v>11</v>
      </c>
      <c r="I367" s="21" t="s">
        <v>12</v>
      </c>
      <c r="J367" t="s">
        <v>687</v>
      </c>
    </row>
    <row r="368" spans="1:10" x14ac:dyDescent="0.3">
      <c r="A368" s="21" t="s">
        <v>1132</v>
      </c>
      <c r="B368" s="21" t="s">
        <v>1133</v>
      </c>
      <c r="C368" s="21" t="s">
        <v>111</v>
      </c>
      <c r="D368" s="26" t="s">
        <v>1372</v>
      </c>
      <c r="E368" s="21" t="s">
        <v>70</v>
      </c>
      <c r="F368" s="21" t="s">
        <v>11</v>
      </c>
      <c r="G368" s="21" t="s">
        <v>12</v>
      </c>
      <c r="H368" s="21" t="s">
        <v>11</v>
      </c>
      <c r="I368" s="21" t="s">
        <v>12</v>
      </c>
      <c r="J368" t="s">
        <v>687</v>
      </c>
    </row>
    <row r="369" spans="1:10" x14ac:dyDescent="0.3">
      <c r="A369" s="21" t="s">
        <v>1134</v>
      </c>
      <c r="B369" s="21" t="s">
        <v>1135</v>
      </c>
      <c r="C369" s="21" t="s">
        <v>111</v>
      </c>
      <c r="D369" s="21" t="s">
        <v>1372</v>
      </c>
      <c r="E369" s="21" t="s">
        <v>70</v>
      </c>
      <c r="F369" s="21" t="s">
        <v>11</v>
      </c>
      <c r="G369" s="21" t="s">
        <v>11</v>
      </c>
      <c r="H369" s="21" t="s">
        <v>11</v>
      </c>
      <c r="I369" s="21" t="s">
        <v>12</v>
      </c>
      <c r="J369" t="s">
        <v>687</v>
      </c>
    </row>
    <row r="370" spans="1:10" x14ac:dyDescent="0.3">
      <c r="A370" s="21" t="s">
        <v>1136</v>
      </c>
      <c r="B370" s="21" t="s">
        <v>1137</v>
      </c>
      <c r="C370" s="21" t="s">
        <v>17</v>
      </c>
      <c r="D370" s="26" t="s">
        <v>1372</v>
      </c>
      <c r="E370" s="21" t="s">
        <v>66</v>
      </c>
      <c r="F370" s="21" t="s">
        <v>11</v>
      </c>
      <c r="G370" s="21" t="s">
        <v>11</v>
      </c>
      <c r="H370" s="21" t="s">
        <v>11</v>
      </c>
      <c r="I370" s="21" t="s">
        <v>12</v>
      </c>
      <c r="J370" t="s">
        <v>687</v>
      </c>
    </row>
    <row r="371" spans="1:10" x14ac:dyDescent="0.3">
      <c r="A371" s="21" t="s">
        <v>1548</v>
      </c>
      <c r="B371" s="21" t="s">
        <v>1549</v>
      </c>
      <c r="C371" s="21" t="s">
        <v>118</v>
      </c>
      <c r="D371" s="26" t="s">
        <v>1372</v>
      </c>
      <c r="E371" s="21" t="s">
        <v>70</v>
      </c>
      <c r="F371" s="21" t="s">
        <v>12</v>
      </c>
      <c r="G371" s="21" t="s">
        <v>12</v>
      </c>
      <c r="H371" s="21" t="s">
        <v>11</v>
      </c>
      <c r="I371" s="21" t="s">
        <v>12</v>
      </c>
      <c r="J371" t="s">
        <v>687</v>
      </c>
    </row>
    <row r="372" spans="1:10" x14ac:dyDescent="0.3">
      <c r="A372" s="21" t="s">
        <v>1550</v>
      </c>
      <c r="B372" s="21" t="s">
        <v>1551</v>
      </c>
      <c r="C372" s="21" t="s">
        <v>210</v>
      </c>
      <c r="D372" s="26" t="s">
        <v>1378</v>
      </c>
      <c r="E372" s="21" t="s">
        <v>70</v>
      </c>
      <c r="F372" s="21" t="s">
        <v>12</v>
      </c>
      <c r="G372" s="21" t="s">
        <v>12</v>
      </c>
      <c r="H372" s="21" t="s">
        <v>11</v>
      </c>
      <c r="I372" s="21" t="s">
        <v>12</v>
      </c>
      <c r="J372" t="s">
        <v>687</v>
      </c>
    </row>
    <row r="373" spans="1:10" x14ac:dyDescent="0.3">
      <c r="A373" s="21" t="s">
        <v>1552</v>
      </c>
      <c r="B373" s="21" t="s">
        <v>1553</v>
      </c>
      <c r="C373" s="21" t="s">
        <v>210</v>
      </c>
      <c r="D373" s="26" t="s">
        <v>1378</v>
      </c>
      <c r="E373" s="21" t="s">
        <v>70</v>
      </c>
      <c r="F373" s="21" t="s">
        <v>12</v>
      </c>
      <c r="G373" s="21" t="s">
        <v>12</v>
      </c>
      <c r="H373" s="21" t="s">
        <v>11</v>
      </c>
      <c r="I373" s="21" t="s">
        <v>12</v>
      </c>
      <c r="J373" t="s">
        <v>687</v>
      </c>
    </row>
    <row r="374" spans="1:10" x14ac:dyDescent="0.3">
      <c r="A374" s="21" t="s">
        <v>1554</v>
      </c>
      <c r="B374" s="21" t="s">
        <v>1555</v>
      </c>
      <c r="C374" s="21" t="s">
        <v>1556</v>
      </c>
      <c r="D374" s="26" t="s">
        <v>1378</v>
      </c>
      <c r="E374" s="21" t="s">
        <v>67</v>
      </c>
      <c r="F374" s="21" t="s">
        <v>11</v>
      </c>
      <c r="G374" s="21" t="s">
        <v>11</v>
      </c>
      <c r="H374" s="21" t="s">
        <v>11</v>
      </c>
      <c r="I374" s="21" t="s">
        <v>12</v>
      </c>
      <c r="J374" t="s">
        <v>687</v>
      </c>
    </row>
    <row r="375" spans="1:10" x14ac:dyDescent="0.3">
      <c r="A375" s="21" t="s">
        <v>1138</v>
      </c>
      <c r="B375" s="21" t="s">
        <v>1139</v>
      </c>
      <c r="C375" s="21" t="s">
        <v>17</v>
      </c>
      <c r="D375" s="26" t="s">
        <v>1372</v>
      </c>
      <c r="E375" s="21" t="s">
        <v>66</v>
      </c>
      <c r="F375" s="21" t="s">
        <v>11</v>
      </c>
      <c r="G375" s="21" t="s">
        <v>11</v>
      </c>
      <c r="H375" s="21" t="s">
        <v>11</v>
      </c>
      <c r="I375" s="21" t="s">
        <v>12</v>
      </c>
      <c r="J375" t="s">
        <v>687</v>
      </c>
    </row>
    <row r="376" spans="1:10" x14ac:dyDescent="0.3">
      <c r="A376" s="21" t="s">
        <v>1140</v>
      </c>
      <c r="B376" s="21" t="s">
        <v>1141</v>
      </c>
      <c r="C376" s="21" t="s">
        <v>17</v>
      </c>
      <c r="D376" s="26" t="s">
        <v>1372</v>
      </c>
      <c r="E376" s="21" t="s">
        <v>66</v>
      </c>
      <c r="F376" s="21" t="s">
        <v>11</v>
      </c>
      <c r="G376" s="21" t="s">
        <v>11</v>
      </c>
      <c r="H376" s="21" t="s">
        <v>11</v>
      </c>
      <c r="I376" s="21" t="s">
        <v>12</v>
      </c>
      <c r="J376" t="s">
        <v>687</v>
      </c>
    </row>
    <row r="377" spans="1:10" x14ac:dyDescent="0.3">
      <c r="A377" s="21" t="s">
        <v>1142</v>
      </c>
      <c r="B377" s="21" t="s">
        <v>1143</v>
      </c>
      <c r="C377" s="21" t="s">
        <v>17</v>
      </c>
      <c r="D377" s="26" t="s">
        <v>1372</v>
      </c>
      <c r="E377" s="21" t="s">
        <v>66</v>
      </c>
      <c r="F377" s="21" t="s">
        <v>11</v>
      </c>
      <c r="G377" s="21" t="s">
        <v>11</v>
      </c>
      <c r="H377" s="21" t="s">
        <v>11</v>
      </c>
      <c r="I377" s="21" t="s">
        <v>12</v>
      </c>
      <c r="J377" t="s">
        <v>687</v>
      </c>
    </row>
    <row r="378" spans="1:10" x14ac:dyDescent="0.3">
      <c r="A378" s="21" t="s">
        <v>1144</v>
      </c>
      <c r="B378" s="21" t="s">
        <v>1145</v>
      </c>
      <c r="C378" s="21" t="s">
        <v>17</v>
      </c>
      <c r="D378" s="26" t="s">
        <v>1372</v>
      </c>
      <c r="E378" s="21" t="s">
        <v>66</v>
      </c>
      <c r="F378" s="21" t="s">
        <v>11</v>
      </c>
      <c r="G378" s="21" t="s">
        <v>11</v>
      </c>
      <c r="H378" s="21" t="s">
        <v>11</v>
      </c>
      <c r="I378" s="21" t="s">
        <v>12</v>
      </c>
      <c r="J378" t="s">
        <v>687</v>
      </c>
    </row>
    <row r="379" spans="1:10" x14ac:dyDescent="0.3">
      <c r="A379" s="21" t="s">
        <v>1146</v>
      </c>
      <c r="B379" s="21" t="s">
        <v>1147</v>
      </c>
      <c r="C379" s="21" t="s">
        <v>17</v>
      </c>
      <c r="D379" s="26" t="s">
        <v>1372</v>
      </c>
      <c r="E379" s="21" t="s">
        <v>66</v>
      </c>
      <c r="F379" s="21" t="s">
        <v>11</v>
      </c>
      <c r="G379" s="21" t="s">
        <v>11</v>
      </c>
      <c r="H379" s="21" t="s">
        <v>11</v>
      </c>
      <c r="I379" s="21" t="s">
        <v>12</v>
      </c>
      <c r="J379" t="s">
        <v>687</v>
      </c>
    </row>
    <row r="380" spans="1:10" x14ac:dyDescent="0.3">
      <c r="A380" s="21" t="s">
        <v>1148</v>
      </c>
      <c r="B380" s="21" t="s">
        <v>1149</v>
      </c>
      <c r="C380" s="21" t="s">
        <v>17</v>
      </c>
      <c r="D380" s="26" t="s">
        <v>1372</v>
      </c>
      <c r="E380" s="21" t="s">
        <v>66</v>
      </c>
      <c r="F380" s="21" t="s">
        <v>11</v>
      </c>
      <c r="G380" s="21" t="s">
        <v>11</v>
      </c>
      <c r="H380" s="21" t="s">
        <v>11</v>
      </c>
      <c r="I380" s="21" t="s">
        <v>12</v>
      </c>
      <c r="J380" t="s">
        <v>687</v>
      </c>
    </row>
    <row r="381" spans="1:10" x14ac:dyDescent="0.3">
      <c r="A381" s="21" t="s">
        <v>1557</v>
      </c>
      <c r="B381" s="21" t="s">
        <v>1558</v>
      </c>
      <c r="C381" s="21" t="s">
        <v>1108</v>
      </c>
      <c r="D381" s="21" t="s">
        <v>1372</v>
      </c>
      <c r="E381" s="21" t="s">
        <v>66</v>
      </c>
      <c r="F381" s="21" t="s">
        <v>11</v>
      </c>
      <c r="G381" s="21" t="s">
        <v>11</v>
      </c>
      <c r="H381" s="21" t="s">
        <v>11</v>
      </c>
      <c r="I381" s="21" t="s">
        <v>12</v>
      </c>
      <c r="J381" t="s">
        <v>687</v>
      </c>
    </row>
    <row r="382" spans="1:10" x14ac:dyDescent="0.3">
      <c r="A382" s="21" t="s">
        <v>1559</v>
      </c>
      <c r="B382" s="21" t="s">
        <v>1560</v>
      </c>
      <c r="C382" s="21" t="s">
        <v>484</v>
      </c>
      <c r="D382" s="21" t="s">
        <v>1378</v>
      </c>
      <c r="E382" s="21" t="s">
        <v>66</v>
      </c>
      <c r="F382" s="21" t="s">
        <v>11</v>
      </c>
      <c r="G382" s="21" t="s">
        <v>11</v>
      </c>
      <c r="H382" s="21" t="s">
        <v>11</v>
      </c>
      <c r="I382" s="21" t="s">
        <v>12</v>
      </c>
      <c r="J382" t="s">
        <v>687</v>
      </c>
    </row>
    <row r="383" spans="1:10" x14ac:dyDescent="0.3">
      <c r="A383" s="21" t="s">
        <v>1561</v>
      </c>
      <c r="B383" s="21" t="s">
        <v>1562</v>
      </c>
      <c r="C383" s="21" t="s">
        <v>484</v>
      </c>
      <c r="D383" s="26" t="s">
        <v>1378</v>
      </c>
      <c r="E383" s="21" t="s">
        <v>66</v>
      </c>
      <c r="F383" s="21" t="s">
        <v>11</v>
      </c>
      <c r="G383" s="21" t="s">
        <v>11</v>
      </c>
      <c r="H383" s="21" t="s">
        <v>11</v>
      </c>
      <c r="I383" s="21" t="s">
        <v>12</v>
      </c>
      <c r="J383" t="s">
        <v>687</v>
      </c>
    </row>
    <row r="384" spans="1:10" x14ac:dyDescent="0.3">
      <c r="A384" s="21" t="s">
        <v>1563</v>
      </c>
      <c r="B384" s="21" t="s">
        <v>1564</v>
      </c>
      <c r="C384" s="21" t="s">
        <v>484</v>
      </c>
      <c r="D384" s="26" t="s">
        <v>1378</v>
      </c>
      <c r="E384" s="21" t="s">
        <v>66</v>
      </c>
      <c r="F384" s="21" t="s">
        <v>11</v>
      </c>
      <c r="G384" s="21" t="s">
        <v>11</v>
      </c>
      <c r="H384" s="21" t="s">
        <v>11</v>
      </c>
      <c r="I384" s="21" t="s">
        <v>12</v>
      </c>
      <c r="J384" t="s">
        <v>687</v>
      </c>
    </row>
    <row r="385" spans="1:10" x14ac:dyDescent="0.3">
      <c r="A385" s="21" t="s">
        <v>1150</v>
      </c>
      <c r="B385" s="21" t="s">
        <v>1151</v>
      </c>
      <c r="C385" s="21" t="s">
        <v>17</v>
      </c>
      <c r="D385" s="26" t="s">
        <v>1372</v>
      </c>
      <c r="E385" s="21" t="s">
        <v>66</v>
      </c>
      <c r="F385" s="21" t="s">
        <v>11</v>
      </c>
      <c r="G385" s="21" t="s">
        <v>11</v>
      </c>
      <c r="H385" s="21" t="s">
        <v>11</v>
      </c>
      <c r="I385" s="21" t="s">
        <v>12</v>
      </c>
      <c r="J385" t="s">
        <v>687</v>
      </c>
    </row>
    <row r="386" spans="1:10" x14ac:dyDescent="0.3">
      <c r="A386" s="21" t="s">
        <v>1152</v>
      </c>
      <c r="B386" s="21" t="s">
        <v>1153</v>
      </c>
      <c r="C386" s="21" t="s">
        <v>17</v>
      </c>
      <c r="D386" s="26" t="s">
        <v>1372</v>
      </c>
      <c r="E386" s="21" t="s">
        <v>66</v>
      </c>
      <c r="F386" s="21" t="s">
        <v>11</v>
      </c>
      <c r="G386" s="21" t="s">
        <v>11</v>
      </c>
      <c r="H386" s="21" t="s">
        <v>11</v>
      </c>
      <c r="I386" s="21" t="s">
        <v>12</v>
      </c>
      <c r="J386" t="s">
        <v>687</v>
      </c>
    </row>
    <row r="387" spans="1:10" x14ac:dyDescent="0.3">
      <c r="A387" s="21" t="s">
        <v>1565</v>
      </c>
      <c r="B387" s="21" t="s">
        <v>1566</v>
      </c>
      <c r="C387" s="21" t="s">
        <v>1108</v>
      </c>
      <c r="D387" s="26" t="s">
        <v>1372</v>
      </c>
      <c r="E387" s="21" t="s">
        <v>66</v>
      </c>
      <c r="F387" s="21" t="s">
        <v>11</v>
      </c>
      <c r="G387" s="21" t="s">
        <v>11</v>
      </c>
      <c r="H387" s="21" t="s">
        <v>11</v>
      </c>
      <c r="I387" s="21" t="s">
        <v>12</v>
      </c>
      <c r="J387" t="s">
        <v>687</v>
      </c>
    </row>
    <row r="388" spans="1:10" x14ac:dyDescent="0.3">
      <c r="A388" s="21" t="s">
        <v>1154</v>
      </c>
      <c r="B388" s="21" t="s">
        <v>1155</v>
      </c>
      <c r="C388" s="21" t="s">
        <v>17</v>
      </c>
      <c r="D388" s="26" t="s">
        <v>1372</v>
      </c>
      <c r="E388" s="21" t="s">
        <v>66</v>
      </c>
      <c r="F388" s="21" t="s">
        <v>11</v>
      </c>
      <c r="G388" s="21" t="s">
        <v>11</v>
      </c>
      <c r="H388" s="21" t="s">
        <v>11</v>
      </c>
      <c r="I388" s="21" t="s">
        <v>12</v>
      </c>
      <c r="J388" t="s">
        <v>687</v>
      </c>
    </row>
    <row r="389" spans="1:10" x14ac:dyDescent="0.3">
      <c r="A389" s="21" t="s">
        <v>1156</v>
      </c>
      <c r="B389" s="21" t="s">
        <v>1157</v>
      </c>
      <c r="C389" s="21" t="s">
        <v>17</v>
      </c>
      <c r="D389" s="21" t="s">
        <v>1372</v>
      </c>
      <c r="E389" s="21" t="s">
        <v>66</v>
      </c>
      <c r="F389" s="21" t="s">
        <v>11</v>
      </c>
      <c r="G389" s="21" t="s">
        <v>11</v>
      </c>
      <c r="H389" s="21" t="s">
        <v>11</v>
      </c>
      <c r="I389" s="21" t="s">
        <v>12</v>
      </c>
      <c r="J389" t="s">
        <v>687</v>
      </c>
    </row>
    <row r="390" spans="1:10" x14ac:dyDescent="0.3">
      <c r="A390" s="21" t="s">
        <v>1158</v>
      </c>
      <c r="B390" s="21" t="s">
        <v>1159</v>
      </c>
      <c r="C390" s="21" t="s">
        <v>17</v>
      </c>
      <c r="D390" s="21" t="s">
        <v>1372</v>
      </c>
      <c r="E390" s="21" t="s">
        <v>66</v>
      </c>
      <c r="F390" s="21" t="s">
        <v>11</v>
      </c>
      <c r="G390" s="21" t="s">
        <v>11</v>
      </c>
      <c r="H390" s="21" t="s">
        <v>11</v>
      </c>
      <c r="I390" s="21" t="s">
        <v>12</v>
      </c>
      <c r="J390" t="s">
        <v>687</v>
      </c>
    </row>
    <row r="391" spans="1:10" x14ac:dyDescent="0.3">
      <c r="A391" s="21" t="s">
        <v>1160</v>
      </c>
      <c r="B391" s="21" t="s">
        <v>1161</v>
      </c>
      <c r="C391" s="21" t="s">
        <v>17</v>
      </c>
      <c r="D391" s="21" t="s">
        <v>1372</v>
      </c>
      <c r="E391" s="21" t="s">
        <v>66</v>
      </c>
      <c r="F391" s="21" t="s">
        <v>11</v>
      </c>
      <c r="G391" s="21" t="s">
        <v>11</v>
      </c>
      <c r="H391" s="21" t="s">
        <v>11</v>
      </c>
      <c r="I391" s="21" t="s">
        <v>12</v>
      </c>
      <c r="J391" t="s">
        <v>687</v>
      </c>
    </row>
    <row r="392" spans="1:10" x14ac:dyDescent="0.3">
      <c r="A392" s="21" t="s">
        <v>1162</v>
      </c>
      <c r="B392" s="21" t="s">
        <v>1163</v>
      </c>
      <c r="C392" s="21" t="s">
        <v>17</v>
      </c>
      <c r="D392" s="21" t="s">
        <v>1372</v>
      </c>
      <c r="E392" s="21" t="s">
        <v>66</v>
      </c>
      <c r="F392" s="21" t="s">
        <v>11</v>
      </c>
      <c r="G392" s="21" t="s">
        <v>11</v>
      </c>
      <c r="H392" s="21" t="s">
        <v>11</v>
      </c>
      <c r="I392" s="21" t="s">
        <v>12</v>
      </c>
      <c r="J392" t="s">
        <v>687</v>
      </c>
    </row>
    <row r="393" spans="1:10" x14ac:dyDescent="0.3">
      <c r="A393" s="21" t="s">
        <v>1245</v>
      </c>
      <c r="B393" s="21" t="s">
        <v>1246</v>
      </c>
      <c r="C393" s="21" t="s">
        <v>484</v>
      </c>
      <c r="D393" s="21" t="s">
        <v>1372</v>
      </c>
      <c r="E393" s="21" t="s">
        <v>66</v>
      </c>
      <c r="F393" s="21" t="s">
        <v>11</v>
      </c>
      <c r="G393" s="21" t="s">
        <v>11</v>
      </c>
      <c r="H393" s="21" t="s">
        <v>11</v>
      </c>
      <c r="I393" s="21" t="s">
        <v>12</v>
      </c>
      <c r="J393" t="s">
        <v>687</v>
      </c>
    </row>
    <row r="394" spans="1:10" x14ac:dyDescent="0.3">
      <c r="A394" s="21" t="s">
        <v>1247</v>
      </c>
      <c r="B394" s="21" t="s">
        <v>1248</v>
      </c>
      <c r="C394" s="21" t="s">
        <v>484</v>
      </c>
      <c r="D394" s="21" t="s">
        <v>1378</v>
      </c>
      <c r="E394" s="21" t="s">
        <v>66</v>
      </c>
      <c r="F394" s="21" t="s">
        <v>11</v>
      </c>
      <c r="G394" s="21" t="s">
        <v>11</v>
      </c>
      <c r="H394" s="21" t="s">
        <v>11</v>
      </c>
      <c r="I394" s="21" t="s">
        <v>12</v>
      </c>
      <c r="J394" t="s">
        <v>687</v>
      </c>
    </row>
    <row r="395" spans="1:10" x14ac:dyDescent="0.3">
      <c r="A395" s="21" t="s">
        <v>1249</v>
      </c>
      <c r="B395" s="21" t="s">
        <v>1250</v>
      </c>
      <c r="C395" s="21" t="s">
        <v>17</v>
      </c>
      <c r="D395" s="21" t="s">
        <v>1372</v>
      </c>
      <c r="E395" s="21" t="s">
        <v>66</v>
      </c>
      <c r="F395" s="21" t="s">
        <v>11</v>
      </c>
      <c r="G395" s="21" t="s">
        <v>11</v>
      </c>
      <c r="H395" s="21" t="s">
        <v>11</v>
      </c>
      <c r="I395" s="21" t="s">
        <v>12</v>
      </c>
      <c r="J395" t="s">
        <v>687</v>
      </c>
    </row>
    <row r="396" spans="1:10" x14ac:dyDescent="0.3">
      <c r="A396" s="21" t="s">
        <v>1251</v>
      </c>
      <c r="B396" s="21" t="s">
        <v>1252</v>
      </c>
      <c r="C396" s="21" t="s">
        <v>17</v>
      </c>
      <c r="D396" s="21" t="s">
        <v>1372</v>
      </c>
      <c r="E396" s="21" t="s">
        <v>66</v>
      </c>
      <c r="F396" s="21" t="s">
        <v>11</v>
      </c>
      <c r="G396" s="21" t="s">
        <v>11</v>
      </c>
      <c r="H396" s="21" t="s">
        <v>11</v>
      </c>
      <c r="I396" s="21" t="s">
        <v>12</v>
      </c>
      <c r="J396" t="s">
        <v>687</v>
      </c>
    </row>
    <row r="397" spans="1:10" x14ac:dyDescent="0.3">
      <c r="A397" s="21" t="s">
        <v>1253</v>
      </c>
      <c r="B397" s="21" t="s">
        <v>1254</v>
      </c>
      <c r="C397" s="21" t="s">
        <v>17</v>
      </c>
      <c r="D397" s="21" t="s">
        <v>1372</v>
      </c>
      <c r="E397" s="21" t="s">
        <v>66</v>
      </c>
      <c r="F397" s="21" t="s">
        <v>11</v>
      </c>
      <c r="G397" s="21" t="s">
        <v>11</v>
      </c>
      <c r="H397" s="21" t="s">
        <v>11</v>
      </c>
      <c r="I397" s="21" t="s">
        <v>12</v>
      </c>
      <c r="J397" t="s">
        <v>687</v>
      </c>
    </row>
    <row r="398" spans="1:10" x14ac:dyDescent="0.3">
      <c r="A398" s="21" t="s">
        <v>1255</v>
      </c>
      <c r="B398" s="21" t="s">
        <v>1256</v>
      </c>
      <c r="C398" s="21" t="s">
        <v>17</v>
      </c>
      <c r="D398" s="26" t="s">
        <v>1372</v>
      </c>
      <c r="E398" s="21" t="s">
        <v>66</v>
      </c>
      <c r="F398" s="21" t="s">
        <v>11</v>
      </c>
      <c r="G398" s="21" t="s">
        <v>11</v>
      </c>
      <c r="H398" s="21" t="s">
        <v>11</v>
      </c>
      <c r="I398" s="21" t="s">
        <v>12</v>
      </c>
      <c r="J398" t="s">
        <v>687</v>
      </c>
    </row>
    <row r="399" spans="1:10" x14ac:dyDescent="0.3">
      <c r="A399" s="21" t="s">
        <v>1257</v>
      </c>
      <c r="B399" s="21" t="s">
        <v>1258</v>
      </c>
      <c r="C399" s="21" t="s">
        <v>17</v>
      </c>
      <c r="D399" s="21" t="s">
        <v>1372</v>
      </c>
      <c r="E399" s="21" t="s">
        <v>66</v>
      </c>
      <c r="F399" s="21" t="s">
        <v>11</v>
      </c>
      <c r="G399" s="21" t="s">
        <v>11</v>
      </c>
      <c r="H399" s="21" t="s">
        <v>11</v>
      </c>
      <c r="I399" s="21" t="s">
        <v>12</v>
      </c>
      <c r="J399" t="s">
        <v>687</v>
      </c>
    </row>
    <row r="400" spans="1:10" x14ac:dyDescent="0.3">
      <c r="A400" s="21" t="s">
        <v>1259</v>
      </c>
      <c r="B400" s="21" t="s">
        <v>1260</v>
      </c>
      <c r="C400" s="21" t="s">
        <v>17</v>
      </c>
      <c r="D400" s="21" t="s">
        <v>1372</v>
      </c>
      <c r="E400" s="21" t="s">
        <v>66</v>
      </c>
      <c r="F400" s="21" t="s">
        <v>11</v>
      </c>
      <c r="G400" s="21" t="s">
        <v>11</v>
      </c>
      <c r="H400" s="21" t="s">
        <v>11</v>
      </c>
      <c r="I400" s="21" t="s">
        <v>12</v>
      </c>
      <c r="J400" t="s">
        <v>687</v>
      </c>
    </row>
    <row r="401" spans="1:10" x14ac:dyDescent="0.3">
      <c r="A401" s="21" t="s">
        <v>1261</v>
      </c>
      <c r="B401" s="21" t="s">
        <v>1262</v>
      </c>
      <c r="C401" s="21" t="s">
        <v>17</v>
      </c>
      <c r="D401" s="21" t="s">
        <v>1372</v>
      </c>
      <c r="E401" s="21" t="s">
        <v>66</v>
      </c>
      <c r="F401" s="21" t="s">
        <v>11</v>
      </c>
      <c r="G401" s="21" t="s">
        <v>11</v>
      </c>
      <c r="H401" s="21" t="s">
        <v>11</v>
      </c>
      <c r="I401" s="21" t="s">
        <v>12</v>
      </c>
      <c r="J401" t="s">
        <v>687</v>
      </c>
    </row>
    <row r="402" spans="1:10" x14ac:dyDescent="0.3">
      <c r="A402" s="21" t="s">
        <v>1263</v>
      </c>
      <c r="B402" s="21" t="s">
        <v>1264</v>
      </c>
      <c r="C402" s="21" t="s">
        <v>17</v>
      </c>
      <c r="D402" s="21" t="s">
        <v>1372</v>
      </c>
      <c r="E402" s="21" t="s">
        <v>66</v>
      </c>
      <c r="F402" s="21" t="s">
        <v>11</v>
      </c>
      <c r="G402" s="21" t="s">
        <v>11</v>
      </c>
      <c r="H402" s="21" t="s">
        <v>11</v>
      </c>
      <c r="I402" s="21" t="s">
        <v>12</v>
      </c>
      <c r="J402" t="s">
        <v>687</v>
      </c>
    </row>
    <row r="403" spans="1:10" x14ac:dyDescent="0.3">
      <c r="A403" s="21" t="s">
        <v>1567</v>
      </c>
      <c r="B403" s="21" t="s">
        <v>1568</v>
      </c>
      <c r="C403" s="21" t="s">
        <v>1108</v>
      </c>
      <c r="D403" s="21" t="s">
        <v>1372</v>
      </c>
      <c r="E403" s="21" t="s">
        <v>66</v>
      </c>
      <c r="F403" s="21" t="s">
        <v>11</v>
      </c>
      <c r="G403" s="21" t="s">
        <v>11</v>
      </c>
      <c r="H403" s="21" t="s">
        <v>11</v>
      </c>
      <c r="I403" s="21" t="s">
        <v>12</v>
      </c>
      <c r="J403" t="s">
        <v>687</v>
      </c>
    </row>
    <row r="404" spans="1:10" x14ac:dyDescent="0.3">
      <c r="A404" s="21" t="s">
        <v>1265</v>
      </c>
      <c r="B404" s="21" t="s">
        <v>1266</v>
      </c>
      <c r="C404" s="21" t="s">
        <v>17</v>
      </c>
      <c r="D404" s="21" t="s">
        <v>1372</v>
      </c>
      <c r="E404" s="21" t="s">
        <v>66</v>
      </c>
      <c r="F404" s="21" t="s">
        <v>11</v>
      </c>
      <c r="G404" s="21" t="s">
        <v>11</v>
      </c>
      <c r="H404" s="21" t="s">
        <v>11</v>
      </c>
      <c r="I404" s="21" t="s">
        <v>12</v>
      </c>
      <c r="J404" t="s">
        <v>687</v>
      </c>
    </row>
    <row r="405" spans="1:10" x14ac:dyDescent="0.3">
      <c r="A405" s="21" t="s">
        <v>1267</v>
      </c>
      <c r="B405" s="21" t="s">
        <v>1268</v>
      </c>
      <c r="C405" s="21" t="s">
        <v>17</v>
      </c>
      <c r="D405" s="21" t="s">
        <v>1372</v>
      </c>
      <c r="E405" s="21" t="s">
        <v>66</v>
      </c>
      <c r="F405" s="21" t="s">
        <v>11</v>
      </c>
      <c r="G405" s="21" t="s">
        <v>11</v>
      </c>
      <c r="H405" s="21" t="s">
        <v>11</v>
      </c>
      <c r="I405" s="21" t="s">
        <v>12</v>
      </c>
      <c r="J405" t="s">
        <v>687</v>
      </c>
    </row>
    <row r="406" spans="1:10" x14ac:dyDescent="0.3">
      <c r="A406" s="21" t="s">
        <v>1269</v>
      </c>
      <c r="B406" s="21" t="s">
        <v>1270</v>
      </c>
      <c r="C406" s="21" t="s">
        <v>17</v>
      </c>
      <c r="D406" s="21" t="s">
        <v>1372</v>
      </c>
      <c r="E406" s="21" t="s">
        <v>66</v>
      </c>
      <c r="F406" s="21" t="s">
        <v>11</v>
      </c>
      <c r="G406" s="21" t="s">
        <v>11</v>
      </c>
      <c r="H406" s="21" t="s">
        <v>11</v>
      </c>
      <c r="I406" s="21" t="s">
        <v>12</v>
      </c>
      <c r="J406" t="s">
        <v>687</v>
      </c>
    </row>
    <row r="407" spans="1:10" x14ac:dyDescent="0.3">
      <c r="A407" s="21" t="s">
        <v>1271</v>
      </c>
      <c r="B407" s="21" t="s">
        <v>1272</v>
      </c>
      <c r="C407" s="21" t="s">
        <v>17</v>
      </c>
      <c r="D407" s="21" t="s">
        <v>1372</v>
      </c>
      <c r="E407" s="21" t="s">
        <v>66</v>
      </c>
      <c r="F407" s="21" t="s">
        <v>11</v>
      </c>
      <c r="G407" s="21" t="s">
        <v>11</v>
      </c>
      <c r="H407" s="21" t="s">
        <v>11</v>
      </c>
      <c r="I407" s="21" t="s">
        <v>12</v>
      </c>
      <c r="J407" t="s">
        <v>687</v>
      </c>
    </row>
    <row r="408" spans="1:10" x14ac:dyDescent="0.3">
      <c r="A408" s="21" t="s">
        <v>1273</v>
      </c>
      <c r="B408" s="21" t="s">
        <v>1274</v>
      </c>
      <c r="C408" s="21" t="s">
        <v>17</v>
      </c>
      <c r="D408" s="21" t="s">
        <v>1372</v>
      </c>
      <c r="E408" s="21" t="s">
        <v>66</v>
      </c>
      <c r="F408" s="21" t="s">
        <v>11</v>
      </c>
      <c r="G408" s="21" t="s">
        <v>11</v>
      </c>
      <c r="H408" s="21" t="s">
        <v>11</v>
      </c>
      <c r="I408" s="21" t="s">
        <v>12</v>
      </c>
      <c r="J408" t="s">
        <v>687</v>
      </c>
    </row>
    <row r="409" spans="1:10" x14ac:dyDescent="0.3">
      <c r="A409" s="21" t="s">
        <v>670</v>
      </c>
      <c r="B409" s="21" t="s">
        <v>1070</v>
      </c>
      <c r="C409" s="21" t="s">
        <v>667</v>
      </c>
      <c r="D409" s="21" t="s">
        <v>1376</v>
      </c>
      <c r="E409" s="21" t="s">
        <v>78</v>
      </c>
      <c r="F409" s="21" t="s">
        <v>12</v>
      </c>
      <c r="G409" s="21" t="s">
        <v>12</v>
      </c>
      <c r="H409" s="21" t="s">
        <v>11</v>
      </c>
      <c r="I409" s="21" t="s">
        <v>12</v>
      </c>
      <c r="J409" t="s">
        <v>687</v>
      </c>
    </row>
    <row r="410" spans="1:10" x14ac:dyDescent="0.3">
      <c r="A410" s="21" t="s">
        <v>1275</v>
      </c>
      <c r="B410" s="21" t="s">
        <v>1276</v>
      </c>
      <c r="C410" s="21" t="s">
        <v>17</v>
      </c>
      <c r="D410" s="21" t="s">
        <v>1372</v>
      </c>
      <c r="E410" s="21" t="s">
        <v>66</v>
      </c>
      <c r="F410" s="21" t="s">
        <v>11</v>
      </c>
      <c r="G410" s="21" t="s">
        <v>11</v>
      </c>
      <c r="H410" s="21" t="s">
        <v>11</v>
      </c>
      <c r="I410" s="21" t="s">
        <v>12</v>
      </c>
      <c r="J410" t="s">
        <v>687</v>
      </c>
    </row>
    <row r="411" spans="1:10" x14ac:dyDescent="0.3">
      <c r="A411" s="21" t="s">
        <v>1277</v>
      </c>
      <c r="B411" s="21" t="s">
        <v>1278</v>
      </c>
      <c r="C411" s="21" t="s">
        <v>17</v>
      </c>
      <c r="D411" s="21" t="s">
        <v>1372</v>
      </c>
      <c r="E411" s="21" t="s">
        <v>66</v>
      </c>
      <c r="F411" s="21" t="s">
        <v>11</v>
      </c>
      <c r="G411" s="21" t="s">
        <v>11</v>
      </c>
      <c r="H411" s="21" t="s">
        <v>11</v>
      </c>
      <c r="I411" s="21" t="s">
        <v>12</v>
      </c>
      <c r="J411" t="s">
        <v>687</v>
      </c>
    </row>
    <row r="412" spans="1:10" x14ac:dyDescent="0.3">
      <c r="A412" s="21" t="s">
        <v>1279</v>
      </c>
      <c r="B412" s="21" t="s">
        <v>1280</v>
      </c>
      <c r="C412" s="21" t="s">
        <v>17</v>
      </c>
      <c r="D412" s="21" t="s">
        <v>1372</v>
      </c>
      <c r="E412" s="21" t="s">
        <v>66</v>
      </c>
      <c r="F412" s="21" t="s">
        <v>11</v>
      </c>
      <c r="G412" s="21" t="s">
        <v>11</v>
      </c>
      <c r="H412" s="21" t="s">
        <v>11</v>
      </c>
      <c r="I412" s="21" t="s">
        <v>12</v>
      </c>
      <c r="J412" t="s">
        <v>687</v>
      </c>
    </row>
    <row r="413" spans="1:10" x14ac:dyDescent="0.3">
      <c r="A413" s="21" t="s">
        <v>1281</v>
      </c>
      <c r="B413" s="21" t="s">
        <v>1282</v>
      </c>
      <c r="C413" s="21" t="s">
        <v>17</v>
      </c>
      <c r="D413" s="21" t="s">
        <v>1372</v>
      </c>
      <c r="E413" s="21" t="s">
        <v>66</v>
      </c>
      <c r="F413" s="21" t="s">
        <v>11</v>
      </c>
      <c r="G413" s="21" t="s">
        <v>11</v>
      </c>
      <c r="H413" s="21" t="s">
        <v>11</v>
      </c>
      <c r="I413" s="21" t="s">
        <v>12</v>
      </c>
      <c r="J413" t="s">
        <v>687</v>
      </c>
    </row>
    <row r="414" spans="1:10" x14ac:dyDescent="0.3">
      <c r="A414" s="21" t="s">
        <v>1283</v>
      </c>
      <c r="B414" s="21" t="s">
        <v>1284</v>
      </c>
      <c r="C414" s="21" t="s">
        <v>17</v>
      </c>
      <c r="D414" s="21" t="s">
        <v>1372</v>
      </c>
      <c r="E414" s="21" t="s">
        <v>66</v>
      </c>
      <c r="F414" s="21" t="s">
        <v>11</v>
      </c>
      <c r="G414" s="21" t="s">
        <v>11</v>
      </c>
      <c r="H414" s="21" t="s">
        <v>11</v>
      </c>
      <c r="I414" s="21" t="s">
        <v>12</v>
      </c>
      <c r="J414" t="s">
        <v>687</v>
      </c>
    </row>
    <row r="415" spans="1:10" x14ac:dyDescent="0.3">
      <c r="A415" s="21" t="s">
        <v>1285</v>
      </c>
      <c r="B415" s="21" t="s">
        <v>1286</v>
      </c>
      <c r="C415" s="21" t="s">
        <v>17</v>
      </c>
      <c r="D415" s="21" t="s">
        <v>1372</v>
      </c>
      <c r="E415" s="21" t="s">
        <v>66</v>
      </c>
      <c r="F415" s="21" t="s">
        <v>11</v>
      </c>
      <c r="G415" s="21" t="s">
        <v>11</v>
      </c>
      <c r="H415" s="21" t="s">
        <v>11</v>
      </c>
      <c r="I415" s="21" t="s">
        <v>12</v>
      </c>
      <c r="J415" t="s">
        <v>687</v>
      </c>
    </row>
    <row r="416" spans="1:10" x14ac:dyDescent="0.3">
      <c r="A416" s="21" t="s">
        <v>1287</v>
      </c>
      <c r="B416" s="21" t="s">
        <v>1288</v>
      </c>
      <c r="C416" s="21" t="s">
        <v>17</v>
      </c>
      <c r="D416" s="21" t="s">
        <v>1372</v>
      </c>
      <c r="E416" s="21" t="s">
        <v>66</v>
      </c>
      <c r="F416" s="21" t="s">
        <v>11</v>
      </c>
      <c r="G416" s="21" t="s">
        <v>11</v>
      </c>
      <c r="H416" s="21" t="s">
        <v>11</v>
      </c>
      <c r="I416" s="21" t="s">
        <v>12</v>
      </c>
      <c r="J416" t="s">
        <v>687</v>
      </c>
    </row>
    <row r="417" spans="1:10" x14ac:dyDescent="0.3">
      <c r="A417" s="21" t="s">
        <v>1289</v>
      </c>
      <c r="B417" s="21" t="s">
        <v>1290</v>
      </c>
      <c r="C417" s="21" t="s">
        <v>17</v>
      </c>
      <c r="D417" s="21" t="s">
        <v>1372</v>
      </c>
      <c r="E417" s="21" t="s">
        <v>66</v>
      </c>
      <c r="F417" s="21" t="s">
        <v>11</v>
      </c>
      <c r="G417" s="21" t="s">
        <v>11</v>
      </c>
      <c r="H417" s="21" t="s">
        <v>11</v>
      </c>
      <c r="I417" s="21" t="s">
        <v>12</v>
      </c>
      <c r="J417" t="s">
        <v>687</v>
      </c>
    </row>
    <row r="418" spans="1:10" x14ac:dyDescent="0.3">
      <c r="A418" s="21" t="s">
        <v>1569</v>
      </c>
      <c r="B418" s="21" t="s">
        <v>1570</v>
      </c>
      <c r="C418" s="21" t="s">
        <v>17</v>
      </c>
      <c r="D418" s="21" t="s">
        <v>1372</v>
      </c>
      <c r="E418" s="21" t="s">
        <v>66</v>
      </c>
      <c r="F418" s="21" t="s">
        <v>11</v>
      </c>
      <c r="G418" s="21" t="s">
        <v>11</v>
      </c>
      <c r="H418" s="21" t="s">
        <v>11</v>
      </c>
      <c r="I418" s="21" t="s">
        <v>12</v>
      </c>
      <c r="J418" t="s">
        <v>687</v>
      </c>
    </row>
    <row r="419" spans="1:10" x14ac:dyDescent="0.3">
      <c r="A419" s="21" t="s">
        <v>1291</v>
      </c>
      <c r="B419" s="21" t="s">
        <v>1292</v>
      </c>
      <c r="C419" s="21" t="s">
        <v>17</v>
      </c>
      <c r="D419" s="21" t="s">
        <v>1372</v>
      </c>
      <c r="E419" s="21" t="s">
        <v>66</v>
      </c>
      <c r="F419" s="21" t="s">
        <v>11</v>
      </c>
      <c r="G419" s="21" t="s">
        <v>11</v>
      </c>
      <c r="H419" s="21" t="s">
        <v>11</v>
      </c>
      <c r="I419" s="21" t="s">
        <v>12</v>
      </c>
      <c r="J419" t="s">
        <v>687</v>
      </c>
    </row>
    <row r="420" spans="1:10" x14ac:dyDescent="0.3">
      <c r="A420" s="21" t="s">
        <v>1293</v>
      </c>
      <c r="B420" s="21" t="s">
        <v>1294</v>
      </c>
      <c r="C420" s="21" t="s">
        <v>17</v>
      </c>
      <c r="D420" s="21" t="s">
        <v>1372</v>
      </c>
      <c r="E420" s="21" t="s">
        <v>66</v>
      </c>
      <c r="F420" s="21" t="s">
        <v>11</v>
      </c>
      <c r="G420" s="21" t="s">
        <v>11</v>
      </c>
      <c r="H420" s="21" t="s">
        <v>11</v>
      </c>
      <c r="I420" s="21" t="s">
        <v>12</v>
      </c>
      <c r="J420" t="s">
        <v>687</v>
      </c>
    </row>
    <row r="421" spans="1:10" x14ac:dyDescent="0.3">
      <c r="A421" s="21" t="s">
        <v>1295</v>
      </c>
      <c r="B421" s="21" t="s">
        <v>1296</v>
      </c>
      <c r="C421" s="21" t="s">
        <v>17</v>
      </c>
      <c r="D421" s="21" t="s">
        <v>1372</v>
      </c>
      <c r="E421" s="21" t="s">
        <v>66</v>
      </c>
      <c r="F421" s="21" t="s">
        <v>11</v>
      </c>
      <c r="G421" s="21" t="s">
        <v>11</v>
      </c>
      <c r="H421" s="21" t="s">
        <v>11</v>
      </c>
      <c r="I421" s="21" t="s">
        <v>12</v>
      </c>
      <c r="J421" t="s">
        <v>687</v>
      </c>
    </row>
    <row r="422" spans="1:10" x14ac:dyDescent="0.3">
      <c r="A422" s="21" t="s">
        <v>1571</v>
      </c>
      <c r="B422" s="21" t="s">
        <v>1572</v>
      </c>
      <c r="C422" s="21" t="s">
        <v>17</v>
      </c>
      <c r="D422" s="21" t="s">
        <v>1372</v>
      </c>
      <c r="E422" s="21" t="s">
        <v>66</v>
      </c>
      <c r="F422" s="21" t="s">
        <v>11</v>
      </c>
      <c r="G422" s="21" t="s">
        <v>11</v>
      </c>
      <c r="H422" s="21" t="s">
        <v>11</v>
      </c>
      <c r="I422" s="21" t="s">
        <v>12</v>
      </c>
      <c r="J422" t="s">
        <v>687</v>
      </c>
    </row>
    <row r="423" spans="1:10" x14ac:dyDescent="0.3">
      <c r="A423" s="21" t="s">
        <v>1573</v>
      </c>
      <c r="B423" s="21" t="s">
        <v>1574</v>
      </c>
      <c r="C423" s="21" t="s">
        <v>17</v>
      </c>
      <c r="D423" s="21" t="s">
        <v>1372</v>
      </c>
      <c r="E423" s="21" t="s">
        <v>66</v>
      </c>
      <c r="F423" s="21" t="s">
        <v>11</v>
      </c>
      <c r="G423" s="21" t="s">
        <v>11</v>
      </c>
      <c r="H423" s="21" t="s">
        <v>11</v>
      </c>
      <c r="I423" s="21" t="s">
        <v>12</v>
      </c>
      <c r="J423" t="s">
        <v>687</v>
      </c>
    </row>
    <row r="424" spans="1:10" x14ac:dyDescent="0.3">
      <c r="A424" s="21" t="s">
        <v>1575</v>
      </c>
      <c r="B424" s="21" t="s">
        <v>1576</v>
      </c>
      <c r="C424" s="21" t="s">
        <v>17</v>
      </c>
      <c r="D424" s="21" t="s">
        <v>1372</v>
      </c>
      <c r="E424" s="21" t="s">
        <v>66</v>
      </c>
      <c r="F424" s="21" t="s">
        <v>11</v>
      </c>
      <c r="G424" s="21" t="s">
        <v>11</v>
      </c>
      <c r="H424" s="21" t="s">
        <v>11</v>
      </c>
      <c r="I424" s="21" t="s">
        <v>12</v>
      </c>
      <c r="J424" t="s">
        <v>687</v>
      </c>
    </row>
    <row r="425" spans="1:10" x14ac:dyDescent="0.3">
      <c r="A425" s="21" t="s">
        <v>1577</v>
      </c>
      <c r="B425" s="21" t="s">
        <v>1578</v>
      </c>
      <c r="C425" s="21" t="s">
        <v>17</v>
      </c>
      <c r="D425" s="21" t="s">
        <v>1372</v>
      </c>
      <c r="E425" s="21" t="s">
        <v>66</v>
      </c>
      <c r="F425" s="21" t="s">
        <v>11</v>
      </c>
      <c r="G425" s="21" t="s">
        <v>11</v>
      </c>
      <c r="H425" s="21" t="s">
        <v>11</v>
      </c>
      <c r="I425" s="21" t="s">
        <v>12</v>
      </c>
      <c r="J425" t="s">
        <v>687</v>
      </c>
    </row>
    <row r="426" spans="1:10" x14ac:dyDescent="0.3">
      <c r="A426" s="21" t="s">
        <v>1579</v>
      </c>
      <c r="B426" s="21" t="s">
        <v>1580</v>
      </c>
      <c r="C426" s="21" t="s">
        <v>17</v>
      </c>
      <c r="D426" s="21" t="s">
        <v>1372</v>
      </c>
      <c r="E426" s="21" t="s">
        <v>66</v>
      </c>
      <c r="F426" s="21" t="s">
        <v>11</v>
      </c>
      <c r="G426" s="21" t="s">
        <v>11</v>
      </c>
      <c r="H426" s="21" t="s">
        <v>11</v>
      </c>
      <c r="I426" s="21" t="s">
        <v>12</v>
      </c>
      <c r="J426" t="s">
        <v>687</v>
      </c>
    </row>
    <row r="427" spans="1:10" x14ac:dyDescent="0.3">
      <c r="A427" s="21" t="s">
        <v>1581</v>
      </c>
      <c r="B427" s="21" t="s">
        <v>1582</v>
      </c>
      <c r="C427" s="21" t="s">
        <v>17</v>
      </c>
      <c r="D427" s="21" t="s">
        <v>1372</v>
      </c>
      <c r="E427" s="21" t="s">
        <v>66</v>
      </c>
      <c r="F427" s="21" t="s">
        <v>11</v>
      </c>
      <c r="G427" s="21" t="s">
        <v>11</v>
      </c>
      <c r="H427" s="21" t="s">
        <v>11</v>
      </c>
      <c r="I427" s="21" t="s">
        <v>12</v>
      </c>
      <c r="J427" t="s">
        <v>687</v>
      </c>
    </row>
    <row r="428" spans="1:10" x14ac:dyDescent="0.3">
      <c r="A428" s="21" t="s">
        <v>1583</v>
      </c>
      <c r="B428" s="21" t="s">
        <v>1584</v>
      </c>
      <c r="C428" s="21" t="s">
        <v>17</v>
      </c>
      <c r="D428" s="21" t="s">
        <v>1372</v>
      </c>
      <c r="E428" s="21" t="s">
        <v>66</v>
      </c>
      <c r="F428" s="21" t="s">
        <v>11</v>
      </c>
      <c r="G428" s="21" t="s">
        <v>11</v>
      </c>
      <c r="H428" s="21" t="s">
        <v>11</v>
      </c>
      <c r="I428" s="21" t="s">
        <v>12</v>
      </c>
      <c r="J428" t="s">
        <v>687</v>
      </c>
    </row>
    <row r="429" spans="1:10" x14ac:dyDescent="0.3">
      <c r="A429" s="21" t="s">
        <v>1585</v>
      </c>
      <c r="B429" s="21" t="s">
        <v>1586</v>
      </c>
      <c r="C429" s="21" t="s">
        <v>17</v>
      </c>
      <c r="D429" s="21" t="s">
        <v>1372</v>
      </c>
      <c r="E429" s="21" t="s">
        <v>66</v>
      </c>
      <c r="F429" s="21" t="s">
        <v>11</v>
      </c>
      <c r="G429" s="21" t="s">
        <v>11</v>
      </c>
      <c r="H429" s="21" t="s">
        <v>11</v>
      </c>
      <c r="I429" s="21" t="s">
        <v>12</v>
      </c>
      <c r="J429" t="s">
        <v>687</v>
      </c>
    </row>
    <row r="430" spans="1:10" x14ac:dyDescent="0.3">
      <c r="A430" s="21" t="s">
        <v>1587</v>
      </c>
      <c r="B430" s="21" t="s">
        <v>1588</v>
      </c>
      <c r="C430" s="21" t="s">
        <v>1108</v>
      </c>
      <c r="D430" s="21" t="s">
        <v>1372</v>
      </c>
      <c r="E430" s="21" t="s">
        <v>66</v>
      </c>
      <c r="F430" s="21" t="s">
        <v>11</v>
      </c>
      <c r="G430" s="21" t="s">
        <v>11</v>
      </c>
      <c r="H430" s="21" t="s">
        <v>11</v>
      </c>
      <c r="I430" s="21" t="s">
        <v>12</v>
      </c>
      <c r="J430" t="s">
        <v>687</v>
      </c>
    </row>
    <row r="431" spans="1:10" x14ac:dyDescent="0.3">
      <c r="A431" s="21" t="s">
        <v>1589</v>
      </c>
      <c r="B431" s="21" t="s">
        <v>1590</v>
      </c>
      <c r="C431" s="21" t="s">
        <v>17</v>
      </c>
      <c r="D431" s="21" t="s">
        <v>1372</v>
      </c>
      <c r="E431" s="21" t="s">
        <v>66</v>
      </c>
      <c r="F431" s="21" t="s">
        <v>11</v>
      </c>
      <c r="G431" s="21" t="s">
        <v>11</v>
      </c>
      <c r="H431" s="21" t="s">
        <v>11</v>
      </c>
      <c r="I431" s="21" t="s">
        <v>12</v>
      </c>
      <c r="J431" t="s">
        <v>687</v>
      </c>
    </row>
    <row r="432" spans="1:10" x14ac:dyDescent="0.3">
      <c r="A432" s="21" t="s">
        <v>1591</v>
      </c>
      <c r="B432" s="21" t="s">
        <v>1592</v>
      </c>
      <c r="C432" s="21" t="s">
        <v>17</v>
      </c>
      <c r="D432" s="21" t="s">
        <v>1372</v>
      </c>
      <c r="E432" s="21" t="s">
        <v>66</v>
      </c>
      <c r="F432" s="21" t="s">
        <v>11</v>
      </c>
      <c r="G432" s="21" t="s">
        <v>11</v>
      </c>
      <c r="H432" s="21" t="s">
        <v>11</v>
      </c>
      <c r="I432" s="21" t="s">
        <v>12</v>
      </c>
      <c r="J432" t="s">
        <v>687</v>
      </c>
    </row>
    <row r="433" spans="1:10" x14ac:dyDescent="0.3">
      <c r="A433" s="21" t="s">
        <v>1593</v>
      </c>
      <c r="B433" s="21" t="s">
        <v>1594</v>
      </c>
      <c r="C433" s="21" t="s">
        <v>17</v>
      </c>
      <c r="D433" s="21" t="s">
        <v>1372</v>
      </c>
      <c r="E433" s="21" t="s">
        <v>66</v>
      </c>
      <c r="F433" s="21" t="s">
        <v>11</v>
      </c>
      <c r="G433" s="21" t="s">
        <v>11</v>
      </c>
      <c r="H433" s="21" t="s">
        <v>11</v>
      </c>
      <c r="I433" s="21" t="s">
        <v>12</v>
      </c>
      <c r="J433" t="s">
        <v>687</v>
      </c>
    </row>
    <row r="434" spans="1:10" x14ac:dyDescent="0.3">
      <c r="A434" s="21" t="s">
        <v>1595</v>
      </c>
      <c r="B434" s="21" t="s">
        <v>1596</v>
      </c>
      <c r="C434" s="21" t="s">
        <v>17</v>
      </c>
      <c r="D434" s="21" t="s">
        <v>1372</v>
      </c>
      <c r="E434" s="21" t="s">
        <v>66</v>
      </c>
      <c r="F434" s="21" t="s">
        <v>11</v>
      </c>
      <c r="G434" s="21" t="s">
        <v>11</v>
      </c>
      <c r="H434" s="21" t="s">
        <v>11</v>
      </c>
      <c r="I434" s="21" t="s">
        <v>12</v>
      </c>
      <c r="J434" t="s">
        <v>687</v>
      </c>
    </row>
    <row r="435" spans="1:10" x14ac:dyDescent="0.3">
      <c r="A435" s="21" t="s">
        <v>1597</v>
      </c>
      <c r="B435" s="21" t="s">
        <v>1598</v>
      </c>
      <c r="C435" s="21" t="s">
        <v>17</v>
      </c>
      <c r="D435" s="21" t="s">
        <v>1372</v>
      </c>
      <c r="E435" s="21" t="s">
        <v>66</v>
      </c>
      <c r="F435" s="21" t="s">
        <v>11</v>
      </c>
      <c r="G435" s="21" t="s">
        <v>11</v>
      </c>
      <c r="H435" s="21" t="s">
        <v>11</v>
      </c>
      <c r="I435" s="21" t="s">
        <v>12</v>
      </c>
      <c r="J435" t="s">
        <v>687</v>
      </c>
    </row>
    <row r="436" spans="1:10" x14ac:dyDescent="0.3">
      <c r="A436" s="21" t="s">
        <v>1599</v>
      </c>
      <c r="B436" s="21" t="s">
        <v>1600</v>
      </c>
      <c r="C436" s="21" t="s">
        <v>17</v>
      </c>
      <c r="D436" s="21" t="s">
        <v>1372</v>
      </c>
      <c r="E436" s="21" t="s">
        <v>66</v>
      </c>
      <c r="F436" s="21" t="s">
        <v>11</v>
      </c>
      <c r="G436" s="21" t="s">
        <v>11</v>
      </c>
      <c r="H436" s="21" t="s">
        <v>11</v>
      </c>
      <c r="I436" s="21" t="s">
        <v>12</v>
      </c>
      <c r="J436" t="s">
        <v>687</v>
      </c>
    </row>
    <row r="437" spans="1:10" x14ac:dyDescent="0.3">
      <c r="A437" s="21" t="s">
        <v>1601</v>
      </c>
      <c r="B437" s="21" t="s">
        <v>1602</v>
      </c>
      <c r="C437" s="21" t="s">
        <v>17</v>
      </c>
      <c r="D437" s="21" t="s">
        <v>1372</v>
      </c>
      <c r="E437" s="21" t="s">
        <v>66</v>
      </c>
      <c r="F437" s="21" t="s">
        <v>11</v>
      </c>
      <c r="G437" s="21" t="s">
        <v>11</v>
      </c>
      <c r="H437" s="21" t="s">
        <v>11</v>
      </c>
      <c r="I437" s="21" t="s">
        <v>12</v>
      </c>
      <c r="J437" t="s">
        <v>687</v>
      </c>
    </row>
    <row r="438" spans="1:10" x14ac:dyDescent="0.3">
      <c r="A438" s="21" t="s">
        <v>1603</v>
      </c>
      <c r="B438" s="21" t="s">
        <v>1604</v>
      </c>
      <c r="C438" s="21" t="s">
        <v>1108</v>
      </c>
      <c r="D438" s="21" t="s">
        <v>1372</v>
      </c>
      <c r="E438" s="21" t="s">
        <v>66</v>
      </c>
      <c r="F438" s="21" t="s">
        <v>11</v>
      </c>
      <c r="G438" s="21" t="s">
        <v>11</v>
      </c>
      <c r="H438" s="21" t="s">
        <v>11</v>
      </c>
      <c r="I438" s="21" t="s">
        <v>12</v>
      </c>
      <c r="J438" t="s">
        <v>687</v>
      </c>
    </row>
    <row r="439" spans="1:10" x14ac:dyDescent="0.3">
      <c r="A439" s="21" t="s">
        <v>1605</v>
      </c>
      <c r="B439" s="21" t="s">
        <v>1606</v>
      </c>
      <c r="C439" s="21" t="s">
        <v>1108</v>
      </c>
      <c r="D439" s="21" t="s">
        <v>1372</v>
      </c>
      <c r="E439" s="21" t="s">
        <v>66</v>
      </c>
      <c r="F439" s="21" t="s">
        <v>11</v>
      </c>
      <c r="G439" s="21" t="s">
        <v>11</v>
      </c>
      <c r="H439" s="21" t="s">
        <v>11</v>
      </c>
      <c r="I439" s="21" t="s">
        <v>12</v>
      </c>
      <c r="J439" t="s">
        <v>687</v>
      </c>
    </row>
    <row r="440" spans="1:10" x14ac:dyDescent="0.3">
      <c r="A440" s="21" t="s">
        <v>1607</v>
      </c>
      <c r="B440" s="21" t="s">
        <v>1608</v>
      </c>
      <c r="C440" s="21" t="s">
        <v>17</v>
      </c>
      <c r="D440" s="21" t="s">
        <v>1372</v>
      </c>
      <c r="E440" s="21" t="s">
        <v>66</v>
      </c>
      <c r="F440" s="21" t="s">
        <v>11</v>
      </c>
      <c r="G440" s="21" t="s">
        <v>11</v>
      </c>
      <c r="H440" s="21" t="s">
        <v>11</v>
      </c>
      <c r="I440" s="21" t="s">
        <v>12</v>
      </c>
      <c r="J440" t="s">
        <v>687</v>
      </c>
    </row>
    <row r="441" spans="1:10" x14ac:dyDescent="0.3">
      <c r="A441" s="21" t="s">
        <v>1609</v>
      </c>
      <c r="B441" s="21" t="s">
        <v>1610</v>
      </c>
      <c r="C441" s="21" t="s">
        <v>17</v>
      </c>
      <c r="D441" s="21" t="s">
        <v>1372</v>
      </c>
      <c r="E441" s="21" t="s">
        <v>66</v>
      </c>
      <c r="F441" s="21" t="s">
        <v>11</v>
      </c>
      <c r="G441" s="21" t="s">
        <v>11</v>
      </c>
      <c r="H441" s="21" t="s">
        <v>11</v>
      </c>
      <c r="I441" s="21" t="s">
        <v>12</v>
      </c>
      <c r="J441" t="s">
        <v>687</v>
      </c>
    </row>
    <row r="442" spans="1:10" x14ac:dyDescent="0.3">
      <c r="A442" s="21" t="s">
        <v>1611</v>
      </c>
      <c r="B442" s="21" t="s">
        <v>1612</v>
      </c>
      <c r="C442" s="21" t="s">
        <v>1108</v>
      </c>
      <c r="D442" s="21" t="s">
        <v>1372</v>
      </c>
      <c r="E442" s="21" t="s">
        <v>66</v>
      </c>
      <c r="F442" s="21" t="s">
        <v>11</v>
      </c>
      <c r="G442" s="21" t="s">
        <v>11</v>
      </c>
      <c r="H442" s="21" t="s">
        <v>11</v>
      </c>
      <c r="I442" s="21" t="s">
        <v>12</v>
      </c>
      <c r="J442" t="s">
        <v>687</v>
      </c>
    </row>
    <row r="443" spans="1:10" x14ac:dyDescent="0.3">
      <c r="A443" s="21" t="s">
        <v>1613</v>
      </c>
      <c r="B443" s="21" t="s">
        <v>1614</v>
      </c>
      <c r="C443" s="21" t="s">
        <v>1108</v>
      </c>
      <c r="D443" s="21" t="s">
        <v>1372</v>
      </c>
      <c r="E443" s="21" t="s">
        <v>66</v>
      </c>
      <c r="F443" s="21" t="s">
        <v>11</v>
      </c>
      <c r="G443" s="21" t="s">
        <v>11</v>
      </c>
      <c r="H443" s="21" t="s">
        <v>11</v>
      </c>
      <c r="I443" s="21" t="s">
        <v>12</v>
      </c>
      <c r="J443" t="s">
        <v>687</v>
      </c>
    </row>
    <row r="444" spans="1:10" x14ac:dyDescent="0.3">
      <c r="A444" s="21" t="s">
        <v>1615</v>
      </c>
      <c r="B444" s="21" t="s">
        <v>1616</v>
      </c>
      <c r="C444" s="21" t="s">
        <v>17</v>
      </c>
      <c r="D444" s="21" t="s">
        <v>1372</v>
      </c>
      <c r="E444" s="21" t="s">
        <v>66</v>
      </c>
      <c r="F444" s="21" t="s">
        <v>11</v>
      </c>
      <c r="G444" s="21" t="s">
        <v>11</v>
      </c>
      <c r="H444" s="21" t="s">
        <v>11</v>
      </c>
      <c r="I444" s="21" t="s">
        <v>12</v>
      </c>
      <c r="J444" t="s">
        <v>687</v>
      </c>
    </row>
    <row r="445" spans="1:10" x14ac:dyDescent="0.3">
      <c r="A445" s="21" t="s">
        <v>1617</v>
      </c>
      <c r="B445" s="21" t="s">
        <v>1618</v>
      </c>
      <c r="C445" s="21" t="s">
        <v>17</v>
      </c>
      <c r="D445" s="21" t="s">
        <v>1372</v>
      </c>
      <c r="E445" s="21" t="s">
        <v>66</v>
      </c>
      <c r="F445" s="21" t="s">
        <v>11</v>
      </c>
      <c r="G445" s="21" t="s">
        <v>11</v>
      </c>
      <c r="H445" s="21" t="s">
        <v>11</v>
      </c>
      <c r="I445" s="21" t="s">
        <v>12</v>
      </c>
      <c r="J445" t="s">
        <v>687</v>
      </c>
    </row>
    <row r="446" spans="1:10" x14ac:dyDescent="0.3">
      <c r="A446" s="21" t="s">
        <v>1619</v>
      </c>
      <c r="B446" s="21" t="s">
        <v>1620</v>
      </c>
      <c r="C446" s="21" t="s">
        <v>17</v>
      </c>
      <c r="D446" s="21" t="s">
        <v>1372</v>
      </c>
      <c r="E446" s="21" t="s">
        <v>66</v>
      </c>
      <c r="F446" s="21" t="s">
        <v>11</v>
      </c>
      <c r="G446" s="21" t="s">
        <v>11</v>
      </c>
      <c r="H446" s="21" t="s">
        <v>11</v>
      </c>
      <c r="I446" s="21" t="s">
        <v>12</v>
      </c>
      <c r="J446" t="s">
        <v>687</v>
      </c>
    </row>
    <row r="447" spans="1:10" x14ac:dyDescent="0.3">
      <c r="A447" s="21" t="s">
        <v>1621</v>
      </c>
      <c r="B447" s="21" t="s">
        <v>1622</v>
      </c>
      <c r="C447" s="21" t="s">
        <v>17</v>
      </c>
      <c r="D447" s="21" t="s">
        <v>1372</v>
      </c>
      <c r="E447" s="21" t="s">
        <v>66</v>
      </c>
      <c r="F447" s="21" t="s">
        <v>11</v>
      </c>
      <c r="G447" s="21" t="s">
        <v>11</v>
      </c>
      <c r="H447" s="21" t="s">
        <v>11</v>
      </c>
      <c r="I447" s="21" t="s">
        <v>12</v>
      </c>
      <c r="J447" t="s">
        <v>687</v>
      </c>
    </row>
    <row r="448" spans="1:10" x14ac:dyDescent="0.3">
      <c r="A448" s="21" t="s">
        <v>1623</v>
      </c>
      <c r="B448" s="21" t="s">
        <v>1624</v>
      </c>
      <c r="C448" s="21" t="s">
        <v>17</v>
      </c>
      <c r="D448" s="21" t="s">
        <v>1372</v>
      </c>
      <c r="E448" s="21" t="s">
        <v>66</v>
      </c>
      <c r="F448" s="21" t="s">
        <v>11</v>
      </c>
      <c r="G448" s="21" t="s">
        <v>11</v>
      </c>
      <c r="H448" s="21" t="s">
        <v>11</v>
      </c>
      <c r="I448" s="21" t="s">
        <v>12</v>
      </c>
      <c r="J448" t="s">
        <v>687</v>
      </c>
    </row>
    <row r="449" spans="1:10" x14ac:dyDescent="0.3">
      <c r="A449" s="21" t="s">
        <v>1625</v>
      </c>
      <c r="B449" s="21" t="s">
        <v>1626</v>
      </c>
      <c r="C449" s="21" t="s">
        <v>17</v>
      </c>
      <c r="D449" s="21" t="s">
        <v>1372</v>
      </c>
      <c r="E449" s="21" t="s">
        <v>66</v>
      </c>
      <c r="F449" s="21" t="s">
        <v>11</v>
      </c>
      <c r="G449" s="21" t="s">
        <v>11</v>
      </c>
      <c r="H449" s="21" t="s">
        <v>11</v>
      </c>
      <c r="I449" s="21" t="s">
        <v>12</v>
      </c>
      <c r="J449" t="s">
        <v>687</v>
      </c>
    </row>
    <row r="450" spans="1:10" x14ac:dyDescent="0.3">
      <c r="A450" s="21" t="s">
        <v>1627</v>
      </c>
      <c r="B450" s="21" t="s">
        <v>1628</v>
      </c>
      <c r="C450" s="21" t="s">
        <v>1108</v>
      </c>
      <c r="D450" s="21" t="s">
        <v>1372</v>
      </c>
      <c r="E450" s="21" t="s">
        <v>66</v>
      </c>
      <c r="F450" s="21" t="s">
        <v>11</v>
      </c>
      <c r="G450" s="21" t="s">
        <v>11</v>
      </c>
      <c r="H450" s="21" t="s">
        <v>11</v>
      </c>
      <c r="I450" s="21" t="s">
        <v>12</v>
      </c>
      <c r="J450" t="s">
        <v>687</v>
      </c>
    </row>
    <row r="451" spans="1:10" x14ac:dyDescent="0.3">
      <c r="A451" s="21" t="s">
        <v>1629</v>
      </c>
      <c r="B451" s="21" t="s">
        <v>1630</v>
      </c>
      <c r="C451" s="21" t="s">
        <v>1108</v>
      </c>
      <c r="D451" s="21" t="s">
        <v>1372</v>
      </c>
      <c r="E451" s="21" t="s">
        <v>66</v>
      </c>
      <c r="F451" s="21" t="s">
        <v>11</v>
      </c>
      <c r="G451" s="21" t="s">
        <v>11</v>
      </c>
      <c r="H451" s="21" t="s">
        <v>11</v>
      </c>
      <c r="I451" s="21" t="s">
        <v>12</v>
      </c>
      <c r="J451" t="s">
        <v>687</v>
      </c>
    </row>
    <row r="452" spans="1:10" x14ac:dyDescent="0.3">
      <c r="A452" s="21" t="s">
        <v>1631</v>
      </c>
      <c r="B452" s="21" t="s">
        <v>1632</v>
      </c>
      <c r="C452" s="21" t="s">
        <v>1108</v>
      </c>
      <c r="D452" s="21" t="s">
        <v>1372</v>
      </c>
      <c r="E452" s="21" t="s">
        <v>66</v>
      </c>
      <c r="F452" s="21" t="s">
        <v>11</v>
      </c>
      <c r="G452" s="21" t="s">
        <v>11</v>
      </c>
      <c r="H452" s="21" t="s">
        <v>11</v>
      </c>
      <c r="I452" s="21" t="s">
        <v>12</v>
      </c>
      <c r="J452" t="s">
        <v>687</v>
      </c>
    </row>
    <row r="453" spans="1:10" x14ac:dyDescent="0.3">
      <c r="A453" s="21" t="s">
        <v>1633</v>
      </c>
      <c r="B453" s="21" t="s">
        <v>1634</v>
      </c>
      <c r="C453" s="21" t="s">
        <v>17</v>
      </c>
      <c r="D453" s="21" t="s">
        <v>1372</v>
      </c>
      <c r="E453" s="21" t="s">
        <v>66</v>
      </c>
      <c r="F453" s="21" t="s">
        <v>11</v>
      </c>
      <c r="G453" s="21" t="s">
        <v>11</v>
      </c>
      <c r="H453" s="21" t="s">
        <v>11</v>
      </c>
      <c r="I453" s="21" t="s">
        <v>12</v>
      </c>
      <c r="J453" t="s">
        <v>687</v>
      </c>
    </row>
    <row r="454" spans="1:10" x14ac:dyDescent="0.3">
      <c r="A454" s="21" t="s">
        <v>1635</v>
      </c>
      <c r="B454" s="21" t="s">
        <v>1636</v>
      </c>
      <c r="C454" s="21" t="s">
        <v>17</v>
      </c>
      <c r="D454" s="21" t="s">
        <v>1372</v>
      </c>
      <c r="E454" s="21" t="s">
        <v>66</v>
      </c>
      <c r="F454" s="21" t="s">
        <v>11</v>
      </c>
      <c r="G454" s="21" t="s">
        <v>11</v>
      </c>
      <c r="H454" s="21" t="s">
        <v>11</v>
      </c>
      <c r="I454" s="21" t="s">
        <v>12</v>
      </c>
      <c r="J454" t="s">
        <v>687</v>
      </c>
    </row>
    <row r="455" spans="1:10" x14ac:dyDescent="0.3">
      <c r="A455" s="21" t="s">
        <v>1637</v>
      </c>
      <c r="B455" s="21" t="s">
        <v>1638</v>
      </c>
      <c r="C455" s="21" t="s">
        <v>17</v>
      </c>
      <c r="D455" s="21" t="s">
        <v>1372</v>
      </c>
      <c r="E455" s="21" t="s">
        <v>66</v>
      </c>
      <c r="F455" s="21" t="s">
        <v>11</v>
      </c>
      <c r="G455" s="21" t="s">
        <v>11</v>
      </c>
      <c r="H455" s="21" t="s">
        <v>11</v>
      </c>
      <c r="I455" s="21" t="s">
        <v>12</v>
      </c>
      <c r="J455" t="s">
        <v>687</v>
      </c>
    </row>
    <row r="456" spans="1:10" x14ac:dyDescent="0.3">
      <c r="A456" s="21" t="s">
        <v>1639</v>
      </c>
      <c r="B456" s="21" t="s">
        <v>1640</v>
      </c>
      <c r="C456" s="21" t="s">
        <v>17</v>
      </c>
      <c r="D456" s="21" t="s">
        <v>1372</v>
      </c>
      <c r="E456" s="21" t="s">
        <v>66</v>
      </c>
      <c r="F456" s="21" t="s">
        <v>11</v>
      </c>
      <c r="G456" s="21" t="s">
        <v>11</v>
      </c>
      <c r="H456" s="21" t="s">
        <v>11</v>
      </c>
      <c r="I456" s="21" t="s">
        <v>12</v>
      </c>
      <c r="J456" t="s">
        <v>687</v>
      </c>
    </row>
    <row r="457" spans="1:10" x14ac:dyDescent="0.3">
      <c r="A457" s="21" t="s">
        <v>1641</v>
      </c>
      <c r="B457" s="21" t="s">
        <v>1642</v>
      </c>
      <c r="C457" s="21" t="s">
        <v>17</v>
      </c>
      <c r="D457" s="21" t="s">
        <v>1372</v>
      </c>
      <c r="E457" s="21" t="s">
        <v>66</v>
      </c>
      <c r="F457" s="21" t="s">
        <v>11</v>
      </c>
      <c r="G457" s="21" t="s">
        <v>11</v>
      </c>
      <c r="H457" s="21" t="s">
        <v>11</v>
      </c>
      <c r="I457" s="21" t="s">
        <v>12</v>
      </c>
      <c r="J457" t="s">
        <v>687</v>
      </c>
    </row>
    <row r="458" spans="1:10" x14ac:dyDescent="0.3">
      <c r="A458" s="21" t="s">
        <v>1643</v>
      </c>
      <c r="B458" s="21" t="s">
        <v>1644</v>
      </c>
      <c r="C458" s="21" t="s">
        <v>17</v>
      </c>
      <c r="D458" s="21" t="s">
        <v>1372</v>
      </c>
      <c r="E458" s="21" t="s">
        <v>66</v>
      </c>
      <c r="F458" s="21" t="s">
        <v>11</v>
      </c>
      <c r="G458" s="21" t="s">
        <v>11</v>
      </c>
      <c r="H458" s="21" t="s">
        <v>11</v>
      </c>
      <c r="I458" s="21" t="s">
        <v>12</v>
      </c>
      <c r="J458" t="s">
        <v>687</v>
      </c>
    </row>
    <row r="459" spans="1:10" x14ac:dyDescent="0.3">
      <c r="A459" s="21" t="s">
        <v>1645</v>
      </c>
      <c r="B459" s="21" t="s">
        <v>1646</v>
      </c>
      <c r="C459" s="21" t="s">
        <v>17</v>
      </c>
      <c r="D459" s="21" t="s">
        <v>1372</v>
      </c>
      <c r="E459" s="21" t="s">
        <v>66</v>
      </c>
      <c r="F459" s="21" t="s">
        <v>11</v>
      </c>
      <c r="G459" s="21" t="s">
        <v>11</v>
      </c>
      <c r="H459" s="21" t="s">
        <v>11</v>
      </c>
      <c r="I459" s="21" t="s">
        <v>12</v>
      </c>
      <c r="J459" t="s">
        <v>687</v>
      </c>
    </row>
    <row r="460" spans="1:10" x14ac:dyDescent="0.3">
      <c r="A460" s="21" t="s">
        <v>1647</v>
      </c>
      <c r="B460" s="21" t="s">
        <v>1648</v>
      </c>
      <c r="C460" s="21" t="s">
        <v>17</v>
      </c>
      <c r="D460" s="21" t="s">
        <v>1372</v>
      </c>
      <c r="E460" s="21" t="s">
        <v>66</v>
      </c>
      <c r="F460" s="21" t="s">
        <v>11</v>
      </c>
      <c r="G460" s="21" t="s">
        <v>11</v>
      </c>
      <c r="H460" s="21" t="s">
        <v>11</v>
      </c>
      <c r="I460" s="21" t="s">
        <v>12</v>
      </c>
      <c r="J460" t="s">
        <v>687</v>
      </c>
    </row>
    <row r="461" spans="1:10" x14ac:dyDescent="0.3">
      <c r="A461" s="21" t="s">
        <v>1649</v>
      </c>
      <c r="B461" s="21" t="s">
        <v>1650</v>
      </c>
      <c r="C461" s="21" t="s">
        <v>17</v>
      </c>
      <c r="D461" s="21" t="s">
        <v>1372</v>
      </c>
      <c r="E461" s="21" t="s">
        <v>66</v>
      </c>
      <c r="F461" s="21" t="s">
        <v>11</v>
      </c>
      <c r="G461" s="21" t="s">
        <v>11</v>
      </c>
      <c r="H461" s="21" t="s">
        <v>11</v>
      </c>
      <c r="I461" s="21" t="s">
        <v>12</v>
      </c>
      <c r="J461" t="s">
        <v>687</v>
      </c>
    </row>
    <row r="462" spans="1:10" x14ac:dyDescent="0.3">
      <c r="A462" s="21" t="s">
        <v>1651</v>
      </c>
      <c r="B462" s="21" t="s">
        <v>1652</v>
      </c>
      <c r="C462" s="21" t="s">
        <v>17</v>
      </c>
      <c r="D462" s="21" t="s">
        <v>1372</v>
      </c>
      <c r="E462" s="21" t="s">
        <v>66</v>
      </c>
      <c r="F462" s="21" t="s">
        <v>11</v>
      </c>
      <c r="G462" s="21" t="s">
        <v>11</v>
      </c>
      <c r="H462" s="21" t="s">
        <v>11</v>
      </c>
      <c r="I462" s="21" t="s">
        <v>12</v>
      </c>
      <c r="J462" t="s">
        <v>687</v>
      </c>
    </row>
    <row r="463" spans="1:10" x14ac:dyDescent="0.3">
      <c r="A463" s="21" t="s">
        <v>1653</v>
      </c>
      <c r="B463" s="21" t="s">
        <v>1654</v>
      </c>
      <c r="C463" s="21" t="s">
        <v>17</v>
      </c>
      <c r="D463" s="21" t="s">
        <v>1372</v>
      </c>
      <c r="E463" s="21" t="s">
        <v>66</v>
      </c>
      <c r="F463" s="21" t="s">
        <v>11</v>
      </c>
      <c r="G463" s="21" t="s">
        <v>11</v>
      </c>
      <c r="H463" s="21" t="s">
        <v>11</v>
      </c>
      <c r="I463" s="21" t="s">
        <v>12</v>
      </c>
      <c r="J463" t="s">
        <v>687</v>
      </c>
    </row>
    <row r="464" spans="1:10" x14ac:dyDescent="0.3">
      <c r="A464" s="21" t="s">
        <v>1655</v>
      </c>
      <c r="B464" s="21" t="s">
        <v>1656</v>
      </c>
      <c r="C464" s="21" t="s">
        <v>17</v>
      </c>
      <c r="D464" s="26" t="s">
        <v>1372</v>
      </c>
      <c r="E464" s="21" t="s">
        <v>66</v>
      </c>
      <c r="F464" s="21" t="s">
        <v>11</v>
      </c>
      <c r="G464" s="21" t="s">
        <v>11</v>
      </c>
      <c r="H464" s="21" t="s">
        <v>11</v>
      </c>
      <c r="I464" s="21" t="s">
        <v>12</v>
      </c>
      <c r="J464" t="s">
        <v>687</v>
      </c>
    </row>
    <row r="465" spans="1:10" x14ac:dyDescent="0.3">
      <c r="A465" s="21" t="s">
        <v>1657</v>
      </c>
      <c r="B465" s="21" t="s">
        <v>1658</v>
      </c>
      <c r="C465" s="21" t="s">
        <v>17</v>
      </c>
      <c r="D465" s="21" t="s">
        <v>1372</v>
      </c>
      <c r="E465" s="21" t="s">
        <v>66</v>
      </c>
      <c r="F465" s="21" t="s">
        <v>11</v>
      </c>
      <c r="G465" s="21" t="s">
        <v>11</v>
      </c>
      <c r="H465" s="21" t="s">
        <v>11</v>
      </c>
      <c r="I465" s="21" t="s">
        <v>12</v>
      </c>
      <c r="J465" t="s">
        <v>687</v>
      </c>
    </row>
    <row r="466" spans="1:10" x14ac:dyDescent="0.3">
      <c r="A466" s="21" t="s">
        <v>1659</v>
      </c>
      <c r="B466" s="21" t="s">
        <v>1660</v>
      </c>
      <c r="C466" s="21" t="s">
        <v>17</v>
      </c>
      <c r="D466" s="21" t="s">
        <v>1372</v>
      </c>
      <c r="E466" s="21" t="s">
        <v>66</v>
      </c>
      <c r="F466" s="21" t="s">
        <v>11</v>
      </c>
      <c r="G466" s="21" t="s">
        <v>11</v>
      </c>
      <c r="H466" s="21" t="s">
        <v>11</v>
      </c>
      <c r="I466" s="21" t="s">
        <v>12</v>
      </c>
      <c r="J466" t="s">
        <v>687</v>
      </c>
    </row>
    <row r="467" spans="1:10" x14ac:dyDescent="0.3">
      <c r="A467" s="21" t="s">
        <v>1661</v>
      </c>
      <c r="B467" s="21" t="s">
        <v>1662</v>
      </c>
      <c r="C467" s="21" t="s">
        <v>17</v>
      </c>
      <c r="D467" s="21" t="s">
        <v>1372</v>
      </c>
      <c r="E467" s="21" t="s">
        <v>66</v>
      </c>
      <c r="F467" s="21" t="s">
        <v>11</v>
      </c>
      <c r="G467" s="21" t="s">
        <v>11</v>
      </c>
      <c r="H467" s="21" t="s">
        <v>11</v>
      </c>
      <c r="I467" s="21" t="s">
        <v>12</v>
      </c>
      <c r="J467" t="s">
        <v>687</v>
      </c>
    </row>
    <row r="468" spans="1:10" x14ac:dyDescent="0.3">
      <c r="A468" s="21" t="s">
        <v>87</v>
      </c>
      <c r="B468" s="21" t="s">
        <v>754</v>
      </c>
      <c r="C468" s="21" t="s">
        <v>85</v>
      </c>
      <c r="D468" s="21" t="s">
        <v>1377</v>
      </c>
      <c r="E468" s="21" t="s">
        <v>70</v>
      </c>
      <c r="F468" s="21" t="s">
        <v>12</v>
      </c>
      <c r="G468" s="21" t="s">
        <v>12</v>
      </c>
      <c r="H468" s="21" t="s">
        <v>11</v>
      </c>
      <c r="I468" s="21" t="s">
        <v>12</v>
      </c>
      <c r="J468" t="s">
        <v>687</v>
      </c>
    </row>
    <row r="469" spans="1:10" x14ac:dyDescent="0.3">
      <c r="A469" s="21" t="s">
        <v>1663</v>
      </c>
      <c r="B469" s="21" t="s">
        <v>1664</v>
      </c>
      <c r="C469" s="21" t="s">
        <v>17</v>
      </c>
      <c r="D469" s="21" t="s">
        <v>1372</v>
      </c>
      <c r="E469" s="21" t="s">
        <v>66</v>
      </c>
      <c r="F469" s="21" t="s">
        <v>11</v>
      </c>
      <c r="G469" s="21" t="s">
        <v>11</v>
      </c>
      <c r="H469" s="21" t="s">
        <v>11</v>
      </c>
      <c r="I469" s="21" t="s">
        <v>12</v>
      </c>
      <c r="J469" t="s">
        <v>687</v>
      </c>
    </row>
    <row r="470" spans="1:10" x14ac:dyDescent="0.3">
      <c r="A470" s="21" t="s">
        <v>1665</v>
      </c>
      <c r="B470" s="21" t="s">
        <v>1666</v>
      </c>
      <c r="C470" s="21" t="s">
        <v>17</v>
      </c>
      <c r="D470" s="21" t="s">
        <v>1372</v>
      </c>
      <c r="E470" s="21" t="s">
        <v>66</v>
      </c>
      <c r="F470" s="21" t="s">
        <v>11</v>
      </c>
      <c r="G470" s="21" t="s">
        <v>11</v>
      </c>
      <c r="H470" s="21" t="s">
        <v>11</v>
      </c>
      <c r="I470" s="21" t="s">
        <v>12</v>
      </c>
      <c r="J470" t="s">
        <v>687</v>
      </c>
    </row>
    <row r="471" spans="1:10" x14ac:dyDescent="0.3">
      <c r="A471" s="21" t="s">
        <v>1667</v>
      </c>
      <c r="B471" s="21" t="s">
        <v>1668</v>
      </c>
      <c r="C471" s="21" t="s">
        <v>17</v>
      </c>
      <c r="D471" s="21" t="s">
        <v>1372</v>
      </c>
      <c r="E471" s="21" t="s">
        <v>66</v>
      </c>
      <c r="F471" s="21" t="s">
        <v>11</v>
      </c>
      <c r="G471" s="21" t="s">
        <v>11</v>
      </c>
      <c r="H471" s="21" t="s">
        <v>11</v>
      </c>
      <c r="I471" s="21" t="s">
        <v>12</v>
      </c>
      <c r="J471" t="s">
        <v>687</v>
      </c>
    </row>
    <row r="472" spans="1:10" x14ac:dyDescent="0.3">
      <c r="A472" s="21" t="s">
        <v>1669</v>
      </c>
      <c r="B472" s="21" t="s">
        <v>1670</v>
      </c>
      <c r="C472" s="21" t="s">
        <v>17</v>
      </c>
      <c r="D472" s="21" t="s">
        <v>1372</v>
      </c>
      <c r="E472" s="21" t="s">
        <v>66</v>
      </c>
      <c r="F472" s="21" t="s">
        <v>11</v>
      </c>
      <c r="G472" s="21" t="s">
        <v>11</v>
      </c>
      <c r="H472" s="21" t="s">
        <v>11</v>
      </c>
      <c r="I472" s="21" t="s">
        <v>12</v>
      </c>
      <c r="J472" t="s">
        <v>687</v>
      </c>
    </row>
    <row r="473" spans="1:10" x14ac:dyDescent="0.3">
      <c r="A473" s="21" t="s">
        <v>1671</v>
      </c>
      <c r="B473" s="21" t="s">
        <v>1672</v>
      </c>
      <c r="C473" s="21" t="s">
        <v>1108</v>
      </c>
      <c r="D473" s="21" t="s">
        <v>1372</v>
      </c>
      <c r="E473" s="21" t="s">
        <v>66</v>
      </c>
      <c r="F473" s="21" t="s">
        <v>11</v>
      </c>
      <c r="G473" s="21" t="s">
        <v>11</v>
      </c>
      <c r="H473" s="21" t="s">
        <v>11</v>
      </c>
      <c r="I473" s="21" t="s">
        <v>12</v>
      </c>
      <c r="J473" t="s">
        <v>687</v>
      </c>
    </row>
    <row r="474" spans="1:10" x14ac:dyDescent="0.3">
      <c r="A474" s="21" t="s">
        <v>1673</v>
      </c>
      <c r="B474" s="21" t="s">
        <v>1674</v>
      </c>
      <c r="C474" s="21" t="s">
        <v>17</v>
      </c>
      <c r="D474" s="21" t="s">
        <v>1372</v>
      </c>
      <c r="E474" s="21" t="s">
        <v>66</v>
      </c>
      <c r="F474" s="21" t="s">
        <v>11</v>
      </c>
      <c r="G474" s="21" t="s">
        <v>11</v>
      </c>
      <c r="H474" s="21" t="s">
        <v>11</v>
      </c>
      <c r="I474" s="21" t="s">
        <v>12</v>
      </c>
      <c r="J474" t="s">
        <v>687</v>
      </c>
    </row>
    <row r="475" spans="1:10" x14ac:dyDescent="0.3">
      <c r="A475" s="21" t="s">
        <v>322</v>
      </c>
      <c r="B475" s="21" t="s">
        <v>878</v>
      </c>
      <c r="C475" s="21" t="s">
        <v>873</v>
      </c>
      <c r="D475" s="21" t="s">
        <v>1378</v>
      </c>
      <c r="E475" s="21" t="s">
        <v>137</v>
      </c>
      <c r="F475" s="21" t="s">
        <v>12</v>
      </c>
      <c r="G475" s="21" t="s">
        <v>12</v>
      </c>
      <c r="H475" s="21" t="s">
        <v>11</v>
      </c>
      <c r="I475" s="21" t="s">
        <v>12</v>
      </c>
      <c r="J475" t="s">
        <v>687</v>
      </c>
    </row>
    <row r="476" spans="1:10" x14ac:dyDescent="0.3">
      <c r="A476" s="21" t="s">
        <v>1675</v>
      </c>
      <c r="B476" s="21" t="s">
        <v>1676</v>
      </c>
      <c r="C476" s="21" t="s">
        <v>17</v>
      </c>
      <c r="D476" s="21" t="s">
        <v>1372</v>
      </c>
      <c r="E476" s="21" t="s">
        <v>66</v>
      </c>
      <c r="F476" s="21" t="s">
        <v>11</v>
      </c>
      <c r="G476" s="21" t="s">
        <v>11</v>
      </c>
      <c r="H476" s="21" t="s">
        <v>11</v>
      </c>
      <c r="I476" s="21" t="s">
        <v>12</v>
      </c>
      <c r="J476" t="s">
        <v>687</v>
      </c>
    </row>
    <row r="477" spans="1:10" x14ac:dyDescent="0.3">
      <c r="A477" s="21" t="s">
        <v>1677</v>
      </c>
      <c r="B477" s="21" t="s">
        <v>1678</v>
      </c>
      <c r="C477" s="21" t="s">
        <v>17</v>
      </c>
      <c r="D477" s="21" t="s">
        <v>1372</v>
      </c>
      <c r="E477" s="21" t="s">
        <v>66</v>
      </c>
      <c r="F477" s="21" t="s">
        <v>11</v>
      </c>
      <c r="G477" s="21" t="s">
        <v>11</v>
      </c>
      <c r="H477" s="21" t="s">
        <v>11</v>
      </c>
      <c r="I477" s="21" t="s">
        <v>12</v>
      </c>
      <c r="J477" t="s">
        <v>687</v>
      </c>
    </row>
    <row r="478" spans="1:10" x14ac:dyDescent="0.3">
      <c r="A478" s="21" t="s">
        <v>1679</v>
      </c>
      <c r="B478" s="21" t="s">
        <v>1680</v>
      </c>
      <c r="C478" s="21" t="s">
        <v>17</v>
      </c>
      <c r="D478" s="21" t="s">
        <v>1372</v>
      </c>
      <c r="E478" s="21" t="s">
        <v>66</v>
      </c>
      <c r="F478" s="21" t="s">
        <v>11</v>
      </c>
      <c r="G478" s="21" t="s">
        <v>11</v>
      </c>
      <c r="H478" s="21" t="s">
        <v>11</v>
      </c>
      <c r="I478" s="21" t="s">
        <v>12</v>
      </c>
      <c r="J478" t="s">
        <v>687</v>
      </c>
    </row>
    <row r="479" spans="1:10" x14ac:dyDescent="0.3">
      <c r="A479" s="21" t="s">
        <v>1681</v>
      </c>
      <c r="B479" s="21" t="s">
        <v>1682</v>
      </c>
      <c r="C479" s="21" t="s">
        <v>17</v>
      </c>
      <c r="D479" s="21" t="s">
        <v>1372</v>
      </c>
      <c r="E479" s="21" t="s">
        <v>66</v>
      </c>
      <c r="F479" s="21" t="s">
        <v>11</v>
      </c>
      <c r="G479" s="21" t="s">
        <v>11</v>
      </c>
      <c r="H479" s="21" t="s">
        <v>11</v>
      </c>
      <c r="I479" s="21" t="s">
        <v>12</v>
      </c>
      <c r="J479" t="s">
        <v>687</v>
      </c>
    </row>
    <row r="480" spans="1:10" x14ac:dyDescent="0.3">
      <c r="A480" s="21" t="s">
        <v>1683</v>
      </c>
      <c r="B480" s="21" t="s">
        <v>1684</v>
      </c>
      <c r="C480" s="21" t="s">
        <v>17</v>
      </c>
      <c r="D480" s="21" t="s">
        <v>1372</v>
      </c>
      <c r="E480" s="21" t="s">
        <v>66</v>
      </c>
      <c r="F480" s="21" t="s">
        <v>11</v>
      </c>
      <c r="G480" s="21" t="s">
        <v>11</v>
      </c>
      <c r="H480" s="21" t="s">
        <v>11</v>
      </c>
      <c r="I480" s="21" t="s">
        <v>12</v>
      </c>
      <c r="J480" t="s">
        <v>687</v>
      </c>
    </row>
    <row r="481" spans="1:10" x14ac:dyDescent="0.3">
      <c r="A481" s="21" t="s">
        <v>1685</v>
      </c>
      <c r="B481" s="21" t="s">
        <v>1686</v>
      </c>
      <c r="C481" s="21" t="s">
        <v>17</v>
      </c>
      <c r="D481" s="21" t="s">
        <v>1372</v>
      </c>
      <c r="E481" s="21" t="s">
        <v>66</v>
      </c>
      <c r="F481" s="21" t="s">
        <v>11</v>
      </c>
      <c r="G481" s="21" t="s">
        <v>11</v>
      </c>
      <c r="H481" s="21" t="s">
        <v>11</v>
      </c>
      <c r="I481" s="21" t="s">
        <v>12</v>
      </c>
      <c r="J481" t="s">
        <v>687</v>
      </c>
    </row>
    <row r="482" spans="1:10" x14ac:dyDescent="0.3">
      <c r="A482" s="21" t="s">
        <v>1687</v>
      </c>
      <c r="B482" s="21" t="s">
        <v>1688</v>
      </c>
      <c r="C482" s="21" t="s">
        <v>1108</v>
      </c>
      <c r="D482" s="21" t="s">
        <v>1372</v>
      </c>
      <c r="E482" s="21" t="s">
        <v>66</v>
      </c>
      <c r="F482" s="21" t="s">
        <v>11</v>
      </c>
      <c r="G482" s="21" t="s">
        <v>11</v>
      </c>
      <c r="H482" s="21" t="s">
        <v>11</v>
      </c>
      <c r="I482" s="21" t="s">
        <v>12</v>
      </c>
      <c r="J482" t="s">
        <v>687</v>
      </c>
    </row>
    <row r="483" spans="1:10" x14ac:dyDescent="0.3">
      <c r="A483" s="21" t="s">
        <v>1689</v>
      </c>
      <c r="B483" s="21" t="s">
        <v>1690</v>
      </c>
      <c r="C483" s="21" t="s">
        <v>17</v>
      </c>
      <c r="D483" s="21" t="s">
        <v>1372</v>
      </c>
      <c r="E483" s="21" t="s">
        <v>66</v>
      </c>
      <c r="F483" s="21" t="s">
        <v>11</v>
      </c>
      <c r="G483" s="21" t="s">
        <v>11</v>
      </c>
      <c r="H483" s="21" t="s">
        <v>11</v>
      </c>
      <c r="I483" s="21" t="s">
        <v>12</v>
      </c>
      <c r="J483" t="s">
        <v>687</v>
      </c>
    </row>
    <row r="484" spans="1:10" x14ac:dyDescent="0.3">
      <c r="A484" s="21" t="s">
        <v>1691</v>
      </c>
      <c r="B484" s="21" t="s">
        <v>1692</v>
      </c>
      <c r="C484" s="21" t="s">
        <v>17</v>
      </c>
      <c r="D484" s="21" t="s">
        <v>1372</v>
      </c>
      <c r="E484" s="21" t="s">
        <v>66</v>
      </c>
      <c r="F484" s="21" t="s">
        <v>11</v>
      </c>
      <c r="G484" s="21" t="s">
        <v>11</v>
      </c>
      <c r="H484" s="21" t="s">
        <v>11</v>
      </c>
      <c r="I484" s="21" t="s">
        <v>12</v>
      </c>
      <c r="J484" t="s">
        <v>687</v>
      </c>
    </row>
    <row r="485" spans="1:10" x14ac:dyDescent="0.3">
      <c r="A485" s="21" t="s">
        <v>1693</v>
      </c>
      <c r="B485" s="21" t="s">
        <v>1694</v>
      </c>
      <c r="C485" s="21" t="s">
        <v>17</v>
      </c>
      <c r="D485" s="21" t="s">
        <v>1372</v>
      </c>
      <c r="E485" s="21" t="s">
        <v>66</v>
      </c>
      <c r="F485" s="21" t="s">
        <v>11</v>
      </c>
      <c r="G485" s="21" t="s">
        <v>11</v>
      </c>
      <c r="H485" s="21" t="s">
        <v>11</v>
      </c>
      <c r="I485" s="21" t="s">
        <v>12</v>
      </c>
      <c r="J485" t="s">
        <v>687</v>
      </c>
    </row>
    <row r="486" spans="1:10" x14ac:dyDescent="0.3">
      <c r="A486" s="21" t="s">
        <v>1695</v>
      </c>
      <c r="B486" s="21" t="s">
        <v>1696</v>
      </c>
      <c r="C486" s="21" t="s">
        <v>17</v>
      </c>
      <c r="D486" s="21" t="s">
        <v>1372</v>
      </c>
      <c r="E486" s="21" t="s">
        <v>66</v>
      </c>
      <c r="F486" s="21" t="s">
        <v>11</v>
      </c>
      <c r="G486" s="21" t="s">
        <v>11</v>
      </c>
      <c r="H486" s="21" t="s">
        <v>11</v>
      </c>
      <c r="I486" s="21" t="s">
        <v>12</v>
      </c>
      <c r="J486" t="s">
        <v>687</v>
      </c>
    </row>
    <row r="487" spans="1:10" x14ac:dyDescent="0.3">
      <c r="A487" s="21" t="s">
        <v>1697</v>
      </c>
      <c r="B487" s="21" t="s">
        <v>1698</v>
      </c>
      <c r="C487" s="21" t="s">
        <v>17</v>
      </c>
      <c r="D487" s="21" t="s">
        <v>1372</v>
      </c>
      <c r="E487" s="21" t="s">
        <v>66</v>
      </c>
      <c r="F487" s="21" t="s">
        <v>11</v>
      </c>
      <c r="G487" s="21" t="s">
        <v>11</v>
      </c>
      <c r="H487" s="21" t="s">
        <v>11</v>
      </c>
      <c r="I487" s="21" t="s">
        <v>12</v>
      </c>
      <c r="J487" t="s">
        <v>687</v>
      </c>
    </row>
    <row r="488" spans="1:10" x14ac:dyDescent="0.3">
      <c r="A488" s="21" t="s">
        <v>1699</v>
      </c>
      <c r="B488" s="21" t="s">
        <v>1700</v>
      </c>
      <c r="C488" s="21" t="s">
        <v>17</v>
      </c>
      <c r="D488" s="21" t="s">
        <v>1372</v>
      </c>
      <c r="E488" s="21" t="s">
        <v>66</v>
      </c>
      <c r="F488" s="21" t="s">
        <v>11</v>
      </c>
      <c r="G488" s="21" t="s">
        <v>11</v>
      </c>
      <c r="H488" s="21" t="s">
        <v>11</v>
      </c>
      <c r="I488" s="21" t="s">
        <v>12</v>
      </c>
      <c r="J488" t="s">
        <v>687</v>
      </c>
    </row>
    <row r="489" spans="1:10" x14ac:dyDescent="0.3">
      <c r="A489" s="21" t="s">
        <v>1701</v>
      </c>
      <c r="B489" s="21" t="s">
        <v>1702</v>
      </c>
      <c r="C489" s="21" t="s">
        <v>17</v>
      </c>
      <c r="D489" s="21" t="s">
        <v>1372</v>
      </c>
      <c r="E489" s="21" t="s">
        <v>66</v>
      </c>
      <c r="F489" s="21" t="s">
        <v>11</v>
      </c>
      <c r="G489" s="21" t="s">
        <v>11</v>
      </c>
      <c r="H489" s="21" t="s">
        <v>11</v>
      </c>
      <c r="I489" s="21" t="s">
        <v>12</v>
      </c>
      <c r="J489" t="s">
        <v>687</v>
      </c>
    </row>
    <row r="490" spans="1:10" x14ac:dyDescent="0.3">
      <c r="A490" s="21" t="s">
        <v>1703</v>
      </c>
      <c r="B490" s="21" t="s">
        <v>1704</v>
      </c>
      <c r="C490" s="21" t="s">
        <v>17</v>
      </c>
      <c r="D490" s="21" t="s">
        <v>1372</v>
      </c>
      <c r="E490" s="21" t="s">
        <v>66</v>
      </c>
      <c r="F490" s="21" t="s">
        <v>11</v>
      </c>
      <c r="G490" s="21" t="s">
        <v>11</v>
      </c>
      <c r="H490" s="21" t="s">
        <v>11</v>
      </c>
      <c r="I490" s="21" t="s">
        <v>12</v>
      </c>
      <c r="J490" t="s">
        <v>687</v>
      </c>
    </row>
    <row r="491" spans="1:10" x14ac:dyDescent="0.3">
      <c r="A491" s="21" t="s">
        <v>1705</v>
      </c>
      <c r="B491" s="21" t="s">
        <v>1706</v>
      </c>
      <c r="C491" s="21" t="s">
        <v>17</v>
      </c>
      <c r="D491" s="21" t="s">
        <v>1372</v>
      </c>
      <c r="E491" s="21" t="s">
        <v>66</v>
      </c>
      <c r="F491" s="21" t="s">
        <v>11</v>
      </c>
      <c r="G491" s="21" t="s">
        <v>11</v>
      </c>
      <c r="H491" s="21" t="s">
        <v>11</v>
      </c>
      <c r="I491" s="21" t="s">
        <v>12</v>
      </c>
      <c r="J491" t="s">
        <v>687</v>
      </c>
    </row>
    <row r="492" spans="1:10" x14ac:dyDescent="0.3">
      <c r="A492" s="21" t="s">
        <v>1707</v>
      </c>
      <c r="B492" s="21" t="s">
        <v>1708</v>
      </c>
      <c r="C492" s="21" t="s">
        <v>17</v>
      </c>
      <c r="D492" s="21" t="s">
        <v>1372</v>
      </c>
      <c r="E492" s="21" t="s">
        <v>66</v>
      </c>
      <c r="F492" s="21" t="s">
        <v>11</v>
      </c>
      <c r="G492" s="21" t="s">
        <v>11</v>
      </c>
      <c r="H492" s="21" t="s">
        <v>11</v>
      </c>
      <c r="I492" s="21" t="s">
        <v>12</v>
      </c>
      <c r="J492" t="s">
        <v>687</v>
      </c>
    </row>
    <row r="493" spans="1:10" x14ac:dyDescent="0.3">
      <c r="A493" s="21" t="s">
        <v>1709</v>
      </c>
      <c r="B493" s="21" t="s">
        <v>1710</v>
      </c>
      <c r="C493" s="21" t="s">
        <v>17</v>
      </c>
      <c r="D493" s="26" t="s">
        <v>1372</v>
      </c>
      <c r="E493" s="21" t="s">
        <v>66</v>
      </c>
      <c r="F493" s="21" t="s">
        <v>11</v>
      </c>
      <c r="G493" s="21" t="s">
        <v>11</v>
      </c>
      <c r="H493" s="21" t="s">
        <v>11</v>
      </c>
      <c r="I493" s="21" t="s">
        <v>12</v>
      </c>
      <c r="J493" t="s">
        <v>687</v>
      </c>
    </row>
    <row r="494" spans="1:10" x14ac:dyDescent="0.3">
      <c r="A494" s="21" t="s">
        <v>1711</v>
      </c>
      <c r="B494" s="21" t="s">
        <v>1712</v>
      </c>
      <c r="C494" s="21" t="s">
        <v>17</v>
      </c>
      <c r="D494" s="26" t="s">
        <v>1372</v>
      </c>
      <c r="E494" s="21" t="s">
        <v>66</v>
      </c>
      <c r="F494" s="21" t="s">
        <v>11</v>
      </c>
      <c r="G494" s="21" t="s">
        <v>11</v>
      </c>
      <c r="H494" s="21" t="s">
        <v>11</v>
      </c>
      <c r="I494" s="21" t="s">
        <v>12</v>
      </c>
      <c r="J494" t="s">
        <v>687</v>
      </c>
    </row>
    <row r="495" spans="1:10" x14ac:dyDescent="0.3">
      <c r="A495" s="21" t="s">
        <v>1713</v>
      </c>
      <c r="B495" s="21" t="s">
        <v>1714</v>
      </c>
      <c r="C495" s="21" t="s">
        <v>17</v>
      </c>
      <c r="D495" s="26" t="s">
        <v>1372</v>
      </c>
      <c r="E495" s="21" t="s">
        <v>66</v>
      </c>
      <c r="F495" s="21" t="s">
        <v>11</v>
      </c>
      <c r="G495" s="21" t="s">
        <v>11</v>
      </c>
      <c r="H495" s="21" t="s">
        <v>11</v>
      </c>
      <c r="I495" s="21" t="s">
        <v>12</v>
      </c>
      <c r="J495" t="s">
        <v>687</v>
      </c>
    </row>
    <row r="496" spans="1:10" x14ac:dyDescent="0.3">
      <c r="A496" s="21" t="s">
        <v>1715</v>
      </c>
      <c r="B496" s="21" t="s">
        <v>1716</v>
      </c>
      <c r="C496" s="21" t="s">
        <v>1108</v>
      </c>
      <c r="D496" s="21" t="s">
        <v>1372</v>
      </c>
      <c r="E496" s="21" t="s">
        <v>66</v>
      </c>
      <c r="F496" s="21" t="s">
        <v>11</v>
      </c>
      <c r="G496" s="21" t="s">
        <v>11</v>
      </c>
      <c r="H496" s="21" t="s">
        <v>11</v>
      </c>
      <c r="I496" s="21" t="s">
        <v>12</v>
      </c>
      <c r="J496" t="s">
        <v>687</v>
      </c>
    </row>
    <row r="497" spans="1:10" x14ac:dyDescent="0.3">
      <c r="A497" s="21" t="s">
        <v>1717</v>
      </c>
      <c r="B497" s="21" t="s">
        <v>1718</v>
      </c>
      <c r="C497" s="21" t="s">
        <v>17</v>
      </c>
      <c r="D497" s="26" t="s">
        <v>1372</v>
      </c>
      <c r="E497" s="21" t="s">
        <v>66</v>
      </c>
      <c r="F497" s="21" t="s">
        <v>11</v>
      </c>
      <c r="G497" s="21" t="s">
        <v>11</v>
      </c>
      <c r="H497" s="21" t="s">
        <v>11</v>
      </c>
      <c r="I497" s="21" t="s">
        <v>12</v>
      </c>
      <c r="J497" t="s">
        <v>687</v>
      </c>
    </row>
    <row r="498" spans="1:10" x14ac:dyDescent="0.3">
      <c r="A498" s="21" t="s">
        <v>1719</v>
      </c>
      <c r="B498" s="21" t="s">
        <v>1720</v>
      </c>
      <c r="C498" s="21" t="s">
        <v>17</v>
      </c>
      <c r="D498" s="21" t="s">
        <v>1372</v>
      </c>
      <c r="E498" s="21" t="s">
        <v>66</v>
      </c>
      <c r="F498" s="21" t="s">
        <v>11</v>
      </c>
      <c r="G498" s="21" t="s">
        <v>11</v>
      </c>
      <c r="H498" s="21" t="s">
        <v>11</v>
      </c>
      <c r="I498" s="21" t="s">
        <v>12</v>
      </c>
      <c r="J498" t="s">
        <v>687</v>
      </c>
    </row>
    <row r="499" spans="1:10" x14ac:dyDescent="0.3">
      <c r="A499" s="21" t="s">
        <v>1721</v>
      </c>
      <c r="B499" s="21" t="s">
        <v>1722</v>
      </c>
      <c r="C499" s="21" t="s">
        <v>1108</v>
      </c>
      <c r="D499" s="21" t="s">
        <v>1372</v>
      </c>
      <c r="E499" s="21" t="s">
        <v>66</v>
      </c>
      <c r="F499" s="21" t="s">
        <v>11</v>
      </c>
      <c r="G499" s="21" t="s">
        <v>11</v>
      </c>
      <c r="H499" s="21" t="s">
        <v>11</v>
      </c>
      <c r="I499" s="21" t="s">
        <v>12</v>
      </c>
      <c r="J499" t="s">
        <v>687</v>
      </c>
    </row>
    <row r="500" spans="1:10" x14ac:dyDescent="0.3">
      <c r="A500" s="21" t="s">
        <v>1723</v>
      </c>
      <c r="B500" s="21" t="s">
        <v>1724</v>
      </c>
      <c r="C500" s="21" t="s">
        <v>17</v>
      </c>
      <c r="D500" s="21" t="s">
        <v>1372</v>
      </c>
      <c r="E500" s="21" t="s">
        <v>66</v>
      </c>
      <c r="F500" s="21" t="s">
        <v>11</v>
      </c>
      <c r="G500" s="21" t="s">
        <v>11</v>
      </c>
      <c r="H500" s="21" t="s">
        <v>11</v>
      </c>
      <c r="I500" s="21" t="s">
        <v>12</v>
      </c>
      <c r="J500" t="s">
        <v>687</v>
      </c>
    </row>
    <row r="501" spans="1:10" x14ac:dyDescent="0.3">
      <c r="A501" s="21" t="s">
        <v>1725</v>
      </c>
      <c r="B501" s="21" t="s">
        <v>1726</v>
      </c>
      <c r="C501" s="21" t="s">
        <v>17</v>
      </c>
      <c r="D501" s="26" t="s">
        <v>1372</v>
      </c>
      <c r="E501" s="21" t="s">
        <v>66</v>
      </c>
      <c r="F501" s="21" t="s">
        <v>11</v>
      </c>
      <c r="G501" s="21" t="s">
        <v>11</v>
      </c>
      <c r="H501" s="21" t="s">
        <v>11</v>
      </c>
      <c r="I501" s="21" t="s">
        <v>12</v>
      </c>
      <c r="J501" t="s">
        <v>687</v>
      </c>
    </row>
    <row r="502" spans="1:10" x14ac:dyDescent="0.3">
      <c r="A502" s="21" t="s">
        <v>1727</v>
      </c>
      <c r="B502" s="21" t="s">
        <v>1728</v>
      </c>
      <c r="C502" s="21" t="s">
        <v>17</v>
      </c>
      <c r="D502" s="26" t="s">
        <v>1372</v>
      </c>
      <c r="E502" s="21" t="s">
        <v>66</v>
      </c>
      <c r="F502" s="21" t="s">
        <v>11</v>
      </c>
      <c r="G502" s="21" t="s">
        <v>11</v>
      </c>
      <c r="H502" s="21" t="s">
        <v>11</v>
      </c>
      <c r="I502" s="21" t="s">
        <v>12</v>
      </c>
      <c r="J502" t="s">
        <v>687</v>
      </c>
    </row>
    <row r="503" spans="1:10" x14ac:dyDescent="0.3">
      <c r="A503" s="21" t="s">
        <v>1729</v>
      </c>
      <c r="B503" s="21" t="s">
        <v>1730</v>
      </c>
      <c r="C503" s="21" t="s">
        <v>17</v>
      </c>
      <c r="D503" s="21" t="s">
        <v>1372</v>
      </c>
      <c r="E503" s="21" t="s">
        <v>66</v>
      </c>
      <c r="F503" s="21" t="s">
        <v>11</v>
      </c>
      <c r="G503" s="21" t="s">
        <v>11</v>
      </c>
      <c r="H503" s="21" t="s">
        <v>11</v>
      </c>
      <c r="I503" s="21" t="s">
        <v>12</v>
      </c>
      <c r="J503" t="s">
        <v>687</v>
      </c>
    </row>
    <row r="504" spans="1:10" x14ac:dyDescent="0.3">
      <c r="A504" s="21" t="s">
        <v>1731</v>
      </c>
      <c r="B504" s="21" t="s">
        <v>1732</v>
      </c>
      <c r="C504" s="21" t="s">
        <v>1108</v>
      </c>
      <c r="D504" s="26" t="s">
        <v>1372</v>
      </c>
      <c r="E504" s="21" t="s">
        <v>66</v>
      </c>
      <c r="F504" s="21" t="s">
        <v>11</v>
      </c>
      <c r="G504" s="21" t="s">
        <v>11</v>
      </c>
      <c r="H504" s="21" t="s">
        <v>11</v>
      </c>
      <c r="I504" s="21" t="s">
        <v>12</v>
      </c>
      <c r="J504" t="s">
        <v>687</v>
      </c>
    </row>
    <row r="505" spans="1:10" x14ac:dyDescent="0.3">
      <c r="A505" s="21" t="s">
        <v>1733</v>
      </c>
      <c r="B505" s="21" t="s">
        <v>1734</v>
      </c>
      <c r="C505" s="21" t="s">
        <v>17</v>
      </c>
      <c r="D505" s="26" t="s">
        <v>1372</v>
      </c>
      <c r="E505" s="21" t="s">
        <v>66</v>
      </c>
      <c r="F505" s="21" t="s">
        <v>11</v>
      </c>
      <c r="G505" s="21" t="s">
        <v>11</v>
      </c>
      <c r="H505" s="21" t="s">
        <v>11</v>
      </c>
      <c r="I505" s="21" t="s">
        <v>12</v>
      </c>
      <c r="J505" t="s">
        <v>687</v>
      </c>
    </row>
    <row r="506" spans="1:10" x14ac:dyDescent="0.3">
      <c r="A506" s="21" t="s">
        <v>155</v>
      </c>
      <c r="B506" s="21" t="s">
        <v>795</v>
      </c>
      <c r="C506" s="21" t="s">
        <v>148</v>
      </c>
      <c r="D506" s="26" t="s">
        <v>1372</v>
      </c>
      <c r="E506" s="21" t="s">
        <v>70</v>
      </c>
      <c r="F506" s="21" t="s">
        <v>12</v>
      </c>
      <c r="G506" s="21" t="s">
        <v>12</v>
      </c>
      <c r="H506" s="21" t="s">
        <v>11</v>
      </c>
      <c r="I506" s="21" t="s">
        <v>12</v>
      </c>
      <c r="J506" t="s">
        <v>687</v>
      </c>
    </row>
    <row r="507" spans="1:10" x14ac:dyDescent="0.3">
      <c r="A507" s="21" t="s">
        <v>161</v>
      </c>
      <c r="B507" s="21" t="s">
        <v>796</v>
      </c>
      <c r="C507" s="21" t="s">
        <v>148</v>
      </c>
      <c r="D507" s="26" t="s">
        <v>1372</v>
      </c>
      <c r="E507" s="21" t="s">
        <v>70</v>
      </c>
      <c r="F507" s="21" t="s">
        <v>12</v>
      </c>
      <c r="G507" s="21" t="s">
        <v>12</v>
      </c>
      <c r="H507" s="21" t="s">
        <v>11</v>
      </c>
      <c r="I507" s="21" t="s">
        <v>12</v>
      </c>
      <c r="J507" t="s">
        <v>687</v>
      </c>
    </row>
    <row r="508" spans="1:10" x14ac:dyDescent="0.3">
      <c r="A508" s="21" t="s">
        <v>152</v>
      </c>
      <c r="B508" s="21" t="s">
        <v>803</v>
      </c>
      <c r="C508" s="21" t="s">
        <v>148</v>
      </c>
      <c r="D508" s="26" t="s">
        <v>1372</v>
      </c>
      <c r="E508" s="21" t="s">
        <v>70</v>
      </c>
      <c r="F508" s="21" t="s">
        <v>11</v>
      </c>
      <c r="G508" s="21" t="s">
        <v>11</v>
      </c>
      <c r="H508" s="21" t="s">
        <v>11</v>
      </c>
      <c r="I508" s="21" t="s">
        <v>12</v>
      </c>
      <c r="J508" t="s">
        <v>687</v>
      </c>
    </row>
    <row r="509" spans="1:10" x14ac:dyDescent="0.3">
      <c r="A509" s="21" t="s">
        <v>463</v>
      </c>
      <c r="B509" s="21" t="s">
        <v>1297</v>
      </c>
      <c r="C509" s="21" t="s">
        <v>863</v>
      </c>
      <c r="D509" s="26" t="s">
        <v>1372</v>
      </c>
      <c r="E509" s="21" t="s">
        <v>70</v>
      </c>
      <c r="F509" s="21" t="s">
        <v>12</v>
      </c>
      <c r="G509" s="21" t="s">
        <v>12</v>
      </c>
      <c r="H509" s="21" t="s">
        <v>11</v>
      </c>
      <c r="I509" s="21" t="s">
        <v>12</v>
      </c>
      <c r="J509" t="s">
        <v>687</v>
      </c>
    </row>
    <row r="510" spans="1:10" x14ac:dyDescent="0.3">
      <c r="A510" s="21" t="s">
        <v>157</v>
      </c>
      <c r="B510" s="21" t="s">
        <v>807</v>
      </c>
      <c r="C510" s="21" t="s">
        <v>148</v>
      </c>
      <c r="D510" s="26" t="s">
        <v>1372</v>
      </c>
      <c r="E510" s="21" t="s">
        <v>70</v>
      </c>
      <c r="F510" s="21" t="s">
        <v>12</v>
      </c>
      <c r="G510" s="21" t="s">
        <v>12</v>
      </c>
      <c r="H510" s="21" t="s">
        <v>11</v>
      </c>
      <c r="I510" s="21" t="s">
        <v>12</v>
      </c>
      <c r="J510" t="s">
        <v>687</v>
      </c>
    </row>
    <row r="511" spans="1:10" x14ac:dyDescent="0.3">
      <c r="A511" s="21" t="s">
        <v>164</v>
      </c>
      <c r="B511" s="21" t="s">
        <v>808</v>
      </c>
      <c r="C511" s="21" t="s">
        <v>148</v>
      </c>
      <c r="D511" s="26" t="s">
        <v>1372</v>
      </c>
      <c r="E511" s="21" t="s">
        <v>70</v>
      </c>
      <c r="F511" s="21" t="s">
        <v>12</v>
      </c>
      <c r="G511" s="21" t="s">
        <v>12</v>
      </c>
      <c r="H511" s="21" t="s">
        <v>11</v>
      </c>
      <c r="I511" s="21" t="s">
        <v>12</v>
      </c>
      <c r="J511" t="s">
        <v>687</v>
      </c>
    </row>
    <row r="512" spans="1:10" x14ac:dyDescent="0.3">
      <c r="A512" s="21" t="s">
        <v>663</v>
      </c>
      <c r="B512" s="21" t="s">
        <v>1063</v>
      </c>
      <c r="C512" s="21" t="s">
        <v>661</v>
      </c>
      <c r="D512" s="26" t="s">
        <v>1376</v>
      </c>
      <c r="E512" s="21" t="s">
        <v>184</v>
      </c>
      <c r="F512" s="21" t="s">
        <v>12</v>
      </c>
      <c r="G512" s="21" t="s">
        <v>12</v>
      </c>
      <c r="H512" s="21" t="s">
        <v>11</v>
      </c>
      <c r="I512" s="21" t="s">
        <v>12</v>
      </c>
      <c r="J512" t="s">
        <v>687</v>
      </c>
    </row>
    <row r="513" spans="1:10" x14ac:dyDescent="0.3">
      <c r="A513" s="21" t="s">
        <v>526</v>
      </c>
      <c r="B513" s="21" t="s">
        <v>943</v>
      </c>
      <c r="C513" s="21" t="s">
        <v>721</v>
      </c>
      <c r="D513" s="26" t="s">
        <v>1376</v>
      </c>
      <c r="E513" s="21" t="s">
        <v>70</v>
      </c>
      <c r="F513" s="21" t="s">
        <v>12</v>
      </c>
      <c r="G513" s="21" t="s">
        <v>12</v>
      </c>
      <c r="H513" s="21" t="s">
        <v>11</v>
      </c>
      <c r="I513" s="21" t="s">
        <v>12</v>
      </c>
      <c r="J513" t="s">
        <v>687</v>
      </c>
    </row>
    <row r="514" spans="1:10" x14ac:dyDescent="0.3">
      <c r="A514" s="21" t="s">
        <v>393</v>
      </c>
      <c r="B514" s="21" t="s">
        <v>932</v>
      </c>
      <c r="C514" s="21" t="s">
        <v>381</v>
      </c>
      <c r="D514" s="26" t="s">
        <v>1374</v>
      </c>
      <c r="E514" s="21" t="s">
        <v>70</v>
      </c>
      <c r="F514" s="21" t="s">
        <v>12</v>
      </c>
      <c r="G514" s="21" t="s">
        <v>12</v>
      </c>
      <c r="H514" s="21" t="s">
        <v>11</v>
      </c>
      <c r="I514" s="21" t="s">
        <v>12</v>
      </c>
      <c r="J514" t="s">
        <v>687</v>
      </c>
    </row>
    <row r="515" spans="1:10" x14ac:dyDescent="0.3">
      <c r="A515" s="21" t="s">
        <v>1298</v>
      </c>
      <c r="B515" s="21" t="s">
        <v>1299</v>
      </c>
      <c r="C515" s="21" t="s">
        <v>353</v>
      </c>
      <c r="D515" s="26" t="s">
        <v>1377</v>
      </c>
      <c r="E515" s="21" t="s">
        <v>70</v>
      </c>
      <c r="F515" s="21" t="s">
        <v>12</v>
      </c>
      <c r="G515" s="21" t="s">
        <v>12</v>
      </c>
      <c r="H515" s="21" t="s">
        <v>11</v>
      </c>
      <c r="I515" s="21" t="s">
        <v>12</v>
      </c>
      <c r="J515" t="s">
        <v>687</v>
      </c>
    </row>
    <row r="516" spans="1:10" x14ac:dyDescent="0.3">
      <c r="A516" s="21" t="s">
        <v>354</v>
      </c>
      <c r="B516" s="21" t="s">
        <v>916</v>
      </c>
      <c r="C516" s="21" t="s">
        <v>353</v>
      </c>
      <c r="D516" s="26" t="s">
        <v>1377</v>
      </c>
      <c r="E516" s="21" t="s">
        <v>70</v>
      </c>
      <c r="F516" s="21" t="s">
        <v>12</v>
      </c>
      <c r="G516" s="21" t="s">
        <v>12</v>
      </c>
      <c r="H516" s="21" t="s">
        <v>11</v>
      </c>
      <c r="I516" s="21" t="s">
        <v>12</v>
      </c>
      <c r="J516" t="s">
        <v>687</v>
      </c>
    </row>
    <row r="517" spans="1:10" x14ac:dyDescent="0.3">
      <c r="A517" s="21" t="s">
        <v>355</v>
      </c>
      <c r="B517" s="21" t="s">
        <v>918</v>
      </c>
      <c r="C517" s="21" t="s">
        <v>353</v>
      </c>
      <c r="D517" s="26" t="s">
        <v>1377</v>
      </c>
      <c r="E517" s="21" t="s">
        <v>70</v>
      </c>
      <c r="F517" s="21" t="s">
        <v>12</v>
      </c>
      <c r="G517" s="21" t="s">
        <v>12</v>
      </c>
      <c r="H517" s="21" t="s">
        <v>11</v>
      </c>
      <c r="I517" s="21" t="s">
        <v>12</v>
      </c>
      <c r="J517" t="s">
        <v>687</v>
      </c>
    </row>
    <row r="518" spans="1:10" x14ac:dyDescent="0.3">
      <c r="A518" s="21" t="s">
        <v>1300</v>
      </c>
      <c r="B518" s="21" t="s">
        <v>1301</v>
      </c>
      <c r="C518" s="21" t="s">
        <v>353</v>
      </c>
      <c r="D518" s="26" t="s">
        <v>1377</v>
      </c>
      <c r="E518" s="21" t="s">
        <v>70</v>
      </c>
      <c r="F518" s="21" t="s">
        <v>12</v>
      </c>
      <c r="G518" s="21" t="s">
        <v>12</v>
      </c>
      <c r="H518" s="21" t="s">
        <v>11</v>
      </c>
      <c r="I518" s="21" t="s">
        <v>12</v>
      </c>
      <c r="J518" t="s">
        <v>687</v>
      </c>
    </row>
    <row r="519" spans="1:10" x14ac:dyDescent="0.3">
      <c r="A519" s="21" t="s">
        <v>1302</v>
      </c>
      <c r="B519" s="21" t="s">
        <v>1303</v>
      </c>
      <c r="C519" s="21" t="s">
        <v>353</v>
      </c>
      <c r="D519" s="26" t="s">
        <v>1377</v>
      </c>
      <c r="E519" s="21" t="s">
        <v>70</v>
      </c>
      <c r="F519" s="21" t="s">
        <v>12</v>
      </c>
      <c r="G519" s="21" t="s">
        <v>12</v>
      </c>
      <c r="H519" s="21" t="s">
        <v>11</v>
      </c>
      <c r="I519" s="21" t="s">
        <v>12</v>
      </c>
      <c r="J519" t="s">
        <v>687</v>
      </c>
    </row>
    <row r="520" spans="1:10" x14ac:dyDescent="0.3">
      <c r="A520" s="21" t="s">
        <v>635</v>
      </c>
      <c r="B520" s="21" t="s">
        <v>1057</v>
      </c>
      <c r="C520" s="21" t="s">
        <v>626</v>
      </c>
      <c r="D520" s="21" t="s">
        <v>1377</v>
      </c>
      <c r="E520" s="21" t="s">
        <v>70</v>
      </c>
      <c r="F520" s="21" t="s">
        <v>12</v>
      </c>
      <c r="G520" s="21" t="s">
        <v>12</v>
      </c>
      <c r="H520" s="21" t="s">
        <v>11</v>
      </c>
      <c r="I520" s="21" t="s">
        <v>12</v>
      </c>
      <c r="J520" t="s">
        <v>687</v>
      </c>
    </row>
    <row r="521" spans="1:10" x14ac:dyDescent="0.3">
      <c r="A521" s="21" t="s">
        <v>160</v>
      </c>
      <c r="B521" s="21" t="s">
        <v>805</v>
      </c>
      <c r="C521" s="21" t="s">
        <v>148</v>
      </c>
      <c r="D521" s="26" t="s">
        <v>1372</v>
      </c>
      <c r="E521" s="21" t="s">
        <v>70</v>
      </c>
      <c r="F521" s="21" t="s">
        <v>12</v>
      </c>
      <c r="G521" s="21" t="s">
        <v>12</v>
      </c>
      <c r="H521" s="21" t="s">
        <v>11</v>
      </c>
      <c r="I521" s="21" t="s">
        <v>12</v>
      </c>
      <c r="J521" t="s">
        <v>687</v>
      </c>
    </row>
    <row r="522" spans="1:10" x14ac:dyDescent="0.3">
      <c r="A522" s="21" t="s">
        <v>509</v>
      </c>
      <c r="B522" s="21" t="s">
        <v>890</v>
      </c>
      <c r="C522" s="21" t="s">
        <v>891</v>
      </c>
      <c r="D522" s="21" t="s">
        <v>1375</v>
      </c>
      <c r="E522" s="21" t="s">
        <v>70</v>
      </c>
      <c r="F522" s="21" t="s">
        <v>12</v>
      </c>
      <c r="G522" s="21" t="s">
        <v>12</v>
      </c>
      <c r="H522" s="21" t="s">
        <v>11</v>
      </c>
      <c r="I522" s="21" t="s">
        <v>12</v>
      </c>
      <c r="J522" t="s">
        <v>687</v>
      </c>
    </row>
    <row r="523" spans="1:10" x14ac:dyDescent="0.3">
      <c r="A523" s="21" t="s">
        <v>93</v>
      </c>
      <c r="B523" s="21" t="s">
        <v>760</v>
      </c>
      <c r="C523" s="21" t="s">
        <v>89</v>
      </c>
      <c r="D523" s="26" t="s">
        <v>1376</v>
      </c>
      <c r="E523" s="21" t="s">
        <v>70</v>
      </c>
      <c r="F523" s="21" t="s">
        <v>12</v>
      </c>
      <c r="G523" s="21" t="s">
        <v>12</v>
      </c>
      <c r="H523" s="21" t="s">
        <v>11</v>
      </c>
      <c r="I523" s="21" t="s">
        <v>12</v>
      </c>
      <c r="J523" t="s">
        <v>687</v>
      </c>
    </row>
    <row r="524" spans="1:10" x14ac:dyDescent="0.3">
      <c r="A524" s="21" t="s">
        <v>547</v>
      </c>
      <c r="B524" s="21" t="s">
        <v>954</v>
      </c>
      <c r="C524" s="21" t="s">
        <v>725</v>
      </c>
      <c r="D524" s="21" t="s">
        <v>1376</v>
      </c>
      <c r="E524" s="21" t="s">
        <v>70</v>
      </c>
      <c r="F524" s="21" t="s">
        <v>12</v>
      </c>
      <c r="G524" s="21" t="s">
        <v>12</v>
      </c>
      <c r="H524" s="21" t="s">
        <v>11</v>
      </c>
      <c r="I524" s="21" t="s">
        <v>12</v>
      </c>
      <c r="J524" t="s">
        <v>687</v>
      </c>
    </row>
    <row r="525" spans="1:10" x14ac:dyDescent="0.3">
      <c r="A525" s="21" t="s">
        <v>221</v>
      </c>
      <c r="B525" s="21" t="s">
        <v>844</v>
      </c>
      <c r="C525" s="21" t="s">
        <v>220</v>
      </c>
      <c r="D525" s="21" t="s">
        <v>1378</v>
      </c>
      <c r="E525" s="21" t="s">
        <v>70</v>
      </c>
      <c r="F525" s="21" t="s">
        <v>12</v>
      </c>
      <c r="G525" s="21" t="s">
        <v>12</v>
      </c>
      <c r="H525" s="21" t="s">
        <v>11</v>
      </c>
      <c r="I525" s="21" t="s">
        <v>12</v>
      </c>
      <c r="J525" t="s">
        <v>687</v>
      </c>
    </row>
    <row r="526" spans="1:10" x14ac:dyDescent="0.3">
      <c r="A526" s="21" t="s">
        <v>512</v>
      </c>
      <c r="B526" s="21" t="s">
        <v>894</v>
      </c>
      <c r="C526" s="21" t="s">
        <v>891</v>
      </c>
      <c r="D526" s="21" t="s">
        <v>1378</v>
      </c>
      <c r="E526" s="21" t="s">
        <v>70</v>
      </c>
      <c r="F526" s="21" t="s">
        <v>11</v>
      </c>
      <c r="G526" s="21" t="s">
        <v>12</v>
      </c>
      <c r="H526" s="21" t="s">
        <v>11</v>
      </c>
      <c r="I526" s="21" t="s">
        <v>12</v>
      </c>
      <c r="J526" t="s">
        <v>687</v>
      </c>
    </row>
    <row r="527" spans="1:10" x14ac:dyDescent="0.3">
      <c r="A527" s="21" t="s">
        <v>213</v>
      </c>
      <c r="B527" s="21" t="s">
        <v>843</v>
      </c>
      <c r="C527" s="21" t="s">
        <v>220</v>
      </c>
      <c r="D527" s="21" t="s">
        <v>1378</v>
      </c>
      <c r="E527" s="21" t="s">
        <v>70</v>
      </c>
      <c r="F527" s="21" t="s">
        <v>12</v>
      </c>
      <c r="G527" s="21" t="s">
        <v>12</v>
      </c>
      <c r="H527" s="21" t="s">
        <v>11</v>
      </c>
      <c r="I527" s="21" t="s">
        <v>12</v>
      </c>
      <c r="J527" t="s">
        <v>687</v>
      </c>
    </row>
    <row r="528" spans="1:10" x14ac:dyDescent="0.3">
      <c r="A528" s="21" t="s">
        <v>214</v>
      </c>
      <c r="B528" s="21" t="s">
        <v>836</v>
      </c>
      <c r="C528" s="21" t="s">
        <v>210</v>
      </c>
      <c r="D528" s="26" t="s">
        <v>1378</v>
      </c>
      <c r="E528" s="21" t="s">
        <v>70</v>
      </c>
      <c r="F528" s="21" t="s">
        <v>12</v>
      </c>
      <c r="G528" s="21" t="s">
        <v>12</v>
      </c>
      <c r="H528" s="21" t="s">
        <v>11</v>
      </c>
      <c r="I528" s="21" t="s">
        <v>12</v>
      </c>
      <c r="J528" t="s">
        <v>687</v>
      </c>
    </row>
    <row r="529" spans="1:10" x14ac:dyDescent="0.3">
      <c r="A529" s="21" t="s">
        <v>186</v>
      </c>
      <c r="B529" s="21" t="s">
        <v>826</v>
      </c>
      <c r="C529" s="21" t="s">
        <v>1304</v>
      </c>
      <c r="D529" s="26" t="s">
        <v>1378</v>
      </c>
      <c r="E529" s="21" t="s">
        <v>70</v>
      </c>
      <c r="F529" s="21" t="s">
        <v>12</v>
      </c>
      <c r="G529" s="21" t="s">
        <v>12</v>
      </c>
      <c r="H529" s="21" t="s">
        <v>11</v>
      </c>
      <c r="I529" s="21" t="s">
        <v>12</v>
      </c>
      <c r="J529" t="s">
        <v>687</v>
      </c>
    </row>
    <row r="530" spans="1:10" x14ac:dyDescent="0.3">
      <c r="A530" s="21" t="s">
        <v>218</v>
      </c>
      <c r="B530" s="21" t="s">
        <v>841</v>
      </c>
      <c r="C530" s="21" t="s">
        <v>210</v>
      </c>
      <c r="D530" s="26" t="s">
        <v>1378</v>
      </c>
      <c r="E530" s="21" t="s">
        <v>70</v>
      </c>
      <c r="F530" s="21" t="s">
        <v>12</v>
      </c>
      <c r="G530" s="21" t="s">
        <v>12</v>
      </c>
      <c r="H530" s="21" t="s">
        <v>11</v>
      </c>
      <c r="I530" s="21" t="s">
        <v>12</v>
      </c>
      <c r="J530" t="s">
        <v>687</v>
      </c>
    </row>
    <row r="531" spans="1:10" x14ac:dyDescent="0.3">
      <c r="A531" s="21" t="s">
        <v>219</v>
      </c>
      <c r="B531" s="21" t="s">
        <v>842</v>
      </c>
      <c r="C531" s="21" t="s">
        <v>210</v>
      </c>
      <c r="D531" s="26" t="s">
        <v>1378</v>
      </c>
      <c r="E531" s="21" t="s">
        <v>70</v>
      </c>
      <c r="F531" s="21" t="s">
        <v>12</v>
      </c>
      <c r="G531" s="21" t="s">
        <v>12</v>
      </c>
      <c r="H531" s="21" t="s">
        <v>11</v>
      </c>
      <c r="I531" s="21" t="s">
        <v>12</v>
      </c>
      <c r="J531" t="s">
        <v>687</v>
      </c>
    </row>
    <row r="532" spans="1:10" x14ac:dyDescent="0.3">
      <c r="A532" s="21" t="s">
        <v>217</v>
      </c>
      <c r="B532" s="21" t="s">
        <v>840</v>
      </c>
      <c r="C532" s="21" t="s">
        <v>210</v>
      </c>
      <c r="D532" s="26" t="s">
        <v>1378</v>
      </c>
      <c r="E532" s="21" t="s">
        <v>70</v>
      </c>
      <c r="F532" s="21" t="s">
        <v>12</v>
      </c>
      <c r="G532" s="21" t="s">
        <v>12</v>
      </c>
      <c r="H532" s="21" t="s">
        <v>11</v>
      </c>
      <c r="I532" s="21" t="s">
        <v>12</v>
      </c>
      <c r="J532" t="s">
        <v>687</v>
      </c>
    </row>
    <row r="533" spans="1:10" x14ac:dyDescent="0.3">
      <c r="A533" s="21" t="s">
        <v>533</v>
      </c>
      <c r="B533" s="21" t="s">
        <v>992</v>
      </c>
      <c r="C533" s="21" t="s">
        <v>534</v>
      </c>
      <c r="D533" s="21" t="s">
        <v>1378</v>
      </c>
      <c r="E533" s="21" t="s">
        <v>70</v>
      </c>
      <c r="F533" s="21" t="s">
        <v>12</v>
      </c>
      <c r="G533" s="21" t="s">
        <v>12</v>
      </c>
      <c r="H533" s="21" t="s">
        <v>11</v>
      </c>
      <c r="I533" s="21" t="s">
        <v>12</v>
      </c>
      <c r="J533" t="s">
        <v>687</v>
      </c>
    </row>
    <row r="534" spans="1:10" x14ac:dyDescent="0.3">
      <c r="A534" s="21" t="s">
        <v>583</v>
      </c>
      <c r="B534" s="21" t="s">
        <v>1018</v>
      </c>
      <c r="C534" s="21" t="s">
        <v>584</v>
      </c>
      <c r="D534" s="21" t="s">
        <v>1378</v>
      </c>
      <c r="E534" s="21" t="s">
        <v>70</v>
      </c>
      <c r="F534" s="21" t="s">
        <v>12</v>
      </c>
      <c r="G534" s="21" t="s">
        <v>12</v>
      </c>
      <c r="H534" s="21" t="s">
        <v>11</v>
      </c>
      <c r="I534" s="21" t="s">
        <v>12</v>
      </c>
      <c r="J534" t="s">
        <v>687</v>
      </c>
    </row>
    <row r="535" spans="1:10" x14ac:dyDescent="0.3">
      <c r="A535" s="21" t="s">
        <v>215</v>
      </c>
      <c r="B535" s="21" t="s">
        <v>838</v>
      </c>
      <c r="C535" s="21" t="s">
        <v>210</v>
      </c>
      <c r="D535" s="21" t="s">
        <v>1378</v>
      </c>
      <c r="E535" s="21" t="s">
        <v>51</v>
      </c>
      <c r="F535" s="21" t="s">
        <v>12</v>
      </c>
      <c r="G535" s="21" t="s">
        <v>12</v>
      </c>
      <c r="H535" s="21" t="s">
        <v>11</v>
      </c>
      <c r="I535" s="21" t="s">
        <v>12</v>
      </c>
      <c r="J535" t="s">
        <v>687</v>
      </c>
    </row>
    <row r="536" spans="1:10" x14ac:dyDescent="0.3">
      <c r="A536" s="21" t="s">
        <v>216</v>
      </c>
      <c r="B536" s="21" t="s">
        <v>839</v>
      </c>
      <c r="C536" s="21" t="s">
        <v>891</v>
      </c>
      <c r="D536" s="26" t="s">
        <v>1378</v>
      </c>
      <c r="E536" s="21" t="s">
        <v>70</v>
      </c>
      <c r="F536" s="21" t="s">
        <v>12</v>
      </c>
      <c r="G536" s="21" t="s">
        <v>12</v>
      </c>
      <c r="H536" s="21" t="s">
        <v>11</v>
      </c>
      <c r="I536" s="21" t="s">
        <v>12</v>
      </c>
      <c r="J536" t="s">
        <v>687</v>
      </c>
    </row>
    <row r="537" spans="1:10" x14ac:dyDescent="0.3">
      <c r="A537" s="21" t="s">
        <v>325</v>
      </c>
      <c r="B537" s="21" t="s">
        <v>872</v>
      </c>
      <c r="C537" s="21" t="s">
        <v>873</v>
      </c>
      <c r="D537" s="26" t="s">
        <v>1378</v>
      </c>
      <c r="E537" s="21" t="s">
        <v>70</v>
      </c>
      <c r="F537" s="21" t="s">
        <v>12</v>
      </c>
      <c r="G537" s="21" t="s">
        <v>12</v>
      </c>
      <c r="H537" s="21" t="s">
        <v>11</v>
      </c>
      <c r="I537" s="21" t="s">
        <v>12</v>
      </c>
      <c r="J537" t="s">
        <v>687</v>
      </c>
    </row>
    <row r="538" spans="1:10" x14ac:dyDescent="0.3">
      <c r="A538" s="21" t="s">
        <v>394</v>
      </c>
      <c r="B538" s="21" t="s">
        <v>928</v>
      </c>
      <c r="C538" s="21" t="s">
        <v>381</v>
      </c>
      <c r="D538" s="26" t="s">
        <v>1374</v>
      </c>
      <c r="E538" s="21" t="s">
        <v>70</v>
      </c>
      <c r="F538" s="21" t="s">
        <v>12</v>
      </c>
      <c r="G538" s="21" t="s">
        <v>12</v>
      </c>
      <c r="H538" s="21" t="s">
        <v>11</v>
      </c>
      <c r="I538" s="21" t="s">
        <v>12</v>
      </c>
      <c r="J538" t="s">
        <v>687</v>
      </c>
    </row>
    <row r="539" spans="1:10" x14ac:dyDescent="0.3">
      <c r="A539" s="21" t="s">
        <v>329</v>
      </c>
      <c r="B539" s="21" t="s">
        <v>883</v>
      </c>
      <c r="C539" s="21" t="s">
        <v>873</v>
      </c>
      <c r="D539" s="26" t="s">
        <v>1378</v>
      </c>
      <c r="E539" s="21" t="s">
        <v>70</v>
      </c>
      <c r="F539" s="21" t="s">
        <v>12</v>
      </c>
      <c r="G539" s="21" t="s">
        <v>12</v>
      </c>
      <c r="H539" s="21" t="s">
        <v>11</v>
      </c>
      <c r="I539" s="21" t="s">
        <v>12</v>
      </c>
      <c r="J539" t="s">
        <v>687</v>
      </c>
    </row>
    <row r="540" spans="1:10" x14ac:dyDescent="0.3">
      <c r="A540" s="21" t="s">
        <v>370</v>
      </c>
      <c r="B540" s="21" t="s">
        <v>920</v>
      </c>
      <c r="C540" s="21" t="s">
        <v>353</v>
      </c>
      <c r="D540" s="26" t="s">
        <v>1377</v>
      </c>
      <c r="E540" s="21" t="s">
        <v>70</v>
      </c>
      <c r="F540" s="21" t="s">
        <v>12</v>
      </c>
      <c r="G540" s="21" t="s">
        <v>12</v>
      </c>
      <c r="H540" s="21" t="s">
        <v>11</v>
      </c>
      <c r="I540" s="21" t="s">
        <v>12</v>
      </c>
      <c r="J540" t="s">
        <v>687</v>
      </c>
    </row>
    <row r="541" spans="1:10" x14ac:dyDescent="0.3">
      <c r="A541" s="21" t="s">
        <v>360</v>
      </c>
      <c r="B541" s="21" t="s">
        <v>909</v>
      </c>
      <c r="C541" s="21" t="s">
        <v>353</v>
      </c>
      <c r="D541" s="26" t="s">
        <v>1377</v>
      </c>
      <c r="E541" s="21" t="s">
        <v>70</v>
      </c>
      <c r="F541" s="21" t="s">
        <v>12</v>
      </c>
      <c r="G541" s="21" t="s">
        <v>12</v>
      </c>
      <c r="H541" s="21" t="s">
        <v>11</v>
      </c>
      <c r="I541" s="21" t="s">
        <v>12</v>
      </c>
      <c r="J541" t="s">
        <v>687</v>
      </c>
    </row>
    <row r="542" spans="1:10" x14ac:dyDescent="0.3">
      <c r="A542" s="21" t="s">
        <v>361</v>
      </c>
      <c r="B542" s="21" t="s">
        <v>910</v>
      </c>
      <c r="C542" s="21" t="s">
        <v>353</v>
      </c>
      <c r="D542" s="26" t="s">
        <v>1377</v>
      </c>
      <c r="E542" s="21" t="s">
        <v>70</v>
      </c>
      <c r="F542" s="21" t="s">
        <v>12</v>
      </c>
      <c r="G542" s="21" t="s">
        <v>12</v>
      </c>
      <c r="H542" s="21" t="s">
        <v>11</v>
      </c>
      <c r="I542" s="21" t="s">
        <v>12</v>
      </c>
      <c r="J542" t="s">
        <v>687</v>
      </c>
    </row>
    <row r="543" spans="1:10" x14ac:dyDescent="0.3">
      <c r="A543" s="21" t="s">
        <v>375</v>
      </c>
      <c r="B543" s="21" t="s">
        <v>925</v>
      </c>
      <c r="C543" s="21" t="s">
        <v>353</v>
      </c>
      <c r="D543" s="26" t="s">
        <v>1377</v>
      </c>
      <c r="E543" s="21" t="s">
        <v>70</v>
      </c>
      <c r="F543" s="21" t="s">
        <v>12</v>
      </c>
      <c r="G543" s="21" t="s">
        <v>12</v>
      </c>
      <c r="H543" s="21" t="s">
        <v>11</v>
      </c>
      <c r="I543" s="21" t="s">
        <v>12</v>
      </c>
      <c r="J543" t="s">
        <v>687</v>
      </c>
    </row>
    <row r="544" spans="1:10" x14ac:dyDescent="0.3">
      <c r="A544" s="21" t="s">
        <v>371</v>
      </c>
      <c r="B544" s="21" t="s">
        <v>921</v>
      </c>
      <c r="C544" s="21" t="s">
        <v>353</v>
      </c>
      <c r="D544" s="26" t="s">
        <v>1377</v>
      </c>
      <c r="E544" s="21" t="s">
        <v>70</v>
      </c>
      <c r="F544" s="21" t="s">
        <v>12</v>
      </c>
      <c r="G544" s="21" t="s">
        <v>12</v>
      </c>
      <c r="H544" s="21" t="s">
        <v>11</v>
      </c>
      <c r="I544" s="21" t="s">
        <v>12</v>
      </c>
      <c r="J544" t="s">
        <v>687</v>
      </c>
    </row>
    <row r="545" spans="1:10" x14ac:dyDescent="0.3">
      <c r="A545" s="21" t="s">
        <v>356</v>
      </c>
      <c r="B545" s="21" t="s">
        <v>905</v>
      </c>
      <c r="C545" s="21" t="s">
        <v>353</v>
      </c>
      <c r="D545" s="26" t="s">
        <v>1377</v>
      </c>
      <c r="E545" s="21" t="s">
        <v>70</v>
      </c>
      <c r="F545" s="21" t="s">
        <v>12</v>
      </c>
      <c r="G545" s="21" t="s">
        <v>12</v>
      </c>
      <c r="H545" s="21" t="s">
        <v>11</v>
      </c>
      <c r="I545" s="21" t="s">
        <v>12</v>
      </c>
      <c r="J545" t="s">
        <v>687</v>
      </c>
    </row>
    <row r="546" spans="1:10" x14ac:dyDescent="0.3">
      <c r="A546" s="21" t="s">
        <v>369</v>
      </c>
      <c r="B546" s="21" t="s">
        <v>919</v>
      </c>
      <c r="C546" s="21" t="s">
        <v>353</v>
      </c>
      <c r="D546" s="26" t="s">
        <v>1377</v>
      </c>
      <c r="E546" s="21" t="s">
        <v>70</v>
      </c>
      <c r="F546" s="21" t="s">
        <v>12</v>
      </c>
      <c r="G546" s="21" t="s">
        <v>12</v>
      </c>
      <c r="H546" s="21" t="s">
        <v>11</v>
      </c>
      <c r="I546" s="21" t="s">
        <v>12</v>
      </c>
      <c r="J546" t="s">
        <v>687</v>
      </c>
    </row>
    <row r="547" spans="1:10" x14ac:dyDescent="0.3">
      <c r="A547" s="21" t="s">
        <v>363</v>
      </c>
      <c r="B547" s="21" t="s">
        <v>912</v>
      </c>
      <c r="C547" s="21" t="s">
        <v>353</v>
      </c>
      <c r="D547" s="26" t="s">
        <v>1377</v>
      </c>
      <c r="E547" s="21" t="s">
        <v>70</v>
      </c>
      <c r="F547" s="21" t="s">
        <v>12</v>
      </c>
      <c r="G547" s="21" t="s">
        <v>12</v>
      </c>
      <c r="H547" s="21" t="s">
        <v>11</v>
      </c>
      <c r="I547" s="21" t="s">
        <v>12</v>
      </c>
      <c r="J547" t="s">
        <v>687</v>
      </c>
    </row>
    <row r="548" spans="1:10" x14ac:dyDescent="0.3">
      <c r="A548" s="21" t="s">
        <v>374</v>
      </c>
      <c r="B548" s="21" t="s">
        <v>924</v>
      </c>
      <c r="C548" s="21" t="s">
        <v>353</v>
      </c>
      <c r="D548" s="26" t="s">
        <v>1377</v>
      </c>
      <c r="E548" s="21" t="s">
        <v>70</v>
      </c>
      <c r="F548" s="21" t="s">
        <v>12</v>
      </c>
      <c r="G548" s="21" t="s">
        <v>12</v>
      </c>
      <c r="H548" s="21" t="s">
        <v>11</v>
      </c>
      <c r="I548" s="21" t="s">
        <v>12</v>
      </c>
      <c r="J548" t="s">
        <v>687</v>
      </c>
    </row>
    <row r="549" spans="1:10" x14ac:dyDescent="0.3">
      <c r="A549" s="21" t="s">
        <v>1305</v>
      </c>
      <c r="B549" s="21" t="s">
        <v>1306</v>
      </c>
      <c r="C549" s="21" t="s">
        <v>353</v>
      </c>
      <c r="D549" s="26" t="s">
        <v>1377</v>
      </c>
      <c r="E549" s="21" t="s">
        <v>70</v>
      </c>
      <c r="F549" s="21" t="s">
        <v>12</v>
      </c>
      <c r="G549" s="21" t="s">
        <v>12</v>
      </c>
      <c r="H549" s="21" t="s">
        <v>11</v>
      </c>
      <c r="I549" s="21" t="s">
        <v>12</v>
      </c>
      <c r="J549" t="s">
        <v>687</v>
      </c>
    </row>
    <row r="550" spans="1:10" x14ac:dyDescent="0.3">
      <c r="A550" s="21" t="s">
        <v>101</v>
      </c>
      <c r="B550" s="21" t="s">
        <v>947</v>
      </c>
      <c r="C550" s="21" t="s">
        <v>725</v>
      </c>
      <c r="D550" s="21" t="s">
        <v>1376</v>
      </c>
      <c r="E550" s="21" t="s">
        <v>70</v>
      </c>
      <c r="F550" s="21" t="s">
        <v>12</v>
      </c>
      <c r="G550" s="21" t="s">
        <v>12</v>
      </c>
      <c r="H550" s="21" t="s">
        <v>11</v>
      </c>
      <c r="I550" s="21" t="s">
        <v>12</v>
      </c>
      <c r="J550" t="s">
        <v>687</v>
      </c>
    </row>
    <row r="551" spans="1:10" x14ac:dyDescent="0.3">
      <c r="A551" s="21" t="s">
        <v>1307</v>
      </c>
      <c r="B551" s="21" t="s">
        <v>1308</v>
      </c>
      <c r="C551" s="21" t="s">
        <v>353</v>
      </c>
      <c r="D551" s="21" t="s">
        <v>1377</v>
      </c>
      <c r="E551" s="21" t="s">
        <v>55</v>
      </c>
      <c r="F551" s="21" t="s">
        <v>12</v>
      </c>
      <c r="G551" s="21" t="s">
        <v>12</v>
      </c>
      <c r="H551" s="21" t="s">
        <v>11</v>
      </c>
      <c r="I551" s="21" t="s">
        <v>12</v>
      </c>
      <c r="J551" t="s">
        <v>687</v>
      </c>
    </row>
    <row r="552" spans="1:10" x14ac:dyDescent="0.3">
      <c r="A552" s="21" t="s">
        <v>638</v>
      </c>
      <c r="B552" s="21" t="s">
        <v>625</v>
      </c>
      <c r="C552" s="21" t="s">
        <v>626</v>
      </c>
      <c r="D552" s="21" t="s">
        <v>1377</v>
      </c>
      <c r="E552" s="21" t="s">
        <v>70</v>
      </c>
      <c r="F552" s="21" t="s">
        <v>12</v>
      </c>
      <c r="G552" s="21" t="s">
        <v>12</v>
      </c>
      <c r="H552" s="21" t="s">
        <v>11</v>
      </c>
      <c r="I552" s="21" t="s">
        <v>12</v>
      </c>
      <c r="J552" t="s">
        <v>687</v>
      </c>
    </row>
    <row r="553" spans="1:10" x14ac:dyDescent="0.3">
      <c r="A553" s="21" t="s">
        <v>640</v>
      </c>
      <c r="B553" s="21" t="s">
        <v>628</v>
      </c>
      <c r="C553" s="21" t="s">
        <v>626</v>
      </c>
      <c r="D553" s="21" t="s">
        <v>1377</v>
      </c>
      <c r="E553" s="21" t="s">
        <v>70</v>
      </c>
      <c r="F553" s="21" t="s">
        <v>12</v>
      </c>
      <c r="G553" s="21" t="s">
        <v>12</v>
      </c>
      <c r="H553" s="21" t="s">
        <v>11</v>
      </c>
      <c r="I553" s="21" t="s">
        <v>12</v>
      </c>
      <c r="J553" t="s">
        <v>687</v>
      </c>
    </row>
    <row r="554" spans="1:10" x14ac:dyDescent="0.3">
      <c r="A554" s="21" t="s">
        <v>646</v>
      </c>
      <c r="B554" s="21" t="s">
        <v>631</v>
      </c>
      <c r="C554" s="21" t="s">
        <v>626</v>
      </c>
      <c r="D554" s="21" t="s">
        <v>1377</v>
      </c>
      <c r="E554" s="21" t="s">
        <v>70</v>
      </c>
      <c r="F554" s="21" t="s">
        <v>12</v>
      </c>
      <c r="G554" s="21" t="s">
        <v>12</v>
      </c>
      <c r="H554" s="21" t="s">
        <v>11</v>
      </c>
      <c r="I554" s="21" t="s">
        <v>12</v>
      </c>
      <c r="J554" t="s">
        <v>687</v>
      </c>
    </row>
    <row r="555" spans="1:10" x14ac:dyDescent="0.3">
      <c r="A555" s="21" t="s">
        <v>1309</v>
      </c>
      <c r="B555" s="21" t="s">
        <v>1310</v>
      </c>
      <c r="C555" s="21" t="s">
        <v>353</v>
      </c>
      <c r="D555" s="21" t="s">
        <v>1377</v>
      </c>
      <c r="E555" s="21" t="s">
        <v>70</v>
      </c>
      <c r="F555" s="21" t="s">
        <v>12</v>
      </c>
      <c r="G555" s="21" t="s">
        <v>12</v>
      </c>
      <c r="H555" s="21" t="s">
        <v>11</v>
      </c>
      <c r="I555" s="21" t="s">
        <v>12</v>
      </c>
      <c r="J555" t="s">
        <v>687</v>
      </c>
    </row>
    <row r="556" spans="1:10" x14ac:dyDescent="0.3">
      <c r="A556" s="21" t="s">
        <v>1311</v>
      </c>
      <c r="B556" s="21" t="s">
        <v>1312</v>
      </c>
      <c r="C556" s="21" t="s">
        <v>353</v>
      </c>
      <c r="D556" s="26" t="s">
        <v>1377</v>
      </c>
      <c r="E556" s="21" t="s">
        <v>70</v>
      </c>
      <c r="F556" s="21" t="s">
        <v>12</v>
      </c>
      <c r="G556" s="21" t="s">
        <v>12</v>
      </c>
      <c r="H556" s="21" t="s">
        <v>11</v>
      </c>
      <c r="I556" s="21" t="s">
        <v>12</v>
      </c>
      <c r="J556" t="s">
        <v>687</v>
      </c>
    </row>
    <row r="557" spans="1:10" x14ac:dyDescent="0.3">
      <c r="A557" s="21" t="s">
        <v>1313</v>
      </c>
      <c r="B557" s="21" t="s">
        <v>1314</v>
      </c>
      <c r="C557" s="21" t="s">
        <v>353</v>
      </c>
      <c r="D557" s="26" t="s">
        <v>1377</v>
      </c>
      <c r="E557" s="21" t="s">
        <v>70</v>
      </c>
      <c r="F557" s="21" t="s">
        <v>12</v>
      </c>
      <c r="G557" s="21" t="s">
        <v>12</v>
      </c>
      <c r="H557" s="21" t="s">
        <v>11</v>
      </c>
      <c r="I557" s="21" t="s">
        <v>12</v>
      </c>
      <c r="J557" t="s">
        <v>687</v>
      </c>
    </row>
    <row r="558" spans="1:10" x14ac:dyDescent="0.3">
      <c r="A558" s="21" t="s">
        <v>1315</v>
      </c>
      <c r="B558" s="21" t="s">
        <v>1316</v>
      </c>
      <c r="C558" s="21" t="s">
        <v>353</v>
      </c>
      <c r="D558" s="26" t="s">
        <v>1377</v>
      </c>
      <c r="E558" s="21" t="s">
        <v>70</v>
      </c>
      <c r="F558" s="21" t="s">
        <v>12</v>
      </c>
      <c r="G558" s="21" t="s">
        <v>12</v>
      </c>
      <c r="H558" s="21" t="s">
        <v>11</v>
      </c>
      <c r="I558" s="21" t="s">
        <v>12</v>
      </c>
      <c r="J558" t="s">
        <v>687</v>
      </c>
    </row>
    <row r="559" spans="1:10" x14ac:dyDescent="0.3">
      <c r="A559" s="21" t="s">
        <v>1317</v>
      </c>
      <c r="B559" s="21" t="s">
        <v>1318</v>
      </c>
      <c r="C559" s="21" t="s">
        <v>353</v>
      </c>
      <c r="D559" s="26" t="s">
        <v>1377</v>
      </c>
      <c r="E559" s="21" t="s">
        <v>70</v>
      </c>
      <c r="F559" s="21" t="s">
        <v>12</v>
      </c>
      <c r="G559" s="21" t="s">
        <v>12</v>
      </c>
      <c r="H559" s="21" t="s">
        <v>11</v>
      </c>
      <c r="I559" s="21" t="s">
        <v>12</v>
      </c>
      <c r="J559" t="s">
        <v>687</v>
      </c>
    </row>
    <row r="560" spans="1:10" x14ac:dyDescent="0.3">
      <c r="A560" s="21" t="s">
        <v>648</v>
      </c>
      <c r="B560" s="21" t="s">
        <v>634</v>
      </c>
      <c r="C560" s="21" t="s">
        <v>626</v>
      </c>
      <c r="D560" s="21" t="s">
        <v>1377</v>
      </c>
      <c r="E560" s="21" t="s">
        <v>70</v>
      </c>
      <c r="F560" s="21" t="s">
        <v>12</v>
      </c>
      <c r="G560" s="21" t="s">
        <v>12</v>
      </c>
      <c r="H560" s="21" t="s">
        <v>11</v>
      </c>
      <c r="I560" s="21" t="s">
        <v>12</v>
      </c>
      <c r="J560" t="s">
        <v>687</v>
      </c>
    </row>
    <row r="561" spans="1:10" x14ac:dyDescent="0.3">
      <c r="A561" s="21" t="s">
        <v>510</v>
      </c>
      <c r="B561" s="21" t="s">
        <v>892</v>
      </c>
      <c r="C561" s="21" t="s">
        <v>891</v>
      </c>
      <c r="D561" s="21" t="s">
        <v>1374</v>
      </c>
      <c r="E561" s="21" t="s">
        <v>70</v>
      </c>
      <c r="F561" s="21" t="s">
        <v>12</v>
      </c>
      <c r="G561" s="21" t="s">
        <v>12</v>
      </c>
      <c r="H561" s="21" t="s">
        <v>11</v>
      </c>
      <c r="I561" s="21" t="s">
        <v>12</v>
      </c>
      <c r="J561" t="s">
        <v>687</v>
      </c>
    </row>
    <row r="562" spans="1:10" x14ac:dyDescent="0.3">
      <c r="A562" s="21" t="s">
        <v>511</v>
      </c>
      <c r="B562" s="21" t="s">
        <v>893</v>
      </c>
      <c r="C562" s="21" t="s">
        <v>891</v>
      </c>
      <c r="D562" s="21" t="s">
        <v>1374</v>
      </c>
      <c r="E562" s="21" t="s">
        <v>70</v>
      </c>
      <c r="F562" s="21" t="s">
        <v>12</v>
      </c>
      <c r="G562" s="21" t="s">
        <v>12</v>
      </c>
      <c r="H562" s="21" t="s">
        <v>11</v>
      </c>
      <c r="I562" s="21" t="s">
        <v>12</v>
      </c>
      <c r="J562" t="s">
        <v>687</v>
      </c>
    </row>
    <row r="563" spans="1:10" x14ac:dyDescent="0.3">
      <c r="A563" s="21" t="s">
        <v>475</v>
      </c>
      <c r="B563" s="21" t="s">
        <v>822</v>
      </c>
      <c r="C563" s="21" t="s">
        <v>703</v>
      </c>
      <c r="D563" s="21" t="s">
        <v>1374</v>
      </c>
      <c r="E563" s="21" t="s">
        <v>70</v>
      </c>
      <c r="F563" s="21" t="s">
        <v>11</v>
      </c>
      <c r="G563" s="21" t="s">
        <v>11</v>
      </c>
      <c r="H563" s="21" t="s">
        <v>11</v>
      </c>
      <c r="I563" s="21" t="s">
        <v>12</v>
      </c>
      <c r="J563" t="s">
        <v>687</v>
      </c>
    </row>
    <row r="564" spans="1:10" x14ac:dyDescent="0.3">
      <c r="A564" s="21" t="s">
        <v>568</v>
      </c>
      <c r="B564" s="21" t="s">
        <v>1010</v>
      </c>
      <c r="C564" s="21" t="s">
        <v>566</v>
      </c>
      <c r="D564" s="26" t="s">
        <v>1374</v>
      </c>
      <c r="E564" s="21" t="s">
        <v>70</v>
      </c>
      <c r="F564" s="21" t="s">
        <v>12</v>
      </c>
      <c r="G564" s="21" t="s">
        <v>12</v>
      </c>
      <c r="H564" s="21" t="s">
        <v>11</v>
      </c>
      <c r="I564" s="21" t="s">
        <v>12</v>
      </c>
      <c r="J564" t="s">
        <v>687</v>
      </c>
    </row>
    <row r="565" spans="1:10" x14ac:dyDescent="0.3">
      <c r="A565" s="21" t="s">
        <v>656</v>
      </c>
      <c r="B565" s="21" t="s">
        <v>1060</v>
      </c>
      <c r="C565" s="21" t="s">
        <v>657</v>
      </c>
      <c r="D565" s="21" t="s">
        <v>1374</v>
      </c>
      <c r="E565" s="21" t="s">
        <v>70</v>
      </c>
      <c r="F565" s="21" t="s">
        <v>12</v>
      </c>
      <c r="G565" s="21" t="s">
        <v>12</v>
      </c>
      <c r="H565" s="21" t="s">
        <v>11</v>
      </c>
      <c r="I565" s="21" t="s">
        <v>12</v>
      </c>
      <c r="J565" t="s">
        <v>687</v>
      </c>
    </row>
    <row r="566" spans="1:10" x14ac:dyDescent="0.3">
      <c r="A566" s="21" t="s">
        <v>497</v>
      </c>
      <c r="B566" s="21" t="s">
        <v>983</v>
      </c>
      <c r="C566" s="21" t="s">
        <v>1735</v>
      </c>
      <c r="D566" s="21" t="s">
        <v>1374</v>
      </c>
      <c r="E566" s="21" t="s">
        <v>70</v>
      </c>
      <c r="F566" s="21" t="s">
        <v>12</v>
      </c>
      <c r="G566" s="21" t="s">
        <v>12</v>
      </c>
      <c r="H566" s="21" t="s">
        <v>11</v>
      </c>
      <c r="I566" s="21" t="s">
        <v>12</v>
      </c>
      <c r="J566" t="s">
        <v>687</v>
      </c>
    </row>
    <row r="567" spans="1:10" x14ac:dyDescent="0.3">
      <c r="A567" s="21" t="s">
        <v>498</v>
      </c>
      <c r="B567" s="21" t="s">
        <v>984</v>
      </c>
      <c r="C567" s="21" t="s">
        <v>1735</v>
      </c>
      <c r="D567" s="21" t="s">
        <v>1374</v>
      </c>
      <c r="E567" s="21" t="s">
        <v>70</v>
      </c>
      <c r="F567" s="21" t="s">
        <v>11</v>
      </c>
      <c r="G567" s="21" t="s">
        <v>11</v>
      </c>
      <c r="H567" s="21" t="s">
        <v>11</v>
      </c>
      <c r="I567" s="21" t="s">
        <v>12</v>
      </c>
      <c r="J567" t="s">
        <v>687</v>
      </c>
    </row>
    <row r="568" spans="1:10" x14ac:dyDescent="0.3">
      <c r="A568" s="21" t="s">
        <v>496</v>
      </c>
      <c r="B568" s="21" t="s">
        <v>982</v>
      </c>
      <c r="C568" s="21" t="s">
        <v>1736</v>
      </c>
      <c r="D568" s="21" t="s">
        <v>1374</v>
      </c>
      <c r="E568" s="21" t="s">
        <v>70</v>
      </c>
      <c r="F568" s="21" t="s">
        <v>12</v>
      </c>
      <c r="G568" s="21" t="s">
        <v>12</v>
      </c>
      <c r="H568" s="21" t="s">
        <v>11</v>
      </c>
      <c r="I568" s="21" t="s">
        <v>12</v>
      </c>
      <c r="J568" t="s">
        <v>687</v>
      </c>
    </row>
    <row r="569" spans="1:10" x14ac:dyDescent="0.3">
      <c r="A569" s="21" t="s">
        <v>395</v>
      </c>
      <c r="B569" s="21" t="s">
        <v>929</v>
      </c>
      <c r="C569" s="21" t="s">
        <v>381</v>
      </c>
      <c r="D569" s="21" t="s">
        <v>1374</v>
      </c>
      <c r="E569" s="21" t="s">
        <v>70</v>
      </c>
      <c r="F569" s="21" t="s">
        <v>12</v>
      </c>
      <c r="G569" s="21" t="s">
        <v>12</v>
      </c>
      <c r="H569" s="21" t="s">
        <v>11</v>
      </c>
      <c r="I569" s="21" t="s">
        <v>12</v>
      </c>
      <c r="J569" t="s">
        <v>687</v>
      </c>
    </row>
    <row r="570" spans="1:10" x14ac:dyDescent="0.3">
      <c r="A570" s="21" t="s">
        <v>135</v>
      </c>
      <c r="B570" s="21" t="s">
        <v>864</v>
      </c>
      <c r="C570" s="21" t="s">
        <v>863</v>
      </c>
      <c r="D570" s="21" t="s">
        <v>1376</v>
      </c>
      <c r="E570" s="21" t="s">
        <v>70</v>
      </c>
      <c r="F570" s="21" t="s">
        <v>11</v>
      </c>
      <c r="G570" s="21" t="s">
        <v>11</v>
      </c>
      <c r="H570" s="21" t="s">
        <v>11</v>
      </c>
      <c r="I570" s="21" t="s">
        <v>12</v>
      </c>
      <c r="J570" t="s">
        <v>687</v>
      </c>
    </row>
    <row r="571" spans="1:10" x14ac:dyDescent="0.3">
      <c r="A571" s="21" t="s">
        <v>531</v>
      </c>
      <c r="B571" s="21" t="s">
        <v>941</v>
      </c>
      <c r="C571" s="21" t="s">
        <v>719</v>
      </c>
      <c r="D571" s="26" t="s">
        <v>1377</v>
      </c>
      <c r="E571" s="21" t="s">
        <v>70</v>
      </c>
      <c r="F571" s="21" t="s">
        <v>12</v>
      </c>
      <c r="G571" s="21" t="s">
        <v>12</v>
      </c>
      <c r="H571" s="21" t="s">
        <v>11</v>
      </c>
      <c r="I571" s="21" t="s">
        <v>12</v>
      </c>
      <c r="J571" t="s">
        <v>687</v>
      </c>
    </row>
    <row r="572" spans="1:10" x14ac:dyDescent="0.3">
      <c r="A572" s="21" t="s">
        <v>396</v>
      </c>
      <c r="B572" s="21" t="s">
        <v>930</v>
      </c>
      <c r="C572" s="21" t="s">
        <v>381</v>
      </c>
      <c r="D572" s="21" t="s">
        <v>1374</v>
      </c>
      <c r="E572" s="21" t="s">
        <v>70</v>
      </c>
      <c r="F572" s="21" t="s">
        <v>12</v>
      </c>
      <c r="G572" s="21" t="s">
        <v>12</v>
      </c>
      <c r="H572" s="21" t="s">
        <v>11</v>
      </c>
      <c r="I572" s="21" t="s">
        <v>12</v>
      </c>
      <c r="J572" t="s">
        <v>687</v>
      </c>
    </row>
    <row r="573" spans="1:10" x14ac:dyDescent="0.3">
      <c r="A573" s="21" t="s">
        <v>474</v>
      </c>
      <c r="B573" s="21" t="s">
        <v>821</v>
      </c>
      <c r="C573" s="21" t="s">
        <v>702</v>
      </c>
      <c r="D573" s="26" t="s">
        <v>1374</v>
      </c>
      <c r="E573" s="21" t="s">
        <v>70</v>
      </c>
      <c r="F573" s="21" t="s">
        <v>11</v>
      </c>
      <c r="G573" s="21" t="s">
        <v>11</v>
      </c>
      <c r="H573" s="21" t="s">
        <v>11</v>
      </c>
      <c r="I573" s="21" t="s">
        <v>12</v>
      </c>
      <c r="J573" t="s">
        <v>687</v>
      </c>
    </row>
    <row r="574" spans="1:10" x14ac:dyDescent="0.3">
      <c r="A574" s="21" t="s">
        <v>145</v>
      </c>
      <c r="B574" s="21" t="s">
        <v>788</v>
      </c>
      <c r="C574" s="21" t="s">
        <v>786</v>
      </c>
      <c r="D574" s="21" t="s">
        <v>1376</v>
      </c>
      <c r="E574" s="21" t="s">
        <v>70</v>
      </c>
      <c r="F574" s="21" t="s">
        <v>12</v>
      </c>
      <c r="G574" s="21" t="s">
        <v>12</v>
      </c>
      <c r="H574" s="21" t="s">
        <v>11</v>
      </c>
      <c r="I574" s="21" t="s">
        <v>12</v>
      </c>
      <c r="J574" t="s">
        <v>687</v>
      </c>
    </row>
    <row r="575" spans="1:10" x14ac:dyDescent="0.3">
      <c r="A575" s="21" t="s">
        <v>476</v>
      </c>
      <c r="B575" s="21" t="s">
        <v>823</v>
      </c>
      <c r="C575" s="21" t="s">
        <v>704</v>
      </c>
      <c r="D575" s="21" t="s">
        <v>1374</v>
      </c>
      <c r="E575" s="21" t="s">
        <v>70</v>
      </c>
      <c r="F575" s="21" t="s">
        <v>12</v>
      </c>
      <c r="G575" s="21" t="s">
        <v>12</v>
      </c>
      <c r="H575" s="21" t="s">
        <v>11</v>
      </c>
      <c r="I575" s="21" t="s">
        <v>12</v>
      </c>
      <c r="J575" t="s">
        <v>687</v>
      </c>
    </row>
    <row r="576" spans="1:10" x14ac:dyDescent="0.3">
      <c r="A576" s="21" t="s">
        <v>563</v>
      </c>
      <c r="B576" s="21" t="s">
        <v>1007</v>
      </c>
      <c r="C576" s="21" t="s">
        <v>564</v>
      </c>
      <c r="D576" s="21" t="s">
        <v>1376</v>
      </c>
      <c r="E576" s="21" t="s">
        <v>70</v>
      </c>
      <c r="F576" s="21" t="s">
        <v>12</v>
      </c>
      <c r="G576" s="21" t="s">
        <v>12</v>
      </c>
      <c r="H576" s="21" t="s">
        <v>11</v>
      </c>
      <c r="I576" s="21" t="s">
        <v>12</v>
      </c>
      <c r="J576" t="s">
        <v>687</v>
      </c>
    </row>
    <row r="577" spans="1:10" x14ac:dyDescent="0.3">
      <c r="A577" s="21" t="s">
        <v>136</v>
      </c>
      <c r="B577" s="21" t="s">
        <v>867</v>
      </c>
      <c r="C577" s="21" t="s">
        <v>863</v>
      </c>
      <c r="D577" s="26" t="s">
        <v>1376</v>
      </c>
      <c r="E577" s="21" t="s">
        <v>70</v>
      </c>
      <c r="F577" s="21" t="s">
        <v>12</v>
      </c>
      <c r="G577" s="21" t="s">
        <v>12</v>
      </c>
      <c r="H577" s="21" t="s">
        <v>11</v>
      </c>
      <c r="I577" s="21" t="s">
        <v>12</v>
      </c>
      <c r="J577" t="s">
        <v>687</v>
      </c>
    </row>
    <row r="578" spans="1:10" x14ac:dyDescent="0.3">
      <c r="A578" s="21" t="s">
        <v>477</v>
      </c>
      <c r="B578" s="21" t="s">
        <v>824</v>
      </c>
      <c r="C578" s="21" t="s">
        <v>705</v>
      </c>
      <c r="D578" s="21" t="s">
        <v>1374</v>
      </c>
      <c r="E578" s="21" t="s">
        <v>70</v>
      </c>
      <c r="F578" s="21" t="s">
        <v>12</v>
      </c>
      <c r="G578" s="21" t="s">
        <v>12</v>
      </c>
      <c r="H578" s="21" t="s">
        <v>11</v>
      </c>
      <c r="I578" s="21" t="s">
        <v>12</v>
      </c>
      <c r="J578" t="s">
        <v>687</v>
      </c>
    </row>
    <row r="579" spans="1:10" x14ac:dyDescent="0.3">
      <c r="A579" s="21" t="s">
        <v>478</v>
      </c>
      <c r="B579" s="21" t="s">
        <v>825</v>
      </c>
      <c r="C579" s="21" t="s">
        <v>706</v>
      </c>
      <c r="D579" s="21" t="s">
        <v>1374</v>
      </c>
      <c r="E579" s="21" t="s">
        <v>70</v>
      </c>
      <c r="F579" s="21" t="s">
        <v>12</v>
      </c>
      <c r="G579" s="21" t="s">
        <v>12</v>
      </c>
      <c r="H579" s="21" t="s">
        <v>11</v>
      </c>
      <c r="I579" s="21" t="s">
        <v>12</v>
      </c>
      <c r="J579" t="s">
        <v>687</v>
      </c>
    </row>
    <row r="580" spans="1:10" x14ac:dyDescent="0.3">
      <c r="A580" s="21" t="s">
        <v>326</v>
      </c>
      <c r="B580" s="21" t="s">
        <v>877</v>
      </c>
      <c r="C580" s="21" t="s">
        <v>873</v>
      </c>
      <c r="D580" s="26" t="s">
        <v>1378</v>
      </c>
      <c r="E580" s="21" t="s">
        <v>70</v>
      </c>
      <c r="F580" s="21" t="s">
        <v>12</v>
      </c>
      <c r="G580" s="21" t="s">
        <v>12</v>
      </c>
      <c r="H580" s="21" t="s">
        <v>11</v>
      </c>
      <c r="I580" s="21" t="s">
        <v>12</v>
      </c>
      <c r="J580" t="s">
        <v>687</v>
      </c>
    </row>
    <row r="581" spans="1:10" x14ac:dyDescent="0.3">
      <c r="A581" s="21" t="s">
        <v>327</v>
      </c>
      <c r="B581" s="21" t="s">
        <v>879</v>
      </c>
      <c r="C581" s="21" t="s">
        <v>873</v>
      </c>
      <c r="D581" s="21" t="s">
        <v>1378</v>
      </c>
      <c r="E581" s="21" t="s">
        <v>70</v>
      </c>
      <c r="F581" s="21" t="s">
        <v>12</v>
      </c>
      <c r="G581" s="21" t="s">
        <v>12</v>
      </c>
      <c r="H581" s="21" t="s">
        <v>11</v>
      </c>
      <c r="I581" s="21" t="s">
        <v>12</v>
      </c>
      <c r="J581" t="s">
        <v>687</v>
      </c>
    </row>
    <row r="582" spans="1:10" x14ac:dyDescent="0.3">
      <c r="A582" s="21" t="s">
        <v>401</v>
      </c>
      <c r="B582" s="21" t="s">
        <v>937</v>
      </c>
      <c r="C582" s="21" t="s">
        <v>381</v>
      </c>
      <c r="D582" s="21" t="s">
        <v>1374</v>
      </c>
      <c r="E582" s="21" t="s">
        <v>70</v>
      </c>
      <c r="F582" s="21" t="s">
        <v>12</v>
      </c>
      <c r="G582" s="21" t="s">
        <v>12</v>
      </c>
      <c r="H582" s="21" t="s">
        <v>11</v>
      </c>
      <c r="I582" s="21" t="s">
        <v>12</v>
      </c>
      <c r="J582" t="s">
        <v>687</v>
      </c>
    </row>
    <row r="583" spans="1:10" x14ac:dyDescent="0.3">
      <c r="A583" s="21" t="s">
        <v>328</v>
      </c>
      <c r="B583" s="21" t="s">
        <v>882</v>
      </c>
      <c r="C583" s="21" t="s">
        <v>873</v>
      </c>
      <c r="D583" s="21" t="s">
        <v>1378</v>
      </c>
      <c r="E583" s="21" t="s">
        <v>70</v>
      </c>
      <c r="F583" s="21" t="s">
        <v>12</v>
      </c>
      <c r="G583" s="21" t="s">
        <v>12</v>
      </c>
      <c r="H583" s="21" t="s">
        <v>11</v>
      </c>
      <c r="I583" s="21" t="s">
        <v>12</v>
      </c>
      <c r="J583" t="s">
        <v>687</v>
      </c>
    </row>
    <row r="584" spans="1:10" x14ac:dyDescent="0.3">
      <c r="A584" s="21" t="s">
        <v>406</v>
      </c>
      <c r="B584" s="21" t="s">
        <v>951</v>
      </c>
      <c r="C584" s="21" t="s">
        <v>725</v>
      </c>
      <c r="D584" s="26" t="s">
        <v>1376</v>
      </c>
      <c r="E584" s="21" t="s">
        <v>70</v>
      </c>
      <c r="F584" s="21" t="s">
        <v>12</v>
      </c>
      <c r="G584" s="21" t="s">
        <v>12</v>
      </c>
      <c r="H584" s="21" t="s">
        <v>11</v>
      </c>
      <c r="I584" s="21" t="s">
        <v>12</v>
      </c>
      <c r="J584" t="s">
        <v>687</v>
      </c>
    </row>
    <row r="585" spans="1:10" x14ac:dyDescent="0.3">
      <c r="A585" s="21" t="s">
        <v>373</v>
      </c>
      <c r="B585" s="21" t="s">
        <v>923</v>
      </c>
      <c r="C585" s="21" t="s">
        <v>353</v>
      </c>
      <c r="D585" s="26" t="s">
        <v>1372</v>
      </c>
      <c r="E585" s="21" t="s">
        <v>70</v>
      </c>
      <c r="F585" s="21" t="s">
        <v>12</v>
      </c>
      <c r="G585" s="21" t="s">
        <v>12</v>
      </c>
      <c r="H585" s="21" t="s">
        <v>11</v>
      </c>
      <c r="I585" s="21" t="s">
        <v>12</v>
      </c>
      <c r="J585" t="s">
        <v>687</v>
      </c>
    </row>
    <row r="586" spans="1:10" x14ac:dyDescent="0.3">
      <c r="A586" s="21" t="s">
        <v>197</v>
      </c>
      <c r="B586" s="21" t="s">
        <v>831</v>
      </c>
      <c r="C586" s="21" t="s">
        <v>198</v>
      </c>
      <c r="D586" s="21" t="s">
        <v>1376</v>
      </c>
      <c r="E586" s="21" t="s">
        <v>70</v>
      </c>
      <c r="F586" s="21" t="s">
        <v>12</v>
      </c>
      <c r="G586" s="21" t="s">
        <v>12</v>
      </c>
      <c r="H586" s="21" t="s">
        <v>11</v>
      </c>
      <c r="I586" s="21" t="s">
        <v>12</v>
      </c>
      <c r="J586" t="s">
        <v>687</v>
      </c>
    </row>
    <row r="587" spans="1:10" x14ac:dyDescent="0.3">
      <c r="A587" s="21" t="s">
        <v>483</v>
      </c>
      <c r="B587" s="21" t="s">
        <v>865</v>
      </c>
      <c r="C587" s="21" t="s">
        <v>863</v>
      </c>
      <c r="D587" s="26" t="s">
        <v>1376</v>
      </c>
      <c r="E587" s="21" t="s">
        <v>70</v>
      </c>
      <c r="F587" s="21" t="s">
        <v>12</v>
      </c>
      <c r="G587" s="21" t="s">
        <v>12</v>
      </c>
      <c r="H587" s="21" t="s">
        <v>11</v>
      </c>
      <c r="I587" s="21" t="s">
        <v>12</v>
      </c>
      <c r="J587" t="s">
        <v>687</v>
      </c>
    </row>
    <row r="588" spans="1:10" x14ac:dyDescent="0.3">
      <c r="A588" s="21" t="s">
        <v>376</v>
      </c>
      <c r="B588" s="21" t="s">
        <v>926</v>
      </c>
      <c r="C588" s="21" t="s">
        <v>353</v>
      </c>
      <c r="D588" s="26" t="s">
        <v>1376</v>
      </c>
      <c r="E588" s="21" t="s">
        <v>70</v>
      </c>
      <c r="F588" s="21" t="s">
        <v>12</v>
      </c>
      <c r="G588" s="21" t="s">
        <v>12</v>
      </c>
      <c r="H588" s="21" t="s">
        <v>11</v>
      </c>
      <c r="I588" s="21" t="s">
        <v>12</v>
      </c>
      <c r="J588" t="s">
        <v>687</v>
      </c>
    </row>
    <row r="589" spans="1:10" x14ac:dyDescent="0.3">
      <c r="A589" s="21" t="s">
        <v>91</v>
      </c>
      <c r="B589" s="21" t="s">
        <v>757</v>
      </c>
      <c r="C589" s="21" t="s">
        <v>89</v>
      </c>
      <c r="D589" s="26" t="s">
        <v>1376</v>
      </c>
      <c r="E589" s="21" t="s">
        <v>70</v>
      </c>
      <c r="F589" s="21" t="s">
        <v>12</v>
      </c>
      <c r="G589" s="21" t="s">
        <v>12</v>
      </c>
      <c r="H589" s="21" t="s">
        <v>11</v>
      </c>
      <c r="I589" s="21" t="s">
        <v>12</v>
      </c>
      <c r="J589" t="s">
        <v>687</v>
      </c>
    </row>
    <row r="590" spans="1:10" x14ac:dyDescent="0.3">
      <c r="A590" s="21" t="s">
        <v>459</v>
      </c>
      <c r="B590" s="21" t="s">
        <v>973</v>
      </c>
      <c r="C590" s="21" t="s">
        <v>460</v>
      </c>
      <c r="D590" s="21" t="s">
        <v>1376</v>
      </c>
      <c r="E590" s="21" t="s">
        <v>70</v>
      </c>
      <c r="F590" s="21" t="s">
        <v>12</v>
      </c>
      <c r="G590" s="21" t="s">
        <v>12</v>
      </c>
      <c r="H590" s="21" t="s">
        <v>11</v>
      </c>
      <c r="I590" s="21" t="s">
        <v>12</v>
      </c>
      <c r="J590" t="s">
        <v>687</v>
      </c>
    </row>
    <row r="591" spans="1:10" x14ac:dyDescent="0.3">
      <c r="A591" s="21" t="s">
        <v>582</v>
      </c>
      <c r="B591" s="21" t="s">
        <v>957</v>
      </c>
      <c r="C591" s="21" t="s">
        <v>725</v>
      </c>
      <c r="D591" s="26" t="s">
        <v>1376</v>
      </c>
      <c r="E591" s="21" t="s">
        <v>70</v>
      </c>
      <c r="F591" s="21" t="s">
        <v>12</v>
      </c>
      <c r="G591" s="21" t="s">
        <v>12</v>
      </c>
      <c r="H591" s="21" t="s">
        <v>11</v>
      </c>
      <c r="I591" s="21" t="s">
        <v>12</v>
      </c>
      <c r="J591" t="s">
        <v>687</v>
      </c>
    </row>
    <row r="592" spans="1:10" x14ac:dyDescent="0.3">
      <c r="A592" s="21" t="s">
        <v>364</v>
      </c>
      <c r="B592" s="21" t="s">
        <v>913</v>
      </c>
      <c r="C592" s="21" t="s">
        <v>353</v>
      </c>
      <c r="D592" s="26" t="s">
        <v>1376</v>
      </c>
      <c r="E592" s="21" t="s">
        <v>70</v>
      </c>
      <c r="F592" s="21" t="s">
        <v>12</v>
      </c>
      <c r="G592" s="21" t="s">
        <v>12</v>
      </c>
      <c r="H592" s="21" t="s">
        <v>11</v>
      </c>
      <c r="I592" s="21" t="s">
        <v>12</v>
      </c>
      <c r="J592" t="s">
        <v>687</v>
      </c>
    </row>
    <row r="593" spans="1:10" x14ac:dyDescent="0.3">
      <c r="A593" s="21" t="s">
        <v>74</v>
      </c>
      <c r="B593" s="21" t="s">
        <v>959</v>
      </c>
      <c r="C593" s="21" t="s">
        <v>725</v>
      </c>
      <c r="D593" s="26" t="s">
        <v>1376</v>
      </c>
      <c r="E593" s="21" t="s">
        <v>70</v>
      </c>
      <c r="F593" s="21" t="s">
        <v>12</v>
      </c>
      <c r="G593" s="21" t="s">
        <v>12</v>
      </c>
      <c r="H593" s="21" t="s">
        <v>11</v>
      </c>
      <c r="I593" s="21" t="s">
        <v>12</v>
      </c>
      <c r="J593" t="s">
        <v>687</v>
      </c>
    </row>
    <row r="594" spans="1:10" x14ac:dyDescent="0.3">
      <c r="A594" s="21" t="s">
        <v>624</v>
      </c>
      <c r="B594" s="21" t="s">
        <v>1054</v>
      </c>
      <c r="C594" s="21" t="s">
        <v>623</v>
      </c>
      <c r="D594" s="26" t="s">
        <v>1376</v>
      </c>
      <c r="E594" s="21" t="s">
        <v>70</v>
      </c>
      <c r="F594" s="21" t="s">
        <v>12</v>
      </c>
      <c r="G594" s="21" t="s">
        <v>12</v>
      </c>
      <c r="H594" s="21" t="s">
        <v>11</v>
      </c>
      <c r="I594" s="21" t="s">
        <v>12</v>
      </c>
      <c r="J594" t="s">
        <v>687</v>
      </c>
    </row>
    <row r="595" spans="1:10" x14ac:dyDescent="0.3">
      <c r="A595" s="21" t="s">
        <v>672</v>
      </c>
      <c r="B595" s="21" t="s">
        <v>961</v>
      </c>
      <c r="C595" s="21" t="s">
        <v>1538</v>
      </c>
      <c r="D595" s="26" t="s">
        <v>1376</v>
      </c>
      <c r="E595" s="21" t="s">
        <v>70</v>
      </c>
      <c r="F595" s="21" t="s">
        <v>12</v>
      </c>
      <c r="G595" s="21" t="s">
        <v>12</v>
      </c>
      <c r="H595" s="21" t="s">
        <v>11</v>
      </c>
      <c r="I595" s="21" t="s">
        <v>12</v>
      </c>
      <c r="J595" t="s">
        <v>687</v>
      </c>
    </row>
    <row r="596" spans="1:10" x14ac:dyDescent="0.3">
      <c r="A596" s="21" t="s">
        <v>88</v>
      </c>
      <c r="B596" s="21" t="s">
        <v>755</v>
      </c>
      <c r="C596" s="21" t="s">
        <v>89</v>
      </c>
      <c r="D596" s="21" t="s">
        <v>1376</v>
      </c>
      <c r="E596" s="21" t="s">
        <v>70</v>
      </c>
      <c r="F596" s="21" t="s">
        <v>12</v>
      </c>
      <c r="G596" s="21" t="s">
        <v>12</v>
      </c>
      <c r="H596" s="21" t="s">
        <v>11</v>
      </c>
      <c r="I596" s="21" t="s">
        <v>12</v>
      </c>
      <c r="J596" t="s">
        <v>687</v>
      </c>
    </row>
    <row r="597" spans="1:10" x14ac:dyDescent="0.3">
      <c r="A597" s="21" t="s">
        <v>372</v>
      </c>
      <c r="B597" s="21" t="s">
        <v>922</v>
      </c>
      <c r="C597" s="21" t="s">
        <v>353</v>
      </c>
      <c r="D597" s="26" t="s">
        <v>1376</v>
      </c>
      <c r="E597" s="21" t="s">
        <v>70</v>
      </c>
      <c r="F597" s="21" t="s">
        <v>12</v>
      </c>
      <c r="G597" s="21" t="s">
        <v>12</v>
      </c>
      <c r="H597" s="21" t="s">
        <v>11</v>
      </c>
      <c r="I597" s="21" t="s">
        <v>12</v>
      </c>
      <c r="J597" t="s">
        <v>687</v>
      </c>
    </row>
    <row r="598" spans="1:10" x14ac:dyDescent="0.3">
      <c r="A598" s="21" t="s">
        <v>73</v>
      </c>
      <c r="B598" s="21" t="s">
        <v>953</v>
      </c>
      <c r="C598" s="21" t="s">
        <v>725</v>
      </c>
      <c r="D598" s="26" t="s">
        <v>1376</v>
      </c>
      <c r="E598" s="21" t="s">
        <v>70</v>
      </c>
      <c r="F598" s="21" t="s">
        <v>12</v>
      </c>
      <c r="G598" s="21" t="s">
        <v>12</v>
      </c>
      <c r="H598" s="21" t="s">
        <v>11</v>
      </c>
      <c r="I598" s="21" t="s">
        <v>12</v>
      </c>
      <c r="J598" t="s">
        <v>687</v>
      </c>
    </row>
    <row r="599" spans="1:10" x14ac:dyDescent="0.3">
      <c r="A599" s="21" t="s">
        <v>577</v>
      </c>
      <c r="B599" s="21" t="s">
        <v>1015</v>
      </c>
      <c r="C599" s="21" t="s">
        <v>1538</v>
      </c>
      <c r="D599" s="26" t="s">
        <v>1376</v>
      </c>
      <c r="E599" s="21" t="s">
        <v>70</v>
      </c>
      <c r="F599" s="21" t="s">
        <v>12</v>
      </c>
      <c r="G599" s="21" t="s">
        <v>12</v>
      </c>
      <c r="H599" s="21" t="s">
        <v>11</v>
      </c>
      <c r="I599" s="21" t="s">
        <v>12</v>
      </c>
      <c r="J599" t="s">
        <v>687</v>
      </c>
    </row>
    <row r="600" spans="1:10" x14ac:dyDescent="0.3">
      <c r="A600" s="21" t="s">
        <v>443</v>
      </c>
      <c r="B600" s="21" t="s">
        <v>948</v>
      </c>
      <c r="C600" s="21" t="s">
        <v>1538</v>
      </c>
      <c r="D600" s="26" t="s">
        <v>1376</v>
      </c>
      <c r="E600" s="21" t="s">
        <v>70</v>
      </c>
      <c r="F600" s="21" t="s">
        <v>12</v>
      </c>
      <c r="G600" s="21" t="s">
        <v>12</v>
      </c>
      <c r="H600" s="21" t="s">
        <v>11</v>
      </c>
      <c r="I600" s="21" t="s">
        <v>12</v>
      </c>
      <c r="J600" t="s">
        <v>687</v>
      </c>
    </row>
    <row r="601" spans="1:10" x14ac:dyDescent="0.3">
      <c r="A601" s="21" t="s">
        <v>365</v>
      </c>
      <c r="B601" s="21" t="s">
        <v>914</v>
      </c>
      <c r="C601" s="21" t="s">
        <v>353</v>
      </c>
      <c r="D601" s="26" t="s">
        <v>1376</v>
      </c>
      <c r="E601" s="21" t="s">
        <v>70</v>
      </c>
      <c r="F601" s="21" t="s">
        <v>12</v>
      </c>
      <c r="G601" s="21" t="s">
        <v>12</v>
      </c>
      <c r="H601" s="21" t="s">
        <v>11</v>
      </c>
      <c r="I601" s="21" t="s">
        <v>12</v>
      </c>
      <c r="J601" t="s">
        <v>687</v>
      </c>
    </row>
    <row r="602" spans="1:10" x14ac:dyDescent="0.3">
      <c r="A602" s="21" t="s">
        <v>334</v>
      </c>
      <c r="B602" s="21" t="s">
        <v>952</v>
      </c>
      <c r="C602" s="21" t="s">
        <v>725</v>
      </c>
      <c r="D602" s="26" t="s">
        <v>1376</v>
      </c>
      <c r="E602" s="21" t="s">
        <v>70</v>
      </c>
      <c r="F602" s="21" t="s">
        <v>12</v>
      </c>
      <c r="G602" s="21" t="s">
        <v>12</v>
      </c>
      <c r="H602" s="21" t="s">
        <v>11</v>
      </c>
      <c r="I602" s="21" t="s">
        <v>12</v>
      </c>
      <c r="J602" t="s">
        <v>687</v>
      </c>
    </row>
    <row r="603" spans="1:10" x14ac:dyDescent="0.3">
      <c r="A603" s="21" t="s">
        <v>72</v>
      </c>
      <c r="B603" s="21" t="s">
        <v>949</v>
      </c>
      <c r="C603" s="21" t="s">
        <v>725</v>
      </c>
      <c r="D603" s="26" t="s">
        <v>1376</v>
      </c>
      <c r="E603" s="21" t="s">
        <v>70</v>
      </c>
      <c r="F603" s="21" t="s">
        <v>12</v>
      </c>
      <c r="G603" s="21" t="s">
        <v>12</v>
      </c>
      <c r="H603" s="21" t="s">
        <v>11</v>
      </c>
      <c r="I603" s="21" t="s">
        <v>12</v>
      </c>
      <c r="J603" t="s">
        <v>687</v>
      </c>
    </row>
    <row r="604" spans="1:10" x14ac:dyDescent="0.3">
      <c r="A604" s="21" t="s">
        <v>225</v>
      </c>
      <c r="B604" s="21" t="s">
        <v>846</v>
      </c>
      <c r="C604" s="21" t="s">
        <v>224</v>
      </c>
      <c r="D604" s="26" t="s">
        <v>1376</v>
      </c>
      <c r="E604" s="21" t="s">
        <v>70</v>
      </c>
      <c r="F604" s="21" t="s">
        <v>11</v>
      </c>
      <c r="G604" s="21" t="s">
        <v>11</v>
      </c>
      <c r="H604" s="21" t="s">
        <v>11</v>
      </c>
      <c r="I604" s="21" t="s">
        <v>12</v>
      </c>
      <c r="J604" t="s">
        <v>687</v>
      </c>
    </row>
    <row r="605" spans="1:10" x14ac:dyDescent="0.3">
      <c r="A605" s="21" t="s">
        <v>600</v>
      </c>
      <c r="B605" s="21" t="s">
        <v>1001</v>
      </c>
      <c r="C605" s="21" t="s">
        <v>578</v>
      </c>
      <c r="D605" s="26" t="s">
        <v>1376</v>
      </c>
      <c r="E605" s="21" t="s">
        <v>70</v>
      </c>
      <c r="F605" s="21" t="s">
        <v>12</v>
      </c>
      <c r="G605" s="21" t="s">
        <v>12</v>
      </c>
      <c r="H605" s="21" t="s">
        <v>11</v>
      </c>
      <c r="I605" s="21" t="s">
        <v>12</v>
      </c>
      <c r="J605" t="s">
        <v>687</v>
      </c>
    </row>
    <row r="606" spans="1:10" x14ac:dyDescent="0.3">
      <c r="A606" s="21" t="s">
        <v>557</v>
      </c>
      <c r="B606" s="21" t="s">
        <v>955</v>
      </c>
      <c r="C606" s="21" t="s">
        <v>725</v>
      </c>
      <c r="D606" s="26" t="s">
        <v>1376</v>
      </c>
      <c r="E606" s="21" t="s">
        <v>70</v>
      </c>
      <c r="F606" s="21" t="s">
        <v>12</v>
      </c>
      <c r="G606" s="21" t="s">
        <v>12</v>
      </c>
      <c r="H606" s="21" t="s">
        <v>11</v>
      </c>
      <c r="I606" s="21" t="s">
        <v>12</v>
      </c>
      <c r="J606" t="s">
        <v>687</v>
      </c>
    </row>
    <row r="607" spans="1:10" x14ac:dyDescent="0.3">
      <c r="A607" s="21" t="s">
        <v>199</v>
      </c>
      <c r="B607" s="21" t="s">
        <v>832</v>
      </c>
      <c r="C607" s="21" t="s">
        <v>198</v>
      </c>
      <c r="D607" s="26" t="s">
        <v>1376</v>
      </c>
      <c r="E607" s="21" t="s">
        <v>70</v>
      </c>
      <c r="F607" s="21" t="s">
        <v>12</v>
      </c>
      <c r="G607" s="21" t="s">
        <v>12</v>
      </c>
      <c r="H607" s="21" t="s">
        <v>11</v>
      </c>
      <c r="I607" s="21" t="s">
        <v>12</v>
      </c>
      <c r="J607" t="s">
        <v>687</v>
      </c>
    </row>
    <row r="608" spans="1:10" x14ac:dyDescent="0.3">
      <c r="A608" s="21" t="s">
        <v>522</v>
      </c>
      <c r="B608" s="21" t="s">
        <v>960</v>
      </c>
      <c r="C608" s="21" t="s">
        <v>1538</v>
      </c>
      <c r="D608" s="26" t="s">
        <v>1376</v>
      </c>
      <c r="E608" s="21" t="s">
        <v>70</v>
      </c>
      <c r="F608" s="21" t="s">
        <v>12</v>
      </c>
      <c r="G608" s="21" t="s">
        <v>12</v>
      </c>
      <c r="H608" s="21" t="s">
        <v>11</v>
      </c>
      <c r="I608" s="21" t="s">
        <v>12</v>
      </c>
      <c r="J608" t="s">
        <v>687</v>
      </c>
    </row>
    <row r="609" spans="1:10" x14ac:dyDescent="0.3">
      <c r="A609" s="21" t="s">
        <v>427</v>
      </c>
      <c r="B609" s="21" t="s">
        <v>967</v>
      </c>
      <c r="C609" s="21" t="s">
        <v>428</v>
      </c>
      <c r="D609" s="26" t="s">
        <v>1374</v>
      </c>
      <c r="E609" s="21" t="s">
        <v>70</v>
      </c>
      <c r="F609" s="21" t="s">
        <v>12</v>
      </c>
      <c r="G609" s="21" t="s">
        <v>12</v>
      </c>
      <c r="H609" s="21" t="s">
        <v>11</v>
      </c>
      <c r="I609" s="21" t="s">
        <v>12</v>
      </c>
      <c r="J609" t="s">
        <v>687</v>
      </c>
    </row>
    <row r="610" spans="1:10" x14ac:dyDescent="0.3">
      <c r="A610" s="21" t="s">
        <v>90</v>
      </c>
      <c r="B610" s="21" t="s">
        <v>756</v>
      </c>
      <c r="C610" s="21" t="s">
        <v>1537</v>
      </c>
      <c r="D610" s="26" t="s">
        <v>1376</v>
      </c>
      <c r="E610" s="21" t="s">
        <v>70</v>
      </c>
      <c r="F610" s="21" t="s">
        <v>12</v>
      </c>
      <c r="G610" s="21" t="s">
        <v>12</v>
      </c>
      <c r="H610" s="21" t="s">
        <v>11</v>
      </c>
      <c r="I610" s="21" t="s">
        <v>12</v>
      </c>
      <c r="J610" t="s">
        <v>687</v>
      </c>
    </row>
    <row r="611" spans="1:10" x14ac:dyDescent="0.3">
      <c r="A611" s="21" t="s">
        <v>1164</v>
      </c>
      <c r="B611" s="21" t="s">
        <v>1165</v>
      </c>
      <c r="C611" s="21" t="s">
        <v>200</v>
      </c>
      <c r="D611" s="26" t="s">
        <v>1374</v>
      </c>
      <c r="E611" s="21" t="s">
        <v>78</v>
      </c>
      <c r="F611" s="21" t="s">
        <v>11</v>
      </c>
      <c r="G611" s="21" t="s">
        <v>11</v>
      </c>
      <c r="H611" s="21" t="s">
        <v>11</v>
      </c>
      <c r="I611" s="21" t="s">
        <v>12</v>
      </c>
      <c r="J611" t="s">
        <v>687</v>
      </c>
    </row>
    <row r="612" spans="1:10" x14ac:dyDescent="0.3">
      <c r="A612" s="21" t="s">
        <v>398</v>
      </c>
      <c r="B612" s="21" t="s">
        <v>934</v>
      </c>
      <c r="C612" s="21" t="s">
        <v>381</v>
      </c>
      <c r="D612" s="26" t="s">
        <v>1374</v>
      </c>
      <c r="E612" s="21" t="s">
        <v>70</v>
      </c>
      <c r="F612" s="21" t="s">
        <v>12</v>
      </c>
      <c r="G612" s="21" t="s">
        <v>12</v>
      </c>
      <c r="H612" s="21" t="s">
        <v>11</v>
      </c>
      <c r="I612" s="21" t="s">
        <v>12</v>
      </c>
      <c r="J612" t="s">
        <v>687</v>
      </c>
    </row>
    <row r="613" spans="1:10" x14ac:dyDescent="0.3">
      <c r="A613" s="21" t="s">
        <v>567</v>
      </c>
      <c r="B613" s="21" t="s">
        <v>1009</v>
      </c>
      <c r="C613" s="21" t="s">
        <v>566</v>
      </c>
      <c r="D613" s="26" t="s">
        <v>1374</v>
      </c>
      <c r="E613" s="21" t="s">
        <v>70</v>
      </c>
      <c r="F613" s="21" t="s">
        <v>12</v>
      </c>
      <c r="G613" s="21" t="s">
        <v>12</v>
      </c>
      <c r="H613" s="21" t="s">
        <v>11</v>
      </c>
      <c r="I613" s="21" t="s">
        <v>12</v>
      </c>
      <c r="J613" t="s">
        <v>687</v>
      </c>
    </row>
    <row r="614" spans="1:10" x14ac:dyDescent="0.3">
      <c r="A614" s="21" t="s">
        <v>451</v>
      </c>
      <c r="B614" s="21" t="s">
        <v>452</v>
      </c>
      <c r="C614" s="21" t="s">
        <v>448</v>
      </c>
      <c r="D614" s="26" t="s">
        <v>1372</v>
      </c>
      <c r="E614" s="21" t="s">
        <v>66</v>
      </c>
      <c r="F614" s="21" t="s">
        <v>11</v>
      </c>
      <c r="G614" s="21" t="s">
        <v>11</v>
      </c>
      <c r="H614" s="21" t="s">
        <v>11</v>
      </c>
      <c r="I614" s="21" t="s">
        <v>12</v>
      </c>
      <c r="J614" t="s">
        <v>687</v>
      </c>
    </row>
    <row r="615" spans="1:10" x14ac:dyDescent="0.3">
      <c r="A615" s="21" t="s">
        <v>453</v>
      </c>
      <c r="B615" s="21" t="s">
        <v>454</v>
      </c>
      <c r="C615" s="21" t="s">
        <v>448</v>
      </c>
      <c r="D615" s="26" t="s">
        <v>1372</v>
      </c>
      <c r="E615" s="21" t="s">
        <v>66</v>
      </c>
      <c r="F615" s="21" t="s">
        <v>11</v>
      </c>
      <c r="G615" s="21" t="s">
        <v>11</v>
      </c>
      <c r="H615" s="21" t="s">
        <v>11</v>
      </c>
      <c r="I615" s="21" t="s">
        <v>12</v>
      </c>
      <c r="J615" t="s">
        <v>687</v>
      </c>
    </row>
    <row r="616" spans="1:10" x14ac:dyDescent="0.3">
      <c r="A616" s="21" t="s">
        <v>449</v>
      </c>
      <c r="B616" s="21" t="s">
        <v>450</v>
      </c>
      <c r="C616" s="21" t="s">
        <v>448</v>
      </c>
      <c r="D616" s="26" t="s">
        <v>1372</v>
      </c>
      <c r="E616" s="21" t="s">
        <v>66</v>
      </c>
      <c r="F616" s="21" t="s">
        <v>11</v>
      </c>
      <c r="G616" s="21" t="s">
        <v>11</v>
      </c>
      <c r="H616" s="21" t="s">
        <v>11</v>
      </c>
      <c r="I616" s="21" t="s">
        <v>12</v>
      </c>
      <c r="J616" t="s">
        <v>687</v>
      </c>
    </row>
    <row r="617" spans="1:10" x14ac:dyDescent="0.3">
      <c r="A617" s="21" t="s">
        <v>1319</v>
      </c>
      <c r="B617" s="21" t="s">
        <v>1320</v>
      </c>
      <c r="C617" s="21" t="s">
        <v>353</v>
      </c>
      <c r="D617" s="26" t="s">
        <v>1377</v>
      </c>
      <c r="E617" s="21" t="s">
        <v>66</v>
      </c>
      <c r="F617" s="21" t="s">
        <v>12</v>
      </c>
      <c r="G617" s="21" t="s">
        <v>12</v>
      </c>
      <c r="H617" s="21" t="s">
        <v>11</v>
      </c>
      <c r="I617" s="21" t="s">
        <v>12</v>
      </c>
      <c r="J617" t="s">
        <v>687</v>
      </c>
    </row>
    <row r="618" spans="1:10" x14ac:dyDescent="0.3">
      <c r="A618" s="21" t="s">
        <v>457</v>
      </c>
      <c r="B618" s="21" t="s">
        <v>458</v>
      </c>
      <c r="C618" s="21" t="s">
        <v>448</v>
      </c>
      <c r="D618" s="26" t="s">
        <v>1372</v>
      </c>
      <c r="E618" s="21" t="s">
        <v>66</v>
      </c>
      <c r="F618" s="21" t="s">
        <v>11</v>
      </c>
      <c r="G618" s="21" t="s">
        <v>11</v>
      </c>
      <c r="H618" s="21" t="s">
        <v>11</v>
      </c>
      <c r="I618" s="21" t="s">
        <v>12</v>
      </c>
      <c r="J618" t="s">
        <v>687</v>
      </c>
    </row>
    <row r="619" spans="1:10" x14ac:dyDescent="0.3">
      <c r="A619" s="21" t="s">
        <v>1321</v>
      </c>
      <c r="B619" s="21" t="s">
        <v>1322</v>
      </c>
      <c r="C619" s="21" t="s">
        <v>353</v>
      </c>
      <c r="D619" s="26" t="s">
        <v>1377</v>
      </c>
      <c r="E619" s="21" t="s">
        <v>66</v>
      </c>
      <c r="F619" s="21" t="s">
        <v>12</v>
      </c>
      <c r="G619" s="21" t="s">
        <v>12</v>
      </c>
      <c r="H619" s="21" t="s">
        <v>11</v>
      </c>
      <c r="I619" s="21" t="s">
        <v>12</v>
      </c>
      <c r="J619" t="s">
        <v>687</v>
      </c>
    </row>
    <row r="620" spans="1:10" x14ac:dyDescent="0.3">
      <c r="A620" t="s">
        <v>1323</v>
      </c>
      <c r="B620" t="s">
        <v>1324</v>
      </c>
      <c r="C620" t="s">
        <v>353</v>
      </c>
      <c r="D620" t="s">
        <v>1377</v>
      </c>
      <c r="E620" t="s">
        <v>66</v>
      </c>
      <c r="F620" t="s">
        <v>12</v>
      </c>
      <c r="G620" t="s">
        <v>12</v>
      </c>
      <c r="H620" t="s">
        <v>11</v>
      </c>
      <c r="I620" t="s">
        <v>12</v>
      </c>
      <c r="J620" t="s">
        <v>687</v>
      </c>
    </row>
    <row r="621" spans="1:10" x14ac:dyDescent="0.3">
      <c r="A621" t="s">
        <v>1325</v>
      </c>
      <c r="B621" t="s">
        <v>1326</v>
      </c>
      <c r="C621" t="s">
        <v>1737</v>
      </c>
      <c r="D621" t="s">
        <v>1377</v>
      </c>
      <c r="E621" t="s">
        <v>51</v>
      </c>
      <c r="F621" t="s">
        <v>11</v>
      </c>
      <c r="G621" t="s">
        <v>12</v>
      </c>
      <c r="H621" t="s">
        <v>11</v>
      </c>
      <c r="I621" t="s">
        <v>12</v>
      </c>
      <c r="J621" t="s">
        <v>687</v>
      </c>
    </row>
    <row r="622" spans="1:10" x14ac:dyDescent="0.3">
      <c r="A622" t="s">
        <v>446</v>
      </c>
      <c r="B622" t="s">
        <v>447</v>
      </c>
      <c r="C622" t="s">
        <v>448</v>
      </c>
      <c r="D622" t="s">
        <v>1372</v>
      </c>
      <c r="E622" t="s">
        <v>66</v>
      </c>
      <c r="F622" t="s">
        <v>11</v>
      </c>
      <c r="G622" t="s">
        <v>11</v>
      </c>
      <c r="H622" t="s">
        <v>11</v>
      </c>
      <c r="I622" t="s">
        <v>12</v>
      </c>
      <c r="J622" t="s">
        <v>687</v>
      </c>
    </row>
    <row r="623" spans="1:10" x14ac:dyDescent="0.3">
      <c r="A623" t="s">
        <v>403</v>
      </c>
      <c r="B623" t="s">
        <v>404</v>
      </c>
      <c r="C623" t="s">
        <v>405</v>
      </c>
      <c r="D623" t="s">
        <v>1377</v>
      </c>
      <c r="E623" t="s">
        <v>70</v>
      </c>
      <c r="F623" t="s">
        <v>12</v>
      </c>
      <c r="G623" t="s">
        <v>12</v>
      </c>
      <c r="H623" t="s">
        <v>11</v>
      </c>
      <c r="I623" t="s">
        <v>12</v>
      </c>
      <c r="J623" t="s">
        <v>687</v>
      </c>
    </row>
    <row r="624" spans="1:10" x14ac:dyDescent="0.3">
      <c r="A624" t="s">
        <v>587</v>
      </c>
      <c r="B624" t="s">
        <v>588</v>
      </c>
      <c r="C624" t="s">
        <v>1327</v>
      </c>
      <c r="D624" t="s">
        <v>1372</v>
      </c>
      <c r="E624" t="s">
        <v>66</v>
      </c>
      <c r="F624" t="s">
        <v>11</v>
      </c>
      <c r="G624" t="s">
        <v>12</v>
      </c>
      <c r="H624" t="s">
        <v>11</v>
      </c>
      <c r="I624" t="s">
        <v>12</v>
      </c>
      <c r="J624" t="s">
        <v>687</v>
      </c>
    </row>
    <row r="625" spans="1:10" x14ac:dyDescent="0.3">
      <c r="A625" t="s">
        <v>738</v>
      </c>
      <c r="B625" t="s">
        <v>739</v>
      </c>
      <c r="C625" t="s">
        <v>1327</v>
      </c>
      <c r="D625" t="s">
        <v>1372</v>
      </c>
      <c r="E625" t="s">
        <v>66</v>
      </c>
      <c r="F625" t="s">
        <v>11</v>
      </c>
      <c r="G625" t="s">
        <v>11</v>
      </c>
      <c r="H625" t="s">
        <v>11</v>
      </c>
      <c r="I625" t="s">
        <v>12</v>
      </c>
      <c r="J625" t="s">
        <v>687</v>
      </c>
    </row>
    <row r="626" spans="1:10" x14ac:dyDescent="0.3">
      <c r="A626" t="s">
        <v>590</v>
      </c>
      <c r="B626" t="s">
        <v>591</v>
      </c>
      <c r="C626" t="s">
        <v>1327</v>
      </c>
      <c r="D626" t="s">
        <v>1372</v>
      </c>
      <c r="E626" t="s">
        <v>66</v>
      </c>
      <c r="F626" t="s">
        <v>11</v>
      </c>
      <c r="G626" t="s">
        <v>11</v>
      </c>
      <c r="H626" t="s">
        <v>11</v>
      </c>
      <c r="I626" t="s">
        <v>12</v>
      </c>
      <c r="J626" t="s">
        <v>687</v>
      </c>
    </row>
    <row r="627" spans="1:10" x14ac:dyDescent="0.3">
      <c r="A627" t="s">
        <v>734</v>
      </c>
      <c r="B627" t="s">
        <v>735</v>
      </c>
      <c r="C627" t="s">
        <v>1327</v>
      </c>
      <c r="D627" t="s">
        <v>1372</v>
      </c>
      <c r="E627" t="s">
        <v>66</v>
      </c>
      <c r="F627" t="s">
        <v>11</v>
      </c>
      <c r="G627" t="s">
        <v>11</v>
      </c>
      <c r="H627" t="s">
        <v>11</v>
      </c>
      <c r="I627" t="s">
        <v>12</v>
      </c>
      <c r="J627" t="s">
        <v>687</v>
      </c>
    </row>
    <row r="628" spans="1:10" x14ac:dyDescent="0.3">
      <c r="A628" t="s">
        <v>690</v>
      </c>
      <c r="B628" t="s">
        <v>691</v>
      </c>
      <c r="C628" t="s">
        <v>1327</v>
      </c>
      <c r="D628" t="s">
        <v>1372</v>
      </c>
      <c r="E628" t="s">
        <v>66</v>
      </c>
      <c r="F628" t="s">
        <v>12</v>
      </c>
      <c r="G628" t="s">
        <v>12</v>
      </c>
      <c r="H628" t="s">
        <v>11</v>
      </c>
      <c r="I628" t="s">
        <v>12</v>
      </c>
      <c r="J628" t="s">
        <v>687</v>
      </c>
    </row>
    <row r="629" spans="1:10" x14ac:dyDescent="0.3">
      <c r="A629" t="s">
        <v>692</v>
      </c>
      <c r="B629" t="s">
        <v>693</v>
      </c>
      <c r="C629" t="s">
        <v>589</v>
      </c>
      <c r="D629" t="s">
        <v>1372</v>
      </c>
      <c r="E629" t="s">
        <v>66</v>
      </c>
      <c r="F629" t="s">
        <v>11</v>
      </c>
      <c r="G629" t="s">
        <v>11</v>
      </c>
      <c r="H629" t="s">
        <v>11</v>
      </c>
      <c r="I629" t="s">
        <v>12</v>
      </c>
      <c r="J629" t="s">
        <v>687</v>
      </c>
    </row>
    <row r="630" spans="1:10" x14ac:dyDescent="0.3">
      <c r="A630" t="s">
        <v>707</v>
      </c>
      <c r="B630" t="s">
        <v>708</v>
      </c>
      <c r="C630" t="s">
        <v>709</v>
      </c>
      <c r="D630" t="s">
        <v>1372</v>
      </c>
      <c r="E630" t="s">
        <v>66</v>
      </c>
      <c r="F630" t="s">
        <v>11</v>
      </c>
      <c r="G630" t="s">
        <v>11</v>
      </c>
      <c r="H630" t="s">
        <v>11</v>
      </c>
      <c r="I630" t="s">
        <v>12</v>
      </c>
      <c r="J630" t="s">
        <v>687</v>
      </c>
    </row>
    <row r="631" spans="1:10" x14ac:dyDescent="0.3">
      <c r="A631" t="s">
        <v>740</v>
      </c>
      <c r="B631" t="s">
        <v>741</v>
      </c>
      <c r="C631" t="s">
        <v>589</v>
      </c>
      <c r="D631" t="s">
        <v>1372</v>
      </c>
      <c r="E631" t="s">
        <v>66</v>
      </c>
      <c r="F631" t="s">
        <v>11</v>
      </c>
      <c r="G631" t="s">
        <v>11</v>
      </c>
      <c r="H631" t="s">
        <v>11</v>
      </c>
      <c r="I631" t="s">
        <v>12</v>
      </c>
      <c r="J631" t="s">
        <v>687</v>
      </c>
    </row>
    <row r="632" spans="1:10" x14ac:dyDescent="0.3">
      <c r="A632" t="s">
        <v>700</v>
      </c>
      <c r="B632" t="s">
        <v>701</v>
      </c>
      <c r="C632" t="s">
        <v>17</v>
      </c>
      <c r="D632" t="s">
        <v>1372</v>
      </c>
      <c r="E632" t="s">
        <v>66</v>
      </c>
      <c r="F632" t="s">
        <v>11</v>
      </c>
      <c r="G632" t="s">
        <v>12</v>
      </c>
      <c r="H632" t="s">
        <v>11</v>
      </c>
      <c r="I632" t="s">
        <v>12</v>
      </c>
      <c r="J632" t="s">
        <v>687</v>
      </c>
    </row>
    <row r="633" spans="1:10" x14ac:dyDescent="0.3">
      <c r="A633" t="s">
        <v>742</v>
      </c>
      <c r="B633" t="s">
        <v>743</v>
      </c>
      <c r="C633" t="s">
        <v>589</v>
      </c>
      <c r="D633" t="s">
        <v>1372</v>
      </c>
      <c r="E633" t="s">
        <v>66</v>
      </c>
      <c r="F633" t="s">
        <v>11</v>
      </c>
      <c r="G633" t="s">
        <v>11</v>
      </c>
      <c r="H633" t="s">
        <v>11</v>
      </c>
      <c r="I633" t="s">
        <v>12</v>
      </c>
      <c r="J633" t="s">
        <v>687</v>
      </c>
    </row>
    <row r="634" spans="1:10" x14ac:dyDescent="0.3">
      <c r="A634" t="s">
        <v>736</v>
      </c>
      <c r="B634" t="s">
        <v>737</v>
      </c>
      <c r="C634" t="s">
        <v>1327</v>
      </c>
      <c r="D634" t="s">
        <v>1372</v>
      </c>
      <c r="E634" t="s">
        <v>66</v>
      </c>
      <c r="F634" t="s">
        <v>11</v>
      </c>
      <c r="G634" t="s">
        <v>11</v>
      </c>
      <c r="H634" t="s">
        <v>11</v>
      </c>
      <c r="I634" t="s">
        <v>12</v>
      </c>
      <c r="J634" t="s">
        <v>687</v>
      </c>
    </row>
    <row r="635" spans="1:10" x14ac:dyDescent="0.3">
      <c r="A635" t="s">
        <v>730</v>
      </c>
      <c r="B635" t="s">
        <v>731</v>
      </c>
      <c r="C635" t="s">
        <v>749</v>
      </c>
      <c r="D635" t="s">
        <v>1372</v>
      </c>
      <c r="E635" t="s">
        <v>66</v>
      </c>
      <c r="F635" t="s">
        <v>11</v>
      </c>
      <c r="G635" t="s">
        <v>11</v>
      </c>
      <c r="H635" t="s">
        <v>11</v>
      </c>
      <c r="I635" t="s">
        <v>12</v>
      </c>
      <c r="J635" t="s">
        <v>687</v>
      </c>
    </row>
    <row r="636" spans="1:10" x14ac:dyDescent="0.3">
      <c r="A636" t="s">
        <v>710</v>
      </c>
      <c r="B636" t="s">
        <v>711</v>
      </c>
      <c r="C636" t="s">
        <v>712</v>
      </c>
      <c r="D636" t="s">
        <v>1372</v>
      </c>
      <c r="E636" t="s">
        <v>66</v>
      </c>
      <c r="F636" t="s">
        <v>11</v>
      </c>
      <c r="G636" t="s">
        <v>11</v>
      </c>
      <c r="H636" t="s">
        <v>11</v>
      </c>
      <c r="I636" t="s">
        <v>12</v>
      </c>
      <c r="J636" t="s">
        <v>687</v>
      </c>
    </row>
    <row r="637" spans="1:10" x14ac:dyDescent="0.3">
      <c r="A637" t="s">
        <v>732</v>
      </c>
      <c r="B637" t="s">
        <v>733</v>
      </c>
      <c r="C637" t="s">
        <v>1327</v>
      </c>
      <c r="D637" t="s">
        <v>1372</v>
      </c>
      <c r="E637" t="s">
        <v>66</v>
      </c>
      <c r="F637" t="s">
        <v>11</v>
      </c>
      <c r="G637" t="s">
        <v>11</v>
      </c>
      <c r="H637" t="s">
        <v>11</v>
      </c>
      <c r="I637" t="s">
        <v>12</v>
      </c>
      <c r="J637" t="s">
        <v>687</v>
      </c>
    </row>
    <row r="638" spans="1:10" x14ac:dyDescent="0.3">
      <c r="A638" t="s">
        <v>1026</v>
      </c>
      <c r="B638" t="s">
        <v>1027</v>
      </c>
      <c r="C638" t="s">
        <v>1327</v>
      </c>
      <c r="D638" t="s">
        <v>1372</v>
      </c>
      <c r="E638" t="s">
        <v>66</v>
      </c>
      <c r="F638" t="s">
        <v>11</v>
      </c>
      <c r="G638" t="s">
        <v>11</v>
      </c>
      <c r="H638" t="s">
        <v>11</v>
      </c>
      <c r="I638" t="s">
        <v>12</v>
      </c>
      <c r="J638" t="s">
        <v>687</v>
      </c>
    </row>
    <row r="639" spans="1:10" x14ac:dyDescent="0.3">
      <c r="A639" t="s">
        <v>744</v>
      </c>
      <c r="B639" t="s">
        <v>745</v>
      </c>
      <c r="C639" t="s">
        <v>589</v>
      </c>
      <c r="D639" t="s">
        <v>1372</v>
      </c>
      <c r="E639" t="s">
        <v>66</v>
      </c>
      <c r="F639" t="s">
        <v>11</v>
      </c>
      <c r="G639" t="s">
        <v>11</v>
      </c>
      <c r="H639" t="s">
        <v>11</v>
      </c>
      <c r="I639" t="s">
        <v>12</v>
      </c>
      <c r="J639" t="s">
        <v>687</v>
      </c>
    </row>
    <row r="640" spans="1:10" x14ac:dyDescent="0.3">
      <c r="A640" t="s">
        <v>1328</v>
      </c>
      <c r="B640" t="s">
        <v>1329</v>
      </c>
      <c r="C640" t="s">
        <v>353</v>
      </c>
      <c r="D640" t="s">
        <v>1377</v>
      </c>
      <c r="E640" t="s">
        <v>70</v>
      </c>
      <c r="F640" t="s">
        <v>12</v>
      </c>
      <c r="G640" t="s">
        <v>12</v>
      </c>
      <c r="H640" t="s">
        <v>11</v>
      </c>
      <c r="I640" t="s">
        <v>12</v>
      </c>
      <c r="J640" t="s">
        <v>687</v>
      </c>
    </row>
    <row r="641" spans="1:10" x14ac:dyDescent="0.3">
      <c r="A641" t="s">
        <v>751</v>
      </c>
      <c r="B641" t="s">
        <v>752</v>
      </c>
      <c r="C641" t="s">
        <v>750</v>
      </c>
      <c r="D641" t="s">
        <v>1372</v>
      </c>
      <c r="E641" t="s">
        <v>66</v>
      </c>
      <c r="F641" t="s">
        <v>11</v>
      </c>
      <c r="G641" t="s">
        <v>11</v>
      </c>
      <c r="H641" t="s">
        <v>11</v>
      </c>
      <c r="I641" t="s">
        <v>12</v>
      </c>
      <c r="J641" t="s">
        <v>687</v>
      </c>
    </row>
    <row r="642" spans="1:10" x14ac:dyDescent="0.3">
      <c r="A642" t="s">
        <v>1330</v>
      </c>
      <c r="B642" t="s">
        <v>1331</v>
      </c>
      <c r="C642" t="s">
        <v>353</v>
      </c>
      <c r="D642" t="s">
        <v>1377</v>
      </c>
      <c r="E642" t="s">
        <v>70</v>
      </c>
      <c r="F642" t="s">
        <v>12</v>
      </c>
      <c r="G642" t="s">
        <v>12</v>
      </c>
      <c r="H642" t="s">
        <v>11</v>
      </c>
      <c r="I642" t="s">
        <v>12</v>
      </c>
      <c r="J642" t="s">
        <v>687</v>
      </c>
    </row>
    <row r="643" spans="1:10" x14ac:dyDescent="0.3">
      <c r="A643" t="s">
        <v>1038</v>
      </c>
      <c r="B643" t="s">
        <v>1039</v>
      </c>
      <c r="C643" t="s">
        <v>589</v>
      </c>
      <c r="D643" t="s">
        <v>1372</v>
      </c>
      <c r="E643" t="s">
        <v>66</v>
      </c>
      <c r="F643" t="s">
        <v>11</v>
      </c>
      <c r="G643" t="s">
        <v>11</v>
      </c>
      <c r="H643" t="s">
        <v>11</v>
      </c>
      <c r="I643" t="s">
        <v>12</v>
      </c>
      <c r="J643" t="s">
        <v>687</v>
      </c>
    </row>
    <row r="644" spans="1:10" x14ac:dyDescent="0.3">
      <c r="A644" t="s">
        <v>1332</v>
      </c>
      <c r="B644" t="s">
        <v>1333</v>
      </c>
      <c r="C644" t="s">
        <v>353</v>
      </c>
      <c r="D644" t="s">
        <v>1377</v>
      </c>
      <c r="E644" t="s">
        <v>66</v>
      </c>
      <c r="F644" t="s">
        <v>12</v>
      </c>
      <c r="G644" t="s">
        <v>12</v>
      </c>
      <c r="H644" t="s">
        <v>11</v>
      </c>
      <c r="I644" t="s">
        <v>12</v>
      </c>
      <c r="J644" t="s">
        <v>687</v>
      </c>
    </row>
    <row r="645" spans="1:10" x14ac:dyDescent="0.3">
      <c r="A645" t="s">
        <v>1334</v>
      </c>
      <c r="B645" t="s">
        <v>1335</v>
      </c>
      <c r="C645" t="s">
        <v>353</v>
      </c>
      <c r="D645" t="s">
        <v>1377</v>
      </c>
      <c r="E645" t="s">
        <v>66</v>
      </c>
      <c r="F645" t="s">
        <v>12</v>
      </c>
      <c r="G645" t="s">
        <v>12</v>
      </c>
      <c r="H645" t="s">
        <v>11</v>
      </c>
      <c r="I645" t="s">
        <v>12</v>
      </c>
      <c r="J645" t="s">
        <v>687</v>
      </c>
    </row>
    <row r="646" spans="1:10" x14ac:dyDescent="0.3">
      <c r="A646" t="s">
        <v>1336</v>
      </c>
      <c r="B646" t="s">
        <v>1337</v>
      </c>
      <c r="C646" t="s">
        <v>353</v>
      </c>
      <c r="D646" t="s">
        <v>1377</v>
      </c>
      <c r="E646" t="s">
        <v>66</v>
      </c>
      <c r="F646" t="s">
        <v>12</v>
      </c>
      <c r="G646" t="s">
        <v>12</v>
      </c>
      <c r="H646" t="s">
        <v>11</v>
      </c>
      <c r="I646" t="s">
        <v>12</v>
      </c>
      <c r="J646" t="s">
        <v>687</v>
      </c>
    </row>
    <row r="647" spans="1:10" x14ac:dyDescent="0.3">
      <c r="A647" t="s">
        <v>1166</v>
      </c>
      <c r="B647" t="s">
        <v>1167</v>
      </c>
      <c r="C647" t="s">
        <v>1738</v>
      </c>
      <c r="D647" t="s">
        <v>1375</v>
      </c>
      <c r="E647" t="s">
        <v>66</v>
      </c>
      <c r="F647" t="s">
        <v>11</v>
      </c>
      <c r="G647" t="s">
        <v>11</v>
      </c>
      <c r="H647" t="s">
        <v>11</v>
      </c>
      <c r="I647" t="s">
        <v>12</v>
      </c>
      <c r="J647" t="s">
        <v>687</v>
      </c>
    </row>
    <row r="648" spans="1:10" x14ac:dyDescent="0.3">
      <c r="A648" t="s">
        <v>1028</v>
      </c>
      <c r="B648" t="s">
        <v>1029</v>
      </c>
      <c r="C648" t="s">
        <v>1327</v>
      </c>
      <c r="D648" t="s">
        <v>1372</v>
      </c>
      <c r="E648" t="s">
        <v>66</v>
      </c>
      <c r="F648" t="s">
        <v>11</v>
      </c>
      <c r="G648" t="s">
        <v>11</v>
      </c>
      <c r="H648" t="s">
        <v>11</v>
      </c>
      <c r="I648" t="s">
        <v>12</v>
      </c>
      <c r="J648" t="s">
        <v>687</v>
      </c>
    </row>
    <row r="649" spans="1:10" x14ac:dyDescent="0.3">
      <c r="A649" t="s">
        <v>1034</v>
      </c>
      <c r="B649" t="s">
        <v>1035</v>
      </c>
      <c r="C649" t="s">
        <v>1327</v>
      </c>
      <c r="D649" t="s">
        <v>1372</v>
      </c>
      <c r="E649" t="s">
        <v>66</v>
      </c>
      <c r="F649" t="s">
        <v>11</v>
      </c>
      <c r="G649" t="s">
        <v>11</v>
      </c>
      <c r="H649" t="s">
        <v>11</v>
      </c>
      <c r="I649" t="s">
        <v>12</v>
      </c>
      <c r="J649" t="s">
        <v>687</v>
      </c>
    </row>
    <row r="650" spans="1:10" x14ac:dyDescent="0.3">
      <c r="A650" t="s">
        <v>1040</v>
      </c>
      <c r="B650" t="s">
        <v>1041</v>
      </c>
      <c r="C650" t="s">
        <v>1327</v>
      </c>
      <c r="D650" t="s">
        <v>1372</v>
      </c>
      <c r="E650" t="s">
        <v>66</v>
      </c>
      <c r="F650" t="s">
        <v>11</v>
      </c>
      <c r="G650" t="s">
        <v>11</v>
      </c>
      <c r="H650" t="s">
        <v>11</v>
      </c>
      <c r="I650" t="s">
        <v>12</v>
      </c>
      <c r="J650" t="s">
        <v>687</v>
      </c>
    </row>
    <row r="651" spans="1:10" x14ac:dyDescent="0.3">
      <c r="A651" t="s">
        <v>1036</v>
      </c>
      <c r="B651" t="s">
        <v>1037</v>
      </c>
      <c r="C651" t="s">
        <v>1327</v>
      </c>
      <c r="D651" t="s">
        <v>1372</v>
      </c>
      <c r="E651" t="s">
        <v>66</v>
      </c>
      <c r="F651" t="s">
        <v>11</v>
      </c>
      <c r="G651" t="s">
        <v>11</v>
      </c>
      <c r="H651" t="s">
        <v>11</v>
      </c>
      <c r="I651" t="s">
        <v>12</v>
      </c>
      <c r="J651" t="s">
        <v>687</v>
      </c>
    </row>
    <row r="652" spans="1:10" x14ac:dyDescent="0.3">
      <c r="A652" t="s">
        <v>1022</v>
      </c>
      <c r="B652" t="s">
        <v>1023</v>
      </c>
      <c r="C652" t="s">
        <v>1327</v>
      </c>
      <c r="D652" t="s">
        <v>1372</v>
      </c>
      <c r="E652" t="s">
        <v>66</v>
      </c>
      <c r="F652" t="s">
        <v>11</v>
      </c>
      <c r="G652" t="s">
        <v>11</v>
      </c>
      <c r="H652" t="s">
        <v>11</v>
      </c>
      <c r="I652" t="s">
        <v>12</v>
      </c>
      <c r="J652" t="s">
        <v>687</v>
      </c>
    </row>
    <row r="653" spans="1:10" x14ac:dyDescent="0.3">
      <c r="A653" t="s">
        <v>1338</v>
      </c>
      <c r="B653" t="s">
        <v>1339</v>
      </c>
      <c r="C653" t="s">
        <v>353</v>
      </c>
      <c r="D653" t="s">
        <v>1377</v>
      </c>
      <c r="E653" t="s">
        <v>70</v>
      </c>
      <c r="F653" t="s">
        <v>12</v>
      </c>
      <c r="G653" t="s">
        <v>12</v>
      </c>
      <c r="H653" t="s">
        <v>11</v>
      </c>
      <c r="I653" t="s">
        <v>12</v>
      </c>
      <c r="J653" t="s">
        <v>687</v>
      </c>
    </row>
    <row r="654" spans="1:10" x14ac:dyDescent="0.3">
      <c r="A654" t="s">
        <v>1340</v>
      </c>
      <c r="B654" t="s">
        <v>1341</v>
      </c>
      <c r="C654" t="s">
        <v>353</v>
      </c>
      <c r="D654" t="s">
        <v>1377</v>
      </c>
      <c r="E654" t="s">
        <v>70</v>
      </c>
      <c r="F654" t="s">
        <v>12</v>
      </c>
      <c r="G654" t="s">
        <v>12</v>
      </c>
      <c r="H654" t="s">
        <v>11</v>
      </c>
      <c r="I654" t="s">
        <v>12</v>
      </c>
      <c r="J654" t="s">
        <v>687</v>
      </c>
    </row>
    <row r="655" spans="1:10" x14ac:dyDescent="0.3">
      <c r="A655" t="s">
        <v>1342</v>
      </c>
      <c r="B655" t="s">
        <v>1343</v>
      </c>
      <c r="C655" t="s">
        <v>353</v>
      </c>
      <c r="D655" t="s">
        <v>1377</v>
      </c>
      <c r="E655" t="s">
        <v>70</v>
      </c>
      <c r="F655" t="s">
        <v>12</v>
      </c>
      <c r="G655" t="s">
        <v>12</v>
      </c>
      <c r="H655" t="s">
        <v>11</v>
      </c>
      <c r="I655" t="s">
        <v>12</v>
      </c>
      <c r="J655" t="s">
        <v>687</v>
      </c>
    </row>
    <row r="656" spans="1:10" x14ac:dyDescent="0.3">
      <c r="A656" t="s">
        <v>1168</v>
      </c>
      <c r="B656" t="s">
        <v>1169</v>
      </c>
      <c r="C656" t="s">
        <v>1327</v>
      </c>
      <c r="D656" t="s">
        <v>1372</v>
      </c>
      <c r="E656" t="s">
        <v>66</v>
      </c>
      <c r="F656" t="s">
        <v>11</v>
      </c>
      <c r="G656" t="s">
        <v>11</v>
      </c>
      <c r="H656" t="s">
        <v>11</v>
      </c>
      <c r="I656" t="s">
        <v>12</v>
      </c>
      <c r="J656" t="s">
        <v>687</v>
      </c>
    </row>
    <row r="657" spans="1:10" x14ac:dyDescent="0.3">
      <c r="A657" t="s">
        <v>1024</v>
      </c>
      <c r="B657" t="s">
        <v>1025</v>
      </c>
      <c r="C657" t="s">
        <v>1327</v>
      </c>
      <c r="D657" t="s">
        <v>1372</v>
      </c>
      <c r="E657" t="s">
        <v>66</v>
      </c>
      <c r="F657" t="s">
        <v>11</v>
      </c>
      <c r="G657" t="s">
        <v>11</v>
      </c>
      <c r="H657" t="s">
        <v>11</v>
      </c>
      <c r="I657" t="s">
        <v>12</v>
      </c>
      <c r="J657" t="s">
        <v>687</v>
      </c>
    </row>
    <row r="658" spans="1:10" x14ac:dyDescent="0.3">
      <c r="A658" t="s">
        <v>1030</v>
      </c>
      <c r="B658" t="s">
        <v>1031</v>
      </c>
      <c r="C658" t="s">
        <v>1327</v>
      </c>
      <c r="D658" t="s">
        <v>1372</v>
      </c>
      <c r="E658" t="s">
        <v>66</v>
      </c>
      <c r="F658" t="s">
        <v>11</v>
      </c>
      <c r="G658" t="s">
        <v>11</v>
      </c>
      <c r="H658" t="s">
        <v>11</v>
      </c>
      <c r="I658" t="s">
        <v>12</v>
      </c>
      <c r="J658" t="s">
        <v>687</v>
      </c>
    </row>
    <row r="659" spans="1:10" x14ac:dyDescent="0.3">
      <c r="A659" t="s">
        <v>1170</v>
      </c>
      <c r="B659" t="s">
        <v>1171</v>
      </c>
      <c r="C659" t="s">
        <v>1327</v>
      </c>
      <c r="D659" t="s">
        <v>1372</v>
      </c>
      <c r="E659" t="s">
        <v>66</v>
      </c>
      <c r="F659" t="s">
        <v>11</v>
      </c>
      <c r="G659" t="s">
        <v>11</v>
      </c>
      <c r="H659" t="s">
        <v>11</v>
      </c>
      <c r="I659" t="s">
        <v>12</v>
      </c>
      <c r="J659" t="s">
        <v>687</v>
      </c>
    </row>
    <row r="660" spans="1:10" x14ac:dyDescent="0.3">
      <c r="A660" t="s">
        <v>1172</v>
      </c>
      <c r="B660" t="s">
        <v>1173</v>
      </c>
      <c r="C660" t="s">
        <v>1327</v>
      </c>
      <c r="D660" t="s">
        <v>1372</v>
      </c>
      <c r="E660" t="s">
        <v>66</v>
      </c>
      <c r="F660" t="s">
        <v>11</v>
      </c>
      <c r="G660" t="s">
        <v>11</v>
      </c>
      <c r="H660" t="s">
        <v>11</v>
      </c>
      <c r="I660" t="s">
        <v>12</v>
      </c>
      <c r="J660" t="s">
        <v>687</v>
      </c>
    </row>
    <row r="661" spans="1:10" x14ac:dyDescent="0.3">
      <c r="A661" t="s">
        <v>1020</v>
      </c>
      <c r="B661" t="s">
        <v>1021</v>
      </c>
      <c r="C661" t="s">
        <v>1327</v>
      </c>
      <c r="D661" t="s">
        <v>1372</v>
      </c>
      <c r="E661" t="s">
        <v>66</v>
      </c>
      <c r="F661" t="s">
        <v>11</v>
      </c>
      <c r="G661" t="s">
        <v>11</v>
      </c>
      <c r="H661" t="s">
        <v>11</v>
      </c>
      <c r="I661" t="s">
        <v>12</v>
      </c>
      <c r="J661" t="s">
        <v>687</v>
      </c>
    </row>
    <row r="662" spans="1:10" x14ac:dyDescent="0.3">
      <c r="A662" t="s">
        <v>1032</v>
      </c>
      <c r="B662" t="s">
        <v>1033</v>
      </c>
      <c r="C662" t="s">
        <v>1327</v>
      </c>
      <c r="D662" t="s">
        <v>1372</v>
      </c>
      <c r="E662" t="s">
        <v>66</v>
      </c>
      <c r="F662" t="s">
        <v>11</v>
      </c>
      <c r="G662" t="s">
        <v>11</v>
      </c>
      <c r="H662" t="s">
        <v>11</v>
      </c>
      <c r="I662" t="s">
        <v>12</v>
      </c>
      <c r="J662" t="s">
        <v>687</v>
      </c>
    </row>
    <row r="663" spans="1:10" x14ac:dyDescent="0.3">
      <c r="A663" t="s">
        <v>1174</v>
      </c>
      <c r="B663" t="s">
        <v>1175</v>
      </c>
      <c r="C663" t="s">
        <v>1327</v>
      </c>
      <c r="D663" t="s">
        <v>1372</v>
      </c>
      <c r="E663" t="s">
        <v>66</v>
      </c>
      <c r="F663" t="s">
        <v>11</v>
      </c>
      <c r="G663" t="s">
        <v>11</v>
      </c>
      <c r="H663" t="s">
        <v>11</v>
      </c>
      <c r="I663" t="s">
        <v>12</v>
      </c>
      <c r="J663" t="s">
        <v>687</v>
      </c>
    </row>
    <row r="664" spans="1:10" x14ac:dyDescent="0.3">
      <c r="A664" t="s">
        <v>1176</v>
      </c>
      <c r="B664" t="s">
        <v>1177</v>
      </c>
      <c r="C664" t="s">
        <v>1327</v>
      </c>
      <c r="D664" t="s">
        <v>1372</v>
      </c>
      <c r="E664" t="s">
        <v>66</v>
      </c>
      <c r="F664" t="s">
        <v>11</v>
      </c>
      <c r="G664" t="s">
        <v>11</v>
      </c>
      <c r="H664" t="s">
        <v>11</v>
      </c>
      <c r="I664" t="s">
        <v>12</v>
      </c>
      <c r="J664" t="s">
        <v>687</v>
      </c>
    </row>
    <row r="665" spans="1:10" x14ac:dyDescent="0.3">
      <c r="A665" t="s">
        <v>1178</v>
      </c>
      <c r="B665" t="s">
        <v>1179</v>
      </c>
      <c r="C665" t="s">
        <v>1327</v>
      </c>
      <c r="D665" t="s">
        <v>1372</v>
      </c>
      <c r="E665" t="s">
        <v>66</v>
      </c>
      <c r="F665" t="s">
        <v>11</v>
      </c>
      <c r="G665" t="s">
        <v>11</v>
      </c>
      <c r="H665" t="s">
        <v>11</v>
      </c>
      <c r="I665" t="s">
        <v>12</v>
      </c>
      <c r="J665" t="s">
        <v>687</v>
      </c>
    </row>
    <row r="666" spans="1:10" x14ac:dyDescent="0.3">
      <c r="A666" t="s">
        <v>1180</v>
      </c>
      <c r="B666" t="s">
        <v>1181</v>
      </c>
      <c r="C666" t="s">
        <v>1327</v>
      </c>
      <c r="D666" t="s">
        <v>1372</v>
      </c>
      <c r="E666" t="s">
        <v>66</v>
      </c>
      <c r="F666" t="s">
        <v>11</v>
      </c>
      <c r="G666" t="s">
        <v>11</v>
      </c>
      <c r="H666" t="s">
        <v>11</v>
      </c>
      <c r="I666" t="s">
        <v>12</v>
      </c>
      <c r="J666" t="s">
        <v>687</v>
      </c>
    </row>
    <row r="667" spans="1:10" x14ac:dyDescent="0.3">
      <c r="A667" t="s">
        <v>969</v>
      </c>
      <c r="B667" t="s">
        <v>970</v>
      </c>
      <c r="C667" t="s">
        <v>448</v>
      </c>
      <c r="D667" t="s">
        <v>1372</v>
      </c>
      <c r="E667" t="s">
        <v>66</v>
      </c>
      <c r="F667" t="s">
        <v>11</v>
      </c>
      <c r="G667" t="s">
        <v>11</v>
      </c>
      <c r="H667" t="s">
        <v>11</v>
      </c>
      <c r="I667" t="s">
        <v>12</v>
      </c>
      <c r="J667" t="s">
        <v>687</v>
      </c>
    </row>
    <row r="668" spans="1:10" x14ac:dyDescent="0.3">
      <c r="A668" t="s">
        <v>971</v>
      </c>
      <c r="B668" t="s">
        <v>972</v>
      </c>
      <c r="C668" t="s">
        <v>448</v>
      </c>
      <c r="D668" t="s">
        <v>1372</v>
      </c>
      <c r="E668" t="s">
        <v>66</v>
      </c>
      <c r="F668" t="s">
        <v>11</v>
      </c>
      <c r="G668" t="s">
        <v>11</v>
      </c>
      <c r="H668" t="s">
        <v>11</v>
      </c>
      <c r="I668" t="s">
        <v>12</v>
      </c>
      <c r="J668" t="s">
        <v>687</v>
      </c>
    </row>
    <row r="669" spans="1:10" x14ac:dyDescent="0.3">
      <c r="A669" t="s">
        <v>1182</v>
      </c>
      <c r="B669" t="s">
        <v>1183</v>
      </c>
      <c r="C669" t="s">
        <v>1184</v>
      </c>
      <c r="D669" t="s">
        <v>1372</v>
      </c>
      <c r="E669" t="s">
        <v>66</v>
      </c>
      <c r="F669" t="s">
        <v>11</v>
      </c>
      <c r="G669" t="s">
        <v>11</v>
      </c>
      <c r="H669" t="s">
        <v>11</v>
      </c>
      <c r="I669" t="s">
        <v>12</v>
      </c>
      <c r="J669" t="s">
        <v>687</v>
      </c>
    </row>
    <row r="670" spans="1:10" x14ac:dyDescent="0.3">
      <c r="A670" t="s">
        <v>1739</v>
      </c>
      <c r="B670" t="s">
        <v>1740</v>
      </c>
      <c r="C670" t="s">
        <v>589</v>
      </c>
      <c r="D670" t="s">
        <v>1372</v>
      </c>
      <c r="E670" t="s">
        <v>66</v>
      </c>
      <c r="F670" t="s">
        <v>11</v>
      </c>
      <c r="G670" t="s">
        <v>11</v>
      </c>
      <c r="H670" t="s">
        <v>11</v>
      </c>
      <c r="I670" t="s">
        <v>12</v>
      </c>
      <c r="J670" t="s">
        <v>687</v>
      </c>
    </row>
    <row r="671" spans="1:10" x14ac:dyDescent="0.3">
      <c r="A671" t="s">
        <v>1185</v>
      </c>
      <c r="B671" t="s">
        <v>1186</v>
      </c>
      <c r="C671" t="s">
        <v>786</v>
      </c>
      <c r="D671" t="s">
        <v>1376</v>
      </c>
      <c r="E671" t="s">
        <v>70</v>
      </c>
      <c r="F671" t="s">
        <v>12</v>
      </c>
      <c r="G671" t="s">
        <v>12</v>
      </c>
      <c r="H671" t="s">
        <v>11</v>
      </c>
      <c r="I671" t="s">
        <v>12</v>
      </c>
      <c r="J671" t="s">
        <v>687</v>
      </c>
    </row>
    <row r="672" spans="1:10" x14ac:dyDescent="0.3">
      <c r="A672" t="s">
        <v>1187</v>
      </c>
      <c r="B672" t="s">
        <v>1188</v>
      </c>
      <c r="C672" t="s">
        <v>786</v>
      </c>
      <c r="D672" t="s">
        <v>1376</v>
      </c>
      <c r="E672" t="s">
        <v>70</v>
      </c>
      <c r="F672" t="s">
        <v>12</v>
      </c>
      <c r="G672" t="s">
        <v>12</v>
      </c>
      <c r="H672" t="s">
        <v>11</v>
      </c>
      <c r="I672" t="s">
        <v>12</v>
      </c>
      <c r="J672" t="s">
        <v>687</v>
      </c>
    </row>
    <row r="673" spans="1:10" x14ac:dyDescent="0.3">
      <c r="A673" t="s">
        <v>1189</v>
      </c>
      <c r="B673" t="s">
        <v>1190</v>
      </c>
      <c r="C673" t="s">
        <v>786</v>
      </c>
      <c r="D673" t="s">
        <v>1376</v>
      </c>
      <c r="E673" t="s">
        <v>70</v>
      </c>
      <c r="F673" t="s">
        <v>12</v>
      </c>
      <c r="G673" t="s">
        <v>12</v>
      </c>
      <c r="H673" t="s">
        <v>11</v>
      </c>
      <c r="I673" t="s">
        <v>12</v>
      </c>
      <c r="J673" t="s">
        <v>687</v>
      </c>
    </row>
    <row r="674" spans="1:10" x14ac:dyDescent="0.3">
      <c r="A674" t="s">
        <v>1191</v>
      </c>
      <c r="B674" t="s">
        <v>1192</v>
      </c>
      <c r="C674" t="s">
        <v>786</v>
      </c>
      <c r="D674" t="s">
        <v>1376</v>
      </c>
      <c r="E674" t="s">
        <v>70</v>
      </c>
      <c r="F674" t="s">
        <v>12</v>
      </c>
      <c r="G674" t="s">
        <v>12</v>
      </c>
      <c r="H674" t="s">
        <v>11</v>
      </c>
      <c r="I674" t="s">
        <v>12</v>
      </c>
      <c r="J674" t="s">
        <v>687</v>
      </c>
    </row>
    <row r="675" spans="1:10" x14ac:dyDescent="0.3">
      <c r="A675" t="s">
        <v>1193</v>
      </c>
      <c r="B675" t="s">
        <v>1194</v>
      </c>
      <c r="C675" t="s">
        <v>786</v>
      </c>
      <c r="D675" t="s">
        <v>1376</v>
      </c>
      <c r="E675" t="s">
        <v>70</v>
      </c>
      <c r="F675" t="s">
        <v>12</v>
      </c>
      <c r="G675" t="s">
        <v>12</v>
      </c>
      <c r="H675" t="s">
        <v>11</v>
      </c>
      <c r="I675" t="s">
        <v>12</v>
      </c>
      <c r="J675" t="s">
        <v>687</v>
      </c>
    </row>
    <row r="676" spans="1:10" x14ac:dyDescent="0.3">
      <c r="A676" t="s">
        <v>1195</v>
      </c>
      <c r="B676" t="s">
        <v>1196</v>
      </c>
      <c r="C676" t="s">
        <v>786</v>
      </c>
      <c r="D676" t="s">
        <v>1376</v>
      </c>
      <c r="E676" t="s">
        <v>70</v>
      </c>
      <c r="F676" t="s">
        <v>12</v>
      </c>
      <c r="G676" t="s">
        <v>12</v>
      </c>
      <c r="H676" t="s">
        <v>11</v>
      </c>
      <c r="I676" t="s">
        <v>12</v>
      </c>
      <c r="J676" t="s">
        <v>687</v>
      </c>
    </row>
    <row r="677" spans="1:10" x14ac:dyDescent="0.3">
      <c r="A677" t="s">
        <v>1344</v>
      </c>
      <c r="B677" t="s">
        <v>1345</v>
      </c>
      <c r="C677" t="s">
        <v>1346</v>
      </c>
      <c r="D677" t="s">
        <v>1372</v>
      </c>
      <c r="E677" t="s">
        <v>177</v>
      </c>
      <c r="F677" t="s">
        <v>12</v>
      </c>
      <c r="G677" t="s">
        <v>12</v>
      </c>
      <c r="H677" t="s">
        <v>12</v>
      </c>
      <c r="I677" t="s">
        <v>11</v>
      </c>
      <c r="J677" t="s">
        <v>687</v>
      </c>
    </row>
    <row r="678" spans="1:10" x14ac:dyDescent="0.3">
      <c r="A678" t="s">
        <v>1347</v>
      </c>
      <c r="B678" t="s">
        <v>1348</v>
      </c>
      <c r="C678" t="s">
        <v>1349</v>
      </c>
      <c r="D678" t="s">
        <v>1372</v>
      </c>
      <c r="E678" t="s">
        <v>66</v>
      </c>
      <c r="F678" t="s">
        <v>11</v>
      </c>
      <c r="G678" t="s">
        <v>11</v>
      </c>
      <c r="H678" t="s">
        <v>11</v>
      </c>
      <c r="I678" t="s">
        <v>12</v>
      </c>
      <c r="J678" t="s">
        <v>687</v>
      </c>
    </row>
    <row r="679" spans="1:10" x14ac:dyDescent="0.3">
      <c r="A679" t="s">
        <v>1741</v>
      </c>
      <c r="B679" t="s">
        <v>1742</v>
      </c>
      <c r="C679" t="s">
        <v>1743</v>
      </c>
      <c r="D679" t="s">
        <v>1372</v>
      </c>
      <c r="E679" t="s">
        <v>66</v>
      </c>
      <c r="F679" t="s">
        <v>11</v>
      </c>
      <c r="G679" t="s">
        <v>11</v>
      </c>
      <c r="H679" t="s">
        <v>11</v>
      </c>
      <c r="I679" t="s">
        <v>12</v>
      </c>
      <c r="J679" t="s">
        <v>687</v>
      </c>
    </row>
    <row r="680" spans="1:10" x14ac:dyDescent="0.3">
      <c r="A680" t="s">
        <v>1744</v>
      </c>
      <c r="B680" t="s">
        <v>1745</v>
      </c>
      <c r="C680" t="s">
        <v>1746</v>
      </c>
      <c r="D680" t="s">
        <v>1372</v>
      </c>
      <c r="E680" t="s">
        <v>66</v>
      </c>
      <c r="F680" t="s">
        <v>11</v>
      </c>
      <c r="G680" t="s">
        <v>11</v>
      </c>
      <c r="H680" t="s">
        <v>11</v>
      </c>
      <c r="I680" t="s">
        <v>12</v>
      </c>
      <c r="J680" t="s">
        <v>687</v>
      </c>
    </row>
    <row r="681" spans="1:10" x14ac:dyDescent="0.3">
      <c r="A681" t="s">
        <v>1379</v>
      </c>
      <c r="B681" t="s">
        <v>1380</v>
      </c>
      <c r="C681" t="s">
        <v>1381</v>
      </c>
      <c r="D681" t="s">
        <v>1372</v>
      </c>
      <c r="E681" t="s">
        <v>422</v>
      </c>
      <c r="F681" t="s">
        <v>12</v>
      </c>
      <c r="G681" t="s">
        <v>12</v>
      </c>
      <c r="H681" t="s">
        <v>12</v>
      </c>
      <c r="I681" t="s">
        <v>11</v>
      </c>
      <c r="J681" t="s">
        <v>687</v>
      </c>
    </row>
    <row r="682" spans="1:10" x14ac:dyDescent="0.3">
      <c r="A682" t="s">
        <v>1747</v>
      </c>
      <c r="B682" t="s">
        <v>1748</v>
      </c>
      <c r="C682" t="s">
        <v>1749</v>
      </c>
      <c r="D682" t="s">
        <v>1372</v>
      </c>
      <c r="E682" t="s">
        <v>66</v>
      </c>
      <c r="F682" t="s">
        <v>11</v>
      </c>
      <c r="G682" t="s">
        <v>11</v>
      </c>
      <c r="H682" t="s">
        <v>11</v>
      </c>
      <c r="I682" t="s">
        <v>12</v>
      </c>
      <c r="J682" t="s">
        <v>687</v>
      </c>
    </row>
    <row r="683" spans="1:10" x14ac:dyDescent="0.3">
      <c r="A683" t="s">
        <v>1750</v>
      </c>
      <c r="B683" t="s">
        <v>1751</v>
      </c>
      <c r="C683" t="s">
        <v>1752</v>
      </c>
      <c r="D683" t="s">
        <v>1372</v>
      </c>
      <c r="E683" t="s">
        <v>66</v>
      </c>
      <c r="F683" t="s">
        <v>11</v>
      </c>
      <c r="G683" t="s">
        <v>11</v>
      </c>
      <c r="H683" t="s">
        <v>11</v>
      </c>
      <c r="I683" t="s">
        <v>12</v>
      </c>
      <c r="J683" t="s">
        <v>687</v>
      </c>
    </row>
    <row r="684" spans="1:10" x14ac:dyDescent="0.3">
      <c r="A684" t="s">
        <v>1753</v>
      </c>
      <c r="B684" t="s">
        <v>1754</v>
      </c>
      <c r="C684" t="s">
        <v>1749</v>
      </c>
      <c r="D684" t="s">
        <v>1372</v>
      </c>
      <c r="E684" t="s">
        <v>66</v>
      </c>
      <c r="F684" t="s">
        <v>11</v>
      </c>
      <c r="G684" t="s">
        <v>11</v>
      </c>
      <c r="H684" t="s">
        <v>11</v>
      </c>
      <c r="I684" t="s">
        <v>12</v>
      </c>
      <c r="J684" t="s">
        <v>687</v>
      </c>
    </row>
    <row r="685" spans="1:10" x14ac:dyDescent="0.3">
      <c r="A685" t="s">
        <v>1755</v>
      </c>
      <c r="B685" t="s">
        <v>1756</v>
      </c>
      <c r="C685" t="s">
        <v>1749</v>
      </c>
      <c r="D685" t="s">
        <v>1372</v>
      </c>
      <c r="E685" t="s">
        <v>66</v>
      </c>
      <c r="F685" t="s">
        <v>11</v>
      </c>
      <c r="G685" t="s">
        <v>11</v>
      </c>
      <c r="H685" t="s">
        <v>11</v>
      </c>
      <c r="I685" t="s">
        <v>12</v>
      </c>
      <c r="J685" t="s">
        <v>687</v>
      </c>
    </row>
    <row r="686" spans="1:10" x14ac:dyDescent="0.3">
      <c r="A686" t="s">
        <v>1757</v>
      </c>
      <c r="B686" t="s">
        <v>1758</v>
      </c>
      <c r="C686" t="s">
        <v>1746</v>
      </c>
      <c r="D686" t="s">
        <v>1372</v>
      </c>
      <c r="E686" t="s">
        <v>66</v>
      </c>
      <c r="F686" t="s">
        <v>11</v>
      </c>
      <c r="G686" t="s">
        <v>11</v>
      </c>
      <c r="H686" t="s">
        <v>11</v>
      </c>
      <c r="I686" t="s">
        <v>12</v>
      </c>
      <c r="J686" t="s">
        <v>687</v>
      </c>
    </row>
    <row r="687" spans="1:10" x14ac:dyDescent="0.3">
      <c r="A687" t="s">
        <v>1759</v>
      </c>
      <c r="B687" t="s">
        <v>1760</v>
      </c>
      <c r="C687" t="s">
        <v>1761</v>
      </c>
      <c r="D687" t="s">
        <v>1372</v>
      </c>
      <c r="E687" t="s">
        <v>66</v>
      </c>
      <c r="F687" t="s">
        <v>11</v>
      </c>
      <c r="G687" t="s">
        <v>11</v>
      </c>
      <c r="H687" t="s">
        <v>11</v>
      </c>
      <c r="I687" t="s">
        <v>12</v>
      </c>
      <c r="J687" t="s">
        <v>687</v>
      </c>
    </row>
    <row r="688" spans="1:10" x14ac:dyDescent="0.3">
      <c r="A688" t="s">
        <v>1762</v>
      </c>
      <c r="B688" t="s">
        <v>1763</v>
      </c>
      <c r="C688" t="s">
        <v>1749</v>
      </c>
      <c r="D688" t="s">
        <v>1372</v>
      </c>
      <c r="E688" t="s">
        <v>66</v>
      </c>
      <c r="F688" t="s">
        <v>11</v>
      </c>
      <c r="G688" t="s">
        <v>11</v>
      </c>
      <c r="H688" t="s">
        <v>11</v>
      </c>
      <c r="I688" t="s">
        <v>12</v>
      </c>
      <c r="J688" t="s">
        <v>687</v>
      </c>
    </row>
    <row r="689" spans="1:10" x14ac:dyDescent="0.3">
      <c r="A689" t="s">
        <v>1764</v>
      </c>
      <c r="B689" t="s">
        <v>1765</v>
      </c>
      <c r="C689" t="s">
        <v>1537</v>
      </c>
      <c r="D689" t="s">
        <v>1376</v>
      </c>
      <c r="E689" t="s">
        <v>66</v>
      </c>
      <c r="F689" t="s">
        <v>12</v>
      </c>
      <c r="G689" t="s">
        <v>12</v>
      </c>
      <c r="H689" t="s">
        <v>11</v>
      </c>
      <c r="I689" t="s">
        <v>12</v>
      </c>
      <c r="J689" t="s">
        <v>687</v>
      </c>
    </row>
    <row r="690" spans="1:10" x14ac:dyDescent="0.3">
      <c r="A690" t="s">
        <v>1766</v>
      </c>
      <c r="B690" t="s">
        <v>1767</v>
      </c>
      <c r="C690" t="s">
        <v>1768</v>
      </c>
      <c r="D690" t="s">
        <v>1372</v>
      </c>
      <c r="E690" t="s">
        <v>177</v>
      </c>
      <c r="F690" t="s">
        <v>12</v>
      </c>
      <c r="G690" t="s">
        <v>12</v>
      </c>
      <c r="H690" t="s">
        <v>12</v>
      </c>
      <c r="I690" t="s">
        <v>11</v>
      </c>
      <c r="J690" t="s">
        <v>687</v>
      </c>
    </row>
    <row r="691" spans="1:10" x14ac:dyDescent="0.3">
      <c r="A691" t="s">
        <v>1769</v>
      </c>
      <c r="B691" t="s">
        <v>1770</v>
      </c>
      <c r="C691" t="s">
        <v>1746</v>
      </c>
      <c r="D691" t="s">
        <v>1372</v>
      </c>
      <c r="E691" t="s">
        <v>66</v>
      </c>
      <c r="F691" t="s">
        <v>11</v>
      </c>
      <c r="G691" t="s">
        <v>11</v>
      </c>
      <c r="H691" t="s">
        <v>11</v>
      </c>
      <c r="I691" t="s">
        <v>12</v>
      </c>
      <c r="J691" t="s">
        <v>687</v>
      </c>
    </row>
    <row r="692" spans="1:10" x14ac:dyDescent="0.3">
      <c r="A692" t="s">
        <v>1771</v>
      </c>
      <c r="B692" t="s">
        <v>1772</v>
      </c>
      <c r="C692" t="s">
        <v>1746</v>
      </c>
      <c r="D692" t="s">
        <v>1372</v>
      </c>
      <c r="E692" t="s">
        <v>66</v>
      </c>
      <c r="F692" t="s">
        <v>11</v>
      </c>
      <c r="G692" t="s">
        <v>11</v>
      </c>
      <c r="H692" t="s">
        <v>11</v>
      </c>
      <c r="I692" t="s">
        <v>12</v>
      </c>
      <c r="J692" t="s">
        <v>687</v>
      </c>
    </row>
    <row r="693" spans="1:10" x14ac:dyDescent="0.3">
      <c r="A693" t="s">
        <v>1773</v>
      </c>
      <c r="B693" t="s">
        <v>1774</v>
      </c>
      <c r="C693" t="s">
        <v>1768</v>
      </c>
      <c r="D693" t="s">
        <v>1372</v>
      </c>
      <c r="E693" t="s">
        <v>177</v>
      </c>
      <c r="F693" t="s">
        <v>12</v>
      </c>
      <c r="G693" t="s">
        <v>12</v>
      </c>
      <c r="H693" t="s">
        <v>12</v>
      </c>
      <c r="I693" t="s">
        <v>11</v>
      </c>
      <c r="J693" t="s">
        <v>687</v>
      </c>
    </row>
    <row r="694" spans="1:10" x14ac:dyDescent="0.3">
      <c r="A694" t="s">
        <v>1775</v>
      </c>
      <c r="B694" t="s">
        <v>1776</v>
      </c>
      <c r="C694" t="s">
        <v>1768</v>
      </c>
      <c r="D694" t="s">
        <v>1372</v>
      </c>
      <c r="E694" t="s">
        <v>177</v>
      </c>
      <c r="F694" t="s">
        <v>12</v>
      </c>
      <c r="G694" t="s">
        <v>12</v>
      </c>
      <c r="H694" t="s">
        <v>12</v>
      </c>
      <c r="I694" t="s">
        <v>11</v>
      </c>
      <c r="J694" t="s">
        <v>687</v>
      </c>
    </row>
    <row r="695" spans="1:10" x14ac:dyDescent="0.3">
      <c r="A695" t="s">
        <v>1777</v>
      </c>
      <c r="B695" t="s">
        <v>1778</v>
      </c>
      <c r="C695" t="s">
        <v>1768</v>
      </c>
      <c r="D695" t="s">
        <v>1372</v>
      </c>
      <c r="E695" t="s">
        <v>177</v>
      </c>
      <c r="F695" t="s">
        <v>12</v>
      </c>
      <c r="G695" t="s">
        <v>12</v>
      </c>
      <c r="H695" t="s">
        <v>12</v>
      </c>
      <c r="I695" t="s">
        <v>11</v>
      </c>
      <c r="J695" t="s">
        <v>687</v>
      </c>
    </row>
    <row r="696" spans="1:10" x14ac:dyDescent="0.3">
      <c r="A696" t="s">
        <v>1779</v>
      </c>
      <c r="B696" t="s">
        <v>1780</v>
      </c>
      <c r="C696" t="s">
        <v>1768</v>
      </c>
      <c r="D696" t="s">
        <v>1372</v>
      </c>
      <c r="E696" t="s">
        <v>177</v>
      </c>
      <c r="F696" t="s">
        <v>12</v>
      </c>
      <c r="G696" t="s">
        <v>12</v>
      </c>
      <c r="H696" t="s">
        <v>12</v>
      </c>
      <c r="I696" t="s">
        <v>11</v>
      </c>
      <c r="J696" t="s">
        <v>687</v>
      </c>
    </row>
    <row r="697" spans="1:10" x14ac:dyDescent="0.3">
      <c r="A697" t="s">
        <v>1781</v>
      </c>
      <c r="B697" t="s">
        <v>1782</v>
      </c>
      <c r="C697" t="s">
        <v>1768</v>
      </c>
      <c r="D697" t="s">
        <v>1372</v>
      </c>
      <c r="E697" t="s">
        <v>177</v>
      </c>
      <c r="F697" t="s">
        <v>12</v>
      </c>
      <c r="G697" t="s">
        <v>12</v>
      </c>
      <c r="H697" t="s">
        <v>12</v>
      </c>
      <c r="I697" t="s">
        <v>11</v>
      </c>
      <c r="J697" t="s">
        <v>687</v>
      </c>
    </row>
    <row r="698" spans="1:10" x14ac:dyDescent="0.3">
      <c r="A698" t="s">
        <v>1783</v>
      </c>
      <c r="B698" t="s">
        <v>1784</v>
      </c>
      <c r="C698" t="s">
        <v>1768</v>
      </c>
      <c r="D698" t="s">
        <v>1372</v>
      </c>
      <c r="E698" t="s">
        <v>177</v>
      </c>
      <c r="F698" t="s">
        <v>12</v>
      </c>
      <c r="G698" t="s">
        <v>12</v>
      </c>
      <c r="H698" t="s">
        <v>12</v>
      </c>
      <c r="I698" t="s">
        <v>11</v>
      </c>
      <c r="J698" t="s">
        <v>687</v>
      </c>
    </row>
    <row r="699" spans="1:10" x14ac:dyDescent="0.3">
      <c r="A699" t="s">
        <v>1785</v>
      </c>
      <c r="B699" t="s">
        <v>1786</v>
      </c>
      <c r="C699" t="s">
        <v>1768</v>
      </c>
      <c r="D699" t="s">
        <v>1372</v>
      </c>
      <c r="E699" t="s">
        <v>177</v>
      </c>
      <c r="F699" t="s">
        <v>12</v>
      </c>
      <c r="G699" t="s">
        <v>12</v>
      </c>
      <c r="H699" t="s">
        <v>12</v>
      </c>
      <c r="I699" t="s">
        <v>11</v>
      </c>
      <c r="J699" t="s">
        <v>687</v>
      </c>
    </row>
    <row r="700" spans="1:10" x14ac:dyDescent="0.3">
      <c r="A700" t="s">
        <v>1787</v>
      </c>
      <c r="B700" t="s">
        <v>1788</v>
      </c>
      <c r="C700" t="s">
        <v>1768</v>
      </c>
      <c r="D700" t="s">
        <v>1372</v>
      </c>
      <c r="E700" t="s">
        <v>177</v>
      </c>
      <c r="F700" t="s">
        <v>12</v>
      </c>
      <c r="G700" t="s">
        <v>12</v>
      </c>
      <c r="H700" t="s">
        <v>12</v>
      </c>
      <c r="I700" t="s">
        <v>11</v>
      </c>
      <c r="J700" t="s">
        <v>687</v>
      </c>
    </row>
    <row r="701" spans="1:10" x14ac:dyDescent="0.3">
      <c r="A701" t="s">
        <v>1789</v>
      </c>
      <c r="B701" t="s">
        <v>1790</v>
      </c>
      <c r="C701" t="s">
        <v>1768</v>
      </c>
      <c r="D701" t="s">
        <v>1372</v>
      </c>
      <c r="E701" t="s">
        <v>177</v>
      </c>
      <c r="F701" t="s">
        <v>12</v>
      </c>
      <c r="G701" t="s">
        <v>12</v>
      </c>
      <c r="H701" t="s">
        <v>12</v>
      </c>
      <c r="I701" t="s">
        <v>11</v>
      </c>
      <c r="J701" t="s">
        <v>687</v>
      </c>
    </row>
    <row r="702" spans="1:10" x14ac:dyDescent="0.3">
      <c r="A702" t="s">
        <v>1791</v>
      </c>
      <c r="B702" t="s">
        <v>1792</v>
      </c>
      <c r="C702" t="s">
        <v>1768</v>
      </c>
      <c r="D702" t="s">
        <v>1372</v>
      </c>
      <c r="E702" t="s">
        <v>177</v>
      </c>
      <c r="F702" t="s">
        <v>12</v>
      </c>
      <c r="G702" t="s">
        <v>12</v>
      </c>
      <c r="H702" t="s">
        <v>12</v>
      </c>
      <c r="I702" t="s">
        <v>11</v>
      </c>
      <c r="J702" t="s">
        <v>687</v>
      </c>
    </row>
    <row r="703" spans="1:10" x14ac:dyDescent="0.3">
      <c r="A703" t="s">
        <v>1793</v>
      </c>
      <c r="B703" t="s">
        <v>1794</v>
      </c>
      <c r="C703" t="s">
        <v>1768</v>
      </c>
      <c r="D703" t="s">
        <v>1372</v>
      </c>
      <c r="E703" t="s">
        <v>177</v>
      </c>
      <c r="F703" t="s">
        <v>12</v>
      </c>
      <c r="G703" t="s">
        <v>12</v>
      </c>
      <c r="H703" t="s">
        <v>12</v>
      </c>
      <c r="I703" t="s">
        <v>11</v>
      </c>
      <c r="J703" t="s">
        <v>687</v>
      </c>
    </row>
    <row r="704" spans="1:10" x14ac:dyDescent="0.3">
      <c r="A704" t="s">
        <v>1795</v>
      </c>
      <c r="B704" t="s">
        <v>1796</v>
      </c>
      <c r="C704" t="s">
        <v>1768</v>
      </c>
      <c r="D704" t="s">
        <v>1372</v>
      </c>
      <c r="E704" t="s">
        <v>177</v>
      </c>
      <c r="F704" t="s">
        <v>12</v>
      </c>
      <c r="G704" t="s">
        <v>12</v>
      </c>
      <c r="H704" t="s">
        <v>12</v>
      </c>
      <c r="I704" t="s">
        <v>11</v>
      </c>
      <c r="J704" t="s">
        <v>687</v>
      </c>
    </row>
    <row r="705" spans="1:10" x14ac:dyDescent="0.3">
      <c r="A705" t="s">
        <v>1797</v>
      </c>
      <c r="B705" t="s">
        <v>1798</v>
      </c>
      <c r="C705" t="s">
        <v>1768</v>
      </c>
      <c r="D705" t="s">
        <v>1372</v>
      </c>
      <c r="E705" t="s">
        <v>177</v>
      </c>
      <c r="F705" t="s">
        <v>12</v>
      </c>
      <c r="G705" t="s">
        <v>12</v>
      </c>
      <c r="H705" t="s">
        <v>12</v>
      </c>
      <c r="I705" t="s">
        <v>11</v>
      </c>
      <c r="J705" t="s">
        <v>687</v>
      </c>
    </row>
    <row r="706" spans="1:10" x14ac:dyDescent="0.3">
      <c r="A706" t="s">
        <v>1799</v>
      </c>
      <c r="B706" t="s">
        <v>1800</v>
      </c>
      <c r="C706" t="s">
        <v>1768</v>
      </c>
      <c r="D706" t="s">
        <v>1372</v>
      </c>
      <c r="E706" t="s">
        <v>177</v>
      </c>
      <c r="F706" t="s">
        <v>12</v>
      </c>
      <c r="G706" t="s">
        <v>12</v>
      </c>
      <c r="H706" t="s">
        <v>12</v>
      </c>
      <c r="I706" t="s">
        <v>11</v>
      </c>
      <c r="J706" t="s">
        <v>687</v>
      </c>
    </row>
    <row r="707" spans="1:10" x14ac:dyDescent="0.3">
      <c r="A707" t="s">
        <v>1801</v>
      </c>
      <c r="B707" t="s">
        <v>1802</v>
      </c>
      <c r="C707" t="s">
        <v>1768</v>
      </c>
      <c r="D707" t="s">
        <v>1372</v>
      </c>
      <c r="E707" t="s">
        <v>177</v>
      </c>
      <c r="F707" t="s">
        <v>12</v>
      </c>
      <c r="G707" t="s">
        <v>12</v>
      </c>
      <c r="H707" t="s">
        <v>12</v>
      </c>
      <c r="I707" t="s">
        <v>11</v>
      </c>
      <c r="J707" t="s">
        <v>687</v>
      </c>
    </row>
    <row r="708" spans="1:10" x14ac:dyDescent="0.3">
      <c r="A708" t="s">
        <v>1803</v>
      </c>
      <c r="B708" t="s">
        <v>1804</v>
      </c>
      <c r="C708" t="s">
        <v>1768</v>
      </c>
      <c r="D708" t="s">
        <v>1372</v>
      </c>
      <c r="E708" t="s">
        <v>177</v>
      </c>
      <c r="F708" t="s">
        <v>12</v>
      </c>
      <c r="G708" t="s">
        <v>12</v>
      </c>
      <c r="H708" t="s">
        <v>12</v>
      </c>
      <c r="I708" t="s">
        <v>11</v>
      </c>
      <c r="J708" t="s">
        <v>687</v>
      </c>
    </row>
    <row r="709" spans="1:10" x14ac:dyDescent="0.3">
      <c r="A709" t="s">
        <v>1805</v>
      </c>
      <c r="B709" t="s">
        <v>1806</v>
      </c>
      <c r="C709" t="s">
        <v>1768</v>
      </c>
      <c r="D709" t="s">
        <v>1372</v>
      </c>
      <c r="E709" t="s">
        <v>177</v>
      </c>
      <c r="F709" t="s">
        <v>12</v>
      </c>
      <c r="G709" t="s">
        <v>12</v>
      </c>
      <c r="H709" t="s">
        <v>12</v>
      </c>
      <c r="I709" t="s">
        <v>11</v>
      </c>
      <c r="J709" t="s">
        <v>687</v>
      </c>
    </row>
    <row r="710" spans="1:10" x14ac:dyDescent="0.3">
      <c r="A710" t="s">
        <v>1807</v>
      </c>
      <c r="B710" t="s">
        <v>1808</v>
      </c>
      <c r="C710" t="s">
        <v>1768</v>
      </c>
      <c r="D710" t="s">
        <v>1372</v>
      </c>
      <c r="E710" t="s">
        <v>177</v>
      </c>
      <c r="F710" t="s">
        <v>12</v>
      </c>
      <c r="G710" t="s">
        <v>12</v>
      </c>
      <c r="H710" t="s">
        <v>12</v>
      </c>
      <c r="I710" t="s">
        <v>11</v>
      </c>
      <c r="J710" t="s">
        <v>687</v>
      </c>
    </row>
    <row r="711" spans="1:10" x14ac:dyDescent="0.3">
      <c r="A711" t="s">
        <v>1809</v>
      </c>
      <c r="B711" t="s">
        <v>1810</v>
      </c>
      <c r="C711" t="s">
        <v>1768</v>
      </c>
      <c r="D711" t="s">
        <v>1372</v>
      </c>
      <c r="E711" t="s">
        <v>177</v>
      </c>
      <c r="F711" t="s">
        <v>12</v>
      </c>
      <c r="G711" t="s">
        <v>12</v>
      </c>
      <c r="H711" t="s">
        <v>12</v>
      </c>
      <c r="I711" t="s">
        <v>11</v>
      </c>
      <c r="J711" t="s">
        <v>687</v>
      </c>
    </row>
    <row r="712" spans="1:10" x14ac:dyDescent="0.3">
      <c r="A712" t="s">
        <v>1811</v>
      </c>
      <c r="B712" t="s">
        <v>1812</v>
      </c>
      <c r="C712" t="s">
        <v>1768</v>
      </c>
      <c r="D712" t="s">
        <v>1372</v>
      </c>
      <c r="E712" t="s">
        <v>177</v>
      </c>
      <c r="F712" t="s">
        <v>12</v>
      </c>
      <c r="G712" t="s">
        <v>12</v>
      </c>
      <c r="H712" t="s">
        <v>12</v>
      </c>
      <c r="I712" t="s">
        <v>11</v>
      </c>
      <c r="J712" t="s">
        <v>687</v>
      </c>
    </row>
    <row r="713" spans="1:10" x14ac:dyDescent="0.3">
      <c r="A713" t="s">
        <v>1813</v>
      </c>
      <c r="B713" t="s">
        <v>1814</v>
      </c>
      <c r="C713" t="s">
        <v>1768</v>
      </c>
      <c r="D713" t="s">
        <v>1372</v>
      </c>
      <c r="E713" t="s">
        <v>177</v>
      </c>
      <c r="F713" t="s">
        <v>12</v>
      </c>
      <c r="G713" t="s">
        <v>12</v>
      </c>
      <c r="H713" t="s">
        <v>12</v>
      </c>
      <c r="I713" t="s">
        <v>11</v>
      </c>
      <c r="J713" t="s">
        <v>687</v>
      </c>
    </row>
    <row r="714" spans="1:10" x14ac:dyDescent="0.3">
      <c r="A714" t="s">
        <v>1815</v>
      </c>
      <c r="B714" t="s">
        <v>1816</v>
      </c>
      <c r="C714" t="s">
        <v>1768</v>
      </c>
      <c r="D714" t="s">
        <v>1372</v>
      </c>
      <c r="E714" t="s">
        <v>177</v>
      </c>
      <c r="F714" t="s">
        <v>12</v>
      </c>
      <c r="G714" t="s">
        <v>12</v>
      </c>
      <c r="H714" t="s">
        <v>12</v>
      </c>
      <c r="I714" t="s">
        <v>11</v>
      </c>
      <c r="J714" t="s">
        <v>687</v>
      </c>
    </row>
    <row r="715" spans="1:10" x14ac:dyDescent="0.3">
      <c r="A715" t="s">
        <v>1817</v>
      </c>
      <c r="B715" t="s">
        <v>1818</v>
      </c>
      <c r="C715" t="s">
        <v>1768</v>
      </c>
      <c r="D715" t="s">
        <v>1372</v>
      </c>
      <c r="E715" t="s">
        <v>177</v>
      </c>
      <c r="F715" t="s">
        <v>12</v>
      </c>
      <c r="G715" t="s">
        <v>12</v>
      </c>
      <c r="H715" t="s">
        <v>12</v>
      </c>
      <c r="I715" t="s">
        <v>11</v>
      </c>
      <c r="J715" t="s">
        <v>687</v>
      </c>
    </row>
    <row r="716" spans="1:10" x14ac:dyDescent="0.3">
      <c r="A716" t="s">
        <v>1819</v>
      </c>
      <c r="B716" t="s">
        <v>1820</v>
      </c>
      <c r="C716" t="s">
        <v>1768</v>
      </c>
      <c r="D716" t="s">
        <v>1372</v>
      </c>
      <c r="E716" t="s">
        <v>177</v>
      </c>
      <c r="F716" t="s">
        <v>12</v>
      </c>
      <c r="G716" t="s">
        <v>12</v>
      </c>
      <c r="H716" t="s">
        <v>12</v>
      </c>
      <c r="I716" t="s">
        <v>11</v>
      </c>
      <c r="J716" t="s">
        <v>687</v>
      </c>
    </row>
    <row r="717" spans="1:10" x14ac:dyDescent="0.3">
      <c r="A717" t="s">
        <v>1821</v>
      </c>
      <c r="B717" t="s">
        <v>1822</v>
      </c>
      <c r="C717" t="s">
        <v>1768</v>
      </c>
      <c r="D717" t="s">
        <v>1372</v>
      </c>
      <c r="E717" t="s">
        <v>177</v>
      </c>
      <c r="F717" t="s">
        <v>12</v>
      </c>
      <c r="G717" t="s">
        <v>12</v>
      </c>
      <c r="H717" t="s">
        <v>12</v>
      </c>
      <c r="I717" t="s">
        <v>11</v>
      </c>
      <c r="J717" t="s">
        <v>687</v>
      </c>
    </row>
    <row r="718" spans="1:10" x14ac:dyDescent="0.3">
      <c r="A718" t="s">
        <v>1823</v>
      </c>
      <c r="B718" t="s">
        <v>1824</v>
      </c>
      <c r="C718" t="s">
        <v>1768</v>
      </c>
      <c r="D718" t="s">
        <v>1372</v>
      </c>
      <c r="E718" t="s">
        <v>177</v>
      </c>
      <c r="F718" t="s">
        <v>12</v>
      </c>
      <c r="G718" t="s">
        <v>12</v>
      </c>
      <c r="H718" t="s">
        <v>12</v>
      </c>
      <c r="I718" t="s">
        <v>11</v>
      </c>
      <c r="J718" t="s">
        <v>687</v>
      </c>
    </row>
    <row r="719" spans="1:10" x14ac:dyDescent="0.3">
      <c r="A719" t="s">
        <v>1825</v>
      </c>
      <c r="B719" t="s">
        <v>1826</v>
      </c>
      <c r="C719" t="s">
        <v>1768</v>
      </c>
      <c r="D719" t="s">
        <v>1372</v>
      </c>
      <c r="E719" t="s">
        <v>177</v>
      </c>
      <c r="F719" t="s">
        <v>12</v>
      </c>
      <c r="G719" t="s">
        <v>12</v>
      </c>
      <c r="H719" t="s">
        <v>12</v>
      </c>
      <c r="I719" t="s">
        <v>11</v>
      </c>
      <c r="J719" t="s">
        <v>687</v>
      </c>
    </row>
    <row r="720" spans="1:10" x14ac:dyDescent="0.3">
      <c r="A720" t="s">
        <v>1827</v>
      </c>
      <c r="B720" t="s">
        <v>1828</v>
      </c>
      <c r="C720" t="s">
        <v>1768</v>
      </c>
      <c r="D720" t="s">
        <v>1372</v>
      </c>
      <c r="E720" t="s">
        <v>177</v>
      </c>
      <c r="F720" t="s">
        <v>12</v>
      </c>
      <c r="G720" t="s">
        <v>12</v>
      </c>
      <c r="H720" t="s">
        <v>12</v>
      </c>
      <c r="I720" t="s">
        <v>11</v>
      </c>
      <c r="J720" t="s">
        <v>687</v>
      </c>
    </row>
    <row r="721" spans="1:10" x14ac:dyDescent="0.3">
      <c r="A721" t="s">
        <v>1829</v>
      </c>
      <c r="B721" t="s">
        <v>1830</v>
      </c>
      <c r="C721" t="s">
        <v>1768</v>
      </c>
      <c r="D721" t="s">
        <v>1372</v>
      </c>
      <c r="E721" t="s">
        <v>177</v>
      </c>
      <c r="F721" t="s">
        <v>12</v>
      </c>
      <c r="G721" t="s">
        <v>12</v>
      </c>
      <c r="H721" t="s">
        <v>12</v>
      </c>
      <c r="I721" t="s">
        <v>11</v>
      </c>
      <c r="J721" t="s">
        <v>687</v>
      </c>
    </row>
    <row r="722" spans="1:10" x14ac:dyDescent="0.3">
      <c r="A722" t="s">
        <v>1831</v>
      </c>
      <c r="B722" t="s">
        <v>1832</v>
      </c>
      <c r="C722" t="s">
        <v>1768</v>
      </c>
      <c r="D722" t="s">
        <v>1372</v>
      </c>
      <c r="E722" t="s">
        <v>177</v>
      </c>
      <c r="F722" t="s">
        <v>12</v>
      </c>
      <c r="G722" t="s">
        <v>12</v>
      </c>
      <c r="H722" t="s">
        <v>12</v>
      </c>
      <c r="I722" t="s">
        <v>11</v>
      </c>
      <c r="J722" t="s">
        <v>687</v>
      </c>
    </row>
    <row r="723" spans="1:10" x14ac:dyDescent="0.3">
      <c r="A723" t="s">
        <v>1833</v>
      </c>
      <c r="B723" t="s">
        <v>1834</v>
      </c>
      <c r="C723" t="s">
        <v>1768</v>
      </c>
      <c r="D723" t="s">
        <v>1372</v>
      </c>
      <c r="E723" t="s">
        <v>177</v>
      </c>
      <c r="F723" t="s">
        <v>12</v>
      </c>
      <c r="G723" t="s">
        <v>12</v>
      </c>
      <c r="H723" t="s">
        <v>12</v>
      </c>
      <c r="I723" t="s">
        <v>11</v>
      </c>
      <c r="J723" t="s">
        <v>687</v>
      </c>
    </row>
    <row r="724" spans="1:10" x14ac:dyDescent="0.3">
      <c r="A724" t="s">
        <v>1835</v>
      </c>
      <c r="B724" t="s">
        <v>1836</v>
      </c>
      <c r="C724" t="s">
        <v>1768</v>
      </c>
      <c r="D724" t="s">
        <v>1372</v>
      </c>
      <c r="E724" t="s">
        <v>177</v>
      </c>
      <c r="F724" t="s">
        <v>12</v>
      </c>
      <c r="G724" t="s">
        <v>12</v>
      </c>
      <c r="H724" t="s">
        <v>12</v>
      </c>
      <c r="I724" t="s">
        <v>11</v>
      </c>
      <c r="J724" t="s">
        <v>687</v>
      </c>
    </row>
    <row r="725" spans="1:10" x14ac:dyDescent="0.3">
      <c r="A725" t="s">
        <v>1837</v>
      </c>
      <c r="B725" t="s">
        <v>1838</v>
      </c>
      <c r="C725" t="s">
        <v>1768</v>
      </c>
      <c r="D725" t="s">
        <v>1372</v>
      </c>
      <c r="E725" t="s">
        <v>177</v>
      </c>
      <c r="F725" t="s">
        <v>12</v>
      </c>
      <c r="G725" t="s">
        <v>12</v>
      </c>
      <c r="H725" t="s">
        <v>12</v>
      </c>
      <c r="I725" t="s">
        <v>11</v>
      </c>
      <c r="J725" t="s">
        <v>687</v>
      </c>
    </row>
    <row r="726" spans="1:10" x14ac:dyDescent="0.3">
      <c r="A726" t="s">
        <v>1839</v>
      </c>
      <c r="B726" t="s">
        <v>1840</v>
      </c>
      <c r="C726" t="s">
        <v>1746</v>
      </c>
      <c r="D726" t="s">
        <v>1372</v>
      </c>
      <c r="E726" t="s">
        <v>66</v>
      </c>
      <c r="F726" t="s">
        <v>11</v>
      </c>
      <c r="G726" t="s">
        <v>11</v>
      </c>
      <c r="H726" t="s">
        <v>11</v>
      </c>
      <c r="I726" t="s">
        <v>12</v>
      </c>
      <c r="J726" t="s">
        <v>687</v>
      </c>
    </row>
    <row r="727" spans="1:10" x14ac:dyDescent="0.3">
      <c r="A727" t="s">
        <v>1841</v>
      </c>
      <c r="B727" t="s">
        <v>1842</v>
      </c>
      <c r="C727" t="s">
        <v>1843</v>
      </c>
      <c r="D727" t="s">
        <v>1372</v>
      </c>
      <c r="E727" t="s">
        <v>66</v>
      </c>
      <c r="F727" t="s">
        <v>11</v>
      </c>
      <c r="G727" t="s">
        <v>11</v>
      </c>
      <c r="H727" t="s">
        <v>11</v>
      </c>
      <c r="I727" t="s">
        <v>12</v>
      </c>
      <c r="J727" t="s">
        <v>687</v>
      </c>
    </row>
    <row r="728" spans="1:10" x14ac:dyDescent="0.3">
      <c r="A728" t="s">
        <v>1844</v>
      </c>
      <c r="B728" t="s">
        <v>1845</v>
      </c>
      <c r="C728" t="s">
        <v>1746</v>
      </c>
      <c r="D728" t="s">
        <v>1372</v>
      </c>
      <c r="E728" t="s">
        <v>66</v>
      </c>
      <c r="F728" t="s">
        <v>11</v>
      </c>
      <c r="G728" t="s">
        <v>11</v>
      </c>
      <c r="H728" t="s">
        <v>11</v>
      </c>
      <c r="I728" t="s">
        <v>12</v>
      </c>
      <c r="J728" t="s">
        <v>687</v>
      </c>
    </row>
    <row r="729" spans="1:10" x14ac:dyDescent="0.3">
      <c r="A729" t="s">
        <v>1846</v>
      </c>
      <c r="B729" t="s">
        <v>1847</v>
      </c>
      <c r="C729" t="s">
        <v>1746</v>
      </c>
      <c r="D729" t="s">
        <v>1372</v>
      </c>
      <c r="E729" t="s">
        <v>66</v>
      </c>
      <c r="F729" t="s">
        <v>11</v>
      </c>
      <c r="G729" t="s">
        <v>11</v>
      </c>
      <c r="H729" t="s">
        <v>11</v>
      </c>
      <c r="I729" t="s">
        <v>12</v>
      </c>
      <c r="J729" t="s">
        <v>687</v>
      </c>
    </row>
    <row r="730" spans="1:10" x14ac:dyDescent="0.3">
      <c r="A730" t="s">
        <v>1848</v>
      </c>
      <c r="B730" t="s">
        <v>1849</v>
      </c>
      <c r="C730" t="s">
        <v>1850</v>
      </c>
      <c r="D730" t="s">
        <v>1372</v>
      </c>
      <c r="E730" t="s">
        <v>177</v>
      </c>
      <c r="F730" t="s">
        <v>12</v>
      </c>
      <c r="G730" t="s">
        <v>12</v>
      </c>
      <c r="H730" t="s">
        <v>12</v>
      </c>
      <c r="I730" t="s">
        <v>11</v>
      </c>
      <c r="J730" t="s">
        <v>687</v>
      </c>
    </row>
    <row r="731" spans="1:10" x14ac:dyDescent="0.3">
      <c r="A731" t="s">
        <v>1851</v>
      </c>
      <c r="B731" t="s">
        <v>1852</v>
      </c>
      <c r="C731" t="s">
        <v>1853</v>
      </c>
      <c r="D731" t="s">
        <v>1372</v>
      </c>
      <c r="E731" t="s">
        <v>177</v>
      </c>
      <c r="F731" t="s">
        <v>12</v>
      </c>
      <c r="G731" t="s">
        <v>12</v>
      </c>
      <c r="H731" t="s">
        <v>12</v>
      </c>
      <c r="I731" t="s">
        <v>11</v>
      </c>
      <c r="J731" t="s">
        <v>687</v>
      </c>
    </row>
    <row r="732" spans="1:10" x14ac:dyDescent="0.3">
      <c r="A732" t="s">
        <v>1854</v>
      </c>
      <c r="B732" t="s">
        <v>1855</v>
      </c>
      <c r="C732" t="s">
        <v>1746</v>
      </c>
      <c r="D732" t="s">
        <v>1372</v>
      </c>
      <c r="E732" t="s">
        <v>66</v>
      </c>
      <c r="F732" t="s">
        <v>11</v>
      </c>
      <c r="G732" t="s">
        <v>11</v>
      </c>
      <c r="H732" t="s">
        <v>11</v>
      </c>
      <c r="I732" t="s">
        <v>12</v>
      </c>
      <c r="J732" t="s">
        <v>687</v>
      </c>
    </row>
    <row r="733" spans="1:10" x14ac:dyDescent="0.3">
      <c r="A733" t="s">
        <v>1856</v>
      </c>
      <c r="B733" t="s">
        <v>1857</v>
      </c>
      <c r="C733" t="s">
        <v>1858</v>
      </c>
      <c r="D733" t="s">
        <v>1372</v>
      </c>
      <c r="E733" t="s">
        <v>51</v>
      </c>
      <c r="F733" t="s">
        <v>12</v>
      </c>
      <c r="G733" t="s">
        <v>12</v>
      </c>
      <c r="H733" t="s">
        <v>12</v>
      </c>
      <c r="I733" t="s">
        <v>11</v>
      </c>
      <c r="J733" t="s">
        <v>687</v>
      </c>
    </row>
    <row r="734" spans="1:10" x14ac:dyDescent="0.3">
      <c r="A734" t="s">
        <v>411</v>
      </c>
      <c r="B734" t="s">
        <v>412</v>
      </c>
      <c r="C734" t="s">
        <v>413</v>
      </c>
      <c r="D734" t="s">
        <v>1374</v>
      </c>
      <c r="E734" t="s">
        <v>78</v>
      </c>
      <c r="F734" t="s">
        <v>12</v>
      </c>
      <c r="G734" t="s">
        <v>12</v>
      </c>
      <c r="H734" t="s">
        <v>11</v>
      </c>
      <c r="I734" t="s">
        <v>12</v>
      </c>
      <c r="J734" t="s">
        <v>687</v>
      </c>
    </row>
    <row r="735" spans="1:10" x14ac:dyDescent="0.3">
      <c r="A735" t="s">
        <v>75</v>
      </c>
      <c r="B735" t="s">
        <v>76</v>
      </c>
      <c r="C735" t="s">
        <v>77</v>
      </c>
      <c r="D735" t="s">
        <v>1374</v>
      </c>
      <c r="E735" t="s">
        <v>78</v>
      </c>
      <c r="F735" t="s">
        <v>12</v>
      </c>
      <c r="G735" t="s">
        <v>12</v>
      </c>
      <c r="H735" t="s">
        <v>11</v>
      </c>
      <c r="I735" t="s">
        <v>12</v>
      </c>
      <c r="J735" t="s">
        <v>687</v>
      </c>
    </row>
    <row r="736" spans="1:10" x14ac:dyDescent="0.3">
      <c r="A736" t="s">
        <v>79</v>
      </c>
      <c r="B736" t="s">
        <v>80</v>
      </c>
      <c r="C736" t="s">
        <v>77</v>
      </c>
      <c r="D736" t="s">
        <v>1374</v>
      </c>
      <c r="E736" t="s">
        <v>78</v>
      </c>
      <c r="F736" t="s">
        <v>12</v>
      </c>
      <c r="G736" t="s">
        <v>12</v>
      </c>
      <c r="H736" t="s">
        <v>11</v>
      </c>
      <c r="I736" t="s">
        <v>12</v>
      </c>
      <c r="J736" t="s">
        <v>687</v>
      </c>
    </row>
    <row r="737" spans="1:10" x14ac:dyDescent="0.3">
      <c r="A737" t="s">
        <v>81</v>
      </c>
      <c r="B737" t="s">
        <v>82</v>
      </c>
      <c r="C737" t="s">
        <v>77</v>
      </c>
      <c r="D737" t="s">
        <v>1374</v>
      </c>
      <c r="E737" t="s">
        <v>78</v>
      </c>
      <c r="F737" t="s">
        <v>12</v>
      </c>
      <c r="G737" t="s">
        <v>12</v>
      </c>
      <c r="H737" t="s">
        <v>11</v>
      </c>
      <c r="I737" t="s">
        <v>12</v>
      </c>
      <c r="J737" t="s">
        <v>687</v>
      </c>
    </row>
    <row r="738" spans="1:10" x14ac:dyDescent="0.3">
      <c r="A738" t="s">
        <v>296</v>
      </c>
      <c r="B738" t="s">
        <v>297</v>
      </c>
      <c r="C738" t="s">
        <v>298</v>
      </c>
      <c r="D738" t="s">
        <v>1372</v>
      </c>
      <c r="E738" t="s">
        <v>55</v>
      </c>
      <c r="F738" t="s">
        <v>12</v>
      </c>
      <c r="G738" t="s">
        <v>12</v>
      </c>
      <c r="H738" t="s">
        <v>11</v>
      </c>
      <c r="I738" t="s">
        <v>12</v>
      </c>
      <c r="J738" t="s">
        <v>687</v>
      </c>
    </row>
    <row r="739" spans="1:10" x14ac:dyDescent="0.3">
      <c r="A739" t="s">
        <v>391</v>
      </c>
      <c r="B739" t="s">
        <v>392</v>
      </c>
      <c r="C739" t="s">
        <v>381</v>
      </c>
      <c r="D739" t="s">
        <v>1374</v>
      </c>
      <c r="E739" t="s">
        <v>70</v>
      </c>
      <c r="F739" t="s">
        <v>12</v>
      </c>
      <c r="G739" t="s">
        <v>12</v>
      </c>
      <c r="H739" t="s">
        <v>11</v>
      </c>
      <c r="I739" t="s">
        <v>12</v>
      </c>
      <c r="J739" t="s">
        <v>687</v>
      </c>
    </row>
    <row r="740" spans="1:10" x14ac:dyDescent="0.3">
      <c r="A740" t="s">
        <v>303</v>
      </c>
      <c r="B740" t="s">
        <v>304</v>
      </c>
      <c r="C740" t="s">
        <v>716</v>
      </c>
      <c r="D740" t="s">
        <v>1374</v>
      </c>
      <c r="E740" t="s">
        <v>66</v>
      </c>
      <c r="F740" t="s">
        <v>12</v>
      </c>
      <c r="G740" t="s">
        <v>12</v>
      </c>
      <c r="H740" t="s">
        <v>11</v>
      </c>
      <c r="I740" t="s">
        <v>12</v>
      </c>
      <c r="J740" t="s">
        <v>687</v>
      </c>
    </row>
    <row r="741" spans="1:10" x14ac:dyDescent="0.3">
      <c r="A741" t="s">
        <v>305</v>
      </c>
      <c r="B741" t="s">
        <v>306</v>
      </c>
      <c r="C741" t="s">
        <v>716</v>
      </c>
      <c r="D741" t="s">
        <v>1374</v>
      </c>
      <c r="E741" t="s">
        <v>66</v>
      </c>
      <c r="F741" t="s">
        <v>12</v>
      </c>
      <c r="G741" t="s">
        <v>12</v>
      </c>
      <c r="H741" t="s">
        <v>11</v>
      </c>
      <c r="I741" t="s">
        <v>12</v>
      </c>
      <c r="J741" t="s">
        <v>687</v>
      </c>
    </row>
    <row r="742" spans="1:10" x14ac:dyDescent="0.3">
      <c r="A742" t="s">
        <v>299</v>
      </c>
      <c r="B742" t="s">
        <v>300</v>
      </c>
      <c r="C742" t="s">
        <v>716</v>
      </c>
      <c r="D742" t="s">
        <v>1375</v>
      </c>
      <c r="E742" t="s">
        <v>55</v>
      </c>
      <c r="F742" t="s">
        <v>12</v>
      </c>
      <c r="G742" t="s">
        <v>12</v>
      </c>
      <c r="H742" t="s">
        <v>11</v>
      </c>
      <c r="I742" t="s">
        <v>12</v>
      </c>
      <c r="J742" t="s">
        <v>687</v>
      </c>
    </row>
    <row r="743" spans="1:10" x14ac:dyDescent="0.3">
      <c r="A743" t="s">
        <v>133</v>
      </c>
      <c r="B743" t="s">
        <v>134</v>
      </c>
      <c r="C743" t="s">
        <v>863</v>
      </c>
      <c r="D743" t="s">
        <v>1377</v>
      </c>
      <c r="E743" t="s">
        <v>70</v>
      </c>
      <c r="F743" t="s">
        <v>12</v>
      </c>
      <c r="G743" t="s">
        <v>12</v>
      </c>
      <c r="H743" t="s">
        <v>11</v>
      </c>
      <c r="I743" t="s">
        <v>12</v>
      </c>
      <c r="J743" t="s">
        <v>687</v>
      </c>
    </row>
    <row r="744" spans="1:10" x14ac:dyDescent="0.3">
      <c r="A744" t="s">
        <v>606</v>
      </c>
      <c r="B744" t="s">
        <v>607</v>
      </c>
      <c r="C744" t="s">
        <v>608</v>
      </c>
      <c r="D744" t="s">
        <v>1376</v>
      </c>
      <c r="E744" t="s">
        <v>51</v>
      </c>
      <c r="F744" t="s">
        <v>12</v>
      </c>
      <c r="G744" t="s">
        <v>12</v>
      </c>
      <c r="H744" t="s">
        <v>11</v>
      </c>
      <c r="I744" t="s">
        <v>12</v>
      </c>
      <c r="J744" t="s">
        <v>687</v>
      </c>
    </row>
    <row r="745" spans="1:10" x14ac:dyDescent="0.3">
      <c r="A745" t="s">
        <v>83</v>
      </c>
      <c r="B745" t="s">
        <v>84</v>
      </c>
      <c r="C745" t="s">
        <v>1538</v>
      </c>
      <c r="D745" t="s">
        <v>1372</v>
      </c>
      <c r="E745" t="s">
        <v>70</v>
      </c>
      <c r="F745" t="s">
        <v>12</v>
      </c>
      <c r="G745" t="s">
        <v>12</v>
      </c>
      <c r="H745" t="s">
        <v>11</v>
      </c>
      <c r="I745" t="s">
        <v>12</v>
      </c>
      <c r="J745" t="s">
        <v>687</v>
      </c>
    </row>
    <row r="746" spans="1:10" x14ac:dyDescent="0.3">
      <c r="A746" t="s">
        <v>307</v>
      </c>
      <c r="B746" t="s">
        <v>308</v>
      </c>
      <c r="C746" t="s">
        <v>716</v>
      </c>
      <c r="D746" t="s">
        <v>1374</v>
      </c>
      <c r="E746" t="s">
        <v>55</v>
      </c>
      <c r="F746" t="s">
        <v>12</v>
      </c>
      <c r="G746" t="s">
        <v>12</v>
      </c>
      <c r="H746" t="s">
        <v>11</v>
      </c>
      <c r="I746" t="s">
        <v>12</v>
      </c>
      <c r="J746" t="s">
        <v>687</v>
      </c>
    </row>
    <row r="747" spans="1:10" x14ac:dyDescent="0.3">
      <c r="A747" t="s">
        <v>537</v>
      </c>
      <c r="B747" t="s">
        <v>538</v>
      </c>
      <c r="C747" t="s">
        <v>539</v>
      </c>
      <c r="D747" t="s">
        <v>1372</v>
      </c>
      <c r="E747" t="s">
        <v>177</v>
      </c>
      <c r="F747" t="s">
        <v>12</v>
      </c>
      <c r="G747" t="s">
        <v>12</v>
      </c>
      <c r="H747" t="s">
        <v>11</v>
      </c>
      <c r="I747" t="s">
        <v>12</v>
      </c>
      <c r="J747" t="s">
        <v>687</v>
      </c>
    </row>
    <row r="748" spans="1:10" x14ac:dyDescent="0.3">
      <c r="A748" t="s">
        <v>379</v>
      </c>
      <c r="B748" t="s">
        <v>380</v>
      </c>
      <c r="C748" t="s">
        <v>381</v>
      </c>
      <c r="D748" t="s">
        <v>1374</v>
      </c>
      <c r="E748" t="s">
        <v>70</v>
      </c>
      <c r="F748" t="s">
        <v>12</v>
      </c>
      <c r="G748" t="s">
        <v>12</v>
      </c>
      <c r="H748" t="s">
        <v>11</v>
      </c>
      <c r="I748" t="s">
        <v>12</v>
      </c>
      <c r="J748" t="s">
        <v>687</v>
      </c>
    </row>
    <row r="749" spans="1:10" x14ac:dyDescent="0.3">
      <c r="A749" t="s">
        <v>382</v>
      </c>
      <c r="B749" t="s">
        <v>383</v>
      </c>
      <c r="C749" t="s">
        <v>381</v>
      </c>
      <c r="D749" t="s">
        <v>1374</v>
      </c>
      <c r="E749" t="s">
        <v>70</v>
      </c>
      <c r="F749" t="s">
        <v>12</v>
      </c>
      <c r="G749" t="s">
        <v>12</v>
      </c>
      <c r="H749" t="s">
        <v>11</v>
      </c>
      <c r="I749" t="s">
        <v>12</v>
      </c>
      <c r="J749" t="s">
        <v>687</v>
      </c>
    </row>
    <row r="750" spans="1:10" x14ac:dyDescent="0.3">
      <c r="A750" t="s">
        <v>437</v>
      </c>
      <c r="B750" t="s">
        <v>438</v>
      </c>
      <c r="C750" t="s">
        <v>439</v>
      </c>
      <c r="D750" t="s">
        <v>1376</v>
      </c>
      <c r="E750" t="s">
        <v>55</v>
      </c>
      <c r="F750" t="s">
        <v>12</v>
      </c>
      <c r="G750" t="s">
        <v>12</v>
      </c>
      <c r="H750" t="s">
        <v>11</v>
      </c>
      <c r="I750" t="s">
        <v>12</v>
      </c>
      <c r="J750" t="s">
        <v>687</v>
      </c>
    </row>
    <row r="751" spans="1:10" x14ac:dyDescent="0.3">
      <c r="A751" t="s">
        <v>440</v>
      </c>
      <c r="B751" t="s">
        <v>441</v>
      </c>
      <c r="C751" t="s">
        <v>442</v>
      </c>
      <c r="D751" t="s">
        <v>1372</v>
      </c>
      <c r="E751" t="s">
        <v>51</v>
      </c>
      <c r="F751" t="s">
        <v>12</v>
      </c>
      <c r="G751" t="s">
        <v>12</v>
      </c>
      <c r="H751" t="s">
        <v>11</v>
      </c>
      <c r="I751" t="s">
        <v>12</v>
      </c>
      <c r="J751" t="s">
        <v>687</v>
      </c>
    </row>
    <row r="752" spans="1:10" x14ac:dyDescent="0.3">
      <c r="A752" t="s">
        <v>518</v>
      </c>
      <c r="B752" t="s">
        <v>519</v>
      </c>
      <c r="C752" t="s">
        <v>520</v>
      </c>
      <c r="D752" t="s">
        <v>1375</v>
      </c>
      <c r="E752" t="s">
        <v>55</v>
      </c>
      <c r="F752" t="s">
        <v>12</v>
      </c>
      <c r="G752" t="s">
        <v>12</v>
      </c>
      <c r="H752" t="s">
        <v>11</v>
      </c>
      <c r="I752" t="s">
        <v>12</v>
      </c>
      <c r="J752" t="s">
        <v>687</v>
      </c>
    </row>
    <row r="753" spans="1:10" x14ac:dyDescent="0.3">
      <c r="A753" t="s">
        <v>301</v>
      </c>
      <c r="B753" t="s">
        <v>302</v>
      </c>
      <c r="C753" t="s">
        <v>716</v>
      </c>
      <c r="D753" t="s">
        <v>1374</v>
      </c>
      <c r="E753" t="s">
        <v>66</v>
      </c>
      <c r="F753" t="s">
        <v>12</v>
      </c>
      <c r="G753" t="s">
        <v>12</v>
      </c>
      <c r="H753" t="s">
        <v>11</v>
      </c>
      <c r="I753" t="s">
        <v>12</v>
      </c>
      <c r="J753" t="s">
        <v>687</v>
      </c>
    </row>
    <row r="754" spans="1:10" x14ac:dyDescent="0.3">
      <c r="A754" t="s">
        <v>490</v>
      </c>
      <c r="B754" t="s">
        <v>491</v>
      </c>
      <c r="C754" t="s">
        <v>492</v>
      </c>
      <c r="D754" t="s">
        <v>1376</v>
      </c>
      <c r="E754" t="s">
        <v>70</v>
      </c>
      <c r="F754" t="s">
        <v>12</v>
      </c>
      <c r="G754" t="s">
        <v>12</v>
      </c>
      <c r="H754" t="s">
        <v>11</v>
      </c>
      <c r="I754" t="s">
        <v>12</v>
      </c>
      <c r="J754" t="s">
        <v>687</v>
      </c>
    </row>
    <row r="755" spans="1:10" x14ac:dyDescent="0.3">
      <c r="A755" t="s">
        <v>1197</v>
      </c>
      <c r="B755" t="s">
        <v>1198</v>
      </c>
      <c r="C755" t="s">
        <v>1199</v>
      </c>
      <c r="D755" t="s">
        <v>1374</v>
      </c>
      <c r="E755" t="s">
        <v>55</v>
      </c>
      <c r="F755" t="s">
        <v>11</v>
      </c>
      <c r="G755" t="s">
        <v>11</v>
      </c>
      <c r="H755" t="s">
        <v>11</v>
      </c>
      <c r="I755" t="s">
        <v>12</v>
      </c>
      <c r="J755" t="s">
        <v>687</v>
      </c>
    </row>
    <row r="756" spans="1:10" x14ac:dyDescent="0.3">
      <c r="A756" t="s">
        <v>619</v>
      </c>
      <c r="B756" t="s">
        <v>620</v>
      </c>
      <c r="C756" t="s">
        <v>621</v>
      </c>
      <c r="D756" t="s">
        <v>1376</v>
      </c>
      <c r="E756" t="s">
        <v>78</v>
      </c>
      <c r="F756" t="s">
        <v>11</v>
      </c>
      <c r="G756" t="s">
        <v>11</v>
      </c>
      <c r="H756" t="s">
        <v>11</v>
      </c>
      <c r="I756" t="s">
        <v>12</v>
      </c>
      <c r="J756" t="s">
        <v>687</v>
      </c>
    </row>
    <row r="757" spans="1:10" x14ac:dyDescent="0.3">
      <c r="A757" t="s">
        <v>612</v>
      </c>
      <c r="B757" t="s">
        <v>613</v>
      </c>
      <c r="C757" t="s">
        <v>614</v>
      </c>
      <c r="D757" t="s">
        <v>1372</v>
      </c>
      <c r="E757" t="s">
        <v>55</v>
      </c>
      <c r="F757" t="s">
        <v>11</v>
      </c>
      <c r="G757" t="s">
        <v>11</v>
      </c>
      <c r="H757" t="s">
        <v>11</v>
      </c>
      <c r="I757" t="s">
        <v>12</v>
      </c>
      <c r="J757" t="s">
        <v>687</v>
      </c>
    </row>
    <row r="758" spans="1:10" x14ac:dyDescent="0.3">
      <c r="A758" t="s">
        <v>434</v>
      </c>
      <c r="B758" t="s">
        <v>435</v>
      </c>
      <c r="C758" t="s">
        <v>436</v>
      </c>
      <c r="D758" t="s">
        <v>1372</v>
      </c>
      <c r="E758" t="s">
        <v>51</v>
      </c>
      <c r="F758" t="s">
        <v>11</v>
      </c>
      <c r="G758" t="s">
        <v>11</v>
      </c>
      <c r="H758" t="s">
        <v>11</v>
      </c>
      <c r="I758" t="s">
        <v>12</v>
      </c>
      <c r="J758" t="s">
        <v>687</v>
      </c>
    </row>
    <row r="759" spans="1:10" x14ac:dyDescent="0.3">
      <c r="A759" t="s">
        <v>97</v>
      </c>
      <c r="B759" t="s">
        <v>98</v>
      </c>
      <c r="C759" t="s">
        <v>1538</v>
      </c>
      <c r="D759" t="s">
        <v>1376</v>
      </c>
      <c r="E759" t="s">
        <v>70</v>
      </c>
      <c r="F759" t="s">
        <v>11</v>
      </c>
      <c r="G759" t="s">
        <v>11</v>
      </c>
      <c r="H759" t="s">
        <v>11</v>
      </c>
      <c r="I759" t="s">
        <v>12</v>
      </c>
      <c r="J759" t="s">
        <v>687</v>
      </c>
    </row>
    <row r="760" spans="1:10" x14ac:dyDescent="0.3">
      <c r="A760" t="s">
        <v>202</v>
      </c>
      <c r="B760" t="s">
        <v>203</v>
      </c>
      <c r="C760" t="s">
        <v>1350</v>
      </c>
      <c r="D760" t="s">
        <v>1372</v>
      </c>
      <c r="E760" t="s">
        <v>51</v>
      </c>
      <c r="F760" t="s">
        <v>11</v>
      </c>
      <c r="G760" t="s">
        <v>11</v>
      </c>
      <c r="H760" t="s">
        <v>11</v>
      </c>
      <c r="I760" t="s">
        <v>12</v>
      </c>
      <c r="J760" t="s">
        <v>687</v>
      </c>
    </row>
    <row r="761" spans="1:10" x14ac:dyDescent="0.3">
      <c r="A761" t="s">
        <v>202</v>
      </c>
      <c r="B761" t="s">
        <v>203</v>
      </c>
      <c r="C761" t="s">
        <v>1350</v>
      </c>
      <c r="D761" t="s">
        <v>1372</v>
      </c>
      <c r="E761" t="s">
        <v>54</v>
      </c>
      <c r="F761" t="s">
        <v>12</v>
      </c>
      <c r="G761" t="s">
        <v>12</v>
      </c>
      <c r="H761" t="s">
        <v>11</v>
      </c>
      <c r="I761" t="s">
        <v>12</v>
      </c>
      <c r="J761" t="s">
        <v>687</v>
      </c>
    </row>
    <row r="762" spans="1:10" x14ac:dyDescent="0.3">
      <c r="A762" t="s">
        <v>501</v>
      </c>
      <c r="B762" t="s">
        <v>502</v>
      </c>
      <c r="C762" t="s">
        <v>500</v>
      </c>
      <c r="D762" t="s">
        <v>1372</v>
      </c>
      <c r="E762" t="s">
        <v>70</v>
      </c>
      <c r="F762" t="s">
        <v>12</v>
      </c>
      <c r="G762" t="s">
        <v>12</v>
      </c>
      <c r="H762" t="s">
        <v>11</v>
      </c>
      <c r="I762" t="s">
        <v>12</v>
      </c>
      <c r="J762" t="s">
        <v>687</v>
      </c>
    </row>
    <row r="763" spans="1:10" x14ac:dyDescent="0.3">
      <c r="A763" t="s">
        <v>480</v>
      </c>
      <c r="B763" t="s">
        <v>481</v>
      </c>
      <c r="C763" t="s">
        <v>479</v>
      </c>
      <c r="D763" t="s">
        <v>1376</v>
      </c>
      <c r="E763" t="s">
        <v>78</v>
      </c>
      <c r="F763" t="s">
        <v>11</v>
      </c>
      <c r="G763" t="s">
        <v>11</v>
      </c>
      <c r="H763" t="s">
        <v>11</v>
      </c>
      <c r="I763" t="s">
        <v>12</v>
      </c>
      <c r="J763" t="s">
        <v>687</v>
      </c>
    </row>
    <row r="764" spans="1:10" x14ac:dyDescent="0.3">
      <c r="A764" t="s">
        <v>270</v>
      </c>
      <c r="B764" t="s">
        <v>271</v>
      </c>
      <c r="C764" t="s">
        <v>243</v>
      </c>
      <c r="D764" t="s">
        <v>1372</v>
      </c>
      <c r="E764" t="s">
        <v>70</v>
      </c>
      <c r="F764" t="s">
        <v>11</v>
      </c>
      <c r="G764" t="s">
        <v>11</v>
      </c>
      <c r="H764" t="s">
        <v>11</v>
      </c>
      <c r="I764" t="s">
        <v>12</v>
      </c>
      <c r="J764" t="s">
        <v>687</v>
      </c>
    </row>
    <row r="765" spans="1:10" x14ac:dyDescent="0.3">
      <c r="A765" t="s">
        <v>642</v>
      </c>
      <c r="B765" t="s">
        <v>643</v>
      </c>
      <c r="C765" t="s">
        <v>626</v>
      </c>
      <c r="D765" t="s">
        <v>1372</v>
      </c>
      <c r="E765" t="s">
        <v>55</v>
      </c>
      <c r="F765" t="s">
        <v>11</v>
      </c>
      <c r="G765" t="s">
        <v>11</v>
      </c>
      <c r="H765" t="s">
        <v>11</v>
      </c>
      <c r="I765" t="s">
        <v>12</v>
      </c>
      <c r="J765" t="s">
        <v>687</v>
      </c>
    </row>
    <row r="766" spans="1:10" x14ac:dyDescent="0.3">
      <c r="A766" t="s">
        <v>551</v>
      </c>
      <c r="B766" t="s">
        <v>552</v>
      </c>
      <c r="C766" t="s">
        <v>729</v>
      </c>
      <c r="D766" t="s">
        <v>1372</v>
      </c>
      <c r="E766" t="s">
        <v>51</v>
      </c>
      <c r="F766" t="s">
        <v>11</v>
      </c>
      <c r="G766" t="s">
        <v>11</v>
      </c>
      <c r="H766" t="s">
        <v>11</v>
      </c>
      <c r="I766" t="s">
        <v>12</v>
      </c>
      <c r="J766" t="s">
        <v>687</v>
      </c>
    </row>
    <row r="767" spans="1:10" x14ac:dyDescent="0.3">
      <c r="A767" t="s">
        <v>551</v>
      </c>
      <c r="B767" t="s">
        <v>552</v>
      </c>
      <c r="C767" t="s">
        <v>729</v>
      </c>
      <c r="D767" t="s">
        <v>1372</v>
      </c>
      <c r="E767" t="s">
        <v>52</v>
      </c>
      <c r="F767" t="s">
        <v>12</v>
      </c>
      <c r="G767" t="s">
        <v>12</v>
      </c>
      <c r="H767" t="s">
        <v>11</v>
      </c>
      <c r="I767" t="s">
        <v>12</v>
      </c>
      <c r="J767" t="s">
        <v>687</v>
      </c>
    </row>
    <row r="768" spans="1:10" x14ac:dyDescent="0.3">
      <c r="A768" t="s">
        <v>551</v>
      </c>
      <c r="B768" t="s">
        <v>552</v>
      </c>
      <c r="C768" t="s">
        <v>729</v>
      </c>
      <c r="D768" t="s">
        <v>1372</v>
      </c>
      <c r="E768" t="s">
        <v>70</v>
      </c>
      <c r="F768" t="s">
        <v>12</v>
      </c>
      <c r="G768" t="s">
        <v>12</v>
      </c>
      <c r="H768" t="s">
        <v>11</v>
      </c>
      <c r="I768" t="s">
        <v>12</v>
      </c>
      <c r="J768" t="s">
        <v>687</v>
      </c>
    </row>
    <row r="769" spans="1:10" x14ac:dyDescent="0.3">
      <c r="A769" t="s">
        <v>1351</v>
      </c>
      <c r="B769" t="s">
        <v>1352</v>
      </c>
      <c r="C769" t="s">
        <v>353</v>
      </c>
      <c r="D769" t="s">
        <v>1377</v>
      </c>
      <c r="E769" t="s">
        <v>66</v>
      </c>
      <c r="F769" t="s">
        <v>12</v>
      </c>
      <c r="G769" t="s">
        <v>12</v>
      </c>
      <c r="H769" t="s">
        <v>11</v>
      </c>
      <c r="I769" t="s">
        <v>12</v>
      </c>
      <c r="J769" t="s">
        <v>687</v>
      </c>
    </row>
    <row r="770" spans="1:10" x14ac:dyDescent="0.3">
      <c r="A770" t="s">
        <v>204</v>
      </c>
      <c r="B770" t="s">
        <v>205</v>
      </c>
      <c r="C770" t="s">
        <v>1350</v>
      </c>
      <c r="D770" t="s">
        <v>1372</v>
      </c>
      <c r="E770" t="s">
        <v>51</v>
      </c>
      <c r="F770" t="s">
        <v>11</v>
      </c>
      <c r="G770" t="s">
        <v>12</v>
      </c>
      <c r="H770" t="s">
        <v>11</v>
      </c>
      <c r="I770" t="s">
        <v>12</v>
      </c>
      <c r="J770" t="s">
        <v>687</v>
      </c>
    </row>
    <row r="771" spans="1:10" x14ac:dyDescent="0.3">
      <c r="A771" t="s">
        <v>204</v>
      </c>
      <c r="B771" t="s">
        <v>205</v>
      </c>
      <c r="C771" t="s">
        <v>1350</v>
      </c>
      <c r="D771" t="s">
        <v>1372</v>
      </c>
      <c r="E771" t="s">
        <v>54</v>
      </c>
      <c r="F771" t="s">
        <v>12</v>
      </c>
      <c r="G771" t="s">
        <v>12</v>
      </c>
      <c r="H771" t="s">
        <v>11</v>
      </c>
      <c r="I771" t="s">
        <v>12</v>
      </c>
      <c r="J771" t="s">
        <v>687</v>
      </c>
    </row>
    <row r="772" spans="1:10" x14ac:dyDescent="0.3">
      <c r="A772" t="s">
        <v>206</v>
      </c>
      <c r="B772" t="s">
        <v>207</v>
      </c>
      <c r="C772" t="s">
        <v>1350</v>
      </c>
      <c r="D772" t="s">
        <v>1372</v>
      </c>
      <c r="E772" t="s">
        <v>51</v>
      </c>
      <c r="F772" t="s">
        <v>11</v>
      </c>
      <c r="G772" t="s">
        <v>11</v>
      </c>
      <c r="H772" t="s">
        <v>11</v>
      </c>
      <c r="I772" t="s">
        <v>12</v>
      </c>
      <c r="J772" t="s">
        <v>687</v>
      </c>
    </row>
    <row r="773" spans="1:10" x14ac:dyDescent="0.3">
      <c r="A773" t="s">
        <v>206</v>
      </c>
      <c r="B773" t="s">
        <v>207</v>
      </c>
      <c r="C773" t="s">
        <v>1350</v>
      </c>
      <c r="D773" t="s">
        <v>1372</v>
      </c>
      <c r="E773" t="s">
        <v>54</v>
      </c>
      <c r="F773" t="s">
        <v>12</v>
      </c>
      <c r="G773" t="s">
        <v>12</v>
      </c>
      <c r="H773" t="s">
        <v>11</v>
      </c>
      <c r="I773" t="s">
        <v>12</v>
      </c>
      <c r="J773" t="s">
        <v>687</v>
      </c>
    </row>
    <row r="774" spans="1:10" x14ac:dyDescent="0.3">
      <c r="A774" t="s">
        <v>598</v>
      </c>
      <c r="B774" t="s">
        <v>599</v>
      </c>
      <c r="C774" t="s">
        <v>597</v>
      </c>
      <c r="D774" t="s">
        <v>1372</v>
      </c>
      <c r="E774" t="s">
        <v>66</v>
      </c>
      <c r="F774" t="s">
        <v>11</v>
      </c>
      <c r="G774" t="s">
        <v>11</v>
      </c>
      <c r="H774" t="s">
        <v>11</v>
      </c>
      <c r="I774" t="s">
        <v>12</v>
      </c>
      <c r="J774" t="s">
        <v>687</v>
      </c>
    </row>
    <row r="775" spans="1:10" x14ac:dyDescent="0.3">
      <c r="A775" t="s">
        <v>276</v>
      </c>
      <c r="B775" t="s">
        <v>277</v>
      </c>
      <c r="C775" t="s">
        <v>243</v>
      </c>
      <c r="D775" t="s">
        <v>1372</v>
      </c>
      <c r="E775" t="s">
        <v>70</v>
      </c>
      <c r="F775" t="s">
        <v>12</v>
      </c>
      <c r="G775" t="s">
        <v>12</v>
      </c>
      <c r="H775" t="s">
        <v>11</v>
      </c>
      <c r="I775" t="s">
        <v>12</v>
      </c>
      <c r="J775" t="s">
        <v>687</v>
      </c>
    </row>
    <row r="776" spans="1:10" x14ac:dyDescent="0.3">
      <c r="A776" t="s">
        <v>278</v>
      </c>
      <c r="B776" t="s">
        <v>279</v>
      </c>
      <c r="C776" t="s">
        <v>243</v>
      </c>
      <c r="D776" t="s">
        <v>1372</v>
      </c>
      <c r="E776" t="s">
        <v>70</v>
      </c>
      <c r="F776" t="s">
        <v>12</v>
      </c>
      <c r="G776" t="s">
        <v>12</v>
      </c>
      <c r="H776" t="s">
        <v>11</v>
      </c>
      <c r="I776" t="s">
        <v>12</v>
      </c>
      <c r="J776" t="s">
        <v>687</v>
      </c>
    </row>
    <row r="777" spans="1:10" x14ac:dyDescent="0.3">
      <c r="A777" t="s">
        <v>280</v>
      </c>
      <c r="B777" t="s">
        <v>281</v>
      </c>
      <c r="C777" t="s">
        <v>243</v>
      </c>
      <c r="D777" t="s">
        <v>1372</v>
      </c>
      <c r="E777" t="s">
        <v>70</v>
      </c>
      <c r="F777" t="s">
        <v>12</v>
      </c>
      <c r="G777" t="s">
        <v>12</v>
      </c>
      <c r="H777" t="s">
        <v>11</v>
      </c>
      <c r="I777" t="s">
        <v>12</v>
      </c>
      <c r="J777" t="s">
        <v>687</v>
      </c>
    </row>
    <row r="778" spans="1:10" x14ac:dyDescent="0.3">
      <c r="A778" t="s">
        <v>282</v>
      </c>
      <c r="B778" t="s">
        <v>283</v>
      </c>
      <c r="C778" t="s">
        <v>243</v>
      </c>
      <c r="D778" t="s">
        <v>1372</v>
      </c>
      <c r="E778" t="s">
        <v>70</v>
      </c>
      <c r="F778" t="s">
        <v>12</v>
      </c>
      <c r="G778" t="s">
        <v>12</v>
      </c>
      <c r="H778" t="s">
        <v>11</v>
      </c>
      <c r="I778" t="s">
        <v>12</v>
      </c>
      <c r="J778" t="s">
        <v>687</v>
      </c>
    </row>
    <row r="779" spans="1:10" x14ac:dyDescent="0.3">
      <c r="A779" t="s">
        <v>284</v>
      </c>
      <c r="B779" t="s">
        <v>285</v>
      </c>
      <c r="C779" t="s">
        <v>243</v>
      </c>
      <c r="D779" t="s">
        <v>1372</v>
      </c>
      <c r="E779" t="s">
        <v>70</v>
      </c>
      <c r="F779" t="s">
        <v>12</v>
      </c>
      <c r="G779" t="s">
        <v>12</v>
      </c>
      <c r="H779" t="s">
        <v>11</v>
      </c>
      <c r="I779" t="s">
        <v>12</v>
      </c>
      <c r="J779" t="s">
        <v>687</v>
      </c>
    </row>
    <row r="780" spans="1:10" x14ac:dyDescent="0.3">
      <c r="A780" t="s">
        <v>286</v>
      </c>
      <c r="B780" t="s">
        <v>287</v>
      </c>
      <c r="C780" t="s">
        <v>243</v>
      </c>
      <c r="D780" t="s">
        <v>1372</v>
      </c>
      <c r="E780" t="s">
        <v>70</v>
      </c>
      <c r="F780" t="s">
        <v>12</v>
      </c>
      <c r="G780" t="s">
        <v>12</v>
      </c>
      <c r="H780" t="s">
        <v>11</v>
      </c>
      <c r="I780" t="s">
        <v>12</v>
      </c>
      <c r="J780" t="s">
        <v>687</v>
      </c>
    </row>
    <row r="781" spans="1:10" x14ac:dyDescent="0.3">
      <c r="A781" t="s">
        <v>241</v>
      </c>
      <c r="B781" t="s">
        <v>242</v>
      </c>
      <c r="C781" t="s">
        <v>243</v>
      </c>
      <c r="D781" t="s">
        <v>1372</v>
      </c>
      <c r="E781" t="s">
        <v>70</v>
      </c>
      <c r="F781" t="s">
        <v>12</v>
      </c>
      <c r="G781" t="s">
        <v>12</v>
      </c>
      <c r="H781" t="s">
        <v>11</v>
      </c>
      <c r="I781" t="s">
        <v>12</v>
      </c>
      <c r="J781" t="s">
        <v>687</v>
      </c>
    </row>
    <row r="782" spans="1:10" x14ac:dyDescent="0.3">
      <c r="A782" t="s">
        <v>244</v>
      </c>
      <c r="B782" t="s">
        <v>245</v>
      </c>
      <c r="C782" t="s">
        <v>243</v>
      </c>
      <c r="D782" t="s">
        <v>1372</v>
      </c>
      <c r="E782" t="s">
        <v>70</v>
      </c>
      <c r="F782" t="s">
        <v>12</v>
      </c>
      <c r="G782" t="s">
        <v>12</v>
      </c>
      <c r="H782" t="s">
        <v>11</v>
      </c>
      <c r="I782" t="s">
        <v>12</v>
      </c>
      <c r="J782" t="s">
        <v>687</v>
      </c>
    </row>
    <row r="783" spans="1:10" x14ac:dyDescent="0.3">
      <c r="A783" t="s">
        <v>246</v>
      </c>
      <c r="B783" t="s">
        <v>247</v>
      </c>
      <c r="C783" t="s">
        <v>243</v>
      </c>
      <c r="D783" t="s">
        <v>1372</v>
      </c>
      <c r="E783" t="s">
        <v>70</v>
      </c>
      <c r="F783" t="s">
        <v>12</v>
      </c>
      <c r="G783" t="s">
        <v>12</v>
      </c>
      <c r="H783" t="s">
        <v>11</v>
      </c>
      <c r="I783" t="s">
        <v>12</v>
      </c>
      <c r="J783" t="s">
        <v>687</v>
      </c>
    </row>
    <row r="784" spans="1:10" x14ac:dyDescent="0.3">
      <c r="A784" t="s">
        <v>248</v>
      </c>
      <c r="B784" t="s">
        <v>249</v>
      </c>
      <c r="C784" t="s">
        <v>243</v>
      </c>
      <c r="D784" t="s">
        <v>1372</v>
      </c>
      <c r="E784" t="s">
        <v>70</v>
      </c>
      <c r="F784" t="s">
        <v>12</v>
      </c>
      <c r="G784" t="s">
        <v>12</v>
      </c>
      <c r="H784" t="s">
        <v>11</v>
      </c>
      <c r="I784" t="s">
        <v>12</v>
      </c>
      <c r="J784" t="s">
        <v>687</v>
      </c>
    </row>
    <row r="785" spans="1:10" x14ac:dyDescent="0.3">
      <c r="A785" t="s">
        <v>250</v>
      </c>
      <c r="B785" t="s">
        <v>251</v>
      </c>
      <c r="C785" t="s">
        <v>243</v>
      </c>
      <c r="D785" t="s">
        <v>1372</v>
      </c>
      <c r="E785" t="s">
        <v>70</v>
      </c>
      <c r="F785" t="s">
        <v>12</v>
      </c>
      <c r="G785" t="s">
        <v>12</v>
      </c>
      <c r="H785" t="s">
        <v>11</v>
      </c>
      <c r="I785" t="s">
        <v>12</v>
      </c>
      <c r="J785" t="s">
        <v>687</v>
      </c>
    </row>
    <row r="786" spans="1:10" x14ac:dyDescent="0.3">
      <c r="A786" t="s">
        <v>252</v>
      </c>
      <c r="B786" t="s">
        <v>253</v>
      </c>
      <c r="C786" t="s">
        <v>243</v>
      </c>
      <c r="D786" t="s">
        <v>1372</v>
      </c>
      <c r="E786" t="s">
        <v>70</v>
      </c>
      <c r="F786" t="s">
        <v>12</v>
      </c>
      <c r="G786" t="s">
        <v>12</v>
      </c>
      <c r="H786" t="s">
        <v>11</v>
      </c>
      <c r="I786" t="s">
        <v>12</v>
      </c>
      <c r="J786" t="s">
        <v>687</v>
      </c>
    </row>
    <row r="787" spans="1:10" x14ac:dyDescent="0.3">
      <c r="A787" t="s">
        <v>254</v>
      </c>
      <c r="B787" t="s">
        <v>255</v>
      </c>
      <c r="C787" t="s">
        <v>243</v>
      </c>
      <c r="D787" t="s">
        <v>1372</v>
      </c>
      <c r="E787" t="s">
        <v>70</v>
      </c>
      <c r="F787" t="s">
        <v>11</v>
      </c>
      <c r="G787" t="s">
        <v>11</v>
      </c>
      <c r="H787" t="s">
        <v>11</v>
      </c>
      <c r="I787" t="s">
        <v>12</v>
      </c>
      <c r="J787" t="s">
        <v>687</v>
      </c>
    </row>
    <row r="788" spans="1:10" x14ac:dyDescent="0.3">
      <c r="A788" t="s">
        <v>256</v>
      </c>
      <c r="B788" t="s">
        <v>257</v>
      </c>
      <c r="C788" t="s">
        <v>243</v>
      </c>
      <c r="D788" t="s">
        <v>1372</v>
      </c>
      <c r="E788" t="s">
        <v>70</v>
      </c>
      <c r="F788" t="s">
        <v>11</v>
      </c>
      <c r="G788" t="s">
        <v>11</v>
      </c>
      <c r="H788" t="s">
        <v>11</v>
      </c>
      <c r="I788" t="s">
        <v>12</v>
      </c>
      <c r="J788" t="s">
        <v>687</v>
      </c>
    </row>
    <row r="789" spans="1:10" x14ac:dyDescent="0.3">
      <c r="A789" t="s">
        <v>258</v>
      </c>
      <c r="B789" t="s">
        <v>259</v>
      </c>
      <c r="C789" t="s">
        <v>243</v>
      </c>
      <c r="D789" t="s">
        <v>1372</v>
      </c>
      <c r="E789" t="s">
        <v>70</v>
      </c>
      <c r="F789" t="s">
        <v>11</v>
      </c>
      <c r="G789" t="s">
        <v>11</v>
      </c>
      <c r="H789" t="s">
        <v>11</v>
      </c>
      <c r="I789" t="s">
        <v>12</v>
      </c>
      <c r="J789" t="s">
        <v>687</v>
      </c>
    </row>
    <row r="790" spans="1:10" x14ac:dyDescent="0.3">
      <c r="A790" t="s">
        <v>260</v>
      </c>
      <c r="B790" t="s">
        <v>261</v>
      </c>
      <c r="C790" t="s">
        <v>243</v>
      </c>
      <c r="D790" t="s">
        <v>1372</v>
      </c>
      <c r="E790" t="s">
        <v>70</v>
      </c>
      <c r="F790" t="s">
        <v>11</v>
      </c>
      <c r="G790" t="s">
        <v>11</v>
      </c>
      <c r="H790" t="s">
        <v>11</v>
      </c>
      <c r="I790" t="s">
        <v>12</v>
      </c>
      <c r="J790" t="s">
        <v>687</v>
      </c>
    </row>
    <row r="791" spans="1:10" x14ac:dyDescent="0.3">
      <c r="A791" t="s">
        <v>262</v>
      </c>
      <c r="B791" t="s">
        <v>263</v>
      </c>
      <c r="C791" t="s">
        <v>243</v>
      </c>
      <c r="D791" t="s">
        <v>1372</v>
      </c>
      <c r="E791" t="s">
        <v>70</v>
      </c>
      <c r="F791" t="s">
        <v>11</v>
      </c>
      <c r="G791" t="s">
        <v>11</v>
      </c>
      <c r="H791" t="s">
        <v>11</v>
      </c>
      <c r="I791" t="s">
        <v>12</v>
      </c>
      <c r="J791" t="s">
        <v>687</v>
      </c>
    </row>
    <row r="792" spans="1:10" x14ac:dyDescent="0.3">
      <c r="A792" t="s">
        <v>264</v>
      </c>
      <c r="B792" t="s">
        <v>265</v>
      </c>
      <c r="C792" t="s">
        <v>243</v>
      </c>
      <c r="D792" t="s">
        <v>1372</v>
      </c>
      <c r="E792" t="s">
        <v>70</v>
      </c>
      <c r="F792" t="s">
        <v>11</v>
      </c>
      <c r="G792" t="s">
        <v>11</v>
      </c>
      <c r="H792" t="s">
        <v>11</v>
      </c>
      <c r="I792" t="s">
        <v>12</v>
      </c>
      <c r="J792" t="s">
        <v>687</v>
      </c>
    </row>
    <row r="793" spans="1:10" x14ac:dyDescent="0.3">
      <c r="A793" t="s">
        <v>266</v>
      </c>
      <c r="B793" t="s">
        <v>267</v>
      </c>
      <c r="C793" t="s">
        <v>243</v>
      </c>
      <c r="D793" t="s">
        <v>1372</v>
      </c>
      <c r="E793" t="s">
        <v>70</v>
      </c>
      <c r="F793" t="s">
        <v>11</v>
      </c>
      <c r="G793" t="s">
        <v>11</v>
      </c>
      <c r="H793" t="s">
        <v>11</v>
      </c>
      <c r="I793" t="s">
        <v>12</v>
      </c>
      <c r="J793" t="s">
        <v>687</v>
      </c>
    </row>
    <row r="794" spans="1:10" x14ac:dyDescent="0.3">
      <c r="A794" t="s">
        <v>268</v>
      </c>
      <c r="B794" t="s">
        <v>269</v>
      </c>
      <c r="C794" t="s">
        <v>243</v>
      </c>
      <c r="D794" t="s">
        <v>1372</v>
      </c>
      <c r="E794" t="s">
        <v>70</v>
      </c>
      <c r="F794" t="s">
        <v>11</v>
      </c>
      <c r="G794" t="s">
        <v>11</v>
      </c>
      <c r="H794" t="s">
        <v>11</v>
      </c>
      <c r="I794" t="s">
        <v>12</v>
      </c>
      <c r="J794" t="s">
        <v>687</v>
      </c>
    </row>
    <row r="795" spans="1:10" x14ac:dyDescent="0.3">
      <c r="A795" t="s">
        <v>173</v>
      </c>
      <c r="B795" t="s">
        <v>174</v>
      </c>
      <c r="C795" t="s">
        <v>172</v>
      </c>
      <c r="D795" t="s">
        <v>1372</v>
      </c>
      <c r="E795" t="s">
        <v>51</v>
      </c>
      <c r="F795" t="s">
        <v>11</v>
      </c>
      <c r="G795" t="s">
        <v>12</v>
      </c>
      <c r="H795" t="s">
        <v>11</v>
      </c>
      <c r="I795" t="s">
        <v>12</v>
      </c>
      <c r="J795" t="s">
        <v>687</v>
      </c>
    </row>
    <row r="796" spans="1:10" x14ac:dyDescent="0.3">
      <c r="A796" t="s">
        <v>170</v>
      </c>
      <c r="B796" t="s">
        <v>171</v>
      </c>
      <c r="C796" t="s">
        <v>172</v>
      </c>
      <c r="D796" t="s">
        <v>1372</v>
      </c>
      <c r="E796" t="s">
        <v>51</v>
      </c>
      <c r="F796" t="s">
        <v>11</v>
      </c>
      <c r="G796" t="s">
        <v>12</v>
      </c>
      <c r="H796" t="s">
        <v>11</v>
      </c>
      <c r="I796" t="s">
        <v>12</v>
      </c>
      <c r="J796" t="s">
        <v>687</v>
      </c>
    </row>
    <row r="797" spans="1:10" x14ac:dyDescent="0.3">
      <c r="A797" t="s">
        <v>609</v>
      </c>
      <c r="B797" t="s">
        <v>610</v>
      </c>
      <c r="C797" t="s">
        <v>611</v>
      </c>
      <c r="D797" t="s">
        <v>1375</v>
      </c>
      <c r="E797" t="s">
        <v>66</v>
      </c>
      <c r="F797" t="s">
        <v>12</v>
      </c>
      <c r="G797" t="s">
        <v>12</v>
      </c>
      <c r="H797" t="s">
        <v>11</v>
      </c>
      <c r="I797" t="s">
        <v>12</v>
      </c>
      <c r="J797" t="s">
        <v>687</v>
      </c>
    </row>
    <row r="798" spans="1:10" x14ac:dyDescent="0.3">
      <c r="A798" t="s">
        <v>272</v>
      </c>
      <c r="B798" t="s">
        <v>273</v>
      </c>
      <c r="C798" t="s">
        <v>243</v>
      </c>
      <c r="D798" t="s">
        <v>1372</v>
      </c>
      <c r="E798" t="s">
        <v>70</v>
      </c>
      <c r="F798" t="s">
        <v>12</v>
      </c>
      <c r="G798" t="s">
        <v>12</v>
      </c>
      <c r="H798" t="s">
        <v>11</v>
      </c>
      <c r="I798" t="s">
        <v>12</v>
      </c>
      <c r="J798" t="s">
        <v>687</v>
      </c>
    </row>
    <row r="799" spans="1:10" x14ac:dyDescent="0.3">
      <c r="A799" t="s">
        <v>274</v>
      </c>
      <c r="B799" t="s">
        <v>275</v>
      </c>
      <c r="C799" t="s">
        <v>243</v>
      </c>
      <c r="D799" t="s">
        <v>1372</v>
      </c>
      <c r="E799" t="s">
        <v>70</v>
      </c>
      <c r="F799" t="s">
        <v>11</v>
      </c>
      <c r="G799" t="s">
        <v>11</v>
      </c>
      <c r="H799" t="s">
        <v>11</v>
      </c>
      <c r="I799" t="s">
        <v>12</v>
      </c>
      <c r="J799" t="s">
        <v>687</v>
      </c>
    </row>
    <row r="800" spans="1:10" x14ac:dyDescent="0.3">
      <c r="A800" t="s">
        <v>471</v>
      </c>
      <c r="B800" t="s">
        <v>472</v>
      </c>
      <c r="C800" t="s">
        <v>473</v>
      </c>
      <c r="D800" t="s">
        <v>1372</v>
      </c>
      <c r="E800" t="s">
        <v>51</v>
      </c>
      <c r="F800" t="s">
        <v>11</v>
      </c>
      <c r="G800" t="s">
        <v>11</v>
      </c>
      <c r="H800" t="s">
        <v>11</v>
      </c>
      <c r="I800" t="s">
        <v>12</v>
      </c>
      <c r="J800" t="s">
        <v>687</v>
      </c>
    </row>
    <row r="801" spans="1:10" x14ac:dyDescent="0.3">
      <c r="A801" t="s">
        <v>650</v>
      </c>
      <c r="B801" t="s">
        <v>651</v>
      </c>
      <c r="C801" t="s">
        <v>1200</v>
      </c>
      <c r="D801" t="s">
        <v>1372</v>
      </c>
      <c r="E801" t="s">
        <v>51</v>
      </c>
      <c r="F801" t="s">
        <v>11</v>
      </c>
      <c r="G801" t="s">
        <v>11</v>
      </c>
      <c r="H801" t="s">
        <v>11</v>
      </c>
      <c r="I801" t="s">
        <v>12</v>
      </c>
      <c r="J801" t="s">
        <v>687</v>
      </c>
    </row>
    <row r="802" spans="1:10" x14ac:dyDescent="0.3">
      <c r="A802" t="s">
        <v>650</v>
      </c>
      <c r="B802" t="s">
        <v>651</v>
      </c>
      <c r="C802" t="s">
        <v>1200</v>
      </c>
      <c r="D802" t="s">
        <v>1372</v>
      </c>
      <c r="E802" t="s">
        <v>555</v>
      </c>
      <c r="F802" t="s">
        <v>12</v>
      </c>
      <c r="G802" t="s">
        <v>12</v>
      </c>
      <c r="H802" t="s">
        <v>11</v>
      </c>
      <c r="I802" t="s">
        <v>12</v>
      </c>
      <c r="J802" t="s">
        <v>687</v>
      </c>
    </row>
    <row r="803" spans="1:10" x14ac:dyDescent="0.3">
      <c r="A803" t="s">
        <v>652</v>
      </c>
      <c r="B803" t="s">
        <v>653</v>
      </c>
      <c r="C803" t="s">
        <v>1200</v>
      </c>
      <c r="D803" t="s">
        <v>1372</v>
      </c>
      <c r="E803" t="s">
        <v>51</v>
      </c>
      <c r="F803" t="s">
        <v>11</v>
      </c>
      <c r="G803" t="s">
        <v>11</v>
      </c>
      <c r="H803" t="s">
        <v>11</v>
      </c>
      <c r="I803" t="s">
        <v>12</v>
      </c>
      <c r="J803" t="s">
        <v>687</v>
      </c>
    </row>
    <row r="804" spans="1:10" x14ac:dyDescent="0.3">
      <c r="A804" t="s">
        <v>652</v>
      </c>
      <c r="B804" t="s">
        <v>653</v>
      </c>
      <c r="C804" t="s">
        <v>1200</v>
      </c>
      <c r="D804" t="s">
        <v>1372</v>
      </c>
      <c r="E804" t="s">
        <v>555</v>
      </c>
      <c r="F804" t="s">
        <v>12</v>
      </c>
      <c r="G804" t="s">
        <v>12</v>
      </c>
      <c r="H804" t="s">
        <v>11</v>
      </c>
      <c r="I804" t="s">
        <v>12</v>
      </c>
      <c r="J804" t="s">
        <v>687</v>
      </c>
    </row>
    <row r="805" spans="1:10" x14ac:dyDescent="0.3">
      <c r="A805" t="s">
        <v>654</v>
      </c>
      <c r="B805" t="s">
        <v>655</v>
      </c>
      <c r="C805" t="s">
        <v>1200</v>
      </c>
      <c r="D805" t="s">
        <v>1372</v>
      </c>
      <c r="E805" t="s">
        <v>51</v>
      </c>
      <c r="F805" t="s">
        <v>11</v>
      </c>
      <c r="G805" t="s">
        <v>11</v>
      </c>
      <c r="H805" t="s">
        <v>11</v>
      </c>
      <c r="I805" t="s">
        <v>12</v>
      </c>
      <c r="J805" t="s">
        <v>687</v>
      </c>
    </row>
    <row r="806" spans="1:10" x14ac:dyDescent="0.3">
      <c r="A806" t="s">
        <v>654</v>
      </c>
      <c r="B806" t="s">
        <v>655</v>
      </c>
      <c r="C806" t="s">
        <v>1200</v>
      </c>
      <c r="D806" t="s">
        <v>1372</v>
      </c>
      <c r="E806" t="s">
        <v>555</v>
      </c>
      <c r="F806" t="s">
        <v>12</v>
      </c>
      <c r="G806" t="s">
        <v>12</v>
      </c>
      <c r="H806" t="s">
        <v>11</v>
      </c>
      <c r="I806" t="s">
        <v>12</v>
      </c>
      <c r="J806" t="s">
        <v>687</v>
      </c>
    </row>
    <row r="807" spans="1:10" x14ac:dyDescent="0.3">
      <c r="A807" t="s">
        <v>569</v>
      </c>
      <c r="B807" t="s">
        <v>570</v>
      </c>
      <c r="C807" t="s">
        <v>571</v>
      </c>
      <c r="D807" t="s">
        <v>1374</v>
      </c>
      <c r="E807" t="s">
        <v>70</v>
      </c>
      <c r="F807" t="s">
        <v>12</v>
      </c>
      <c r="G807" t="s">
        <v>12</v>
      </c>
      <c r="H807" t="s">
        <v>11</v>
      </c>
      <c r="I807" t="s">
        <v>12</v>
      </c>
      <c r="J807" t="s">
        <v>687</v>
      </c>
    </row>
    <row r="808" spans="1:10" x14ac:dyDescent="0.3">
      <c r="A808" t="s">
        <v>415</v>
      </c>
      <c r="B808" t="s">
        <v>416</v>
      </c>
      <c r="C808" t="s">
        <v>417</v>
      </c>
      <c r="D808" t="s">
        <v>1372</v>
      </c>
      <c r="E808" t="s">
        <v>51</v>
      </c>
      <c r="F808" t="s">
        <v>11</v>
      </c>
      <c r="G808" t="s">
        <v>11</v>
      </c>
      <c r="H808" t="s">
        <v>11</v>
      </c>
      <c r="I808" t="s">
        <v>12</v>
      </c>
      <c r="J808" t="s">
        <v>687</v>
      </c>
    </row>
    <row r="809" spans="1:10" x14ac:dyDescent="0.3">
      <c r="A809" t="s">
        <v>429</v>
      </c>
      <c r="B809" t="s">
        <v>430</v>
      </c>
      <c r="C809" t="s">
        <v>428</v>
      </c>
      <c r="D809" t="s">
        <v>1374</v>
      </c>
      <c r="E809" t="s">
        <v>70</v>
      </c>
      <c r="F809" t="s">
        <v>12</v>
      </c>
      <c r="G809" t="s">
        <v>12</v>
      </c>
      <c r="H809" t="s">
        <v>11</v>
      </c>
      <c r="I809" t="s">
        <v>12</v>
      </c>
      <c r="J809" t="s">
        <v>687</v>
      </c>
    </row>
    <row r="810" spans="1:10" x14ac:dyDescent="0.3">
      <c r="A810" t="s">
        <v>636</v>
      </c>
      <c r="B810" t="s">
        <v>637</v>
      </c>
      <c r="C810" t="s">
        <v>626</v>
      </c>
      <c r="D810" t="s">
        <v>1377</v>
      </c>
      <c r="E810" t="s">
        <v>70</v>
      </c>
      <c r="F810" t="s">
        <v>11</v>
      </c>
      <c r="G810" t="s">
        <v>11</v>
      </c>
      <c r="H810" t="s">
        <v>11</v>
      </c>
      <c r="I810" t="s">
        <v>12</v>
      </c>
      <c r="J810" t="s">
        <v>687</v>
      </c>
    </row>
    <row r="811" spans="1:10" x14ac:dyDescent="0.3">
      <c r="A811" t="s">
        <v>289</v>
      </c>
      <c r="B811" t="s">
        <v>290</v>
      </c>
      <c r="C811" t="s">
        <v>288</v>
      </c>
      <c r="D811" t="s">
        <v>1374</v>
      </c>
      <c r="E811" t="s">
        <v>55</v>
      </c>
      <c r="F811" t="s">
        <v>12</v>
      </c>
      <c r="G811" t="s">
        <v>12</v>
      </c>
      <c r="H811" t="s">
        <v>11</v>
      </c>
      <c r="I811" t="s">
        <v>12</v>
      </c>
      <c r="J811" t="s">
        <v>687</v>
      </c>
    </row>
    <row r="812" spans="1:10" x14ac:dyDescent="0.3">
      <c r="A812" t="s">
        <v>601</v>
      </c>
      <c r="B812" t="s">
        <v>602</v>
      </c>
      <c r="C812" t="s">
        <v>603</v>
      </c>
      <c r="D812" t="s">
        <v>1372</v>
      </c>
      <c r="E812" t="s">
        <v>51</v>
      </c>
      <c r="F812" t="s">
        <v>11</v>
      </c>
      <c r="G812" t="s">
        <v>11</v>
      </c>
      <c r="H812" t="s">
        <v>11</v>
      </c>
      <c r="I812" t="s">
        <v>12</v>
      </c>
      <c r="J812" t="s">
        <v>687</v>
      </c>
    </row>
    <row r="813" spans="1:10" x14ac:dyDescent="0.3">
      <c r="A813" t="s">
        <v>1353</v>
      </c>
      <c r="B813" t="s">
        <v>1354</v>
      </c>
      <c r="C813" t="s">
        <v>353</v>
      </c>
      <c r="D813" t="s">
        <v>1377</v>
      </c>
      <c r="E813" t="s">
        <v>66</v>
      </c>
      <c r="F813" t="s">
        <v>12</v>
      </c>
      <c r="G813" t="s">
        <v>12</v>
      </c>
      <c r="H813" t="s">
        <v>11</v>
      </c>
      <c r="I813" t="s">
        <v>12</v>
      </c>
      <c r="J813" t="s">
        <v>687</v>
      </c>
    </row>
    <row r="814" spans="1:10" x14ac:dyDescent="0.3">
      <c r="A814" t="s">
        <v>1355</v>
      </c>
      <c r="B814" t="s">
        <v>1356</v>
      </c>
      <c r="C814" t="s">
        <v>353</v>
      </c>
      <c r="D814" t="s">
        <v>1377</v>
      </c>
      <c r="E814" t="s">
        <v>66</v>
      </c>
      <c r="F814" t="s">
        <v>12</v>
      </c>
      <c r="G814" t="s">
        <v>12</v>
      </c>
      <c r="H814" t="s">
        <v>11</v>
      </c>
      <c r="I814" t="s">
        <v>12</v>
      </c>
      <c r="J814" t="s">
        <v>687</v>
      </c>
    </row>
    <row r="815" spans="1:10" x14ac:dyDescent="0.3">
      <c r="A815" t="s">
        <v>431</v>
      </c>
      <c r="B815" t="s">
        <v>432</v>
      </c>
      <c r="C815" t="s">
        <v>433</v>
      </c>
      <c r="D815" t="s">
        <v>1372</v>
      </c>
      <c r="E815" t="s">
        <v>71</v>
      </c>
      <c r="F815" t="s">
        <v>11</v>
      </c>
      <c r="G815" t="s">
        <v>12</v>
      </c>
      <c r="H815" t="s">
        <v>11</v>
      </c>
      <c r="I815" t="s">
        <v>12</v>
      </c>
      <c r="J815" t="s">
        <v>687</v>
      </c>
    </row>
    <row r="816" spans="1:10" x14ac:dyDescent="0.3">
      <c r="A816" t="s">
        <v>553</v>
      </c>
      <c r="B816" t="s">
        <v>554</v>
      </c>
      <c r="C816" t="s">
        <v>1003</v>
      </c>
      <c r="D816" t="s">
        <v>1372</v>
      </c>
      <c r="E816" t="s">
        <v>51</v>
      </c>
      <c r="F816" t="s">
        <v>11</v>
      </c>
      <c r="G816" t="s">
        <v>12</v>
      </c>
      <c r="H816" t="s">
        <v>11</v>
      </c>
      <c r="I816" t="s">
        <v>12</v>
      </c>
      <c r="J816" t="s">
        <v>687</v>
      </c>
    </row>
    <row r="817" spans="1:10" x14ac:dyDescent="0.3">
      <c r="A817" t="s">
        <v>553</v>
      </c>
      <c r="B817" t="s">
        <v>554</v>
      </c>
      <c r="C817" t="s">
        <v>1003</v>
      </c>
      <c r="D817" t="s">
        <v>1372</v>
      </c>
      <c r="E817" t="s">
        <v>555</v>
      </c>
      <c r="F817" t="s">
        <v>12</v>
      </c>
      <c r="G817" t="s">
        <v>12</v>
      </c>
      <c r="H817" t="s">
        <v>11</v>
      </c>
      <c r="I817" t="s">
        <v>12</v>
      </c>
      <c r="J817" t="s">
        <v>687</v>
      </c>
    </row>
    <row r="818" spans="1:10" x14ac:dyDescent="0.3">
      <c r="A818" t="s">
        <v>182</v>
      </c>
      <c r="B818" t="s">
        <v>183</v>
      </c>
      <c r="C818" t="s">
        <v>727</v>
      </c>
      <c r="D818" t="s">
        <v>1372</v>
      </c>
      <c r="E818" t="s">
        <v>51</v>
      </c>
      <c r="F818" t="s">
        <v>11</v>
      </c>
      <c r="G818" t="s">
        <v>11</v>
      </c>
      <c r="H818" t="s">
        <v>11</v>
      </c>
      <c r="I818" t="s">
        <v>12</v>
      </c>
      <c r="J818" t="s">
        <v>687</v>
      </c>
    </row>
    <row r="819" spans="1:10" x14ac:dyDescent="0.3">
      <c r="A819" t="s">
        <v>182</v>
      </c>
      <c r="B819" t="s">
        <v>183</v>
      </c>
      <c r="C819" t="s">
        <v>727</v>
      </c>
      <c r="D819" t="s">
        <v>1372</v>
      </c>
      <c r="E819" t="s">
        <v>52</v>
      </c>
      <c r="F819" t="s">
        <v>12</v>
      </c>
      <c r="G819" t="s">
        <v>12</v>
      </c>
      <c r="H819" t="s">
        <v>11</v>
      </c>
      <c r="I819" t="s">
        <v>12</v>
      </c>
      <c r="J819" t="s">
        <v>687</v>
      </c>
    </row>
    <row r="820" spans="1:10" x14ac:dyDescent="0.3">
      <c r="A820" t="s">
        <v>182</v>
      </c>
      <c r="B820" t="s">
        <v>183</v>
      </c>
      <c r="C820" t="s">
        <v>727</v>
      </c>
      <c r="D820" t="s">
        <v>1372</v>
      </c>
      <c r="E820" t="s">
        <v>53</v>
      </c>
      <c r="F820" t="s">
        <v>12</v>
      </c>
      <c r="G820" t="s">
        <v>12</v>
      </c>
      <c r="H820" t="s">
        <v>11</v>
      </c>
      <c r="I820" t="s">
        <v>12</v>
      </c>
      <c r="J820" t="s">
        <v>687</v>
      </c>
    </row>
    <row r="821" spans="1:10" x14ac:dyDescent="0.3">
      <c r="A821" t="s">
        <v>182</v>
      </c>
      <c r="B821" t="s">
        <v>183</v>
      </c>
      <c r="C821" t="s">
        <v>727</v>
      </c>
      <c r="D821" t="s">
        <v>1372</v>
      </c>
      <c r="E821" t="s">
        <v>184</v>
      </c>
      <c r="F821" t="s">
        <v>12</v>
      </c>
      <c r="G821" t="s">
        <v>12</v>
      </c>
      <c r="H821" t="s">
        <v>11</v>
      </c>
      <c r="I821" t="s">
        <v>12</v>
      </c>
      <c r="J821" t="s">
        <v>687</v>
      </c>
    </row>
    <row r="822" spans="1:10" x14ac:dyDescent="0.3">
      <c r="A822" t="s">
        <v>182</v>
      </c>
      <c r="B822" t="s">
        <v>183</v>
      </c>
      <c r="C822" t="s">
        <v>727</v>
      </c>
      <c r="D822" t="s">
        <v>1372</v>
      </c>
      <c r="E822" t="s">
        <v>177</v>
      </c>
      <c r="F822" t="s">
        <v>11</v>
      </c>
      <c r="G822" t="s">
        <v>11</v>
      </c>
      <c r="H822" t="s">
        <v>11</v>
      </c>
      <c r="I822" t="s">
        <v>12</v>
      </c>
      <c r="J822" t="s">
        <v>687</v>
      </c>
    </row>
    <row r="823" spans="1:10" x14ac:dyDescent="0.3">
      <c r="A823" t="s">
        <v>493</v>
      </c>
      <c r="B823" t="s">
        <v>494</v>
      </c>
      <c r="C823" t="s">
        <v>1859</v>
      </c>
      <c r="D823" t="s">
        <v>1378</v>
      </c>
      <c r="E823" t="s">
        <v>70</v>
      </c>
      <c r="F823" t="s">
        <v>12</v>
      </c>
      <c r="G823" t="s">
        <v>12</v>
      </c>
      <c r="H823" t="s">
        <v>11</v>
      </c>
      <c r="I823" t="s">
        <v>12</v>
      </c>
      <c r="J823" t="s">
        <v>687</v>
      </c>
    </row>
    <row r="824" spans="1:10" x14ac:dyDescent="0.3">
      <c r="A824" t="s">
        <v>465</v>
      </c>
      <c r="B824" t="s">
        <v>466</v>
      </c>
      <c r="C824" t="s">
        <v>725</v>
      </c>
      <c r="D824" t="s">
        <v>1376</v>
      </c>
      <c r="E824" t="s">
        <v>70</v>
      </c>
      <c r="F824" t="s">
        <v>12</v>
      </c>
      <c r="G824" t="s">
        <v>12</v>
      </c>
      <c r="H824" t="s">
        <v>11</v>
      </c>
      <c r="I824" t="s">
        <v>12</v>
      </c>
      <c r="J824" t="s">
        <v>687</v>
      </c>
    </row>
    <row r="825" spans="1:10" x14ac:dyDescent="0.3">
      <c r="A825" t="s">
        <v>467</v>
      </c>
      <c r="B825" t="s">
        <v>468</v>
      </c>
      <c r="C825" t="s">
        <v>725</v>
      </c>
      <c r="D825" t="s">
        <v>1376</v>
      </c>
      <c r="E825" t="s">
        <v>70</v>
      </c>
      <c r="F825" t="s">
        <v>12</v>
      </c>
      <c r="G825" t="s">
        <v>12</v>
      </c>
      <c r="H825" t="s">
        <v>11</v>
      </c>
      <c r="I825" t="s">
        <v>12</v>
      </c>
      <c r="J825" t="s">
        <v>687</v>
      </c>
    </row>
    <row r="826" spans="1:10" x14ac:dyDescent="0.3">
      <c r="A826" t="s">
        <v>469</v>
      </c>
      <c r="B826" t="s">
        <v>470</v>
      </c>
      <c r="C826" t="s">
        <v>725</v>
      </c>
      <c r="D826" t="s">
        <v>1376</v>
      </c>
      <c r="E826" t="s">
        <v>70</v>
      </c>
      <c r="F826" t="s">
        <v>12</v>
      </c>
      <c r="G826" t="s">
        <v>12</v>
      </c>
      <c r="H826" t="s">
        <v>11</v>
      </c>
      <c r="I826" t="s">
        <v>12</v>
      </c>
      <c r="J826" t="s">
        <v>687</v>
      </c>
    </row>
    <row r="827" spans="1:10" x14ac:dyDescent="0.3">
      <c r="A827" t="s">
        <v>558</v>
      </c>
      <c r="B827" t="s">
        <v>559</v>
      </c>
      <c r="C827" t="s">
        <v>560</v>
      </c>
      <c r="D827" t="s">
        <v>1378</v>
      </c>
      <c r="E827" t="s">
        <v>70</v>
      </c>
      <c r="F827" t="s">
        <v>12</v>
      </c>
      <c r="G827" t="s">
        <v>12</v>
      </c>
      <c r="H827" t="s">
        <v>11</v>
      </c>
      <c r="I827" t="s">
        <v>12</v>
      </c>
      <c r="J827" t="s">
        <v>687</v>
      </c>
    </row>
    <row r="828" spans="1:10" x14ac:dyDescent="0.3">
      <c r="A828" t="s">
        <v>561</v>
      </c>
      <c r="B828" t="s">
        <v>562</v>
      </c>
      <c r="C828" t="s">
        <v>560</v>
      </c>
      <c r="D828" t="s">
        <v>1378</v>
      </c>
      <c r="E828" t="s">
        <v>70</v>
      </c>
      <c r="F828" t="s">
        <v>12</v>
      </c>
      <c r="G828" t="s">
        <v>12</v>
      </c>
      <c r="H828" t="s">
        <v>11</v>
      </c>
      <c r="I828" t="s">
        <v>12</v>
      </c>
      <c r="J828" t="s">
        <v>687</v>
      </c>
    </row>
    <row r="829" spans="1:10" x14ac:dyDescent="0.3">
      <c r="A829" t="s">
        <v>385</v>
      </c>
      <c r="B829" t="s">
        <v>386</v>
      </c>
      <c r="C829" t="s">
        <v>381</v>
      </c>
      <c r="D829" t="s">
        <v>1374</v>
      </c>
      <c r="E829" t="s">
        <v>70</v>
      </c>
      <c r="F829" t="s">
        <v>12</v>
      </c>
      <c r="G829" t="s">
        <v>12</v>
      </c>
      <c r="H829" t="s">
        <v>11</v>
      </c>
      <c r="I829" t="s">
        <v>12</v>
      </c>
      <c r="J829" t="s">
        <v>687</v>
      </c>
    </row>
    <row r="830" spans="1:10" x14ac:dyDescent="0.3">
      <c r="A830" t="s">
        <v>387</v>
      </c>
      <c r="B830" t="s">
        <v>388</v>
      </c>
      <c r="C830" t="s">
        <v>381</v>
      </c>
      <c r="D830" t="s">
        <v>1374</v>
      </c>
      <c r="E830" t="s">
        <v>70</v>
      </c>
      <c r="F830" t="s">
        <v>12</v>
      </c>
      <c r="G830" t="s">
        <v>12</v>
      </c>
      <c r="H830" t="s">
        <v>11</v>
      </c>
      <c r="I830" t="s">
        <v>12</v>
      </c>
      <c r="J830" t="s">
        <v>687</v>
      </c>
    </row>
    <row r="831" spans="1:10" x14ac:dyDescent="0.3">
      <c r="A831" t="s">
        <v>389</v>
      </c>
      <c r="B831" t="s">
        <v>390</v>
      </c>
      <c r="C831" t="s">
        <v>381</v>
      </c>
      <c r="D831" t="s">
        <v>1374</v>
      </c>
      <c r="E831" t="s">
        <v>70</v>
      </c>
      <c r="F831" t="s">
        <v>12</v>
      </c>
      <c r="G831" t="s">
        <v>12</v>
      </c>
      <c r="H831" t="s">
        <v>11</v>
      </c>
      <c r="I831" t="s">
        <v>12</v>
      </c>
      <c r="J831" t="s">
        <v>687</v>
      </c>
    </row>
    <row r="832" spans="1:10" x14ac:dyDescent="0.3">
      <c r="A832" t="s">
        <v>425</v>
      </c>
      <c r="B832" t="s">
        <v>426</v>
      </c>
      <c r="C832" t="s">
        <v>424</v>
      </c>
      <c r="D832" t="s">
        <v>1377</v>
      </c>
      <c r="E832" t="s">
        <v>70</v>
      </c>
      <c r="F832" t="s">
        <v>12</v>
      </c>
      <c r="G832" t="s">
        <v>12</v>
      </c>
      <c r="H832" t="s">
        <v>11</v>
      </c>
      <c r="I832" t="s">
        <v>12</v>
      </c>
      <c r="J832" t="s">
        <v>687</v>
      </c>
    </row>
    <row r="833" spans="1:10" x14ac:dyDescent="0.3">
      <c r="A833" t="s">
        <v>108</v>
      </c>
      <c r="B833" t="s">
        <v>109</v>
      </c>
      <c r="C833" t="s">
        <v>107</v>
      </c>
      <c r="D833" t="s">
        <v>1377</v>
      </c>
      <c r="E833" t="s">
        <v>70</v>
      </c>
      <c r="F833" t="s">
        <v>12</v>
      </c>
      <c r="G833" t="s">
        <v>12</v>
      </c>
      <c r="H833" t="s">
        <v>11</v>
      </c>
      <c r="I833" t="s">
        <v>12</v>
      </c>
      <c r="J833" t="s">
        <v>687</v>
      </c>
    </row>
    <row r="834" spans="1:10" x14ac:dyDescent="0.3">
      <c r="A834" t="s">
        <v>1357</v>
      </c>
      <c r="B834" t="s">
        <v>1358</v>
      </c>
      <c r="C834" t="s">
        <v>353</v>
      </c>
      <c r="D834" t="s">
        <v>1377</v>
      </c>
      <c r="E834" t="s">
        <v>66</v>
      </c>
      <c r="F834" t="s">
        <v>12</v>
      </c>
      <c r="G834" t="s">
        <v>12</v>
      </c>
      <c r="H834" t="s">
        <v>11</v>
      </c>
      <c r="I834" t="s">
        <v>12</v>
      </c>
      <c r="J834" t="s">
        <v>687</v>
      </c>
    </row>
    <row r="835" spans="1:10" x14ac:dyDescent="0.3">
      <c r="A835" t="s">
        <v>629</v>
      </c>
      <c r="B835" t="s">
        <v>630</v>
      </c>
      <c r="C835" t="s">
        <v>626</v>
      </c>
      <c r="D835" t="s">
        <v>1377</v>
      </c>
      <c r="E835" t="s">
        <v>70</v>
      </c>
      <c r="F835" t="s">
        <v>12</v>
      </c>
      <c r="G835" t="s">
        <v>12</v>
      </c>
      <c r="H835" t="s">
        <v>11</v>
      </c>
      <c r="I835" t="s">
        <v>12</v>
      </c>
      <c r="J835" t="s">
        <v>687</v>
      </c>
    </row>
    <row r="836" spans="1:10" x14ac:dyDescent="0.3">
      <c r="A836" t="s">
        <v>632</v>
      </c>
      <c r="B836" t="s">
        <v>633</v>
      </c>
      <c r="C836" t="s">
        <v>626</v>
      </c>
      <c r="D836" t="s">
        <v>1377</v>
      </c>
      <c r="E836" t="s">
        <v>70</v>
      </c>
      <c r="F836" t="s">
        <v>12</v>
      </c>
      <c r="G836" t="s">
        <v>12</v>
      </c>
      <c r="H836" t="s">
        <v>11</v>
      </c>
      <c r="I836" t="s">
        <v>12</v>
      </c>
      <c r="J836" t="s">
        <v>687</v>
      </c>
    </row>
    <row r="837" spans="1:10" x14ac:dyDescent="0.3">
      <c r="A837" t="s">
        <v>455</v>
      </c>
      <c r="B837" t="s">
        <v>456</v>
      </c>
      <c r="C837" t="s">
        <v>448</v>
      </c>
      <c r="D837" t="s">
        <v>1372</v>
      </c>
      <c r="E837" t="s">
        <v>66</v>
      </c>
      <c r="F837" t="s">
        <v>11</v>
      </c>
      <c r="G837" t="s">
        <v>11</v>
      </c>
      <c r="H837" t="s">
        <v>11</v>
      </c>
      <c r="I837" t="s">
        <v>12</v>
      </c>
      <c r="J837" t="s">
        <v>687</v>
      </c>
    </row>
    <row r="838" spans="1:10" x14ac:dyDescent="0.3">
      <c r="A838" t="s">
        <v>1201</v>
      </c>
      <c r="B838" t="s">
        <v>1202</v>
      </c>
      <c r="C838" t="s">
        <v>1203</v>
      </c>
      <c r="D838" t="s">
        <v>1372</v>
      </c>
      <c r="E838" t="s">
        <v>66</v>
      </c>
      <c r="F838" t="s">
        <v>11</v>
      </c>
      <c r="G838" t="s">
        <v>11</v>
      </c>
      <c r="H838" t="s">
        <v>11</v>
      </c>
      <c r="I838" t="s">
        <v>12</v>
      </c>
      <c r="J838" t="s">
        <v>687</v>
      </c>
    </row>
    <row r="839" spans="1:10" x14ac:dyDescent="0.3">
      <c r="A839" t="s">
        <v>351</v>
      </c>
      <c r="B839" t="s">
        <v>352</v>
      </c>
      <c r="C839" t="s">
        <v>349</v>
      </c>
      <c r="D839" t="s">
        <v>1372</v>
      </c>
      <c r="E839" t="s">
        <v>232</v>
      </c>
      <c r="F839" t="s">
        <v>11</v>
      </c>
      <c r="G839" t="s">
        <v>11</v>
      </c>
      <c r="H839" t="s">
        <v>11</v>
      </c>
      <c r="I839" t="s">
        <v>12</v>
      </c>
      <c r="J839" t="s">
        <v>687</v>
      </c>
    </row>
    <row r="840" spans="1:10" x14ac:dyDescent="0.3">
      <c r="A840" t="s">
        <v>105</v>
      </c>
      <c r="B840" t="s">
        <v>106</v>
      </c>
      <c r="C840" t="s">
        <v>107</v>
      </c>
      <c r="D840" t="s">
        <v>1377</v>
      </c>
      <c r="E840" t="s">
        <v>66</v>
      </c>
      <c r="F840" t="s">
        <v>12</v>
      </c>
      <c r="G840" t="s">
        <v>12</v>
      </c>
      <c r="H840" t="s">
        <v>11</v>
      </c>
      <c r="I840" t="s">
        <v>12</v>
      </c>
      <c r="J840" t="s">
        <v>687</v>
      </c>
    </row>
    <row r="841" spans="1:10" x14ac:dyDescent="0.3">
      <c r="A841" t="s">
        <v>1359</v>
      </c>
      <c r="B841" t="s">
        <v>1360</v>
      </c>
      <c r="C841" t="s">
        <v>353</v>
      </c>
      <c r="D841" t="s">
        <v>1377</v>
      </c>
      <c r="E841" t="s">
        <v>66</v>
      </c>
      <c r="F841" t="s">
        <v>12</v>
      </c>
      <c r="G841" t="s">
        <v>12</v>
      </c>
      <c r="H841" t="s">
        <v>11</v>
      </c>
      <c r="I841" t="s">
        <v>12</v>
      </c>
      <c r="J841" t="s">
        <v>687</v>
      </c>
    </row>
    <row r="842" spans="1:10" x14ac:dyDescent="0.3">
      <c r="A842" t="s">
        <v>194</v>
      </c>
      <c r="B842" t="s">
        <v>195</v>
      </c>
      <c r="C842" t="s">
        <v>196</v>
      </c>
      <c r="D842" t="s">
        <v>1376</v>
      </c>
      <c r="E842" t="s">
        <v>66</v>
      </c>
      <c r="F842" t="s">
        <v>12</v>
      </c>
      <c r="G842" t="s">
        <v>12</v>
      </c>
      <c r="H842" t="s">
        <v>11</v>
      </c>
      <c r="I842" t="s">
        <v>12</v>
      </c>
      <c r="J842" t="s">
        <v>687</v>
      </c>
    </row>
    <row r="843" spans="1:10" x14ac:dyDescent="0.3">
      <c r="A843" t="s">
        <v>1204</v>
      </c>
      <c r="B843" t="s">
        <v>1205</v>
      </c>
      <c r="C843" t="s">
        <v>1206</v>
      </c>
      <c r="D843" t="s">
        <v>1377</v>
      </c>
      <c r="E843" t="s">
        <v>66</v>
      </c>
      <c r="F843" t="s">
        <v>11</v>
      </c>
      <c r="G843" t="s">
        <v>11</v>
      </c>
      <c r="H843" t="s">
        <v>11</v>
      </c>
      <c r="I843" t="s">
        <v>12</v>
      </c>
      <c r="J843" t="s">
        <v>687</v>
      </c>
    </row>
    <row r="844" spans="1:10" x14ac:dyDescent="0.3">
      <c r="A844" t="s">
        <v>506</v>
      </c>
      <c r="B844" t="s">
        <v>507</v>
      </c>
      <c r="C844" t="s">
        <v>508</v>
      </c>
      <c r="D844" t="s">
        <v>1372</v>
      </c>
      <c r="E844" t="s">
        <v>66</v>
      </c>
      <c r="F844" t="s">
        <v>11</v>
      </c>
      <c r="G844" t="s">
        <v>11</v>
      </c>
      <c r="H844" t="s">
        <v>11</v>
      </c>
      <c r="I844" t="s">
        <v>12</v>
      </c>
      <c r="J844" t="s">
        <v>687</v>
      </c>
    </row>
  </sheetData>
  <sortState xmlns:xlrd2="http://schemas.microsoft.com/office/spreadsheetml/2017/richdata2" ref="A6:J844">
    <sortCondition ref="A6:A844"/>
    <sortCondition ref="E6:E844"/>
  </sortState>
  <mergeCells count="1">
    <mergeCell ref="B1:D3"/>
  </mergeCells>
  <conditionalFormatting sqref="B1 A4:A1048576">
    <cfRule type="duplicateValues" dxfId="1" priority="1"/>
  </conditionalFormatting>
  <conditionalFormatting sqref="B4:B1048576">
    <cfRule type="duplicateValues" dxfId="0" priority="2"/>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71B2C-6CC4-47ED-A9EB-E05B8F095F60}">
  <sheetPr>
    <tabColor rgb="FFFFFF00"/>
  </sheetPr>
  <dimension ref="A1:A38"/>
  <sheetViews>
    <sheetView showGridLines="0" workbookViewId="0"/>
  </sheetViews>
  <sheetFormatPr defaultRowHeight="14.4" x14ac:dyDescent="0.3"/>
  <sheetData>
    <row r="1" spans="1:1" ht="15" x14ac:dyDescent="0.3">
      <c r="A1" s="359" t="s">
        <v>1920</v>
      </c>
    </row>
    <row r="2" spans="1:1" ht="15" x14ac:dyDescent="0.3">
      <c r="A2" s="359" t="s">
        <v>1921</v>
      </c>
    </row>
    <row r="3" spans="1:1" ht="15" x14ac:dyDescent="0.3">
      <c r="A3" s="360" t="s">
        <v>1922</v>
      </c>
    </row>
    <row r="4" spans="1:1" ht="15" x14ac:dyDescent="0.3">
      <c r="A4" s="360" t="s">
        <v>1923</v>
      </c>
    </row>
    <row r="5" spans="1:1" ht="15" x14ac:dyDescent="0.3">
      <c r="A5" s="359" t="s">
        <v>1924</v>
      </c>
    </row>
    <row r="6" spans="1:1" ht="15" x14ac:dyDescent="0.3">
      <c r="A6" s="360" t="s">
        <v>1925</v>
      </c>
    </row>
    <row r="7" spans="1:1" ht="15" x14ac:dyDescent="0.3">
      <c r="A7" s="359" t="s">
        <v>1926</v>
      </c>
    </row>
    <row r="8" spans="1:1" ht="15" x14ac:dyDescent="0.3">
      <c r="A8" s="360" t="s">
        <v>1927</v>
      </c>
    </row>
    <row r="9" spans="1:1" ht="15" x14ac:dyDescent="0.3">
      <c r="A9" s="359" t="s">
        <v>1928</v>
      </c>
    </row>
    <row r="10" spans="1:1" ht="15" x14ac:dyDescent="0.3">
      <c r="A10" s="360" t="s">
        <v>1927</v>
      </c>
    </row>
    <row r="11" spans="1:1" ht="15" x14ac:dyDescent="0.3">
      <c r="A11" s="359" t="s">
        <v>1929</v>
      </c>
    </row>
    <row r="12" spans="1:1" ht="15" x14ac:dyDescent="0.3">
      <c r="A12" s="360" t="s">
        <v>1927</v>
      </c>
    </row>
    <row r="13" spans="1:1" ht="15" x14ac:dyDescent="0.3">
      <c r="A13" s="360" t="s">
        <v>1930</v>
      </c>
    </row>
    <row r="14" spans="1:1" ht="15" x14ac:dyDescent="0.3">
      <c r="A14" s="359" t="s">
        <v>1931</v>
      </c>
    </row>
    <row r="15" spans="1:1" ht="15" x14ac:dyDescent="0.3">
      <c r="A15" s="360" t="s">
        <v>1927</v>
      </c>
    </row>
    <row r="16" spans="1:1" ht="15" x14ac:dyDescent="0.3">
      <c r="A16" s="360" t="s">
        <v>1932</v>
      </c>
    </row>
    <row r="17" spans="1:1" ht="15" x14ac:dyDescent="0.3">
      <c r="A17" s="359" t="s">
        <v>1933</v>
      </c>
    </row>
    <row r="18" spans="1:1" ht="15" x14ac:dyDescent="0.3">
      <c r="A18" s="360" t="s">
        <v>1934</v>
      </c>
    </row>
    <row r="19" spans="1:1" ht="15" x14ac:dyDescent="0.3">
      <c r="A19" s="359" t="s">
        <v>1935</v>
      </c>
    </row>
    <row r="20" spans="1:1" ht="15" x14ac:dyDescent="0.3">
      <c r="A20" s="360" t="s">
        <v>1927</v>
      </c>
    </row>
    <row r="21" spans="1:1" ht="15" x14ac:dyDescent="0.3">
      <c r="A21" s="360" t="s">
        <v>1936</v>
      </c>
    </row>
    <row r="22" spans="1:1" ht="15" x14ac:dyDescent="0.3">
      <c r="A22" s="359" t="s">
        <v>1937</v>
      </c>
    </row>
    <row r="23" spans="1:1" ht="15" x14ac:dyDescent="0.3">
      <c r="A23" s="360" t="s">
        <v>1927</v>
      </c>
    </row>
    <row r="24" spans="1:1" ht="15" x14ac:dyDescent="0.3">
      <c r="A24" s="359" t="s">
        <v>1385</v>
      </c>
    </row>
    <row r="25" spans="1:1" ht="15" x14ac:dyDescent="0.3">
      <c r="A25" s="360" t="s">
        <v>1936</v>
      </c>
    </row>
    <row r="26" spans="1:1" ht="15" x14ac:dyDescent="0.3">
      <c r="A26" s="360" t="s">
        <v>1938</v>
      </c>
    </row>
    <row r="27" spans="1:1" ht="15" x14ac:dyDescent="0.3">
      <c r="A27" s="360" t="s">
        <v>1939</v>
      </c>
    </row>
    <row r="28" spans="1:1" ht="15" x14ac:dyDescent="0.3">
      <c r="A28" s="360" t="s">
        <v>1946</v>
      </c>
    </row>
    <row r="29" spans="1:1" ht="15" x14ac:dyDescent="0.3">
      <c r="A29" s="360" t="s">
        <v>1940</v>
      </c>
    </row>
    <row r="30" spans="1:1" ht="15" x14ac:dyDescent="0.3">
      <c r="A30" s="360" t="s">
        <v>1947</v>
      </c>
    </row>
    <row r="31" spans="1:1" ht="15" x14ac:dyDescent="0.3">
      <c r="A31" s="360" t="s">
        <v>1948</v>
      </c>
    </row>
    <row r="32" spans="1:1" ht="15" x14ac:dyDescent="0.3">
      <c r="A32" s="360" t="s">
        <v>1941</v>
      </c>
    </row>
    <row r="33" spans="1:1" ht="15" x14ac:dyDescent="0.3">
      <c r="A33" s="360" t="s">
        <v>1942</v>
      </c>
    </row>
    <row r="34" spans="1:1" ht="15" x14ac:dyDescent="0.3">
      <c r="A34" s="360" t="s">
        <v>1943</v>
      </c>
    </row>
    <row r="35" spans="1:1" ht="15" x14ac:dyDescent="0.3">
      <c r="A35" s="360" t="s">
        <v>2149</v>
      </c>
    </row>
    <row r="36" spans="1:1" ht="15" x14ac:dyDescent="0.3">
      <c r="A36" s="359" t="s">
        <v>1944</v>
      </c>
    </row>
    <row r="37" spans="1:1" ht="15" x14ac:dyDescent="0.3">
      <c r="A37" s="360" t="s">
        <v>1945</v>
      </c>
    </row>
    <row r="38" spans="1:1" ht="15" x14ac:dyDescent="0.3">
      <c r="A38" s="360" t="s">
        <v>1939</v>
      </c>
    </row>
  </sheetData>
  <sheetProtection algorithmName="SHA-512" hashValue="hEK6/KQYwPNv70TatmtIvqmdocBxTf2pjScXTMf+K3ioiMoDkJ0ImaVGYaGKsw19D//RqgieFsGM6JQCU5Jhtw==" saltValue="118HwuR+a2/tbAc57O/Ztg=="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FFFF00"/>
    <pageSetUpPr fitToPage="1"/>
  </sheetPr>
  <dimension ref="A1:G54"/>
  <sheetViews>
    <sheetView showGridLines="0" workbookViewId="0">
      <selection activeCell="C39" sqref="C39"/>
    </sheetView>
  </sheetViews>
  <sheetFormatPr defaultColWidth="9.109375" defaultRowHeight="14.4" x14ac:dyDescent="0.3"/>
  <cols>
    <col min="1" max="1" width="2.21875" style="7" customWidth="1"/>
    <col min="2" max="2" width="40.109375" style="7" customWidth="1"/>
    <col min="3" max="6" width="17.77734375" style="7" customWidth="1"/>
    <col min="7" max="16384" width="9.109375" style="7"/>
  </cols>
  <sheetData>
    <row r="1" spans="1:7" ht="15" customHeight="1" thickBot="1" x14ac:dyDescent="0.35">
      <c r="B1" s="214" t="str">
        <f>_xlfn.CONCAT("Company Name: ",'1 - Contact Info'!F1:O1)</f>
        <v xml:space="preserve">Company Name: </v>
      </c>
      <c r="C1" s="213"/>
      <c r="D1" s="214"/>
      <c r="E1" s="41"/>
      <c r="G1" s="54" t="str">
        <f>+INSTRUCTIONS!B34</f>
        <v>Reporting Year: 2023 , v9.3</v>
      </c>
    </row>
    <row r="2" spans="1:7" ht="8.4" customHeight="1" thickBot="1" x14ac:dyDescent="0.35">
      <c r="A2" s="39"/>
      <c r="B2" s="39"/>
      <c r="C2" s="39"/>
      <c r="D2" s="39"/>
      <c r="E2" s="39"/>
      <c r="F2" s="6"/>
    </row>
    <row r="3" spans="1:7" ht="15" customHeight="1" thickBot="1" x14ac:dyDescent="0.35">
      <c r="A3" s="5"/>
      <c r="B3" s="55" t="s">
        <v>1077</v>
      </c>
      <c r="C3" s="44"/>
      <c r="D3" s="44"/>
      <c r="E3" s="62"/>
      <c r="F3" s="38"/>
    </row>
    <row r="4" spans="1:7" ht="15" customHeight="1" x14ac:dyDescent="0.3">
      <c r="B4" s="52" t="s">
        <v>0</v>
      </c>
      <c r="C4" s="407" t="str">
        <f>IF('1 - Contact Info'!F4="","",'1 - Contact Info'!F4)</f>
        <v/>
      </c>
      <c r="D4" s="408"/>
      <c r="E4" s="409"/>
    </row>
    <row r="5" spans="1:7" x14ac:dyDescent="0.3">
      <c r="B5" s="50" t="s">
        <v>1</v>
      </c>
      <c r="C5" s="410" t="str">
        <f>IF('1 - Contact Info'!F5="","",'1 - Contact Info'!F5)</f>
        <v/>
      </c>
      <c r="D5" s="411"/>
      <c r="E5" s="412"/>
    </row>
    <row r="6" spans="1:7" ht="15" customHeight="1" x14ac:dyDescent="0.3">
      <c r="B6" s="50" t="s">
        <v>2</v>
      </c>
      <c r="C6" s="410" t="str">
        <f>IF('1 - Contact Info'!F6="","",'1 - Contact Info'!F6)</f>
        <v/>
      </c>
      <c r="D6" s="411"/>
      <c r="E6" s="412"/>
    </row>
    <row r="7" spans="1:7" ht="15.75" customHeight="1" thickBot="1" x14ac:dyDescent="0.35">
      <c r="B7" s="53" t="s">
        <v>3</v>
      </c>
      <c r="C7" s="413" t="str">
        <f>IF('1 - Contact Info'!F7="","",'1 - Contact Info'!F7)</f>
        <v/>
      </c>
      <c r="D7" s="414"/>
      <c r="E7" s="415"/>
    </row>
    <row r="8" spans="1:7" ht="9.6" customHeight="1" x14ac:dyDescent="0.3"/>
    <row r="9" spans="1:7" ht="15" customHeight="1" thickBot="1" x14ac:dyDescent="0.35">
      <c r="B9" t="s">
        <v>1103</v>
      </c>
    </row>
    <row r="10" spans="1:7" ht="14.4" customHeight="1" x14ac:dyDescent="0.3">
      <c r="B10" s="180"/>
      <c r="C10" s="134" t="s">
        <v>1487</v>
      </c>
      <c r="D10" s="9"/>
      <c r="E10" s="9"/>
      <c r="F10" s="9"/>
    </row>
    <row r="11" spans="1:7" ht="14.4" customHeight="1" x14ac:dyDescent="0.3">
      <c r="B11" s="47" t="s">
        <v>1949</v>
      </c>
      <c r="C11" s="135">
        <f>'4 - Sales and Revenues'!K84</f>
        <v>0</v>
      </c>
      <c r="D11" s="133"/>
      <c r="E11" s="133"/>
      <c r="F11" s="133"/>
    </row>
    <row r="12" spans="1:7" ht="15" thickBot="1" x14ac:dyDescent="0.35">
      <c r="A12" s="5"/>
      <c r="B12" s="48" t="s">
        <v>1485</v>
      </c>
      <c r="C12" s="63">
        <f>'4 - Sales and Revenues'!O84</f>
        <v>0</v>
      </c>
      <c r="D12" s="133"/>
      <c r="E12" s="133"/>
      <c r="F12" s="133"/>
    </row>
    <row r="13" spans="1:7" ht="10.8" customHeight="1" thickBot="1" x14ac:dyDescent="0.35">
      <c r="A13" s="5"/>
      <c r="C13" s="132"/>
      <c r="D13" s="132"/>
      <c r="E13" s="132"/>
      <c r="F13" s="132"/>
    </row>
    <row r="14" spans="1:7" ht="14.4" customHeight="1" x14ac:dyDescent="0.3">
      <c r="A14" s="5"/>
      <c r="B14" s="180" t="s">
        <v>1468</v>
      </c>
      <c r="C14" s="126" t="s">
        <v>675</v>
      </c>
      <c r="D14" s="126" t="s">
        <v>1076</v>
      </c>
      <c r="E14" s="126" t="s">
        <v>673</v>
      </c>
      <c r="F14" s="127" t="s">
        <v>1087</v>
      </c>
    </row>
    <row r="15" spans="1:7" x14ac:dyDescent="0.3">
      <c r="B15" s="49" t="s">
        <v>1952</v>
      </c>
      <c r="C15" s="128">
        <f>'6 - Source of RECs'!D5</f>
        <v>0.1</v>
      </c>
      <c r="D15" s="128">
        <f>'6 - Source of RECs'!E5</f>
        <v>0.11</v>
      </c>
      <c r="E15" s="128">
        <f>'6 - Source of RECs'!F5</f>
        <v>0.3</v>
      </c>
      <c r="F15" s="129">
        <f>'6 - Source of RECs'!G5</f>
        <v>1.2E-2</v>
      </c>
    </row>
    <row r="16" spans="1:7" ht="14.4" customHeight="1" x14ac:dyDescent="0.3">
      <c r="B16" s="47" t="s">
        <v>1950</v>
      </c>
      <c r="C16" s="136">
        <f>$C$12*C15</f>
        <v>0</v>
      </c>
      <c r="D16" s="136">
        <f t="shared" ref="D16:F16" si="0">$C$12*D15</f>
        <v>0</v>
      </c>
      <c r="E16" s="136">
        <f t="shared" si="0"/>
        <v>0</v>
      </c>
      <c r="F16" s="137">
        <f t="shared" si="0"/>
        <v>0</v>
      </c>
    </row>
    <row r="17" spans="1:6" ht="15" customHeight="1" thickBot="1" x14ac:dyDescent="0.35">
      <c r="A17" s="5"/>
      <c r="B17" s="48" t="s">
        <v>1954</v>
      </c>
      <c r="C17" s="51">
        <f>'A - Exemptions'!D17</f>
        <v>0</v>
      </c>
      <c r="D17" s="51">
        <f>'A - Exemptions'!E17</f>
        <v>0</v>
      </c>
      <c r="E17" s="51">
        <f>'A - Exemptions'!F17</f>
        <v>0</v>
      </c>
      <c r="F17" s="63">
        <f>'A - Exemptions'!G17</f>
        <v>0</v>
      </c>
    </row>
    <row r="18" spans="1:6" ht="15" customHeight="1" thickBot="1" x14ac:dyDescent="0.35">
      <c r="A18" s="5"/>
      <c r="B18" s="48" t="s">
        <v>1953</v>
      </c>
      <c r="C18" s="51">
        <f>'6 - Source of RECs'!D7</f>
        <v>0</v>
      </c>
      <c r="D18" s="51">
        <f>'6 - Source of RECs'!E7</f>
        <v>0</v>
      </c>
      <c r="E18" s="51">
        <f>'6 - Source of RECs'!F7</f>
        <v>0</v>
      </c>
      <c r="F18" s="63">
        <f>'6 - Source of RECs'!G7</f>
        <v>0</v>
      </c>
    </row>
    <row r="19" spans="1:6" ht="15" thickBot="1" x14ac:dyDescent="0.35">
      <c r="B19" s="362" t="s">
        <v>1951</v>
      </c>
      <c r="C19" s="363">
        <f>'6 - Source of RECs'!D8</f>
        <v>0</v>
      </c>
      <c r="D19" s="363">
        <f>'6 - Source of RECs'!E8</f>
        <v>0</v>
      </c>
      <c r="E19" s="363">
        <f>'6 - Source of RECs'!F8</f>
        <v>0</v>
      </c>
      <c r="F19" s="364">
        <f>'6 - Source of RECs'!G8</f>
        <v>0</v>
      </c>
    </row>
    <row r="20" spans="1:6" ht="6" customHeight="1" thickBot="1" x14ac:dyDescent="0.35">
      <c r="B20" s="148"/>
      <c r="C20" s="361"/>
      <c r="D20" s="361"/>
      <c r="E20" s="361"/>
      <c r="F20" s="361"/>
    </row>
    <row r="21" spans="1:6" x14ac:dyDescent="0.3">
      <c r="B21" s="366" t="s">
        <v>1956</v>
      </c>
      <c r="C21" s="367"/>
      <c r="D21" s="367"/>
      <c r="E21" s="367"/>
      <c r="F21" s="368"/>
    </row>
    <row r="22" spans="1:6" ht="15" customHeight="1" x14ac:dyDescent="0.3">
      <c r="B22" s="49" t="s">
        <v>697</v>
      </c>
      <c r="C22" s="40">
        <f>'6 - Source of RECs'!J5</f>
        <v>0</v>
      </c>
      <c r="D22" s="40">
        <f>'6 - Source of RECs'!K5</f>
        <v>0</v>
      </c>
      <c r="E22" s="40">
        <f>'6 - Source of RECs'!L5</f>
        <v>0</v>
      </c>
      <c r="F22" s="124">
        <f>'6 - Source of RECs'!M5</f>
        <v>0</v>
      </c>
    </row>
    <row r="23" spans="1:6" x14ac:dyDescent="0.3">
      <c r="A23" s="5"/>
      <c r="B23" s="49" t="s">
        <v>62</v>
      </c>
      <c r="C23" s="40">
        <f>'6 - Source of RECs'!J6</f>
        <v>0</v>
      </c>
      <c r="D23" s="40">
        <f>'6 - Source of RECs'!K6</f>
        <v>0</v>
      </c>
      <c r="E23" s="40">
        <f>'6 - Source of RECs'!L6</f>
        <v>0</v>
      </c>
      <c r="F23" s="124">
        <f>'6 - Source of RECs'!M6</f>
        <v>0</v>
      </c>
    </row>
    <row r="24" spans="1:6" ht="15" customHeight="1" x14ac:dyDescent="0.3">
      <c r="B24" s="49" t="s">
        <v>1880</v>
      </c>
      <c r="C24" s="40">
        <f>'6 - Source of RECs'!J7</f>
        <v>0</v>
      </c>
      <c r="D24" s="40">
        <f>'6 - Source of RECs'!K7</f>
        <v>0</v>
      </c>
      <c r="E24" s="40">
        <f>'6 - Source of RECs'!L7</f>
        <v>0</v>
      </c>
      <c r="F24" s="124">
        <f>'6 - Source of RECs'!M7</f>
        <v>0</v>
      </c>
    </row>
    <row r="25" spans="1:6" x14ac:dyDescent="0.3">
      <c r="B25" s="50" t="s">
        <v>1881</v>
      </c>
      <c r="C25" s="40">
        <f>'6 - Source of RECs'!J8</f>
        <v>0</v>
      </c>
      <c r="D25" s="40">
        <f>'6 - Source of RECs'!K8</f>
        <v>0</v>
      </c>
      <c r="E25" s="40">
        <f>'6 - Source of RECs'!L8</f>
        <v>0</v>
      </c>
      <c r="F25" s="124">
        <f>'6 - Source of RECs'!M8</f>
        <v>0</v>
      </c>
    </row>
    <row r="26" spans="1:6" x14ac:dyDescent="0.3">
      <c r="B26" s="49" t="s">
        <v>689</v>
      </c>
      <c r="C26" s="40">
        <f>'6 - Source of RECs'!D10</f>
        <v>0</v>
      </c>
      <c r="D26" s="40">
        <f>'6 - Source of RECs'!E10</f>
        <v>0</v>
      </c>
      <c r="E26" s="40">
        <f>'6 - Source of RECs'!F10</f>
        <v>0</v>
      </c>
      <c r="F26" s="124">
        <f>'6 - Source of RECs'!G10</f>
        <v>0</v>
      </c>
    </row>
    <row r="27" spans="1:6" s="38" customFormat="1" x14ac:dyDescent="0.3">
      <c r="B27" s="50" t="s">
        <v>1955</v>
      </c>
      <c r="C27" s="365">
        <f>'7 - Deficiency'!C6</f>
        <v>0</v>
      </c>
      <c r="D27" s="365">
        <f>'7 - Deficiency'!D6</f>
        <v>0</v>
      </c>
      <c r="E27" s="365">
        <f>'7 - Deficiency'!E6</f>
        <v>0</v>
      </c>
      <c r="F27" s="130">
        <f>'7 - Deficiency'!F6</f>
        <v>0</v>
      </c>
    </row>
    <row r="28" spans="1:6" s="38" customFormat="1" ht="15" thickBot="1" x14ac:dyDescent="0.35">
      <c r="B28" s="53" t="s">
        <v>1484</v>
      </c>
      <c r="C28" s="369">
        <f>'7 - Deficiency'!C11</f>
        <v>0</v>
      </c>
      <c r="D28" s="369">
        <f>+'7 - Deficiency'!D11</f>
        <v>0</v>
      </c>
      <c r="E28" s="369">
        <f>+'7 - Deficiency'!E11</f>
        <v>0</v>
      </c>
      <c r="F28" s="131">
        <f>+'7 - Deficiency'!F11</f>
        <v>0</v>
      </c>
    </row>
    <row r="29" spans="1:6" ht="7.2" customHeight="1" thickBot="1" x14ac:dyDescent="0.35">
      <c r="A29" s="5"/>
    </row>
    <row r="30" spans="1:6" ht="15" customHeight="1" thickBot="1" x14ac:dyDescent="0.35">
      <c r="A30" s="5"/>
      <c r="B30" s="258" t="s">
        <v>1488</v>
      </c>
      <c r="C30" s="259" t="str">
        <f>+'6 - Source of RECs'!J10</f>
        <v/>
      </c>
      <c r="D30" s="259" t="str">
        <f>+'6 - Source of RECs'!K10</f>
        <v/>
      </c>
      <c r="E30" s="259" t="str">
        <f>+'6 - Source of RECs'!L10</f>
        <v/>
      </c>
      <c r="F30" s="260" t="str">
        <f>+'6 - Source of RECs'!M10</f>
        <v/>
      </c>
    </row>
    <row r="31" spans="1:6" ht="6.6" customHeight="1" thickBot="1" x14ac:dyDescent="0.35"/>
    <row r="32" spans="1:6" x14ac:dyDescent="0.3">
      <c r="B32" s="46" t="s">
        <v>688</v>
      </c>
      <c r="C32" s="126"/>
      <c r="D32" s="126"/>
      <c r="E32" s="126"/>
      <c r="F32" s="127"/>
    </row>
    <row r="33" spans="1:6" ht="14.4" customHeight="1" x14ac:dyDescent="0.3">
      <c r="B33" s="47" t="s">
        <v>51</v>
      </c>
      <c r="C33" s="40">
        <f>'6 - Source of RECs'!D248</f>
        <v>0</v>
      </c>
      <c r="D33" s="40">
        <f>'6 - Source of RECs'!E248</f>
        <v>0</v>
      </c>
      <c r="E33" s="40">
        <f>'6 - Source of RECs'!F248</f>
        <v>0</v>
      </c>
      <c r="F33" s="124">
        <f>'6 - Source of RECs'!G248</f>
        <v>0</v>
      </c>
    </row>
    <row r="34" spans="1:6" ht="14.4" customHeight="1" x14ac:dyDescent="0.3">
      <c r="B34" s="47" t="s">
        <v>1887</v>
      </c>
      <c r="C34" s="40">
        <f>'6 - Source of RECs'!D249</f>
        <v>0</v>
      </c>
      <c r="D34" s="40">
        <f>'6 - Source of RECs'!E249</f>
        <v>0</v>
      </c>
      <c r="E34" s="40">
        <f>'6 - Source of RECs'!F249</f>
        <v>0</v>
      </c>
      <c r="F34" s="124">
        <f>'6 - Source of RECs'!G249</f>
        <v>0</v>
      </c>
    </row>
    <row r="35" spans="1:6" ht="14.4" customHeight="1" x14ac:dyDescent="0.3">
      <c r="B35" s="47" t="s">
        <v>56</v>
      </c>
      <c r="C35" s="40">
        <f>'6 - Source of RECs'!D250</f>
        <v>0</v>
      </c>
      <c r="D35" s="40">
        <f>'6 - Source of RECs'!E250</f>
        <v>0</v>
      </c>
      <c r="E35" s="40">
        <f>'6 - Source of RECs'!F250</f>
        <v>0</v>
      </c>
      <c r="F35" s="124">
        <f>'6 - Source of RECs'!G250</f>
        <v>0</v>
      </c>
    </row>
    <row r="36" spans="1:6" x14ac:dyDescent="0.3">
      <c r="B36" s="47" t="s">
        <v>1219</v>
      </c>
      <c r="C36" s="40">
        <f>'6 - Source of RECs'!D251</f>
        <v>0</v>
      </c>
      <c r="D36" s="40">
        <f>'6 - Source of RECs'!E251</f>
        <v>0</v>
      </c>
      <c r="E36" s="40">
        <f>'6 - Source of RECs'!F251</f>
        <v>0</v>
      </c>
      <c r="F36" s="124">
        <f>'6 - Source of RECs'!G251</f>
        <v>0</v>
      </c>
    </row>
    <row r="37" spans="1:6" ht="14.4" customHeight="1" x14ac:dyDescent="0.3">
      <c r="B37" s="47" t="s">
        <v>55</v>
      </c>
      <c r="C37" s="40">
        <f>'6 - Source of RECs'!D252</f>
        <v>0</v>
      </c>
      <c r="D37" s="40">
        <f>'6 - Source of RECs'!E252</f>
        <v>0</v>
      </c>
      <c r="E37" s="40">
        <f>'6 - Source of RECs'!F252</f>
        <v>0</v>
      </c>
      <c r="F37" s="124">
        <f>'6 - Source of RECs'!G252</f>
        <v>0</v>
      </c>
    </row>
    <row r="38" spans="1:6" ht="14.4" customHeight="1" x14ac:dyDescent="0.3">
      <c r="B38" s="47" t="s">
        <v>555</v>
      </c>
      <c r="C38" s="40">
        <f>'6 - Source of RECs'!D253</f>
        <v>0</v>
      </c>
      <c r="D38" s="40">
        <f>'6 - Source of RECs'!E253</f>
        <v>0</v>
      </c>
      <c r="E38" s="40">
        <f>'6 - Source of RECs'!F253</f>
        <v>0</v>
      </c>
      <c r="F38" s="124">
        <f>'6 - Source of RECs'!G253</f>
        <v>0</v>
      </c>
    </row>
    <row r="39" spans="1:6" x14ac:dyDescent="0.3">
      <c r="B39" s="47" t="s">
        <v>57</v>
      </c>
      <c r="C39" s="40">
        <f>'6 - Source of RECs'!D254</f>
        <v>0</v>
      </c>
      <c r="D39" s="40">
        <f>'6 - Source of RECs'!E254</f>
        <v>0</v>
      </c>
      <c r="E39" s="40">
        <f>'6 - Source of RECs'!F254</f>
        <v>0</v>
      </c>
      <c r="F39" s="124">
        <f>'6 - Source of RECs'!G254</f>
        <v>0</v>
      </c>
    </row>
    <row r="40" spans="1:6" ht="15" customHeight="1" thickBot="1" x14ac:dyDescent="0.35">
      <c r="B40" s="48" t="s">
        <v>37</v>
      </c>
      <c r="C40" s="45">
        <f>'6 - Source of RECs'!D255</f>
        <v>0</v>
      </c>
      <c r="D40" s="45">
        <f>'6 - Source of RECs'!E255</f>
        <v>0</v>
      </c>
      <c r="E40" s="45">
        <f>'6 - Source of RECs'!F255</f>
        <v>0</v>
      </c>
      <c r="F40" s="125">
        <f>'6 - Source of RECs'!G255</f>
        <v>0</v>
      </c>
    </row>
    <row r="41" spans="1:6" ht="7.8" customHeight="1" thickBot="1" x14ac:dyDescent="0.35">
      <c r="C41" s="41"/>
      <c r="D41" s="41"/>
      <c r="E41" s="41"/>
      <c r="F41" s="41"/>
    </row>
    <row r="42" spans="1:6" ht="15" customHeight="1" x14ac:dyDescent="0.3">
      <c r="A42" s="5"/>
      <c r="B42" s="46" t="s">
        <v>1483</v>
      </c>
      <c r="C42" s="126"/>
      <c r="D42" s="126"/>
      <c r="E42" s="126"/>
      <c r="F42" s="127"/>
    </row>
    <row r="43" spans="1:6" ht="15" customHeight="1" x14ac:dyDescent="0.3">
      <c r="B43" s="47" t="s">
        <v>687</v>
      </c>
      <c r="C43" s="40">
        <f>'6 - Source of RECs'!D258</f>
        <v>0</v>
      </c>
      <c r="D43" s="40">
        <f>'6 - Source of RECs'!E258</f>
        <v>0</v>
      </c>
      <c r="E43" s="40">
        <f>'6 - Source of RECs'!F258</f>
        <v>0</v>
      </c>
      <c r="F43" s="124">
        <f>'6 - Source of RECs'!G258</f>
        <v>0</v>
      </c>
    </row>
    <row r="44" spans="1:6" ht="15" customHeight="1" thickBot="1" x14ac:dyDescent="0.35">
      <c r="B44" s="48" t="s">
        <v>50</v>
      </c>
      <c r="C44" s="45">
        <f>'6 - Source of RECs'!D259</f>
        <v>0</v>
      </c>
      <c r="D44" s="45">
        <f>'6 - Source of RECs'!E259</f>
        <v>0</v>
      </c>
      <c r="E44" s="45">
        <f>'6 - Source of RECs'!F259</f>
        <v>0</v>
      </c>
      <c r="F44" s="125">
        <f>'6 - Source of RECs'!G259</f>
        <v>0</v>
      </c>
    </row>
    <row r="46" spans="1:6" x14ac:dyDescent="0.3">
      <c r="B46" s="17"/>
      <c r="C46" s="17"/>
      <c r="D46" s="17"/>
      <c r="E46" s="17"/>
      <c r="F46" s="17"/>
    </row>
    <row r="47" spans="1:6" x14ac:dyDescent="0.3">
      <c r="B47" s="17"/>
      <c r="C47" s="17"/>
      <c r="D47" s="17"/>
      <c r="E47" s="17"/>
      <c r="F47" s="17"/>
    </row>
    <row r="48" spans="1:6" x14ac:dyDescent="0.3">
      <c r="B48" s="17"/>
      <c r="C48" s="17"/>
      <c r="D48" s="17"/>
      <c r="E48" s="17"/>
      <c r="F48" s="17"/>
    </row>
    <row r="50" spans="1:6" x14ac:dyDescent="0.3">
      <c r="A50" s="5"/>
      <c r="B50" s="17"/>
      <c r="C50" s="17"/>
      <c r="D50" s="17"/>
      <c r="E50" s="17"/>
      <c r="F50" s="17"/>
    </row>
    <row r="51" spans="1:6" x14ac:dyDescent="0.3">
      <c r="B51" s="17"/>
      <c r="C51" s="17"/>
      <c r="D51" s="17"/>
      <c r="E51" s="17"/>
      <c r="F51" s="17"/>
    </row>
    <row r="52" spans="1:6" x14ac:dyDescent="0.3">
      <c r="B52" s="17"/>
      <c r="C52" s="17"/>
      <c r="D52" s="17"/>
      <c r="E52" s="17"/>
      <c r="F52" s="17"/>
    </row>
    <row r="54" spans="1:6" x14ac:dyDescent="0.3">
      <c r="B54" s="17"/>
      <c r="C54" s="17"/>
      <c r="D54" s="17"/>
      <c r="E54" s="17"/>
      <c r="F54" s="17"/>
    </row>
  </sheetData>
  <sheetProtection algorithmName="SHA-512" hashValue="j6UOXq0TLMbos4y9xl3jh9SseOkYUM+4RwpzCTJwidSqIUCdBQpB6kdTczN2K9H6jd1MJmhAX1qJl8Nkicpzyw==" saltValue="wrmztDGNdb382aAzfex6Yw==" spinCount="100000" sheet="1" objects="1" scenarios="1" selectLockedCells="1" selectUnlockedCells="1"/>
  <mergeCells count="4">
    <mergeCell ref="C4:E4"/>
    <mergeCell ref="C5:E5"/>
    <mergeCell ref="C6:E6"/>
    <mergeCell ref="C7:E7"/>
  </mergeCells>
  <pageMargins left="0.7" right="0.7" top="0.75" bottom="0.75" header="0.3" footer="0.3"/>
  <pageSetup scale="88" fitToHeight="0" orientation="portrait" r:id="rId1"/>
  <headerFooter>
    <oddFooter>&amp;LCEP Full Report
&amp;C&amp;A&amp;R&amp;P of &amp;N</oddFooter>
  </headerFooter>
  <rowBreaks count="1" manualBreakCount="1">
    <brk id="44"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fitToPage="1"/>
  </sheetPr>
  <dimension ref="A1:AD38"/>
  <sheetViews>
    <sheetView showGridLines="0" workbookViewId="0">
      <selection activeCell="F1" sqref="F1:O1"/>
    </sheetView>
  </sheetViews>
  <sheetFormatPr defaultColWidth="9.109375" defaultRowHeight="14.4" x14ac:dyDescent="0.3"/>
  <cols>
    <col min="1" max="1" width="3.33203125" style="7" customWidth="1"/>
    <col min="2" max="15" width="5.6640625" style="7" customWidth="1"/>
    <col min="16" max="16" width="1.109375" style="7" customWidth="1"/>
    <col min="17" max="16384" width="9.109375" style="7"/>
  </cols>
  <sheetData>
    <row r="1" spans="1:30" ht="16.8" customHeight="1" thickTop="1" thickBot="1" x14ac:dyDescent="0.35">
      <c r="A1" s="65">
        <v>1</v>
      </c>
      <c r="B1" s="442" t="s">
        <v>1893</v>
      </c>
      <c r="C1" s="443"/>
      <c r="D1" s="443"/>
      <c r="E1" s="444"/>
      <c r="F1" s="445"/>
      <c r="G1" s="446"/>
      <c r="H1" s="446"/>
      <c r="I1" s="446"/>
      <c r="J1" s="446"/>
      <c r="K1" s="446"/>
      <c r="L1" s="446"/>
      <c r="M1" s="446"/>
      <c r="N1" s="446"/>
      <c r="O1" s="447"/>
      <c r="P1" s="39"/>
      <c r="Q1" s="217" t="str">
        <f>+INSTRUCTIONS!B34</f>
        <v>Reporting Year: 2023 , v9.3</v>
      </c>
    </row>
    <row r="2" spans="1:30" ht="10.199999999999999" customHeight="1" thickTop="1" thickBot="1" x14ac:dyDescent="0.35">
      <c r="A2" s="39"/>
      <c r="B2" s="39"/>
      <c r="C2" s="39"/>
      <c r="D2" s="39"/>
      <c r="E2" s="39"/>
      <c r="F2" s="6"/>
      <c r="G2" s="6"/>
      <c r="H2" s="6"/>
      <c r="I2" s="6"/>
      <c r="J2" s="6"/>
      <c r="K2" s="6"/>
      <c r="L2" s="6"/>
      <c r="M2" s="6"/>
      <c r="N2" s="6"/>
      <c r="O2" s="6"/>
      <c r="P2" s="6"/>
    </row>
    <row r="3" spans="1:30" ht="15" customHeight="1" thickBot="1" x14ac:dyDescent="0.35">
      <c r="A3" s="5">
        <v>2</v>
      </c>
      <c r="B3" s="450" t="s">
        <v>1892</v>
      </c>
      <c r="C3" s="451"/>
      <c r="D3" s="451"/>
      <c r="E3" s="451"/>
      <c r="F3" s="451"/>
      <c r="G3" s="451"/>
      <c r="H3" s="451"/>
      <c r="I3" s="451"/>
      <c r="J3" s="451"/>
      <c r="K3" s="451"/>
      <c r="L3" s="451"/>
      <c r="M3" s="451"/>
      <c r="N3" s="451"/>
      <c r="O3" s="452"/>
      <c r="P3" s="35"/>
      <c r="Q3" s="421" t="s">
        <v>1493</v>
      </c>
      <c r="R3" s="421"/>
      <c r="S3" s="421"/>
      <c r="T3" s="421"/>
      <c r="U3" s="421"/>
      <c r="V3" s="421"/>
      <c r="W3" s="421"/>
      <c r="X3" s="421"/>
    </row>
    <row r="4" spans="1:30" ht="15" customHeight="1" x14ac:dyDescent="0.3">
      <c r="B4" s="448" t="s">
        <v>0</v>
      </c>
      <c r="C4" s="449"/>
      <c r="D4" s="449"/>
      <c r="E4" s="449"/>
      <c r="F4" s="460"/>
      <c r="G4" s="460"/>
      <c r="H4" s="460"/>
      <c r="I4" s="460"/>
      <c r="J4" s="460"/>
      <c r="K4" s="460"/>
      <c r="L4" s="460"/>
      <c r="M4" s="460"/>
      <c r="N4" s="460"/>
      <c r="O4" s="461"/>
      <c r="P4" s="181"/>
      <c r="Q4" s="421"/>
      <c r="R4" s="421"/>
      <c r="S4" s="421"/>
      <c r="T4" s="421"/>
      <c r="U4" s="421"/>
      <c r="V4" s="421"/>
      <c r="W4" s="421"/>
      <c r="X4" s="421"/>
    </row>
    <row r="5" spans="1:30" x14ac:dyDescent="0.3">
      <c r="B5" s="418" t="s">
        <v>1</v>
      </c>
      <c r="C5" s="419"/>
      <c r="D5" s="419"/>
      <c r="E5" s="419"/>
      <c r="F5" s="416"/>
      <c r="G5" s="416"/>
      <c r="H5" s="416"/>
      <c r="I5" s="416"/>
      <c r="J5" s="416"/>
      <c r="K5" s="416"/>
      <c r="L5" s="416"/>
      <c r="M5" s="416"/>
      <c r="N5" s="416"/>
      <c r="O5" s="417"/>
      <c r="P5" s="218"/>
      <c r="Q5" s="421"/>
      <c r="R5" s="421"/>
      <c r="S5" s="421"/>
      <c r="T5" s="421"/>
      <c r="U5" s="421"/>
      <c r="V5" s="421"/>
      <c r="W5" s="421"/>
      <c r="X5" s="421"/>
    </row>
    <row r="6" spans="1:30" ht="15" customHeight="1" x14ac:dyDescent="0.3">
      <c r="B6" s="418" t="s">
        <v>2</v>
      </c>
      <c r="C6" s="419"/>
      <c r="D6" s="419"/>
      <c r="E6" s="419"/>
      <c r="F6" s="416"/>
      <c r="G6" s="416"/>
      <c r="H6" s="416"/>
      <c r="I6" s="416"/>
      <c r="J6" s="416"/>
      <c r="K6" s="416"/>
      <c r="L6" s="416"/>
      <c r="M6" s="416"/>
      <c r="N6" s="416"/>
      <c r="O6" s="417"/>
      <c r="P6" s="218"/>
      <c r="Q6" s="421"/>
      <c r="R6" s="421"/>
      <c r="S6" s="421"/>
      <c r="T6" s="421"/>
      <c r="U6" s="421"/>
      <c r="V6" s="421"/>
      <c r="W6" s="421"/>
      <c r="X6" s="421"/>
    </row>
    <row r="7" spans="1:30" ht="15.75" customHeight="1" thickBot="1" x14ac:dyDescent="0.35">
      <c r="B7" s="453" t="s">
        <v>3</v>
      </c>
      <c r="C7" s="454"/>
      <c r="D7" s="454"/>
      <c r="E7" s="454"/>
      <c r="F7" s="455"/>
      <c r="G7" s="455"/>
      <c r="H7" s="455"/>
      <c r="I7" s="455"/>
      <c r="J7" s="455"/>
      <c r="K7" s="455"/>
      <c r="L7" s="455"/>
      <c r="M7" s="455"/>
      <c r="N7" s="455"/>
      <c r="O7" s="456"/>
      <c r="P7" s="218"/>
      <c r="Q7" s="421"/>
      <c r="R7" s="421"/>
      <c r="S7" s="421"/>
      <c r="T7" s="421"/>
      <c r="U7" s="421"/>
      <c r="V7" s="421"/>
      <c r="W7" s="421"/>
      <c r="X7" s="421"/>
    </row>
    <row r="8" spans="1:30" ht="9" customHeight="1" thickBot="1" x14ac:dyDescent="0.35"/>
    <row r="9" spans="1:30" x14ac:dyDescent="0.3">
      <c r="A9" s="5">
        <v>3</v>
      </c>
      <c r="B9" s="462" t="s">
        <v>1458</v>
      </c>
      <c r="C9" s="449"/>
      <c r="D9" s="449"/>
      <c r="E9" s="449"/>
      <c r="F9" s="449"/>
      <c r="G9" s="449"/>
      <c r="H9" s="449"/>
      <c r="I9" s="449"/>
      <c r="J9" s="449"/>
      <c r="K9" s="449"/>
      <c r="L9" s="449"/>
      <c r="M9" s="449"/>
      <c r="N9" s="449"/>
      <c r="O9" s="463"/>
      <c r="P9" s="17"/>
      <c r="Q9" s="420" t="s">
        <v>1454</v>
      </c>
      <c r="R9" s="420"/>
      <c r="S9" s="420"/>
      <c r="T9" s="420"/>
      <c r="U9" s="420"/>
      <c r="V9" s="420"/>
      <c r="W9" s="420"/>
      <c r="X9" s="420"/>
      <c r="Y9" s="38"/>
      <c r="Z9" s="38"/>
    </row>
    <row r="10" spans="1:30" ht="14.4" customHeight="1" x14ac:dyDescent="0.3">
      <c r="B10" s="418" t="s">
        <v>4</v>
      </c>
      <c r="C10" s="419"/>
      <c r="D10" s="419"/>
      <c r="E10" s="419"/>
      <c r="F10" s="426"/>
      <c r="G10" s="427"/>
      <c r="H10" s="427"/>
      <c r="I10" s="427"/>
      <c r="J10" s="427"/>
      <c r="K10" s="427"/>
      <c r="L10" s="427"/>
      <c r="M10" s="427"/>
      <c r="N10" s="427"/>
      <c r="O10" s="428"/>
      <c r="P10" s="219"/>
      <c r="Q10" s="420"/>
      <c r="R10" s="420"/>
      <c r="S10" s="420"/>
      <c r="T10" s="420"/>
      <c r="U10" s="420"/>
      <c r="V10" s="420"/>
      <c r="W10" s="420"/>
      <c r="X10" s="420"/>
      <c r="AA10" s="220"/>
      <c r="AB10" s="220"/>
      <c r="AC10" s="220"/>
      <c r="AD10" s="220"/>
    </row>
    <row r="11" spans="1:30" ht="14.4" customHeight="1" x14ac:dyDescent="0.3">
      <c r="B11" s="418" t="s">
        <v>1</v>
      </c>
      <c r="C11" s="419"/>
      <c r="D11" s="419"/>
      <c r="E11" s="419"/>
      <c r="F11" s="426"/>
      <c r="G11" s="427"/>
      <c r="H11" s="427"/>
      <c r="I11" s="427"/>
      <c r="J11" s="427"/>
      <c r="K11" s="427"/>
      <c r="L11" s="427"/>
      <c r="M11" s="427"/>
      <c r="N11" s="427"/>
      <c r="O11" s="428"/>
      <c r="P11" s="219"/>
      <c r="Q11" s="420"/>
      <c r="R11" s="420"/>
      <c r="S11" s="420"/>
      <c r="T11" s="420"/>
      <c r="U11" s="420"/>
      <c r="V11" s="420"/>
      <c r="W11" s="420"/>
      <c r="X11" s="420"/>
      <c r="AA11" s="38"/>
      <c r="AB11" s="38"/>
      <c r="AC11" s="38"/>
      <c r="AD11" s="38"/>
    </row>
    <row r="12" spans="1:30" ht="15" customHeight="1" x14ac:dyDescent="0.3">
      <c r="B12" s="418" t="s">
        <v>5</v>
      </c>
      <c r="C12" s="419"/>
      <c r="D12" s="419"/>
      <c r="E12" s="419"/>
      <c r="F12" s="426"/>
      <c r="G12" s="427"/>
      <c r="H12" s="427"/>
      <c r="I12" s="427"/>
      <c r="J12" s="427"/>
      <c r="K12" s="427"/>
      <c r="L12" s="427"/>
      <c r="M12" s="427"/>
      <c r="N12" s="427"/>
      <c r="O12" s="428"/>
      <c r="P12" s="219"/>
      <c r="Q12" s="420"/>
      <c r="R12" s="420"/>
      <c r="S12" s="420"/>
      <c r="T12" s="420"/>
      <c r="U12" s="420"/>
      <c r="V12" s="420"/>
      <c r="W12" s="420"/>
      <c r="X12" s="420"/>
    </row>
    <row r="13" spans="1:30" x14ac:dyDescent="0.3">
      <c r="B13" s="418" t="s">
        <v>6</v>
      </c>
      <c r="C13" s="419"/>
      <c r="D13" s="419" t="s">
        <v>7</v>
      </c>
      <c r="E13" s="419"/>
      <c r="F13" s="426"/>
      <c r="G13" s="427"/>
      <c r="H13" s="427"/>
      <c r="I13" s="427"/>
      <c r="J13" s="427"/>
      <c r="K13" s="427"/>
      <c r="L13" s="427"/>
      <c r="M13" s="427"/>
      <c r="N13" s="427"/>
      <c r="O13" s="428"/>
      <c r="P13" s="219"/>
      <c r="Q13" s="420"/>
      <c r="R13" s="420"/>
      <c r="S13" s="420"/>
      <c r="T13" s="420"/>
      <c r="U13" s="420"/>
      <c r="V13" s="420"/>
      <c r="W13" s="420"/>
      <c r="X13" s="420"/>
    </row>
    <row r="14" spans="1:30" ht="14.4" customHeight="1" x14ac:dyDescent="0.3">
      <c r="B14" s="457" t="s">
        <v>7</v>
      </c>
      <c r="C14" s="458"/>
      <c r="D14" s="458"/>
      <c r="E14" s="459"/>
      <c r="F14" s="426"/>
      <c r="G14" s="427"/>
      <c r="H14" s="427"/>
      <c r="I14" s="427"/>
      <c r="J14" s="427"/>
      <c r="K14" s="427"/>
      <c r="L14" s="427"/>
      <c r="M14" s="427"/>
      <c r="N14" s="427"/>
      <c r="O14" s="428"/>
      <c r="P14" s="219"/>
      <c r="Q14" s="420" t="s">
        <v>1450</v>
      </c>
      <c r="R14" s="420"/>
      <c r="S14" s="420"/>
      <c r="T14" s="420"/>
      <c r="U14" s="420"/>
      <c r="V14" s="420"/>
      <c r="W14" s="420"/>
      <c r="X14" s="420"/>
      <c r="Y14" s="38"/>
    </row>
    <row r="15" spans="1:30" ht="14.4" customHeight="1" x14ac:dyDescent="0.3">
      <c r="B15" s="418" t="s">
        <v>8</v>
      </c>
      <c r="C15" s="419"/>
      <c r="D15" s="419"/>
      <c r="E15" s="419"/>
      <c r="F15" s="423"/>
      <c r="G15" s="424"/>
      <c r="H15" s="424"/>
      <c r="I15" s="424"/>
      <c r="J15" s="424"/>
      <c r="K15" s="424"/>
      <c r="L15" s="424"/>
      <c r="M15" s="424"/>
      <c r="N15" s="424"/>
      <c r="O15" s="425"/>
      <c r="P15" s="221"/>
      <c r="Q15" s="422" t="s">
        <v>1451</v>
      </c>
      <c r="R15" s="422"/>
      <c r="S15" s="422"/>
      <c r="T15" s="422"/>
      <c r="U15" s="422"/>
      <c r="V15" s="422"/>
      <c r="W15" s="422"/>
      <c r="X15" s="422"/>
    </row>
    <row r="16" spans="1:30" ht="14.4" customHeight="1" x14ac:dyDescent="0.3">
      <c r="B16" s="418" t="s">
        <v>1073</v>
      </c>
      <c r="C16" s="419"/>
      <c r="D16" s="419"/>
      <c r="E16" s="419"/>
      <c r="F16" s="426"/>
      <c r="G16" s="427"/>
      <c r="H16" s="427"/>
      <c r="I16" s="427"/>
      <c r="J16" s="427"/>
      <c r="K16" s="427"/>
      <c r="L16" s="427"/>
      <c r="M16" s="427"/>
      <c r="N16" s="427"/>
      <c r="O16" s="428"/>
      <c r="P16" s="219"/>
      <c r="Q16" s="420" t="s">
        <v>1078</v>
      </c>
      <c r="R16" s="420"/>
      <c r="S16" s="420"/>
      <c r="T16" s="420"/>
      <c r="U16" s="420"/>
      <c r="V16" s="420"/>
      <c r="W16" s="420"/>
      <c r="X16" s="420"/>
      <c r="Y16" s="38"/>
      <c r="Z16" s="38"/>
    </row>
    <row r="17" spans="1:26" ht="15" customHeight="1" x14ac:dyDescent="0.3">
      <c r="B17" s="418" t="s">
        <v>2</v>
      </c>
      <c r="C17" s="419"/>
      <c r="D17" s="419"/>
      <c r="E17" s="419"/>
      <c r="F17" s="426"/>
      <c r="G17" s="427"/>
      <c r="H17" s="427"/>
      <c r="I17" s="427"/>
      <c r="J17" s="427"/>
      <c r="K17" s="427"/>
      <c r="L17" s="427"/>
      <c r="M17" s="427"/>
      <c r="N17" s="427"/>
      <c r="O17" s="428"/>
      <c r="P17" s="219"/>
      <c r="Q17" s="420"/>
      <c r="R17" s="420"/>
      <c r="S17" s="420"/>
      <c r="T17" s="420"/>
      <c r="U17" s="420"/>
      <c r="V17" s="420"/>
      <c r="W17" s="420"/>
      <c r="X17" s="420"/>
      <c r="Y17" s="38"/>
      <c r="Z17" s="38"/>
    </row>
    <row r="18" spans="1:26" x14ac:dyDescent="0.3">
      <c r="B18" s="418" t="s">
        <v>9</v>
      </c>
      <c r="C18" s="419"/>
      <c r="D18" s="419"/>
      <c r="E18" s="419"/>
      <c r="F18" s="426"/>
      <c r="G18" s="427"/>
      <c r="H18" s="427"/>
      <c r="I18" s="427"/>
      <c r="J18" s="427"/>
      <c r="K18" s="427"/>
      <c r="L18" s="427"/>
      <c r="M18" s="427"/>
      <c r="N18" s="427"/>
      <c r="O18" s="428"/>
      <c r="P18" s="219"/>
      <c r="Q18" s="420"/>
      <c r="R18" s="420"/>
      <c r="S18" s="420"/>
      <c r="T18" s="420"/>
      <c r="U18" s="420"/>
      <c r="V18" s="420"/>
      <c r="W18" s="420"/>
      <c r="X18" s="420"/>
    </row>
    <row r="19" spans="1:26" ht="15" thickBot="1" x14ac:dyDescent="0.35">
      <c r="B19" s="418" t="s">
        <v>10</v>
      </c>
      <c r="C19" s="419"/>
      <c r="D19" s="419"/>
      <c r="E19" s="419"/>
      <c r="F19" s="426"/>
      <c r="G19" s="427"/>
      <c r="H19" s="427"/>
      <c r="I19" s="427"/>
      <c r="J19" s="427"/>
      <c r="K19" s="427"/>
      <c r="L19" s="427"/>
      <c r="M19" s="427"/>
      <c r="N19" s="427"/>
      <c r="O19" s="428"/>
      <c r="P19" s="219"/>
      <c r="Q19" s="420"/>
      <c r="R19" s="420"/>
      <c r="S19" s="420"/>
      <c r="T19" s="420"/>
      <c r="U19" s="420"/>
      <c r="V19" s="420"/>
      <c r="W19" s="420"/>
      <c r="X19" s="420"/>
    </row>
    <row r="20" spans="1:26" ht="15" thickBot="1" x14ac:dyDescent="0.35">
      <c r="B20" s="432" t="s">
        <v>1459</v>
      </c>
      <c r="C20" s="433"/>
      <c r="D20" s="433"/>
      <c r="E20" s="433"/>
      <c r="F20" s="433"/>
      <c r="G20" s="433"/>
      <c r="H20" s="433"/>
      <c r="I20" s="433"/>
      <c r="J20" s="433"/>
      <c r="K20" s="433"/>
      <c r="L20" s="434"/>
      <c r="M20" s="429"/>
      <c r="N20" s="430"/>
      <c r="O20" s="431"/>
      <c r="P20" s="222"/>
      <c r="Q20" s="420"/>
      <c r="R20" s="420"/>
      <c r="S20" s="420"/>
      <c r="T20" s="420"/>
      <c r="U20" s="420"/>
      <c r="V20" s="420"/>
      <c r="W20" s="420"/>
      <c r="X20" s="420"/>
    </row>
    <row r="21" spans="1:26" ht="9.6" customHeight="1" thickBot="1" x14ac:dyDescent="0.35">
      <c r="B21" s="464"/>
      <c r="C21" s="464"/>
      <c r="D21" s="464"/>
      <c r="E21" s="464"/>
    </row>
    <row r="22" spans="1:26" ht="15" thickBot="1" x14ac:dyDescent="0.35">
      <c r="A22" s="5">
        <v>4</v>
      </c>
      <c r="B22" s="439" t="s">
        <v>1455</v>
      </c>
      <c r="C22" s="440"/>
      <c r="D22" s="440"/>
      <c r="E22" s="440"/>
      <c r="F22" s="440"/>
      <c r="G22" s="440"/>
      <c r="H22" s="440"/>
      <c r="I22" s="440"/>
      <c r="J22" s="440"/>
      <c r="K22" s="440"/>
      <c r="L22" s="440"/>
      <c r="M22" s="440"/>
      <c r="N22" s="440"/>
      <c r="O22" s="441"/>
      <c r="P22" s="35"/>
      <c r="Q22" s="420" t="s">
        <v>1461</v>
      </c>
      <c r="R22" s="420"/>
      <c r="S22" s="420"/>
      <c r="T22" s="420"/>
      <c r="U22" s="420"/>
      <c r="V22" s="420"/>
      <c r="W22" s="420"/>
      <c r="X22" s="420"/>
    </row>
    <row r="23" spans="1:26" ht="15" customHeight="1" x14ac:dyDescent="0.3">
      <c r="B23" s="437" t="s">
        <v>25</v>
      </c>
      <c r="C23" s="438"/>
      <c r="D23" s="438"/>
      <c r="E23" s="438"/>
      <c r="F23" s="438"/>
      <c r="G23" s="435"/>
      <c r="H23" s="435"/>
      <c r="I23" s="435"/>
      <c r="J23" s="435"/>
      <c r="K23" s="435"/>
      <c r="L23" s="435"/>
      <c r="M23" s="435"/>
      <c r="N23" s="435"/>
      <c r="O23" s="436"/>
      <c r="P23" s="17"/>
      <c r="Q23" s="420"/>
      <c r="R23" s="420"/>
      <c r="S23" s="420"/>
      <c r="T23" s="420"/>
      <c r="U23" s="420"/>
      <c r="V23" s="420"/>
      <c r="W23" s="420"/>
      <c r="X23" s="420"/>
    </row>
    <row r="24" spans="1:26" x14ac:dyDescent="0.3">
      <c r="B24" s="418" t="s">
        <v>1</v>
      </c>
      <c r="C24" s="419"/>
      <c r="D24" s="419"/>
      <c r="E24" s="419"/>
      <c r="F24" s="419"/>
      <c r="G24" s="470"/>
      <c r="H24" s="470"/>
      <c r="I24" s="470"/>
      <c r="J24" s="470"/>
      <c r="K24" s="470"/>
      <c r="L24" s="470"/>
      <c r="M24" s="470"/>
      <c r="N24" s="470"/>
      <c r="O24" s="471"/>
      <c r="P24" s="17"/>
      <c r="Q24" s="420"/>
      <c r="R24" s="420"/>
      <c r="S24" s="420"/>
      <c r="T24" s="420"/>
      <c r="U24" s="420"/>
      <c r="V24" s="420"/>
      <c r="W24" s="420"/>
      <c r="X24" s="420"/>
    </row>
    <row r="25" spans="1:26" ht="15" customHeight="1" x14ac:dyDescent="0.3">
      <c r="B25" s="418" t="s">
        <v>5</v>
      </c>
      <c r="C25" s="419"/>
      <c r="D25" s="419"/>
      <c r="E25" s="419"/>
      <c r="F25" s="419"/>
      <c r="G25" s="470"/>
      <c r="H25" s="470"/>
      <c r="I25" s="470"/>
      <c r="J25" s="470"/>
      <c r="K25" s="470"/>
      <c r="L25" s="470"/>
      <c r="M25" s="470"/>
      <c r="N25" s="470"/>
      <c r="O25" s="471"/>
      <c r="P25" s="17"/>
      <c r="Q25" s="420"/>
      <c r="R25" s="420"/>
      <c r="S25" s="420"/>
      <c r="T25" s="420"/>
      <c r="U25" s="420"/>
      <c r="V25" s="420"/>
      <c r="W25" s="420"/>
      <c r="X25" s="420"/>
    </row>
    <row r="26" spans="1:26" x14ac:dyDescent="0.3">
      <c r="B26" s="418" t="s">
        <v>6</v>
      </c>
      <c r="C26" s="419"/>
      <c r="D26" s="419" t="s">
        <v>7</v>
      </c>
      <c r="E26" s="419"/>
      <c r="F26" s="419"/>
      <c r="G26" s="470"/>
      <c r="H26" s="470"/>
      <c r="I26" s="470"/>
      <c r="J26" s="470"/>
      <c r="K26" s="470"/>
      <c r="L26" s="470"/>
      <c r="M26" s="470"/>
      <c r="N26" s="470"/>
      <c r="O26" s="471"/>
      <c r="P26" s="17"/>
      <c r="Q26" s="420"/>
      <c r="R26" s="420"/>
      <c r="S26" s="420"/>
      <c r="T26" s="420"/>
      <c r="U26" s="420"/>
      <c r="V26" s="420"/>
      <c r="W26" s="420"/>
      <c r="X26" s="420"/>
    </row>
    <row r="27" spans="1:26" x14ac:dyDescent="0.3">
      <c r="B27" s="418" t="s">
        <v>7</v>
      </c>
      <c r="C27" s="419"/>
      <c r="D27" s="419"/>
      <c r="E27" s="419"/>
      <c r="F27" s="419"/>
      <c r="G27" s="470"/>
      <c r="H27" s="470"/>
      <c r="I27" s="470"/>
      <c r="J27" s="470"/>
      <c r="K27" s="470"/>
      <c r="L27" s="470"/>
      <c r="M27" s="470"/>
      <c r="N27" s="470"/>
      <c r="O27" s="471"/>
      <c r="P27" s="17"/>
      <c r="Q27" s="420"/>
      <c r="R27" s="420"/>
      <c r="S27" s="420"/>
      <c r="T27" s="420"/>
      <c r="U27" s="420"/>
      <c r="V27" s="420"/>
      <c r="W27" s="420"/>
      <c r="X27" s="420"/>
    </row>
    <row r="28" spans="1:26" x14ac:dyDescent="0.3">
      <c r="B28" s="418" t="s">
        <v>8</v>
      </c>
      <c r="C28" s="419"/>
      <c r="D28" s="419"/>
      <c r="E28" s="419"/>
      <c r="F28" s="419"/>
      <c r="G28" s="472"/>
      <c r="H28" s="472"/>
      <c r="I28" s="472"/>
      <c r="J28" s="472"/>
      <c r="K28" s="472"/>
      <c r="L28" s="472"/>
      <c r="M28" s="472"/>
      <c r="N28" s="472"/>
      <c r="O28" s="473"/>
      <c r="P28" s="223"/>
      <c r="Q28" s="420"/>
      <c r="R28" s="420"/>
      <c r="S28" s="420"/>
      <c r="T28" s="420"/>
      <c r="U28" s="420"/>
      <c r="V28" s="420"/>
      <c r="W28" s="420"/>
      <c r="X28" s="420"/>
    </row>
    <row r="29" spans="1:26" ht="15" customHeight="1" x14ac:dyDescent="0.3">
      <c r="B29" s="418" t="s">
        <v>2</v>
      </c>
      <c r="C29" s="419"/>
      <c r="D29" s="419"/>
      <c r="E29" s="419"/>
      <c r="F29" s="419"/>
      <c r="G29" s="470"/>
      <c r="H29" s="470"/>
      <c r="I29" s="470"/>
      <c r="J29" s="470"/>
      <c r="K29" s="470"/>
      <c r="L29" s="470"/>
      <c r="M29" s="470"/>
      <c r="N29" s="470"/>
      <c r="O29" s="471"/>
      <c r="P29" s="17"/>
      <c r="Q29" s="420"/>
      <c r="R29" s="420"/>
      <c r="S29" s="420"/>
      <c r="T29" s="420"/>
      <c r="U29" s="420"/>
      <c r="V29" s="420"/>
      <c r="W29" s="420"/>
      <c r="X29" s="420"/>
    </row>
    <row r="30" spans="1:26" x14ac:dyDescent="0.3">
      <c r="B30" s="418" t="s">
        <v>9</v>
      </c>
      <c r="C30" s="419"/>
      <c r="D30" s="419"/>
      <c r="E30" s="419"/>
      <c r="F30" s="419"/>
      <c r="G30" s="470"/>
      <c r="H30" s="470"/>
      <c r="I30" s="470"/>
      <c r="J30" s="470"/>
      <c r="K30" s="470"/>
      <c r="L30" s="470"/>
      <c r="M30" s="470"/>
      <c r="N30" s="470"/>
      <c r="O30" s="471"/>
      <c r="P30" s="17"/>
      <c r="Q30" s="420"/>
      <c r="R30" s="420"/>
      <c r="S30" s="420"/>
      <c r="T30" s="420"/>
      <c r="U30" s="420"/>
      <c r="V30" s="420"/>
      <c r="W30" s="420"/>
      <c r="X30" s="420"/>
    </row>
    <row r="31" spans="1:26" ht="15" customHeight="1" thickBot="1" x14ac:dyDescent="0.35">
      <c r="B31" s="453" t="s">
        <v>10</v>
      </c>
      <c r="C31" s="454"/>
      <c r="D31" s="454"/>
      <c r="E31" s="454"/>
      <c r="F31" s="454"/>
      <c r="G31" s="468"/>
      <c r="H31" s="468"/>
      <c r="I31" s="468"/>
      <c r="J31" s="468"/>
      <c r="K31" s="468"/>
      <c r="L31" s="468"/>
      <c r="M31" s="468"/>
      <c r="N31" s="468"/>
      <c r="O31" s="469"/>
      <c r="P31" s="17"/>
      <c r="Q31" s="420"/>
      <c r="R31" s="420"/>
      <c r="S31" s="420"/>
      <c r="T31" s="420"/>
      <c r="U31" s="420"/>
      <c r="V31" s="420"/>
      <c r="W31" s="420"/>
      <c r="X31" s="420"/>
    </row>
    <row r="32" spans="1:26" ht="15" customHeight="1" thickBot="1" x14ac:dyDescent="0.35">
      <c r="B32" s="476" t="s">
        <v>1460</v>
      </c>
      <c r="C32" s="477"/>
      <c r="D32" s="477"/>
      <c r="E32" s="477"/>
      <c r="F32" s="477"/>
      <c r="G32" s="477"/>
      <c r="H32" s="477"/>
      <c r="I32" s="477"/>
      <c r="J32" s="477"/>
      <c r="K32" s="477"/>
      <c r="L32" s="477"/>
      <c r="M32" s="478"/>
      <c r="N32" s="479"/>
      <c r="O32" s="480"/>
      <c r="P32" s="224"/>
      <c r="Q32" s="420"/>
      <c r="R32" s="420"/>
      <c r="S32" s="420"/>
      <c r="T32" s="420"/>
      <c r="U32" s="420"/>
      <c r="V32" s="420"/>
      <c r="W32" s="420"/>
      <c r="X32" s="420"/>
    </row>
    <row r="33" spans="1:24" ht="9" customHeight="1" thickBot="1" x14ac:dyDescent="0.35"/>
    <row r="34" spans="1:24" ht="14.4" customHeight="1" x14ac:dyDescent="0.3">
      <c r="A34" s="5">
        <v>5</v>
      </c>
      <c r="B34" s="462" t="s">
        <v>1456</v>
      </c>
      <c r="C34" s="474"/>
      <c r="D34" s="474"/>
      <c r="E34" s="474"/>
      <c r="F34" s="474"/>
      <c r="G34" s="474"/>
      <c r="H34" s="474"/>
      <c r="I34" s="474"/>
      <c r="J34" s="474"/>
      <c r="K34" s="474"/>
      <c r="L34" s="474"/>
      <c r="M34" s="474"/>
      <c r="N34" s="474"/>
      <c r="O34" s="475"/>
      <c r="P34" s="35"/>
      <c r="Q34" s="420" t="s">
        <v>1457</v>
      </c>
      <c r="R34" s="420"/>
      <c r="S34" s="420"/>
      <c r="T34" s="420"/>
      <c r="U34" s="420"/>
      <c r="V34" s="420"/>
      <c r="W34" s="420"/>
      <c r="X34" s="420"/>
    </row>
    <row r="35" spans="1:24" ht="15.75" customHeight="1" x14ac:dyDescent="0.3">
      <c r="B35" s="418" t="s">
        <v>678</v>
      </c>
      <c r="C35" s="419"/>
      <c r="D35" s="419"/>
      <c r="E35" s="419"/>
      <c r="F35" s="419"/>
      <c r="G35" s="470"/>
      <c r="H35" s="470"/>
      <c r="I35" s="470"/>
      <c r="J35" s="470"/>
      <c r="K35" s="470"/>
      <c r="L35" s="470"/>
      <c r="M35" s="470"/>
      <c r="N35" s="470"/>
      <c r="O35" s="471"/>
      <c r="P35" s="17"/>
      <c r="Q35" s="420"/>
      <c r="R35" s="420"/>
      <c r="S35" s="420"/>
      <c r="T35" s="420"/>
      <c r="U35" s="420"/>
      <c r="V35" s="420"/>
      <c r="W35" s="420"/>
      <c r="X35" s="420"/>
    </row>
    <row r="36" spans="1:24" ht="15" thickBot="1" x14ac:dyDescent="0.35">
      <c r="B36" s="453" t="s">
        <v>679</v>
      </c>
      <c r="C36" s="454"/>
      <c r="D36" s="454"/>
      <c r="E36" s="454"/>
      <c r="F36" s="454"/>
      <c r="G36" s="468"/>
      <c r="H36" s="468"/>
      <c r="I36" s="468"/>
      <c r="J36" s="468"/>
      <c r="K36" s="468"/>
      <c r="L36" s="468"/>
      <c r="M36" s="468"/>
      <c r="N36" s="468"/>
      <c r="O36" s="469"/>
      <c r="P36" s="17"/>
      <c r="Q36" s="420"/>
      <c r="R36" s="420"/>
      <c r="S36" s="420"/>
      <c r="T36" s="420"/>
      <c r="U36" s="420"/>
      <c r="V36" s="420"/>
      <c r="W36" s="420"/>
      <c r="X36" s="420"/>
    </row>
    <row r="37" spans="1:24" ht="30" customHeight="1" thickBot="1" x14ac:dyDescent="0.35">
      <c r="B37" s="465" t="s">
        <v>1891</v>
      </c>
      <c r="C37" s="466"/>
      <c r="D37" s="466"/>
      <c r="E37" s="466"/>
      <c r="F37" s="466"/>
      <c r="G37" s="466"/>
      <c r="H37" s="466"/>
      <c r="I37" s="466"/>
      <c r="J37" s="466"/>
      <c r="K37" s="466"/>
      <c r="L37" s="466"/>
      <c r="M37" s="466"/>
      <c r="N37" s="466"/>
      <c r="O37" s="467"/>
      <c r="Q37" s="420"/>
      <c r="R37" s="420"/>
      <c r="S37" s="420"/>
      <c r="T37" s="420"/>
      <c r="U37" s="420"/>
      <c r="V37" s="420"/>
      <c r="W37" s="420"/>
      <c r="X37" s="420"/>
    </row>
    <row r="38" spans="1:24" x14ac:dyDescent="0.3">
      <c r="P38" s="182"/>
      <c r="Q38" s="266"/>
      <c r="R38" s="266"/>
      <c r="S38" s="266"/>
      <c r="T38" s="266"/>
      <c r="U38" s="266"/>
      <c r="V38" s="266"/>
      <c r="W38" s="266"/>
      <c r="X38" s="266"/>
    </row>
  </sheetData>
  <sheetProtection algorithmName="SHA-512" hashValue="xtotyX4HqO0YDF5Bwt/Rt2rcj/+c3HMcHvz/iF97c/tPSEcyqJTryNpOCw0aEd/apdwoKrK+a0fsLzOMwYfU8A==" saltValue="QUzBx9g9XzZRfdqaVrU7yg==" spinCount="100000" sheet="1" objects="1" scenarios="1" selectLockedCells="1"/>
  <mergeCells count="69">
    <mergeCell ref="B32:L32"/>
    <mergeCell ref="M32:O32"/>
    <mergeCell ref="G27:O27"/>
    <mergeCell ref="G29:O29"/>
    <mergeCell ref="G30:O30"/>
    <mergeCell ref="G31:O31"/>
    <mergeCell ref="B24:F24"/>
    <mergeCell ref="B25:F25"/>
    <mergeCell ref="B26:F26"/>
    <mergeCell ref="B27:F27"/>
    <mergeCell ref="G24:O24"/>
    <mergeCell ref="G25:O25"/>
    <mergeCell ref="G26:O26"/>
    <mergeCell ref="B21:E21"/>
    <mergeCell ref="F19:O19"/>
    <mergeCell ref="Q16:X20"/>
    <mergeCell ref="B37:O37"/>
    <mergeCell ref="B35:F35"/>
    <mergeCell ref="B36:F36"/>
    <mergeCell ref="G36:O36"/>
    <mergeCell ref="G35:O35"/>
    <mergeCell ref="B28:F28"/>
    <mergeCell ref="B29:F29"/>
    <mergeCell ref="B30:F30"/>
    <mergeCell ref="B31:F31"/>
    <mergeCell ref="Q22:X32"/>
    <mergeCell ref="B16:E16"/>
    <mergeCell ref="G28:O28"/>
    <mergeCell ref="B34:O34"/>
    <mergeCell ref="B11:E11"/>
    <mergeCell ref="B13:E13"/>
    <mergeCell ref="B15:E15"/>
    <mergeCell ref="B19:E19"/>
    <mergeCell ref="B9:O9"/>
    <mergeCell ref="F13:O13"/>
    <mergeCell ref="B17:E17"/>
    <mergeCell ref="B18:E18"/>
    <mergeCell ref="B1:E1"/>
    <mergeCell ref="F18:O18"/>
    <mergeCell ref="F1:O1"/>
    <mergeCell ref="B4:E4"/>
    <mergeCell ref="B3:O3"/>
    <mergeCell ref="B7:E7"/>
    <mergeCell ref="F7:O7"/>
    <mergeCell ref="F14:O14"/>
    <mergeCell ref="B12:E12"/>
    <mergeCell ref="F10:O10"/>
    <mergeCell ref="F11:O11"/>
    <mergeCell ref="F12:O12"/>
    <mergeCell ref="B14:E14"/>
    <mergeCell ref="F4:O4"/>
    <mergeCell ref="F16:O16"/>
    <mergeCell ref="F6:O6"/>
    <mergeCell ref="F5:O5"/>
    <mergeCell ref="B5:E5"/>
    <mergeCell ref="B6:E6"/>
    <mergeCell ref="Q34:X37"/>
    <mergeCell ref="Q3:X7"/>
    <mergeCell ref="Q9:X13"/>
    <mergeCell ref="Q14:X14"/>
    <mergeCell ref="Q15:X15"/>
    <mergeCell ref="F15:O15"/>
    <mergeCell ref="F17:O17"/>
    <mergeCell ref="M20:O20"/>
    <mergeCell ref="B20:L20"/>
    <mergeCell ref="G23:O23"/>
    <mergeCell ref="B23:F23"/>
    <mergeCell ref="B22:O22"/>
    <mergeCell ref="B10:E10"/>
  </mergeCells>
  <conditionalFormatting sqref="F1:P1 F4:P7 F10:P19 M20 G23:P31 M32 G35:P36">
    <cfRule type="notContainsBlanks" dxfId="30" priority="1">
      <formula>LEN(TRIM(F1))&gt;0</formula>
    </cfRule>
  </conditionalFormatting>
  <hyperlinks>
    <hyperlink ref="Q15" r:id="rId1" xr:uid="{31F8DD12-8C27-4F7B-ADBE-ACE7C0ECCC5C}"/>
  </hyperlinks>
  <pageMargins left="0.7" right="0.7" top="0.75" bottom="0.75" header="0.3" footer="0.3"/>
  <pageSetup fitToHeight="0" orientation="portrait" r:id="rId2"/>
  <headerFooter>
    <oddFooter>&amp;LCEP Full Report&amp;C&amp;A&amp;R&amp;P of &amp;N</oddFooter>
  </headerFooter>
  <rowBreaks count="1" manualBreakCount="1">
    <brk id="21" max="14" man="1"/>
  </rowBreaks>
  <extLst>
    <ext xmlns:x14="http://schemas.microsoft.com/office/spreadsheetml/2009/9/main" uri="{CCE6A557-97BC-4b89-ADB6-D9C93CAAB3DF}">
      <x14:dataValidations xmlns:xm="http://schemas.microsoft.com/office/excel/2006/main" count="2">
        <x14:dataValidation type="list" allowBlank="1" showInputMessage="1" showErrorMessage="1" errorTitle="DROPDOWN list" error="You may only choose &quot;Yes&quot; or &quot;No&quot; in this field." promptTitle="Yes/No dropdown" xr:uid="{00000000-0002-0000-0300-000000000000}">
          <x14:formula1>
            <xm:f>Menus!$A$2:$A$3</xm:f>
          </x14:formula1>
          <xm:sqref>M20</xm:sqref>
        </x14:dataValidation>
        <x14:dataValidation type="list" allowBlank="1" showInputMessage="1" showErrorMessage="1" errorTitle="Write &quot;Yes&quot; or &quot;No&quot; " error="if you are getting this error message, write &quot;Yes&quot; or &quot;No&quot;_x000a_" xr:uid="{00000000-0002-0000-0300-000002000000}">
          <x14:formula1>
            <xm:f>Menus!$A$2:$A$3</xm:f>
          </x14:formula1>
          <xm:sqref>M32:P32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fitToPage="1"/>
  </sheetPr>
  <dimension ref="A1:F44"/>
  <sheetViews>
    <sheetView showGridLines="0" workbookViewId="0">
      <selection activeCell="E3" sqref="E3"/>
    </sheetView>
  </sheetViews>
  <sheetFormatPr defaultColWidth="9.109375" defaultRowHeight="14.4" x14ac:dyDescent="0.3"/>
  <cols>
    <col min="1" max="1" width="3.33203125" style="389" customWidth="1"/>
    <col min="2" max="2" width="34.44140625" customWidth="1"/>
    <col min="3" max="5" width="20" customWidth="1"/>
  </cols>
  <sheetData>
    <row r="1" spans="1:6" ht="15" thickBot="1" x14ac:dyDescent="0.35">
      <c r="B1" s="214" t="str">
        <f>_xlfn.CONCAT('1 - Contact Info'!B1:E1,'1 - Contact Info'!F1:O1)</f>
        <v>Company Name:</v>
      </c>
      <c r="C1" s="214"/>
      <c r="D1" s="214"/>
      <c r="E1" s="66"/>
      <c r="F1" s="54" t="str">
        <f>+INSTRUCTIONS!B34</f>
        <v>Reporting Year: 2023 , v9.3</v>
      </c>
    </row>
    <row r="2" spans="1:6" ht="9" customHeight="1" thickBot="1" x14ac:dyDescent="0.35">
      <c r="A2" s="388"/>
      <c r="B2" s="215"/>
      <c r="C2" s="215"/>
      <c r="D2" s="215"/>
      <c r="E2" s="215"/>
    </row>
    <row r="3" spans="1:6" ht="30" customHeight="1" thickBot="1" x14ac:dyDescent="0.35">
      <c r="A3" s="388"/>
      <c r="B3" s="476" t="s">
        <v>1875</v>
      </c>
      <c r="C3" s="481"/>
      <c r="D3" s="482"/>
      <c r="E3" s="167"/>
    </row>
    <row r="4" spans="1:6" x14ac:dyDescent="0.3">
      <c r="B4" s="68"/>
    </row>
    <row r="5" spans="1:6" ht="48" customHeight="1" thickBot="1" x14ac:dyDescent="0.35">
      <c r="A5" s="388">
        <v>6</v>
      </c>
      <c r="B5" s="483" t="s">
        <v>1894</v>
      </c>
      <c r="C5" s="483"/>
      <c r="D5" s="483"/>
      <c r="E5" s="483"/>
    </row>
    <row r="6" spans="1:6" s="68" customFormat="1" ht="43.2" x14ac:dyDescent="0.3">
      <c r="A6" s="388"/>
      <c r="B6" s="67" t="s">
        <v>680</v>
      </c>
      <c r="C6" s="80" t="s">
        <v>1498</v>
      </c>
      <c r="D6" s="36" t="s">
        <v>683</v>
      </c>
      <c r="E6" s="37" t="s">
        <v>684</v>
      </c>
    </row>
    <row r="7" spans="1:6" x14ac:dyDescent="0.3">
      <c r="A7" s="390"/>
      <c r="B7" s="79" t="s">
        <v>681</v>
      </c>
      <c r="C7" s="168"/>
      <c r="D7" s="168"/>
      <c r="E7" s="169"/>
    </row>
    <row r="8" spans="1:6" x14ac:dyDescent="0.3">
      <c r="B8" s="69" t="s">
        <v>682</v>
      </c>
      <c r="C8" s="168"/>
      <c r="D8" s="168"/>
      <c r="E8" s="169"/>
    </row>
    <row r="9" spans="1:6" x14ac:dyDescent="0.3">
      <c r="B9" s="69" t="s">
        <v>35</v>
      </c>
      <c r="C9" s="168"/>
      <c r="D9" s="168"/>
      <c r="E9" s="169"/>
    </row>
    <row r="10" spans="1:6" ht="15" thickBot="1" x14ac:dyDescent="0.35">
      <c r="B10" s="70" t="s">
        <v>36</v>
      </c>
      <c r="C10" s="170"/>
      <c r="D10" s="170"/>
      <c r="E10" s="171"/>
    </row>
    <row r="11" spans="1:6" ht="43.2" x14ac:dyDescent="0.3">
      <c r="A11" s="390"/>
      <c r="B11" s="67" t="s">
        <v>1074</v>
      </c>
      <c r="C11" s="78" t="s">
        <v>1498</v>
      </c>
      <c r="D11" s="36" t="s">
        <v>683</v>
      </c>
      <c r="E11" s="37" t="s">
        <v>684</v>
      </c>
    </row>
    <row r="12" spans="1:6" x14ac:dyDescent="0.3">
      <c r="B12" s="69" t="s">
        <v>681</v>
      </c>
      <c r="C12" s="168"/>
      <c r="D12" s="168"/>
      <c r="E12" s="169"/>
    </row>
    <row r="13" spans="1:6" x14ac:dyDescent="0.3">
      <c r="B13" s="69" t="s">
        <v>682</v>
      </c>
      <c r="C13" s="168"/>
      <c r="D13" s="168"/>
      <c r="E13" s="169"/>
    </row>
    <row r="14" spans="1:6" x14ac:dyDescent="0.3">
      <c r="B14" s="69" t="s">
        <v>35</v>
      </c>
      <c r="C14" s="168"/>
      <c r="D14" s="168"/>
      <c r="E14" s="169"/>
    </row>
    <row r="15" spans="1:6" ht="15" thickBot="1" x14ac:dyDescent="0.35">
      <c r="A15" s="388"/>
      <c r="B15" s="70" t="s">
        <v>36</v>
      </c>
      <c r="C15" s="170"/>
      <c r="D15" s="170"/>
      <c r="E15" s="171"/>
    </row>
    <row r="16" spans="1:6" ht="43.2" x14ac:dyDescent="0.3">
      <c r="B16" s="67" t="s">
        <v>1075</v>
      </c>
      <c r="C16" s="78" t="s">
        <v>1498</v>
      </c>
      <c r="D16" s="36" t="s">
        <v>683</v>
      </c>
      <c r="E16" s="37" t="s">
        <v>684</v>
      </c>
    </row>
    <row r="17" spans="1:5" x14ac:dyDescent="0.3">
      <c r="B17" s="69" t="s">
        <v>681</v>
      </c>
      <c r="C17" s="168"/>
      <c r="D17" s="168"/>
      <c r="E17" s="169"/>
    </row>
    <row r="18" spans="1:5" x14ac:dyDescent="0.3">
      <c r="B18" s="69" t="s">
        <v>682</v>
      </c>
      <c r="C18" s="168"/>
      <c r="D18" s="168"/>
      <c r="E18" s="169"/>
    </row>
    <row r="19" spans="1:5" x14ac:dyDescent="0.3">
      <c r="A19" s="388"/>
      <c r="B19" s="69" t="s">
        <v>35</v>
      </c>
      <c r="C19" s="168"/>
      <c r="D19" s="168"/>
      <c r="E19" s="169"/>
    </row>
    <row r="20" spans="1:5" ht="15" thickBot="1" x14ac:dyDescent="0.35">
      <c r="A20" s="390"/>
      <c r="B20" s="70" t="s">
        <v>36</v>
      </c>
      <c r="C20" s="170"/>
      <c r="D20" s="170"/>
      <c r="E20" s="171"/>
    </row>
    <row r="21" spans="1:5" ht="43.2" x14ac:dyDescent="0.3">
      <c r="A21" s="390"/>
      <c r="B21" s="67" t="s">
        <v>685</v>
      </c>
      <c r="C21" s="78" t="s">
        <v>1498</v>
      </c>
      <c r="D21" s="36" t="s">
        <v>683</v>
      </c>
      <c r="E21" s="37" t="s">
        <v>684</v>
      </c>
    </row>
    <row r="22" spans="1:5" x14ac:dyDescent="0.3">
      <c r="A22" s="390"/>
      <c r="B22" s="69" t="s">
        <v>681</v>
      </c>
      <c r="C22" s="168"/>
      <c r="D22" s="168"/>
      <c r="E22" s="169"/>
    </row>
    <row r="23" spans="1:5" x14ac:dyDescent="0.3">
      <c r="B23" s="69" t="s">
        <v>682</v>
      </c>
      <c r="C23" s="168"/>
      <c r="D23" s="168"/>
      <c r="E23" s="169"/>
    </row>
    <row r="24" spans="1:5" x14ac:dyDescent="0.3">
      <c r="B24" s="69" t="s">
        <v>35</v>
      </c>
      <c r="C24" s="168"/>
      <c r="D24" s="168"/>
      <c r="E24" s="169"/>
    </row>
    <row r="25" spans="1:5" ht="15" thickBot="1" x14ac:dyDescent="0.35">
      <c r="B25" s="70" t="s">
        <v>36</v>
      </c>
      <c r="C25" s="170"/>
      <c r="D25" s="170"/>
      <c r="E25" s="171"/>
    </row>
    <row r="26" spans="1:5" x14ac:dyDescent="0.3">
      <c r="B26" s="71"/>
      <c r="C26" s="71"/>
      <c r="D26" s="71"/>
      <c r="E26" s="71"/>
    </row>
    <row r="27" spans="1:5" ht="15" thickBot="1" x14ac:dyDescent="0.35">
      <c r="A27" s="388">
        <v>7</v>
      </c>
      <c r="B27" s="138" t="s">
        <v>686</v>
      </c>
      <c r="C27" s="68"/>
      <c r="D27" s="68"/>
      <c r="E27" s="68"/>
    </row>
    <row r="28" spans="1:5" ht="72" x14ac:dyDescent="0.3">
      <c r="B28" s="72" t="s">
        <v>13</v>
      </c>
      <c r="C28" s="64" t="s">
        <v>14</v>
      </c>
      <c r="D28" s="64" t="s">
        <v>15</v>
      </c>
      <c r="E28" s="175" t="s">
        <v>16</v>
      </c>
    </row>
    <row r="29" spans="1:5" x14ac:dyDescent="0.3">
      <c r="B29" s="73" t="s">
        <v>1088</v>
      </c>
      <c r="C29" s="168"/>
      <c r="D29" s="168"/>
      <c r="E29" s="169"/>
    </row>
    <row r="30" spans="1:5" x14ac:dyDescent="0.3">
      <c r="B30" s="73" t="s">
        <v>1089</v>
      </c>
      <c r="C30" s="168"/>
      <c r="D30" s="168"/>
      <c r="E30" s="169"/>
    </row>
    <row r="31" spans="1:5" x14ac:dyDescent="0.3">
      <c r="B31" s="73" t="s">
        <v>1090</v>
      </c>
      <c r="C31" s="168"/>
      <c r="D31" s="168"/>
      <c r="E31" s="169"/>
    </row>
    <row r="32" spans="1:5" ht="15" thickBot="1" x14ac:dyDescent="0.35">
      <c r="B32" s="74" t="s">
        <v>1091</v>
      </c>
      <c r="C32" s="170"/>
      <c r="D32" s="170"/>
      <c r="E32" s="171"/>
    </row>
    <row r="33" spans="1:5" x14ac:dyDescent="0.3">
      <c r="B33" s="216"/>
    </row>
    <row r="34" spans="1:5" ht="15" thickBot="1" x14ac:dyDescent="0.35">
      <c r="A34" s="388">
        <v>8</v>
      </c>
      <c r="B34" s="332" t="s">
        <v>1897</v>
      </c>
      <c r="C34" s="332"/>
      <c r="D34" s="54"/>
      <c r="E34" s="54"/>
    </row>
    <row r="35" spans="1:5" x14ac:dyDescent="0.3">
      <c r="B35" s="75" t="s">
        <v>17</v>
      </c>
      <c r="C35" s="172"/>
    </row>
    <row r="36" spans="1:5" x14ac:dyDescent="0.3">
      <c r="B36" s="76" t="s">
        <v>1085</v>
      </c>
      <c r="C36" s="173"/>
    </row>
    <row r="37" spans="1:5" x14ac:dyDescent="0.3">
      <c r="B37" s="76" t="s">
        <v>1086</v>
      </c>
      <c r="C37" s="173"/>
    </row>
    <row r="38" spans="1:5" x14ac:dyDescent="0.3">
      <c r="B38" s="76" t="s">
        <v>18</v>
      </c>
      <c r="C38" s="173"/>
    </row>
    <row r="39" spans="1:5" x14ac:dyDescent="0.3">
      <c r="B39" s="76" t="s">
        <v>24</v>
      </c>
      <c r="C39" s="173"/>
    </row>
    <row r="40" spans="1:5" x14ac:dyDescent="0.3">
      <c r="B40" s="76" t="s">
        <v>19</v>
      </c>
      <c r="C40" s="173"/>
    </row>
    <row r="41" spans="1:5" x14ac:dyDescent="0.3">
      <c r="B41" s="76" t="s">
        <v>20</v>
      </c>
      <c r="C41" s="173"/>
    </row>
    <row r="42" spans="1:5" x14ac:dyDescent="0.3">
      <c r="B42" s="76" t="s">
        <v>21</v>
      </c>
      <c r="C42" s="173"/>
    </row>
    <row r="43" spans="1:5" ht="15" thickBot="1" x14ac:dyDescent="0.35">
      <c r="B43" s="77" t="s">
        <v>22</v>
      </c>
      <c r="C43" s="174"/>
    </row>
    <row r="44" spans="1:5" x14ac:dyDescent="0.3">
      <c r="C44" s="68"/>
      <c r="D44" s="68"/>
      <c r="E44" s="68"/>
    </row>
  </sheetData>
  <sheetProtection algorithmName="SHA-512" hashValue="addRFe4VBXOCdl7oNfBIhWCPIsblrYl+elmlQrTrK/eqsWpHM6PrtEGQrUP6LCynQPyb+OTfjIECsgdoCQzlYA==" saltValue="G2wlIZnl297Yau/aIOi07A==" spinCount="100000" sheet="1" objects="1" scenarios="1" selectLockedCells="1"/>
  <mergeCells count="2">
    <mergeCell ref="B3:D3"/>
    <mergeCell ref="B5:E5"/>
  </mergeCells>
  <conditionalFormatting sqref="E3 C7:E10 C12:E15 C17:E20 C22:E25 C29:E32 C35:C43">
    <cfRule type="notContainsBlanks" dxfId="29" priority="1">
      <formula>LEN(TRIM(C3))&gt;0</formula>
    </cfRule>
  </conditionalFormatting>
  <dataValidations count="1">
    <dataValidation allowBlank="1" errorTitle="DROPDOWN list" error="You may only choose &quot;Yes&quot; or &quot;No&quot; in this field." promptTitle="Yes/No dropdown" sqref="C7:E10 C12:E15 C17:E20 C22:E25" xr:uid="{690491A6-4169-43AA-A110-1D9E024EFDDE}"/>
  </dataValidations>
  <pageMargins left="0.7" right="0.7" top="0.75" bottom="0.75" header="0.3" footer="0.3"/>
  <pageSetup fitToHeight="0" orientation="portrait" r:id="rId1"/>
  <headerFooter>
    <oddFooter>&amp;LCEP Full Report&amp;C&amp;A&amp;R&amp;P of &amp;N</oddFooter>
  </headerFooter>
  <rowBreaks count="1" manualBreakCount="1">
    <brk id="14" max="14" man="1"/>
  </rowBreaks>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Invalid information" error="This drop down menu requires choosing &quot;Yes&quot; or &quot;No&quot;" promptTitle="Please use drop down" prompt="Please choose &quot;Yes&quot; or &quot;No&quot; in this field" xr:uid="{00000000-0002-0000-0400-000002000000}">
          <x14:formula1>
            <xm:f>Menus!$A$2:$A$3</xm:f>
          </x14:formula1>
          <xm:sqref>B44 C35:C43</xm:sqref>
        </x14:dataValidation>
        <x14:dataValidation type="list" allowBlank="1" showInputMessage="1" showErrorMessage="1" errorTitle="DROPDOWN list" error="You may only choose &quot;Yes&quot; or &quot;No&quot; in this field." promptTitle="Yes/No dropdown" xr:uid="{00000000-0002-0000-0400-000000000000}">
          <x14:formula1>
            <xm:f>Menus!$A$2:$A$3</xm:f>
          </x14:formula1>
          <xm:sqref>E3 C29:E32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59999389629810485"/>
    <pageSetUpPr fitToPage="1"/>
  </sheetPr>
  <dimension ref="A1:H47"/>
  <sheetViews>
    <sheetView showGridLines="0" workbookViewId="0">
      <selection activeCell="E3" sqref="E3"/>
    </sheetView>
  </sheetViews>
  <sheetFormatPr defaultColWidth="9.109375" defaultRowHeight="14.4" x14ac:dyDescent="0.3"/>
  <cols>
    <col min="1" max="1" width="3.33203125" style="224" customWidth="1"/>
    <col min="2" max="2" width="14.33203125" style="7" customWidth="1"/>
    <col min="3" max="4" width="23.88671875" style="7" customWidth="1"/>
    <col min="5" max="5" width="22.109375" style="7" customWidth="1"/>
    <col min="6" max="6" width="8" style="7" customWidth="1"/>
    <col min="7" max="11" width="22.109375" style="7" customWidth="1"/>
    <col min="12" max="16384" width="9.109375" style="7"/>
  </cols>
  <sheetData>
    <row r="1" spans="1:8" ht="15.6" thickTop="1" thickBot="1" x14ac:dyDescent="0.35">
      <c r="B1" s="214" t="str">
        <f>_xlfn.CONCAT('1 - Contact Info'!B1:E1,'1 - Contact Info'!F1:O1)</f>
        <v>Company Name:</v>
      </c>
      <c r="C1" s="267"/>
      <c r="D1" s="267"/>
      <c r="E1" s="267"/>
      <c r="G1" s="217" t="str">
        <f>+INSTRUCTIONS!B34</f>
        <v>Reporting Year: 2023 , v9.3</v>
      </c>
    </row>
    <row r="2" spans="1:8" ht="15" thickBot="1" x14ac:dyDescent="0.35"/>
    <row r="3" spans="1:8" ht="29.4" customHeight="1" x14ac:dyDescent="0.3">
      <c r="A3" s="391">
        <v>9</v>
      </c>
      <c r="B3" s="490" t="s">
        <v>1494</v>
      </c>
      <c r="C3" s="491"/>
      <c r="D3" s="491"/>
      <c r="E3" s="315"/>
      <c r="G3" s="420" t="s">
        <v>1908</v>
      </c>
      <c r="H3" s="420"/>
    </row>
    <row r="4" spans="1:8" ht="14.4" customHeight="1" x14ac:dyDescent="0.3">
      <c r="B4" s="492" t="s">
        <v>1490</v>
      </c>
      <c r="C4" s="493"/>
      <c r="D4" s="268" t="s">
        <v>675</v>
      </c>
      <c r="E4" s="316"/>
      <c r="G4" s="420"/>
      <c r="H4" s="420"/>
    </row>
    <row r="5" spans="1:8" ht="15" customHeight="1" x14ac:dyDescent="0.3">
      <c r="B5" s="494"/>
      <c r="C5" s="495"/>
      <c r="D5" s="268" t="s">
        <v>1076</v>
      </c>
      <c r="E5" s="316"/>
      <c r="G5" s="420"/>
      <c r="H5" s="420"/>
    </row>
    <row r="6" spans="1:8" ht="14.4" customHeight="1" x14ac:dyDescent="0.3">
      <c r="B6" s="494"/>
      <c r="C6" s="495"/>
      <c r="D6" s="268" t="s">
        <v>673</v>
      </c>
      <c r="E6" s="316"/>
      <c r="G6" s="420"/>
      <c r="H6" s="420"/>
    </row>
    <row r="7" spans="1:8" ht="14.4" customHeight="1" thickBot="1" x14ac:dyDescent="0.35">
      <c r="B7" s="496"/>
      <c r="C7" s="497"/>
      <c r="D7" s="317" t="s">
        <v>1087</v>
      </c>
      <c r="E7" s="318"/>
      <c r="G7" s="420"/>
      <c r="H7" s="420"/>
    </row>
    <row r="8" spans="1:8" ht="15" thickBot="1" x14ac:dyDescent="0.35"/>
    <row r="9" spans="1:8" ht="43.8" customHeight="1" x14ac:dyDescent="0.3">
      <c r="A9" s="391">
        <v>10</v>
      </c>
      <c r="B9" s="499" t="s">
        <v>28</v>
      </c>
      <c r="C9" s="500"/>
      <c r="D9" s="500"/>
      <c r="E9" s="500"/>
      <c r="F9" s="500"/>
      <c r="G9" s="501"/>
    </row>
    <row r="10" spans="1:8" ht="54.75" customHeight="1" thickBot="1" x14ac:dyDescent="0.35">
      <c r="B10" s="502"/>
      <c r="C10" s="503"/>
      <c r="D10" s="503"/>
      <c r="E10" s="503"/>
      <c r="F10" s="503"/>
      <c r="G10" s="504"/>
    </row>
    <row r="11" spans="1:8" ht="15" thickBot="1" x14ac:dyDescent="0.35">
      <c r="B11" s="35"/>
      <c r="C11" s="35"/>
      <c r="D11" s="35"/>
      <c r="E11" s="35"/>
    </row>
    <row r="12" spans="1:8" ht="29.4" customHeight="1" x14ac:dyDescent="0.3">
      <c r="A12" s="391">
        <v>11</v>
      </c>
      <c r="B12" s="499" t="s">
        <v>27</v>
      </c>
      <c r="C12" s="500"/>
      <c r="D12" s="500"/>
      <c r="E12" s="500"/>
      <c r="F12" s="500"/>
      <c r="G12" s="501"/>
    </row>
    <row r="13" spans="1:8" ht="15" thickBot="1" x14ac:dyDescent="0.35">
      <c r="B13" s="502"/>
      <c r="C13" s="503"/>
      <c r="D13" s="503"/>
      <c r="E13" s="503"/>
      <c r="F13" s="503"/>
      <c r="G13" s="504"/>
    </row>
    <row r="14" spans="1:8" ht="15" thickBot="1" x14ac:dyDescent="0.35"/>
    <row r="15" spans="1:8" x14ac:dyDescent="0.3">
      <c r="A15" s="391">
        <v>12</v>
      </c>
      <c r="B15" s="487" t="s">
        <v>26</v>
      </c>
      <c r="C15" s="488"/>
      <c r="D15" s="488"/>
      <c r="E15" s="488"/>
      <c r="F15" s="488"/>
      <c r="G15" s="489"/>
    </row>
    <row r="16" spans="1:8" ht="63" customHeight="1" thickBot="1" x14ac:dyDescent="0.35">
      <c r="B16" s="502"/>
      <c r="C16" s="503"/>
      <c r="D16" s="503"/>
      <c r="E16" s="503"/>
      <c r="F16" s="503"/>
      <c r="G16" s="504"/>
    </row>
    <row r="17" spans="1:7" ht="15" thickBot="1" x14ac:dyDescent="0.35">
      <c r="B17" s="35"/>
      <c r="C17" s="35"/>
      <c r="D17" s="35"/>
      <c r="E17" s="35"/>
    </row>
    <row r="18" spans="1:7" ht="42.6" customHeight="1" x14ac:dyDescent="0.3">
      <c r="A18" s="391">
        <v>13</v>
      </c>
      <c r="B18" s="487" t="s">
        <v>45</v>
      </c>
      <c r="C18" s="488"/>
      <c r="D18" s="488"/>
      <c r="E18" s="488"/>
      <c r="F18" s="488"/>
      <c r="G18" s="489"/>
    </row>
    <row r="19" spans="1:7" ht="52.5" customHeight="1" thickBot="1" x14ac:dyDescent="0.35">
      <c r="B19" s="502"/>
      <c r="C19" s="503"/>
      <c r="D19" s="503"/>
      <c r="E19" s="503"/>
      <c r="F19" s="503"/>
      <c r="G19" s="504"/>
    </row>
    <row r="20" spans="1:7" ht="15" thickBot="1" x14ac:dyDescent="0.35">
      <c r="B20" s="35"/>
      <c r="C20" s="35"/>
      <c r="D20" s="35"/>
      <c r="E20" s="35"/>
    </row>
    <row r="21" spans="1:7" ht="30.6" customHeight="1" x14ac:dyDescent="0.3">
      <c r="A21" s="391">
        <v>14</v>
      </c>
      <c r="B21" s="487" t="s">
        <v>695</v>
      </c>
      <c r="C21" s="488"/>
      <c r="D21" s="488"/>
      <c r="E21" s="488"/>
      <c r="F21" s="488"/>
      <c r="G21" s="489"/>
    </row>
    <row r="22" spans="1:7" ht="51.75" customHeight="1" thickBot="1" x14ac:dyDescent="0.35">
      <c r="B22" s="502"/>
      <c r="C22" s="503"/>
      <c r="D22" s="503"/>
      <c r="E22" s="503"/>
      <c r="F22" s="503"/>
      <c r="G22" s="504"/>
    </row>
    <row r="23" spans="1:7" ht="15" thickBot="1" x14ac:dyDescent="0.35">
      <c r="B23" s="35"/>
      <c r="C23" s="35"/>
      <c r="D23" s="35"/>
      <c r="E23" s="35"/>
      <c r="F23" s="219"/>
    </row>
    <row r="24" spans="1:7" ht="15" thickBot="1" x14ac:dyDescent="0.35">
      <c r="A24" s="391">
        <v>15</v>
      </c>
      <c r="B24" s="487" t="s">
        <v>1093</v>
      </c>
      <c r="C24" s="488"/>
      <c r="D24" s="488"/>
      <c r="E24" s="488"/>
      <c r="F24" s="203"/>
      <c r="G24" s="319"/>
    </row>
    <row r="25" spans="1:7" x14ac:dyDescent="0.3">
      <c r="A25" s="391"/>
      <c r="B25" s="320"/>
      <c r="D25" s="222" t="s">
        <v>1092</v>
      </c>
      <c r="E25" s="269"/>
      <c r="G25" s="225"/>
    </row>
    <row r="26" spans="1:7" ht="33" customHeight="1" x14ac:dyDescent="0.3">
      <c r="A26" s="391"/>
      <c r="B26" s="505" t="s">
        <v>1094</v>
      </c>
      <c r="C26" s="399"/>
      <c r="D26" s="399"/>
      <c r="E26" s="399"/>
      <c r="F26" s="399"/>
      <c r="G26" s="506"/>
    </row>
    <row r="27" spans="1:7" ht="33" customHeight="1" thickBot="1" x14ac:dyDescent="0.35">
      <c r="B27" s="502"/>
      <c r="C27" s="503"/>
      <c r="D27" s="503"/>
      <c r="E27" s="503"/>
      <c r="F27" s="503"/>
      <c r="G27" s="504"/>
    </row>
    <row r="28" spans="1:7" ht="15" thickBot="1" x14ac:dyDescent="0.35">
      <c r="B28" s="498"/>
      <c r="C28" s="498"/>
      <c r="D28" s="498"/>
      <c r="E28" s="498"/>
    </row>
    <row r="29" spans="1:7" x14ac:dyDescent="0.3">
      <c r="A29" s="391">
        <v>16</v>
      </c>
      <c r="B29" s="487" t="s">
        <v>46</v>
      </c>
      <c r="C29" s="488"/>
      <c r="D29" s="488"/>
      <c r="E29" s="488"/>
      <c r="F29" s="203"/>
      <c r="G29" s="319"/>
    </row>
    <row r="30" spans="1:7" ht="88.2" customHeight="1" x14ac:dyDescent="0.3">
      <c r="B30" s="321"/>
      <c r="C30" s="399" t="s">
        <v>1096</v>
      </c>
      <c r="D30" s="399"/>
      <c r="E30" s="399"/>
      <c r="F30" s="399"/>
      <c r="G30" s="506"/>
    </row>
    <row r="31" spans="1:7" ht="54" customHeight="1" x14ac:dyDescent="0.3">
      <c r="B31" s="321"/>
      <c r="C31" s="507"/>
      <c r="D31" s="508"/>
      <c r="E31" s="508"/>
      <c r="F31" s="508"/>
      <c r="G31" s="509"/>
    </row>
    <row r="32" spans="1:7" ht="60" customHeight="1" x14ac:dyDescent="0.3">
      <c r="B32" s="321"/>
      <c r="C32" s="399" t="s">
        <v>47</v>
      </c>
      <c r="D32" s="399"/>
      <c r="E32" s="399"/>
      <c r="F32" s="399"/>
      <c r="G32" s="506"/>
    </row>
    <row r="33" spans="1:7" ht="172.8" customHeight="1" x14ac:dyDescent="0.3">
      <c r="B33" s="321"/>
      <c r="C33" s="507"/>
      <c r="D33" s="508"/>
      <c r="E33" s="508"/>
      <c r="F33" s="508"/>
      <c r="G33" s="509"/>
    </row>
    <row r="34" spans="1:7" x14ac:dyDescent="0.3">
      <c r="B34" s="321"/>
      <c r="C34" s="399" t="s">
        <v>48</v>
      </c>
      <c r="D34" s="399"/>
      <c r="E34" s="399"/>
      <c r="F34" s="399"/>
      <c r="G34" s="506"/>
    </row>
    <row r="35" spans="1:7" ht="47.25" customHeight="1" x14ac:dyDescent="0.3">
      <c r="B35" s="321"/>
      <c r="C35" s="507"/>
      <c r="D35" s="508"/>
      <c r="E35" s="508"/>
      <c r="F35" s="508"/>
      <c r="G35" s="509"/>
    </row>
    <row r="36" spans="1:7" ht="60" customHeight="1" x14ac:dyDescent="0.3">
      <c r="B36" s="321"/>
      <c r="C36" s="510" t="s">
        <v>1097</v>
      </c>
      <c r="D36" s="510"/>
      <c r="E36" s="510"/>
      <c r="F36" s="510"/>
      <c r="G36" s="511"/>
    </row>
    <row r="37" spans="1:7" ht="54.75" customHeight="1" thickBot="1" x14ac:dyDescent="0.35">
      <c r="B37" s="322"/>
      <c r="C37" s="512"/>
      <c r="D37" s="512"/>
      <c r="E37" s="512"/>
      <c r="F37" s="512"/>
      <c r="G37" s="513"/>
    </row>
    <row r="38" spans="1:7" ht="15" thickBot="1" x14ac:dyDescent="0.35">
      <c r="B38" s="17"/>
      <c r="C38" s="35"/>
      <c r="D38" s="35"/>
      <c r="E38" s="35"/>
    </row>
    <row r="39" spans="1:7" x14ac:dyDescent="0.3">
      <c r="A39" s="391">
        <v>17</v>
      </c>
      <c r="B39" s="487" t="s">
        <v>1099</v>
      </c>
      <c r="C39" s="488"/>
      <c r="D39" s="488"/>
      <c r="E39" s="488"/>
      <c r="F39" s="203"/>
      <c r="G39" s="319"/>
    </row>
    <row r="40" spans="1:7" ht="33" customHeight="1" x14ac:dyDescent="0.3">
      <c r="A40" s="391"/>
      <c r="B40" s="418" t="s">
        <v>1098</v>
      </c>
      <c r="C40" s="419"/>
      <c r="D40" s="419"/>
      <c r="E40" s="419"/>
      <c r="F40" s="419"/>
      <c r="G40" s="323"/>
    </row>
    <row r="41" spans="1:7" ht="46.2" customHeight="1" thickBot="1" x14ac:dyDescent="0.35">
      <c r="A41" s="391"/>
      <c r="B41" s="453" t="s">
        <v>1100</v>
      </c>
      <c r="C41" s="454"/>
      <c r="D41" s="454"/>
      <c r="E41" s="454"/>
      <c r="F41" s="454"/>
      <c r="G41" s="324"/>
    </row>
    <row r="42" spans="1:7" ht="17.25" customHeight="1" thickBot="1" x14ac:dyDescent="0.35">
      <c r="A42" s="391"/>
      <c r="B42" s="17"/>
      <c r="C42" s="17"/>
      <c r="D42" s="17"/>
    </row>
    <row r="43" spans="1:7" ht="34.200000000000003" customHeight="1" x14ac:dyDescent="0.3">
      <c r="A43" s="391">
        <v>18</v>
      </c>
      <c r="B43" s="487" t="s">
        <v>1452</v>
      </c>
      <c r="C43" s="488"/>
      <c r="D43" s="488"/>
      <c r="E43" s="488"/>
      <c r="F43" s="488"/>
      <c r="G43" s="489"/>
    </row>
    <row r="44" spans="1:7" ht="30" customHeight="1" thickBot="1" x14ac:dyDescent="0.35">
      <c r="B44" s="484"/>
      <c r="C44" s="485"/>
      <c r="D44" s="485"/>
      <c r="E44" s="485"/>
      <c r="F44" s="485"/>
      <c r="G44" s="486"/>
    </row>
    <row r="45" spans="1:7" ht="15" thickBot="1" x14ac:dyDescent="0.35">
      <c r="B45" s="35"/>
      <c r="C45" s="35"/>
      <c r="D45" s="35"/>
      <c r="E45" s="35"/>
      <c r="F45" s="270"/>
    </row>
    <row r="46" spans="1:7" ht="31.5" customHeight="1" x14ac:dyDescent="0.3">
      <c r="A46" s="391">
        <v>19</v>
      </c>
      <c r="B46" s="487" t="s">
        <v>1101</v>
      </c>
      <c r="C46" s="488"/>
      <c r="D46" s="488"/>
      <c r="E46" s="488"/>
      <c r="F46" s="488"/>
      <c r="G46" s="489"/>
    </row>
    <row r="47" spans="1:7" ht="36" customHeight="1" thickBot="1" x14ac:dyDescent="0.35">
      <c r="B47" s="484"/>
      <c r="C47" s="485"/>
      <c r="D47" s="485"/>
      <c r="E47" s="485"/>
      <c r="F47" s="485"/>
      <c r="G47" s="486"/>
    </row>
  </sheetData>
  <sheetProtection algorithmName="SHA-512" hashValue="WvLIt/Bj+MuA3duBQtsbwkJTLrdi/Rq81//sXBvRCX7GsY++HqKB3TSfqbh7u4wioq1O00JI2G+cCQ07rp5KEw==" saltValue="cDZ+tpXmcu/HRkH42XaDTQ==" spinCount="100000" sheet="1" objects="1" scenarios="1" selectLockedCells="1"/>
  <mergeCells count="33">
    <mergeCell ref="B39:E39"/>
    <mergeCell ref="C31:G31"/>
    <mergeCell ref="C33:G33"/>
    <mergeCell ref="C34:G34"/>
    <mergeCell ref="C35:G35"/>
    <mergeCell ref="C36:G36"/>
    <mergeCell ref="C37:G37"/>
    <mergeCell ref="B27:G27"/>
    <mergeCell ref="B19:G19"/>
    <mergeCell ref="C30:G30"/>
    <mergeCell ref="B22:G22"/>
    <mergeCell ref="C32:G32"/>
    <mergeCell ref="B15:G15"/>
    <mergeCell ref="B16:G16"/>
    <mergeCell ref="B18:G18"/>
    <mergeCell ref="B21:G21"/>
    <mergeCell ref="B26:G26"/>
    <mergeCell ref="G3:H7"/>
    <mergeCell ref="B47:G47"/>
    <mergeCell ref="B40:F40"/>
    <mergeCell ref="B41:F41"/>
    <mergeCell ref="B43:G43"/>
    <mergeCell ref="B44:G44"/>
    <mergeCell ref="B46:G46"/>
    <mergeCell ref="B3:D3"/>
    <mergeCell ref="B24:E24"/>
    <mergeCell ref="B4:C7"/>
    <mergeCell ref="B28:E28"/>
    <mergeCell ref="B29:E29"/>
    <mergeCell ref="B9:G9"/>
    <mergeCell ref="B10:G10"/>
    <mergeCell ref="B12:G12"/>
    <mergeCell ref="B13:G13"/>
  </mergeCells>
  <conditionalFormatting sqref="E3">
    <cfRule type="notContainsBlanks" dxfId="28" priority="2">
      <formula>LEN(TRIM(E3))&gt;0</formula>
    </cfRule>
  </conditionalFormatting>
  <conditionalFormatting sqref="E4:E7">
    <cfRule type="expression" dxfId="27" priority="1">
      <formula>AND($E$3="Yes",$E4&lt;&gt;"")</formula>
    </cfRule>
    <cfRule type="expression" dxfId="26" priority="3">
      <formula>AND($E$3="Yes",ISBLANK($E4))</formula>
    </cfRule>
  </conditionalFormatting>
  <conditionalFormatting sqref="E25">
    <cfRule type="expression" dxfId="25" priority="6">
      <formula>$E$25=""</formula>
    </cfRule>
  </conditionalFormatting>
  <dataValidations count="2">
    <dataValidation type="whole" operator="greaterThanOrEqual" allowBlank="1" showInputMessage="1" showErrorMessage="1" errorTitle="Number required" error="This field must have a number equal to or greater than 0" sqref="E4:E6" xr:uid="{00000000-0002-0000-0500-000000000000}">
      <formula1>0</formula1>
    </dataValidation>
    <dataValidation type="whole" operator="greaterThanOrEqual" allowBlank="1" showInputMessage="1" showErrorMessage="1" errorTitle="Number required" error="This cell must have a number greater than or equal to &quot;0&quot;" sqref="E7" xr:uid="{00000000-0002-0000-0500-000001000000}">
      <formula1>0</formula1>
    </dataValidation>
  </dataValidations>
  <pageMargins left="0.7" right="0.7" top="0.75" bottom="0.75" header="0.3" footer="0.3"/>
  <pageSetup fitToHeight="0" orientation="portrait" r:id="rId1"/>
  <headerFooter>
    <oddFooter>&amp;LCEP Full Report&amp;C&amp;A&amp;R&amp;P of &amp;N</oddFooter>
  </headerFooter>
  <rowBreaks count="3" manualBreakCount="3">
    <brk id="17" max="4" man="1"/>
    <brk id="28" max="4" man="1"/>
    <brk id="38" max="4"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Menus!$A$2:$A$3</xm:f>
          </x14:formula1>
          <xm:sqref>E3</xm:sqref>
        </x14:dataValidation>
        <x14:dataValidation type="list" allowBlank="1" showInputMessage="1" showErrorMessage="1" errorTitle="DROPDOWN list" error="You may only choose &quot;Yes&quot; or &quot;No&quot; in this field." promptTitle="Yes/No dropdown" xr:uid="{88B4FA06-46AC-4BEB-9808-AA452E75B238}">
          <x14:formula1>
            <xm:f>Menus!$A$2:$A$3</xm:f>
          </x14:formula1>
          <xm:sqref>E25 G40:G41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9" tint="0.59999389629810485"/>
    <pageSetUpPr fitToPage="1"/>
  </sheetPr>
  <dimension ref="B1:Q88"/>
  <sheetViews>
    <sheetView showGridLines="0" workbookViewId="0">
      <selection activeCell="C9" sqref="C9"/>
    </sheetView>
  </sheetViews>
  <sheetFormatPr defaultColWidth="9.109375" defaultRowHeight="14.4" x14ac:dyDescent="0.3"/>
  <cols>
    <col min="1" max="1" width="1.109375" style="27" customWidth="1"/>
    <col min="2" max="2" width="24.109375" style="27" customWidth="1"/>
    <col min="3" max="3" width="12.21875" style="27" customWidth="1"/>
    <col min="4" max="4" width="14.44140625" style="27" customWidth="1"/>
    <col min="5" max="5" width="10" style="27" customWidth="1"/>
    <col min="6" max="6" width="1.109375" style="27" customWidth="1"/>
    <col min="7" max="7" width="12.21875" style="27" customWidth="1"/>
    <col min="8" max="8" width="14.44140625" style="27" customWidth="1"/>
    <col min="9" max="9" width="10" style="27" customWidth="1"/>
    <col min="10" max="10" width="1.109375" style="27" customWidth="1"/>
    <col min="11" max="11" width="12.21875" style="27" customWidth="1"/>
    <col min="12" max="12" width="14.44140625" style="27" customWidth="1"/>
    <col min="13" max="13" width="10" style="27" customWidth="1"/>
    <col min="14" max="14" width="8.88671875" style="27" customWidth="1"/>
    <col min="15" max="15" width="19.109375" style="27" customWidth="1"/>
    <col min="16" max="16" width="2.44140625" style="27" customWidth="1"/>
    <col min="17" max="16384" width="9.109375" style="27"/>
  </cols>
  <sheetData>
    <row r="1" spans="2:17" ht="16.5" customHeight="1" thickBot="1" x14ac:dyDescent="0.35">
      <c r="B1" s="214" t="str">
        <f>_xlfn.CONCAT('1 - Contact Info'!B1:E1,'1 - Contact Info'!F1:O1)</f>
        <v>Company Name:</v>
      </c>
      <c r="C1" s="227"/>
      <c r="D1" s="227"/>
      <c r="E1" s="227"/>
      <c r="F1" s="212"/>
      <c r="G1" s="166"/>
      <c r="I1" s="256" t="str">
        <f>+INSTRUCTIONS!B34</f>
        <v>Reporting Year: 2023 , v9.3</v>
      </c>
    </row>
    <row r="2" spans="2:17" ht="8.4" customHeight="1" x14ac:dyDescent="0.3"/>
    <row r="3" spans="2:17" x14ac:dyDescent="0.3">
      <c r="B3" s="84" t="s">
        <v>1102</v>
      </c>
      <c r="C3" s="84"/>
      <c r="K3" s="82"/>
      <c r="L3" s="82"/>
      <c r="M3" s="82"/>
      <c r="N3" s="82"/>
      <c r="O3" s="82"/>
      <c r="P3" s="82"/>
    </row>
    <row r="4" spans="2:17" ht="45" customHeight="1" x14ac:dyDescent="0.3">
      <c r="B4" s="520" t="s">
        <v>1495</v>
      </c>
      <c r="C4" s="520"/>
      <c r="D4" s="520"/>
      <c r="E4" s="520"/>
      <c r="F4" s="520"/>
      <c r="G4" s="520"/>
      <c r="H4" s="520"/>
      <c r="I4" s="520"/>
      <c r="J4" s="520"/>
      <c r="K4" s="520"/>
      <c r="L4" s="520"/>
      <c r="M4" s="520"/>
      <c r="N4" s="520"/>
      <c r="O4" s="520"/>
      <c r="P4" s="183"/>
    </row>
    <row r="5" spans="2:17" ht="7.2" customHeight="1" thickBot="1" x14ac:dyDescent="0.35"/>
    <row r="6" spans="2:17" x14ac:dyDescent="0.3">
      <c r="B6" s="516" t="s">
        <v>17</v>
      </c>
      <c r="C6" s="517"/>
      <c r="D6" s="517"/>
      <c r="E6" s="85"/>
      <c r="F6" s="85"/>
      <c r="G6" s="85"/>
      <c r="H6" s="85"/>
      <c r="I6" s="85"/>
      <c r="J6" s="85"/>
      <c r="K6" s="85"/>
      <c r="L6" s="85"/>
      <c r="M6" s="85"/>
      <c r="N6" s="518" t="s">
        <v>1491</v>
      </c>
      <c r="O6" s="519"/>
      <c r="Q6" s="27" t="s">
        <v>1900</v>
      </c>
    </row>
    <row r="7" spans="2:17" ht="28.8" x14ac:dyDescent="0.3">
      <c r="B7" s="86"/>
      <c r="C7" s="515" t="s">
        <v>29</v>
      </c>
      <c r="D7" s="515"/>
      <c r="E7" s="515"/>
      <c r="G7" s="514" t="s">
        <v>30</v>
      </c>
      <c r="H7" s="514"/>
      <c r="I7" s="514"/>
      <c r="K7" s="515" t="s">
        <v>31</v>
      </c>
      <c r="L7" s="515"/>
      <c r="M7" s="515"/>
      <c r="N7" s="150" t="s">
        <v>41</v>
      </c>
      <c r="O7" s="104" t="s">
        <v>1485</v>
      </c>
      <c r="Q7" s="28" t="s">
        <v>41</v>
      </c>
    </row>
    <row r="8" spans="2:17" ht="30" customHeight="1" x14ac:dyDescent="0.3">
      <c r="B8" s="87" t="s">
        <v>32</v>
      </c>
      <c r="C8" s="88" t="s">
        <v>33</v>
      </c>
      <c r="D8" s="88" t="s">
        <v>34</v>
      </c>
      <c r="E8" s="89" t="s">
        <v>1462</v>
      </c>
      <c r="G8" s="88" t="s">
        <v>33</v>
      </c>
      <c r="H8" s="88" t="s">
        <v>34</v>
      </c>
      <c r="I8" s="89" t="s">
        <v>1462</v>
      </c>
      <c r="K8" s="88" t="s">
        <v>33</v>
      </c>
      <c r="L8" s="88" t="s">
        <v>34</v>
      </c>
      <c r="M8" s="89" t="s">
        <v>1462</v>
      </c>
      <c r="N8" s="151" t="s">
        <v>42</v>
      </c>
      <c r="O8" s="147" t="s">
        <v>33</v>
      </c>
      <c r="Q8" s="29" t="s">
        <v>42</v>
      </c>
    </row>
    <row r="9" spans="2:17" ht="27" customHeight="1" x14ac:dyDescent="0.3">
      <c r="B9" s="90" t="s">
        <v>1453</v>
      </c>
      <c r="C9" s="139"/>
      <c r="D9" s="140"/>
      <c r="E9" s="91">
        <f>IFERROR(D9/C9*0.001,0)</f>
        <v>0</v>
      </c>
      <c r="G9" s="139"/>
      <c r="H9" s="140"/>
      <c r="I9" s="91">
        <f>IFERROR(+H9/G9*0.001,0)</f>
        <v>0</v>
      </c>
      <c r="K9" s="92">
        <f t="shared" ref="K9:K11" si="0">+G9+C9</f>
        <v>0</v>
      </c>
      <c r="L9" s="93">
        <f>+H9+D9</f>
        <v>0</v>
      </c>
      <c r="M9" s="94">
        <f>IFERROR(+L9/K9*0.001,0)</f>
        <v>0</v>
      </c>
      <c r="N9" s="145">
        <f>Q9</f>
        <v>1.0730599999999999</v>
      </c>
      <c r="O9" s="106">
        <f>K9*N9</f>
        <v>0</v>
      </c>
      <c r="Q9" s="30">
        <v>1.0730599999999999</v>
      </c>
    </row>
    <row r="10" spans="2:17" x14ac:dyDescent="0.3">
      <c r="B10" s="95" t="s">
        <v>35</v>
      </c>
      <c r="C10" s="120"/>
      <c r="D10" s="141"/>
      <c r="E10" s="91">
        <f>IFERROR(D10/C10*0.001,0)</f>
        <v>0</v>
      </c>
      <c r="G10" s="120"/>
      <c r="H10" s="141"/>
      <c r="I10" s="91">
        <f>IFERROR(+H10/G10*0.001,0)</f>
        <v>0</v>
      </c>
      <c r="K10" s="92">
        <f t="shared" si="0"/>
        <v>0</v>
      </c>
      <c r="L10" s="93">
        <f>+H10+D10</f>
        <v>0</v>
      </c>
      <c r="M10" s="91">
        <f>IFERROR(+L10/K10*0.001,0)</f>
        <v>0</v>
      </c>
      <c r="N10" s="145">
        <f t="shared" ref="N10:N11" si="1">Q10</f>
        <v>1.0715410000000001</v>
      </c>
      <c r="O10" s="106">
        <f>K10*N10</f>
        <v>0</v>
      </c>
      <c r="Q10" s="30">
        <v>1.0715410000000001</v>
      </c>
    </row>
    <row r="11" spans="2:17" x14ac:dyDescent="0.3">
      <c r="B11" s="95" t="s">
        <v>36</v>
      </c>
      <c r="C11" s="120"/>
      <c r="D11" s="141"/>
      <c r="E11" s="91">
        <f>IFERROR(+D11/C11*0.001,0)</f>
        <v>0</v>
      </c>
      <c r="G11" s="120"/>
      <c r="H11" s="141"/>
      <c r="I11" s="91">
        <f>IFERROR(+H11/G11*0.001,0)</f>
        <v>0</v>
      </c>
      <c r="K11" s="92">
        <f t="shared" si="0"/>
        <v>0</v>
      </c>
      <c r="L11" s="93">
        <f>+H11+D11</f>
        <v>0</v>
      </c>
      <c r="M11" s="96">
        <f>IFERROR(+L11/K11*0.001,0)</f>
        <v>0</v>
      </c>
      <c r="N11" s="145">
        <f t="shared" si="1"/>
        <v>1.0328569999999999</v>
      </c>
      <c r="O11" s="106">
        <f>K11*N11</f>
        <v>0</v>
      </c>
      <c r="Q11" s="30">
        <v>1.0328569999999999</v>
      </c>
    </row>
    <row r="12" spans="2:17" ht="15" thickBot="1" x14ac:dyDescent="0.35">
      <c r="B12" s="97" t="s">
        <v>37</v>
      </c>
      <c r="C12" s="98">
        <f>SUM(C9:C11)</f>
        <v>0</v>
      </c>
      <c r="D12" s="99">
        <f>SUM(D9:D11)</f>
        <v>0</v>
      </c>
      <c r="E12" s="100">
        <f>IFERROR(+D12/C12*0.001,0)</f>
        <v>0</v>
      </c>
      <c r="G12" s="98">
        <f>SUM(G9:G11)</f>
        <v>0</v>
      </c>
      <c r="H12" s="99">
        <f>SUM(H9:H11)</f>
        <v>0</v>
      </c>
      <c r="I12" s="100">
        <f>IFERROR(+H12/G12*0.001,0)</f>
        <v>0</v>
      </c>
      <c r="K12" s="98">
        <f>SUM(K9:K11)</f>
        <v>0</v>
      </c>
      <c r="L12" s="99">
        <f>SUM(L9:L11)</f>
        <v>0</v>
      </c>
      <c r="M12" s="100">
        <f>IFERROR(+L12/K12*0.001,0)</f>
        <v>0</v>
      </c>
      <c r="N12" s="152"/>
      <c r="O12" s="107">
        <f>SUM(O9:O11)</f>
        <v>0</v>
      </c>
      <c r="Q12" s="30"/>
    </row>
    <row r="13" spans="2:17" ht="15.6" thickTop="1" thickBot="1" x14ac:dyDescent="0.35">
      <c r="B13" s="101" t="s">
        <v>38</v>
      </c>
      <c r="C13" s="102"/>
      <c r="D13" s="102"/>
      <c r="E13" s="102"/>
      <c r="F13" s="102"/>
      <c r="G13" s="102"/>
      <c r="H13" s="102"/>
      <c r="I13" s="102"/>
      <c r="J13" s="102"/>
      <c r="K13" s="102"/>
      <c r="L13" s="102"/>
      <c r="M13" s="102"/>
      <c r="N13" s="153"/>
      <c r="O13" s="108"/>
      <c r="Q13" s="31"/>
    </row>
    <row r="14" spans="2:17" x14ac:dyDescent="0.3">
      <c r="B14" s="516" t="s">
        <v>1074</v>
      </c>
      <c r="C14" s="517"/>
      <c r="D14" s="517"/>
      <c r="E14" s="85"/>
      <c r="F14" s="85"/>
      <c r="G14" s="85"/>
      <c r="H14" s="85"/>
      <c r="I14" s="85"/>
      <c r="J14" s="85"/>
      <c r="K14" s="85"/>
      <c r="L14" s="85"/>
      <c r="M14" s="85"/>
      <c r="N14" s="154"/>
      <c r="O14" s="103"/>
      <c r="Q14" s="32"/>
    </row>
    <row r="15" spans="2:17" ht="28.8" x14ac:dyDescent="0.3">
      <c r="B15" s="86"/>
      <c r="C15" s="514" t="s">
        <v>29</v>
      </c>
      <c r="D15" s="514"/>
      <c r="E15" s="514"/>
      <c r="G15" s="514" t="s">
        <v>30</v>
      </c>
      <c r="H15" s="514"/>
      <c r="I15" s="514"/>
      <c r="K15" s="515" t="s">
        <v>31</v>
      </c>
      <c r="L15" s="515"/>
      <c r="M15" s="515"/>
      <c r="N15" s="155" t="s">
        <v>41</v>
      </c>
      <c r="O15" s="104" t="s">
        <v>1485</v>
      </c>
      <c r="Q15" s="33" t="s">
        <v>41</v>
      </c>
    </row>
    <row r="16" spans="2:17" ht="28.8" x14ac:dyDescent="0.3">
      <c r="B16" s="87" t="s">
        <v>32</v>
      </c>
      <c r="C16" s="88" t="s">
        <v>33</v>
      </c>
      <c r="D16" s="88" t="s">
        <v>34</v>
      </c>
      <c r="E16" s="89" t="s">
        <v>1462</v>
      </c>
      <c r="G16" s="88" t="s">
        <v>33</v>
      </c>
      <c r="H16" s="88" t="s">
        <v>34</v>
      </c>
      <c r="I16" s="89" t="s">
        <v>1462</v>
      </c>
      <c r="K16" s="88" t="s">
        <v>33</v>
      </c>
      <c r="L16" s="88" t="s">
        <v>34</v>
      </c>
      <c r="M16" s="89" t="s">
        <v>1462</v>
      </c>
      <c r="N16" s="156" t="s">
        <v>42</v>
      </c>
      <c r="O16" s="105" t="s">
        <v>33</v>
      </c>
      <c r="Q16" s="34" t="s">
        <v>42</v>
      </c>
    </row>
    <row r="17" spans="2:17" ht="28.8" x14ac:dyDescent="0.3">
      <c r="B17" s="90" t="s">
        <v>1453</v>
      </c>
      <c r="C17" s="139"/>
      <c r="D17" s="140"/>
      <c r="E17" s="91">
        <f>IFERROR(+D17/C17*0.001,0)</f>
        <v>0</v>
      </c>
      <c r="G17" s="120"/>
      <c r="H17" s="141"/>
      <c r="I17" s="91">
        <f>IFERROR(+H17/G17*0.001,0)</f>
        <v>0</v>
      </c>
      <c r="K17" s="92">
        <f t="shared" ref="K17:K19" si="2">+G17+C17</f>
        <v>0</v>
      </c>
      <c r="L17" s="93">
        <f>+H17+D17</f>
        <v>0</v>
      </c>
      <c r="M17" s="94">
        <f>IFERROR(+L17/K17*0.001,0)</f>
        <v>0</v>
      </c>
      <c r="N17" s="145">
        <f>Q17</f>
        <v>1.08796</v>
      </c>
      <c r="O17" s="106">
        <f>K17*N17</f>
        <v>0</v>
      </c>
      <c r="Q17" s="30">
        <v>1.08796</v>
      </c>
    </row>
    <row r="18" spans="2:17" x14ac:dyDescent="0.3">
      <c r="B18" s="95" t="s">
        <v>35</v>
      </c>
      <c r="C18" s="120"/>
      <c r="D18" s="141"/>
      <c r="E18" s="91">
        <f t="shared" ref="E18:E19" si="3">IFERROR(+D18/C18*0.001,0)</f>
        <v>0</v>
      </c>
      <c r="G18" s="120"/>
      <c r="H18" s="141"/>
      <c r="I18" s="91">
        <f t="shared" ref="I18:I19" si="4">IFERROR(+H18/G18*0.001,0)</f>
        <v>0</v>
      </c>
      <c r="K18" s="92">
        <f t="shared" si="2"/>
        <v>0</v>
      </c>
      <c r="L18" s="93">
        <f>+H18+D18</f>
        <v>0</v>
      </c>
      <c r="M18" s="91">
        <f t="shared" ref="M18:M19" si="5">IFERROR(+L18/K18*0.001,0)</f>
        <v>0</v>
      </c>
      <c r="N18" s="145">
        <f t="shared" ref="N18:N19" si="6">Q18</f>
        <v>1.0862000000000001</v>
      </c>
      <c r="O18" s="106">
        <f>K18*N18</f>
        <v>0</v>
      </c>
      <c r="Q18" s="30">
        <v>1.0862000000000001</v>
      </c>
    </row>
    <row r="19" spans="2:17" x14ac:dyDescent="0.3">
      <c r="B19" s="95" t="s">
        <v>36</v>
      </c>
      <c r="C19" s="120"/>
      <c r="D19" s="141"/>
      <c r="E19" s="91">
        <f t="shared" si="3"/>
        <v>0</v>
      </c>
      <c r="G19" s="120"/>
      <c r="H19" s="141"/>
      <c r="I19" s="91">
        <f t="shared" si="4"/>
        <v>0</v>
      </c>
      <c r="K19" s="92">
        <f t="shared" si="2"/>
        <v>0</v>
      </c>
      <c r="L19" s="93">
        <f>+H19+D19</f>
        <v>0</v>
      </c>
      <c r="M19" s="96">
        <f t="shared" si="5"/>
        <v>0</v>
      </c>
      <c r="N19" s="145">
        <f t="shared" si="6"/>
        <v>1.0383100000000001</v>
      </c>
      <c r="O19" s="106">
        <f>K19*N19</f>
        <v>0</v>
      </c>
      <c r="Q19" s="30">
        <v>1.0383100000000001</v>
      </c>
    </row>
    <row r="20" spans="2:17" ht="15" thickBot="1" x14ac:dyDescent="0.35">
      <c r="B20" s="97" t="s">
        <v>37</v>
      </c>
      <c r="C20" s="98">
        <f>SUM(C17:C19)</f>
        <v>0</v>
      </c>
      <c r="D20" s="99">
        <f>SUM(D17:D19)</f>
        <v>0</v>
      </c>
      <c r="E20" s="100">
        <f>IFERROR(+D20/C20*0.001,0)</f>
        <v>0</v>
      </c>
      <c r="G20" s="98">
        <f>SUM(G17:G19)</f>
        <v>0</v>
      </c>
      <c r="H20" s="99">
        <f>SUM(H17:H19)</f>
        <v>0</v>
      </c>
      <c r="I20" s="100">
        <f>IFERROR(+H20/G20*0.001,0)</f>
        <v>0</v>
      </c>
      <c r="K20" s="98">
        <f>SUM(K17:K19)</f>
        <v>0</v>
      </c>
      <c r="L20" s="99">
        <f>SUM(L17:L19)</f>
        <v>0</v>
      </c>
      <c r="M20" s="100">
        <f>IFERROR(+L20/K20*0.001,0)</f>
        <v>0</v>
      </c>
      <c r="N20" s="152"/>
      <c r="O20" s="107">
        <f>SUM(O17:O19)</f>
        <v>0</v>
      </c>
      <c r="Q20" s="30"/>
    </row>
    <row r="21" spans="2:17" ht="15.6" thickTop="1" thickBot="1" x14ac:dyDescent="0.35">
      <c r="B21" s="101" t="s">
        <v>38</v>
      </c>
      <c r="C21" s="102"/>
      <c r="D21" s="102"/>
      <c r="E21" s="102"/>
      <c r="F21" s="102"/>
      <c r="G21" s="102"/>
      <c r="H21" s="102"/>
      <c r="I21" s="102"/>
      <c r="J21" s="102"/>
      <c r="K21" s="102"/>
      <c r="L21" s="102"/>
      <c r="M21" s="102"/>
      <c r="N21" s="153"/>
      <c r="O21" s="108"/>
      <c r="Q21" s="31"/>
    </row>
    <row r="22" spans="2:17" x14ac:dyDescent="0.3">
      <c r="B22" s="516" t="s">
        <v>1075</v>
      </c>
      <c r="C22" s="517"/>
      <c r="D22" s="517"/>
      <c r="E22" s="85"/>
      <c r="F22" s="85"/>
      <c r="G22" s="85"/>
      <c r="H22" s="85"/>
      <c r="I22" s="85"/>
      <c r="J22" s="85"/>
      <c r="K22" s="85"/>
      <c r="L22" s="85"/>
      <c r="M22" s="85"/>
      <c r="N22" s="154"/>
      <c r="O22" s="103"/>
      <c r="Q22" s="32"/>
    </row>
    <row r="23" spans="2:17" ht="28.8" x14ac:dyDescent="0.3">
      <c r="B23" s="86"/>
      <c r="C23" s="514" t="s">
        <v>29</v>
      </c>
      <c r="D23" s="514"/>
      <c r="E23" s="514"/>
      <c r="G23" s="514" t="s">
        <v>30</v>
      </c>
      <c r="H23" s="514"/>
      <c r="I23" s="514"/>
      <c r="K23" s="515" t="s">
        <v>31</v>
      </c>
      <c r="L23" s="515"/>
      <c r="M23" s="515"/>
      <c r="N23" s="155" t="s">
        <v>41</v>
      </c>
      <c r="O23" s="104" t="s">
        <v>1485</v>
      </c>
      <c r="Q23" s="33" t="s">
        <v>41</v>
      </c>
    </row>
    <row r="24" spans="2:17" ht="28.8" x14ac:dyDescent="0.3">
      <c r="B24" s="87" t="s">
        <v>32</v>
      </c>
      <c r="C24" s="142" t="s">
        <v>33</v>
      </c>
      <c r="D24" s="142" t="s">
        <v>34</v>
      </c>
      <c r="E24" s="89" t="s">
        <v>1462</v>
      </c>
      <c r="G24" s="142" t="s">
        <v>33</v>
      </c>
      <c r="H24" s="142" t="s">
        <v>34</v>
      </c>
      <c r="I24" s="89" t="s">
        <v>1462</v>
      </c>
      <c r="K24" s="88" t="s">
        <v>33</v>
      </c>
      <c r="L24" s="88" t="s">
        <v>34</v>
      </c>
      <c r="M24" s="89" t="s">
        <v>1462</v>
      </c>
      <c r="N24" s="156" t="s">
        <v>42</v>
      </c>
      <c r="O24" s="105" t="s">
        <v>33</v>
      </c>
      <c r="Q24" s="34" t="s">
        <v>42</v>
      </c>
    </row>
    <row r="25" spans="2:17" ht="28.8" x14ac:dyDescent="0.3">
      <c r="B25" s="90" t="s">
        <v>1453</v>
      </c>
      <c r="C25" s="139"/>
      <c r="D25" s="140"/>
      <c r="E25" s="91">
        <f>IFERROR(+D25/C25*0.001,0)</f>
        <v>0</v>
      </c>
      <c r="G25" s="56"/>
      <c r="H25" s="146"/>
      <c r="I25" s="91">
        <f>IFERROR(+H25/G25*0.001,0)</f>
        <v>0</v>
      </c>
      <c r="K25" s="92">
        <f t="shared" ref="K25:K27" si="7">+G25+C25</f>
        <v>0</v>
      </c>
      <c r="L25" s="93">
        <f>+H25+D25</f>
        <v>0</v>
      </c>
      <c r="M25" s="94">
        <f>IFERROR(+L25/K25*0.001,0)</f>
        <v>0</v>
      </c>
      <c r="N25" s="145">
        <f>Q25</f>
        <v>1.0909199999999999</v>
      </c>
      <c r="O25" s="106">
        <f>K25*N25</f>
        <v>0</v>
      </c>
      <c r="Q25" s="30">
        <v>1.0909199999999999</v>
      </c>
    </row>
    <row r="26" spans="2:17" x14ac:dyDescent="0.3">
      <c r="B26" s="95" t="s">
        <v>35</v>
      </c>
      <c r="C26" s="120"/>
      <c r="D26" s="141"/>
      <c r="E26" s="91">
        <f t="shared" ref="E26:E27" si="8">IFERROR(+D26/C26*0.001,0)</f>
        <v>0</v>
      </c>
      <c r="G26" s="56"/>
      <c r="H26" s="146"/>
      <c r="I26" s="91">
        <f t="shared" ref="I26:I27" si="9">IFERROR(+H26/G26*0.001,0)</f>
        <v>0</v>
      </c>
      <c r="K26" s="92">
        <f t="shared" si="7"/>
        <v>0</v>
      </c>
      <c r="L26" s="93">
        <f>+H26+D26</f>
        <v>0</v>
      </c>
      <c r="M26" s="91">
        <f t="shared" ref="M26:M27" si="10">IFERROR(+L26/K26*0.001,0)</f>
        <v>0</v>
      </c>
      <c r="N26" s="145">
        <f t="shared" ref="N26:N27" si="11">Q26</f>
        <v>1.0877600000000001</v>
      </c>
      <c r="O26" s="106">
        <f>K26*N26</f>
        <v>0</v>
      </c>
      <c r="Q26" s="30">
        <v>1.0877600000000001</v>
      </c>
    </row>
    <row r="27" spans="2:17" x14ac:dyDescent="0.3">
      <c r="B27" s="95" t="s">
        <v>36</v>
      </c>
      <c r="C27" s="120"/>
      <c r="D27" s="141"/>
      <c r="E27" s="91">
        <f t="shared" si="8"/>
        <v>0</v>
      </c>
      <c r="G27" s="56"/>
      <c r="H27" s="146"/>
      <c r="I27" s="91">
        <f t="shared" si="9"/>
        <v>0</v>
      </c>
      <c r="K27" s="92">
        <f t="shared" si="7"/>
        <v>0</v>
      </c>
      <c r="L27" s="93">
        <f>+H27+D27</f>
        <v>0</v>
      </c>
      <c r="M27" s="96">
        <f t="shared" si="10"/>
        <v>0</v>
      </c>
      <c r="N27" s="145">
        <f t="shared" si="11"/>
        <v>1.0326200000000001</v>
      </c>
      <c r="O27" s="106">
        <f>K27*N27</f>
        <v>0</v>
      </c>
      <c r="Q27" s="30">
        <v>1.0326200000000001</v>
      </c>
    </row>
    <row r="28" spans="2:17" ht="15" thickBot="1" x14ac:dyDescent="0.35">
      <c r="B28" s="97" t="s">
        <v>37</v>
      </c>
      <c r="C28" s="143">
        <f>SUM(C25:C27)</f>
        <v>0</v>
      </c>
      <c r="D28" s="144">
        <f>SUM(D25:D27)</f>
        <v>0</v>
      </c>
      <c r="E28" s="100">
        <f>IFERROR(+D28/C28*0.001,0)</f>
        <v>0</v>
      </c>
      <c r="G28" s="143">
        <f>SUM(G25:G27)</f>
        <v>0</v>
      </c>
      <c r="H28" s="144">
        <f>SUM(H25:H27)</f>
        <v>0</v>
      </c>
      <c r="I28" s="100">
        <f>IFERROR(+H28/G28*0.001,0)</f>
        <v>0</v>
      </c>
      <c r="K28" s="98">
        <f>SUM(K25:K27)</f>
        <v>0</v>
      </c>
      <c r="L28" s="99">
        <f>SUM(L25:L27)</f>
        <v>0</v>
      </c>
      <c r="M28" s="100">
        <f>IFERROR(+L28/K28*0.001,0)</f>
        <v>0</v>
      </c>
      <c r="N28" s="152"/>
      <c r="O28" s="107">
        <f>SUM(O25:O27)</f>
        <v>0</v>
      </c>
      <c r="Q28" s="30"/>
    </row>
    <row r="29" spans="2:17" ht="15.6" thickTop="1" thickBot="1" x14ac:dyDescent="0.35">
      <c r="B29" s="101" t="s">
        <v>38</v>
      </c>
      <c r="C29" s="102"/>
      <c r="D29" s="102"/>
      <c r="E29" s="102"/>
      <c r="F29" s="102"/>
      <c r="G29" s="102"/>
      <c r="H29" s="102"/>
      <c r="I29" s="102"/>
      <c r="J29" s="102"/>
      <c r="K29" s="102"/>
      <c r="L29" s="102"/>
      <c r="M29" s="102"/>
      <c r="N29" s="153"/>
      <c r="O29" s="108"/>
      <c r="Q29" s="31"/>
    </row>
    <row r="30" spans="2:17" x14ac:dyDescent="0.3">
      <c r="B30" s="516" t="s">
        <v>18</v>
      </c>
      <c r="C30" s="517"/>
      <c r="D30" s="517"/>
      <c r="E30" s="85"/>
      <c r="F30" s="85"/>
      <c r="G30" s="85"/>
      <c r="H30" s="85"/>
      <c r="I30" s="85"/>
      <c r="J30" s="85"/>
      <c r="K30" s="85"/>
      <c r="L30" s="85"/>
      <c r="M30" s="85"/>
      <c r="N30" s="154"/>
      <c r="O30" s="103"/>
      <c r="Q30" s="32"/>
    </row>
    <row r="31" spans="2:17" ht="28.8" x14ac:dyDescent="0.3">
      <c r="B31" s="86"/>
      <c r="C31" s="514" t="s">
        <v>29</v>
      </c>
      <c r="D31" s="514"/>
      <c r="E31" s="514"/>
      <c r="G31" s="514" t="s">
        <v>30</v>
      </c>
      <c r="H31" s="514"/>
      <c r="I31" s="514"/>
      <c r="K31" s="515" t="s">
        <v>31</v>
      </c>
      <c r="L31" s="515"/>
      <c r="M31" s="515"/>
      <c r="N31" s="155" t="s">
        <v>41</v>
      </c>
      <c r="O31" s="104" t="s">
        <v>1485</v>
      </c>
      <c r="Q31" s="33" t="s">
        <v>41</v>
      </c>
    </row>
    <row r="32" spans="2:17" ht="28.8" x14ac:dyDescent="0.3">
      <c r="B32" s="87" t="s">
        <v>32</v>
      </c>
      <c r="C32" s="142" t="s">
        <v>33</v>
      </c>
      <c r="D32" s="142" t="s">
        <v>34</v>
      </c>
      <c r="E32" s="89" t="s">
        <v>1462</v>
      </c>
      <c r="G32" s="142" t="s">
        <v>33</v>
      </c>
      <c r="H32" s="142" t="s">
        <v>34</v>
      </c>
      <c r="I32" s="89" t="s">
        <v>1462</v>
      </c>
      <c r="K32" s="88" t="s">
        <v>33</v>
      </c>
      <c r="L32" s="88" t="s">
        <v>34</v>
      </c>
      <c r="M32" s="89" t="s">
        <v>1462</v>
      </c>
      <c r="N32" s="156" t="s">
        <v>43</v>
      </c>
      <c r="O32" s="105" t="s">
        <v>33</v>
      </c>
      <c r="Q32" s="34" t="s">
        <v>1901</v>
      </c>
    </row>
    <row r="33" spans="2:17" ht="28.8" x14ac:dyDescent="0.3">
      <c r="B33" s="90" t="s">
        <v>1453</v>
      </c>
      <c r="C33" s="139"/>
      <c r="D33" s="140"/>
      <c r="E33" s="91">
        <f>IFERROR(+D33/C33*0.001,0)</f>
        <v>0</v>
      </c>
      <c r="G33" s="120"/>
      <c r="H33" s="141"/>
      <c r="I33" s="91">
        <f>IFERROR(+H33/G33*0.001,0)</f>
        <v>0</v>
      </c>
      <c r="K33" s="92">
        <f t="shared" ref="K33:K35" si="12">+G33+C33</f>
        <v>0</v>
      </c>
      <c r="L33" s="93">
        <f>+H33+D33</f>
        <v>0</v>
      </c>
      <c r="M33" s="94">
        <f>IFERROR(+L33/K33*0.001,0)</f>
        <v>0</v>
      </c>
      <c r="N33" s="145">
        <f>Q33</f>
        <v>1.0909199999999999</v>
      </c>
      <c r="O33" s="106">
        <f>K33*N33</f>
        <v>0</v>
      </c>
      <c r="Q33" s="30">
        <f>Q25</f>
        <v>1.0909199999999999</v>
      </c>
    </row>
    <row r="34" spans="2:17" x14ac:dyDescent="0.3">
      <c r="B34" s="95" t="s">
        <v>35</v>
      </c>
      <c r="C34" s="120"/>
      <c r="D34" s="141"/>
      <c r="E34" s="91">
        <f t="shared" ref="E34:E35" si="13">IFERROR(+D34/C34*0.001,0)</f>
        <v>0</v>
      </c>
      <c r="G34" s="120"/>
      <c r="H34" s="141"/>
      <c r="I34" s="91">
        <f t="shared" ref="I34:I35" si="14">IFERROR(+H34/G34*0.001,0)</f>
        <v>0</v>
      </c>
      <c r="K34" s="92">
        <f t="shared" si="12"/>
        <v>0</v>
      </c>
      <c r="L34" s="93">
        <f>+H34+D34</f>
        <v>0</v>
      </c>
      <c r="M34" s="91">
        <f t="shared" ref="M34:M35" si="15">IFERROR(+L34/K34*0.001,0)</f>
        <v>0</v>
      </c>
      <c r="N34" s="145">
        <f t="shared" ref="N34:N35" si="16">Q34</f>
        <v>1.0877600000000001</v>
      </c>
      <c r="O34" s="106">
        <f>K34*N34</f>
        <v>0</v>
      </c>
      <c r="Q34" s="30">
        <f t="shared" ref="Q34:Q35" si="17">Q26</f>
        <v>1.0877600000000001</v>
      </c>
    </row>
    <row r="35" spans="2:17" x14ac:dyDescent="0.3">
      <c r="B35" s="95" t="s">
        <v>36</v>
      </c>
      <c r="C35" s="120"/>
      <c r="D35" s="141"/>
      <c r="E35" s="91">
        <f t="shared" si="13"/>
        <v>0</v>
      </c>
      <c r="G35" s="120"/>
      <c r="H35" s="141"/>
      <c r="I35" s="91">
        <f t="shared" si="14"/>
        <v>0</v>
      </c>
      <c r="K35" s="92">
        <f t="shared" si="12"/>
        <v>0</v>
      </c>
      <c r="L35" s="93">
        <f>+H35+D35</f>
        <v>0</v>
      </c>
      <c r="M35" s="91">
        <f t="shared" si="15"/>
        <v>0</v>
      </c>
      <c r="N35" s="145">
        <f t="shared" si="16"/>
        <v>1.0326200000000001</v>
      </c>
      <c r="O35" s="106">
        <f>K35*N35</f>
        <v>0</v>
      </c>
      <c r="Q35" s="30">
        <f t="shared" si="17"/>
        <v>1.0326200000000001</v>
      </c>
    </row>
    <row r="36" spans="2:17" ht="15" thickBot="1" x14ac:dyDescent="0.35">
      <c r="B36" s="97" t="s">
        <v>37</v>
      </c>
      <c r="C36" s="143">
        <f>SUM(C33:C35)</f>
        <v>0</v>
      </c>
      <c r="D36" s="144">
        <f>SUM(D33:D35)</f>
        <v>0</v>
      </c>
      <c r="E36" s="100">
        <f>IFERROR(+D36/C36*0.001,0)</f>
        <v>0</v>
      </c>
      <c r="G36" s="143">
        <f>SUM(G33:G35)</f>
        <v>0</v>
      </c>
      <c r="H36" s="144">
        <f>SUM(H33:H35)</f>
        <v>0</v>
      </c>
      <c r="I36" s="100">
        <f>IFERROR(+H36/G36*0.001,0)</f>
        <v>0</v>
      </c>
      <c r="K36" s="98">
        <f>SUM(K33:K35)</f>
        <v>0</v>
      </c>
      <c r="L36" s="99">
        <f>SUM(L33:L35)</f>
        <v>0</v>
      </c>
      <c r="M36" s="100">
        <f>IFERROR(+L36/K36*0.001,0)</f>
        <v>0</v>
      </c>
      <c r="N36" s="152"/>
      <c r="O36" s="107">
        <f>SUM(O33:O35)</f>
        <v>0</v>
      </c>
      <c r="Q36" s="30"/>
    </row>
    <row r="37" spans="2:17" ht="15.6" thickTop="1" thickBot="1" x14ac:dyDescent="0.35">
      <c r="B37" s="101" t="s">
        <v>38</v>
      </c>
      <c r="C37" s="102"/>
      <c r="D37" s="102"/>
      <c r="E37" s="102"/>
      <c r="F37" s="102"/>
      <c r="G37" s="102"/>
      <c r="H37" s="102"/>
      <c r="I37" s="102"/>
      <c r="J37" s="102"/>
      <c r="K37" s="102"/>
      <c r="L37" s="102"/>
      <c r="M37" s="102"/>
      <c r="N37" s="153"/>
      <c r="O37" s="108"/>
      <c r="Q37" s="31"/>
    </row>
    <row r="38" spans="2:17" x14ac:dyDescent="0.3">
      <c r="B38" s="516" t="s">
        <v>24</v>
      </c>
      <c r="C38" s="517"/>
      <c r="D38" s="517"/>
      <c r="E38" s="85"/>
      <c r="F38" s="85"/>
      <c r="G38" s="85"/>
      <c r="H38" s="85"/>
      <c r="I38" s="85"/>
      <c r="J38" s="85"/>
      <c r="K38" s="85"/>
      <c r="L38" s="85"/>
      <c r="M38" s="85"/>
      <c r="N38" s="154"/>
      <c r="O38" s="103"/>
      <c r="Q38" s="32"/>
    </row>
    <row r="39" spans="2:17" ht="28.8" x14ac:dyDescent="0.3">
      <c r="B39" s="86"/>
      <c r="C39" s="514" t="s">
        <v>29</v>
      </c>
      <c r="D39" s="514"/>
      <c r="E39" s="514"/>
      <c r="G39" s="514" t="s">
        <v>30</v>
      </c>
      <c r="H39" s="514"/>
      <c r="I39" s="514"/>
      <c r="K39" s="515" t="s">
        <v>31</v>
      </c>
      <c r="L39" s="515"/>
      <c r="M39" s="515"/>
      <c r="N39" s="155" t="s">
        <v>41</v>
      </c>
      <c r="O39" s="104" t="s">
        <v>1485</v>
      </c>
      <c r="Q39" s="33" t="s">
        <v>41</v>
      </c>
    </row>
    <row r="40" spans="2:17" ht="28.8" x14ac:dyDescent="0.3">
      <c r="B40" s="87" t="s">
        <v>32</v>
      </c>
      <c r="C40" s="142" t="s">
        <v>33</v>
      </c>
      <c r="D40" s="142" t="s">
        <v>34</v>
      </c>
      <c r="E40" s="89" t="s">
        <v>1462</v>
      </c>
      <c r="G40" s="142" t="s">
        <v>33</v>
      </c>
      <c r="H40" s="142" t="s">
        <v>34</v>
      </c>
      <c r="I40" s="89" t="s">
        <v>1462</v>
      </c>
      <c r="K40" s="88" t="s">
        <v>33</v>
      </c>
      <c r="L40" s="88" t="s">
        <v>34</v>
      </c>
      <c r="M40" s="89" t="s">
        <v>1462</v>
      </c>
      <c r="N40" s="156" t="s">
        <v>44</v>
      </c>
      <c r="O40" s="105" t="s">
        <v>33</v>
      </c>
      <c r="Q40" s="34" t="s">
        <v>44</v>
      </c>
    </row>
    <row r="41" spans="2:17" ht="28.8" x14ac:dyDescent="0.3">
      <c r="B41" s="90" t="s">
        <v>1453</v>
      </c>
      <c r="C41" s="139"/>
      <c r="D41" s="140"/>
      <c r="E41" s="91">
        <f>IFERROR(+D41/C41*0.001,0)</f>
        <v>0</v>
      </c>
      <c r="G41" s="120"/>
      <c r="H41" s="141"/>
      <c r="I41" s="91">
        <f>IFERROR(+H41/G41*0.001,0)</f>
        <v>0</v>
      </c>
      <c r="K41" s="92">
        <f t="shared" ref="K41:L43" si="18">+G41+C41</f>
        <v>0</v>
      </c>
      <c r="L41" s="93">
        <f>+H41+D41</f>
        <v>0</v>
      </c>
      <c r="M41" s="94">
        <f>IFERROR(+L41/K41*0.001,0)</f>
        <v>0</v>
      </c>
      <c r="N41" s="145">
        <f>Q41</f>
        <v>1.0730599999999999</v>
      </c>
      <c r="O41" s="106">
        <f>K41*N41</f>
        <v>0</v>
      </c>
      <c r="Q41" s="30">
        <f>Q9</f>
        <v>1.0730599999999999</v>
      </c>
    </row>
    <row r="42" spans="2:17" x14ac:dyDescent="0.3">
      <c r="B42" s="95" t="s">
        <v>35</v>
      </c>
      <c r="C42" s="120"/>
      <c r="D42" s="141"/>
      <c r="E42" s="91">
        <f t="shared" ref="E42:E43" si="19">IFERROR(+D42/C42*0.001,0)</f>
        <v>0</v>
      </c>
      <c r="G42" s="120"/>
      <c r="H42" s="141"/>
      <c r="I42" s="91">
        <f t="shared" ref="I42:I43" si="20">IFERROR(+H42/G42*0.001,0)</f>
        <v>0</v>
      </c>
      <c r="K42" s="92">
        <f t="shared" si="18"/>
        <v>0</v>
      </c>
      <c r="L42" s="93">
        <f>+H42+D42</f>
        <v>0</v>
      </c>
      <c r="M42" s="91">
        <f t="shared" ref="M42:M43" si="21">IFERROR(+L42/K42*0.001,0)</f>
        <v>0</v>
      </c>
      <c r="N42" s="145">
        <f t="shared" ref="N42:N43" si="22">Q42</f>
        <v>1.0715410000000001</v>
      </c>
      <c r="O42" s="106">
        <f>K42*N42</f>
        <v>0</v>
      </c>
      <c r="Q42" s="30">
        <f t="shared" ref="Q42:Q43" si="23">Q10</f>
        <v>1.0715410000000001</v>
      </c>
    </row>
    <row r="43" spans="2:17" x14ac:dyDescent="0.3">
      <c r="B43" s="95" t="s">
        <v>36</v>
      </c>
      <c r="C43" s="120"/>
      <c r="D43" s="141"/>
      <c r="E43" s="91">
        <f t="shared" si="19"/>
        <v>0</v>
      </c>
      <c r="G43" s="120"/>
      <c r="H43" s="141"/>
      <c r="I43" s="91">
        <f t="shared" si="20"/>
        <v>0</v>
      </c>
      <c r="K43" s="92">
        <f t="shared" si="18"/>
        <v>0</v>
      </c>
      <c r="L43" s="93">
        <f t="shared" si="18"/>
        <v>0</v>
      </c>
      <c r="M43" s="91">
        <f t="shared" si="21"/>
        <v>0</v>
      </c>
      <c r="N43" s="145">
        <f t="shared" si="22"/>
        <v>1.0328569999999999</v>
      </c>
      <c r="O43" s="106">
        <f>K43*N43</f>
        <v>0</v>
      </c>
      <c r="Q43" s="30">
        <f t="shared" si="23"/>
        <v>1.0328569999999999</v>
      </c>
    </row>
    <row r="44" spans="2:17" ht="15" thickBot="1" x14ac:dyDescent="0.35">
      <c r="B44" s="97" t="s">
        <v>37</v>
      </c>
      <c r="C44" s="143">
        <f>SUM(C41:C43)</f>
        <v>0</v>
      </c>
      <c r="D44" s="144">
        <f>SUM(D41:D43)</f>
        <v>0</v>
      </c>
      <c r="E44" s="100">
        <f>IFERROR(D44/C44*0.001,0)</f>
        <v>0</v>
      </c>
      <c r="G44" s="143">
        <f>SUM(G41:G43)</f>
        <v>0</v>
      </c>
      <c r="H44" s="144">
        <f>SUM(H41:H43)</f>
        <v>0</v>
      </c>
      <c r="I44" s="100">
        <f>IFERROR(H44/G44*0.001,0)</f>
        <v>0</v>
      </c>
      <c r="K44" s="98">
        <f>SUM(K41:K43)</f>
        <v>0</v>
      </c>
      <c r="L44" s="99">
        <f>SUM(L41:L43)</f>
        <v>0</v>
      </c>
      <c r="M44" s="100">
        <f>IFERROR(L44/K44*0.001,0)</f>
        <v>0</v>
      </c>
      <c r="N44" s="152"/>
      <c r="O44" s="107">
        <f>SUM(O41:O43)</f>
        <v>0</v>
      </c>
      <c r="Q44" s="30"/>
    </row>
    <row r="45" spans="2:17" ht="15.6" thickTop="1" thickBot="1" x14ac:dyDescent="0.35">
      <c r="B45" s="101" t="s">
        <v>38</v>
      </c>
      <c r="C45" s="102"/>
      <c r="D45" s="102"/>
      <c r="E45" s="102"/>
      <c r="F45" s="102"/>
      <c r="G45" s="102"/>
      <c r="H45" s="102"/>
      <c r="I45" s="102"/>
      <c r="J45" s="102"/>
      <c r="K45" s="102"/>
      <c r="L45" s="102"/>
      <c r="M45" s="102"/>
      <c r="N45" s="153"/>
      <c r="O45" s="108"/>
      <c r="Q45" s="31"/>
    </row>
    <row r="46" spans="2:17" x14ac:dyDescent="0.3">
      <c r="B46" s="516" t="s">
        <v>39</v>
      </c>
      <c r="C46" s="517"/>
      <c r="D46" s="517"/>
      <c r="E46" s="85"/>
      <c r="F46" s="85"/>
      <c r="G46" s="85"/>
      <c r="H46" s="85"/>
      <c r="I46" s="85"/>
      <c r="J46" s="85"/>
      <c r="K46" s="85"/>
      <c r="L46" s="85"/>
      <c r="M46" s="85"/>
      <c r="N46" s="154"/>
      <c r="O46" s="103"/>
      <c r="Q46" s="32"/>
    </row>
    <row r="47" spans="2:17" ht="28.8" x14ac:dyDescent="0.3">
      <c r="B47" s="86"/>
      <c r="C47" s="514" t="s">
        <v>29</v>
      </c>
      <c r="D47" s="514"/>
      <c r="E47" s="514"/>
      <c r="G47" s="514" t="s">
        <v>30</v>
      </c>
      <c r="H47" s="514"/>
      <c r="I47" s="514"/>
      <c r="K47" s="515" t="s">
        <v>31</v>
      </c>
      <c r="L47" s="515"/>
      <c r="M47" s="515"/>
      <c r="N47" s="155" t="s">
        <v>41</v>
      </c>
      <c r="O47" s="104" t="s">
        <v>1485</v>
      </c>
      <c r="Q47" s="33" t="s">
        <v>41</v>
      </c>
    </row>
    <row r="48" spans="2:17" ht="28.8" x14ac:dyDescent="0.3">
      <c r="B48" s="87" t="s">
        <v>32</v>
      </c>
      <c r="C48" s="142" t="s">
        <v>33</v>
      </c>
      <c r="D48" s="142" t="s">
        <v>34</v>
      </c>
      <c r="E48" s="89" t="s">
        <v>1462</v>
      </c>
      <c r="G48" s="142" t="s">
        <v>33</v>
      </c>
      <c r="H48" s="142" t="s">
        <v>34</v>
      </c>
      <c r="I48" s="89" t="s">
        <v>1462</v>
      </c>
      <c r="K48" s="88" t="s">
        <v>33</v>
      </c>
      <c r="L48" s="88" t="s">
        <v>34</v>
      </c>
      <c r="M48" s="89" t="s">
        <v>1462</v>
      </c>
      <c r="N48" s="156" t="s">
        <v>43</v>
      </c>
      <c r="O48" s="105" t="s">
        <v>33</v>
      </c>
      <c r="Q48" s="34" t="s">
        <v>1901</v>
      </c>
    </row>
    <row r="49" spans="2:17" ht="28.8" x14ac:dyDescent="0.3">
      <c r="B49" s="90" t="s">
        <v>1453</v>
      </c>
      <c r="C49" s="139"/>
      <c r="D49" s="140"/>
      <c r="E49" s="91">
        <f>IFERROR(+D49/C49*0.001,0)</f>
        <v>0</v>
      </c>
      <c r="G49" s="120"/>
      <c r="H49" s="141"/>
      <c r="I49" s="91">
        <f>IFERROR(+H49/G49*0.001,0)</f>
        <v>0</v>
      </c>
      <c r="K49" s="92">
        <f t="shared" ref="K49:L51" si="24">+G49+C49</f>
        <v>0</v>
      </c>
      <c r="L49" s="93">
        <f t="shared" si="24"/>
        <v>0</v>
      </c>
      <c r="M49" s="94">
        <f>IFERROR(+L49/K49*0.001,0)</f>
        <v>0</v>
      </c>
      <c r="N49" s="145">
        <f>Q49</f>
        <v>1.0909199999999999</v>
      </c>
      <c r="O49" s="106">
        <f>K49*N49</f>
        <v>0</v>
      </c>
      <c r="Q49" s="30">
        <f>Q25</f>
        <v>1.0909199999999999</v>
      </c>
    </row>
    <row r="50" spans="2:17" x14ac:dyDescent="0.3">
      <c r="B50" s="95" t="s">
        <v>35</v>
      </c>
      <c r="C50" s="120"/>
      <c r="D50" s="141"/>
      <c r="E50" s="91">
        <f t="shared" ref="E50:E51" si="25">IFERROR(+D50/C50*0.001,0)</f>
        <v>0</v>
      </c>
      <c r="G50" s="120"/>
      <c r="H50" s="141"/>
      <c r="I50" s="91">
        <f t="shared" ref="I50:I51" si="26">IFERROR(+H50/G50*0.001,0)</f>
        <v>0</v>
      </c>
      <c r="K50" s="92">
        <f t="shared" si="24"/>
        <v>0</v>
      </c>
      <c r="L50" s="93">
        <f t="shared" si="24"/>
        <v>0</v>
      </c>
      <c r="M50" s="91">
        <f t="shared" ref="M50:M51" si="27">IFERROR(+L50/K50*0.001,0)</f>
        <v>0</v>
      </c>
      <c r="N50" s="145">
        <f t="shared" ref="N50:N51" si="28">Q50</f>
        <v>1.0877600000000001</v>
      </c>
      <c r="O50" s="106">
        <f>K50*N50</f>
        <v>0</v>
      </c>
      <c r="Q50" s="30">
        <f t="shared" ref="Q50:Q51" si="29">Q26</f>
        <v>1.0877600000000001</v>
      </c>
    </row>
    <row r="51" spans="2:17" x14ac:dyDescent="0.3">
      <c r="B51" s="95" t="s">
        <v>36</v>
      </c>
      <c r="C51" s="120"/>
      <c r="D51" s="141"/>
      <c r="E51" s="91">
        <f t="shared" si="25"/>
        <v>0</v>
      </c>
      <c r="G51" s="120"/>
      <c r="H51" s="141"/>
      <c r="I51" s="91">
        <f t="shared" si="26"/>
        <v>0</v>
      </c>
      <c r="K51" s="92">
        <f t="shared" si="24"/>
        <v>0</v>
      </c>
      <c r="L51" s="93">
        <f t="shared" si="24"/>
        <v>0</v>
      </c>
      <c r="M51" s="91">
        <f t="shared" si="27"/>
        <v>0</v>
      </c>
      <c r="N51" s="145">
        <f t="shared" si="28"/>
        <v>1.0326200000000001</v>
      </c>
      <c r="O51" s="106">
        <f>K51*N51</f>
        <v>0</v>
      </c>
      <c r="Q51" s="30">
        <f t="shared" si="29"/>
        <v>1.0326200000000001</v>
      </c>
    </row>
    <row r="52" spans="2:17" ht="15" thickBot="1" x14ac:dyDescent="0.35">
      <c r="B52" s="97" t="s">
        <v>37</v>
      </c>
      <c r="C52" s="143">
        <f>SUM(C49:C51)</f>
        <v>0</v>
      </c>
      <c r="D52" s="144">
        <f>SUM(D49:D51)</f>
        <v>0</v>
      </c>
      <c r="E52" s="100">
        <f>IFERROR(D52/C52*0.001,0)</f>
        <v>0</v>
      </c>
      <c r="G52" s="143">
        <f>SUM(G49:G51)</f>
        <v>0</v>
      </c>
      <c r="H52" s="144">
        <f>SUM(H49:H51)</f>
        <v>0</v>
      </c>
      <c r="I52" s="100">
        <f>IFERROR(H52/G52*0.001,0)</f>
        <v>0</v>
      </c>
      <c r="K52" s="98">
        <f>SUM(K49:K51)</f>
        <v>0</v>
      </c>
      <c r="L52" s="99">
        <f>SUM(L49:L51)</f>
        <v>0</v>
      </c>
      <c r="M52" s="100">
        <f>IFERROR(L52/K52*0.001,0)</f>
        <v>0</v>
      </c>
      <c r="N52" s="152"/>
      <c r="O52" s="107">
        <f>SUM(O49:O51)</f>
        <v>0</v>
      </c>
      <c r="Q52" s="30"/>
    </row>
    <row r="53" spans="2:17" ht="15.6" thickTop="1" thickBot="1" x14ac:dyDescent="0.35">
      <c r="B53" s="101" t="s">
        <v>38</v>
      </c>
      <c r="C53" s="102"/>
      <c r="D53" s="102"/>
      <c r="E53" s="102"/>
      <c r="F53" s="102"/>
      <c r="G53" s="102"/>
      <c r="H53" s="102"/>
      <c r="I53" s="102"/>
      <c r="J53" s="102"/>
      <c r="K53" s="102"/>
      <c r="L53" s="102"/>
      <c r="M53" s="102"/>
      <c r="N53" s="153"/>
      <c r="O53" s="108"/>
      <c r="Q53" s="31"/>
    </row>
    <row r="54" spans="2:17" x14ac:dyDescent="0.3">
      <c r="B54" s="516" t="s">
        <v>40</v>
      </c>
      <c r="C54" s="517"/>
      <c r="D54" s="517"/>
      <c r="E54" s="85"/>
      <c r="F54" s="85"/>
      <c r="G54" s="85"/>
      <c r="H54" s="85"/>
      <c r="I54" s="85"/>
      <c r="J54" s="85"/>
      <c r="K54" s="85"/>
      <c r="L54" s="85"/>
      <c r="M54" s="85"/>
      <c r="N54" s="154"/>
      <c r="O54" s="103"/>
      <c r="Q54" s="32"/>
    </row>
    <row r="55" spans="2:17" ht="28.8" x14ac:dyDescent="0.3">
      <c r="B55" s="86"/>
      <c r="C55" s="514" t="s">
        <v>29</v>
      </c>
      <c r="D55" s="514"/>
      <c r="E55" s="514"/>
      <c r="G55" s="514" t="s">
        <v>30</v>
      </c>
      <c r="H55" s="514"/>
      <c r="I55" s="514"/>
      <c r="K55" s="515" t="s">
        <v>31</v>
      </c>
      <c r="L55" s="515"/>
      <c r="M55" s="515"/>
      <c r="N55" s="155" t="s">
        <v>41</v>
      </c>
      <c r="O55" s="104" t="s">
        <v>1485</v>
      </c>
      <c r="Q55" s="33" t="s">
        <v>41</v>
      </c>
    </row>
    <row r="56" spans="2:17" ht="28.8" x14ac:dyDescent="0.3">
      <c r="B56" s="87" t="s">
        <v>32</v>
      </c>
      <c r="C56" s="142" t="s">
        <v>33</v>
      </c>
      <c r="D56" s="142" t="s">
        <v>34</v>
      </c>
      <c r="E56" s="89" t="s">
        <v>1462</v>
      </c>
      <c r="G56" s="142" t="s">
        <v>33</v>
      </c>
      <c r="H56" s="142" t="s">
        <v>34</v>
      </c>
      <c r="I56" s="89" t="s">
        <v>1462</v>
      </c>
      <c r="K56" s="88" t="s">
        <v>33</v>
      </c>
      <c r="L56" s="88" t="s">
        <v>34</v>
      </c>
      <c r="M56" s="89" t="s">
        <v>1462</v>
      </c>
      <c r="N56" s="156" t="s">
        <v>44</v>
      </c>
      <c r="O56" s="105" t="s">
        <v>33</v>
      </c>
      <c r="Q56" s="34" t="s">
        <v>44</v>
      </c>
    </row>
    <row r="57" spans="2:17" ht="28.8" x14ac:dyDescent="0.3">
      <c r="B57" s="90" t="s">
        <v>1453</v>
      </c>
      <c r="C57" s="139"/>
      <c r="D57" s="140"/>
      <c r="E57" s="91">
        <f>IFERROR(+D57/C57*0.001,0)</f>
        <v>0</v>
      </c>
      <c r="G57" s="120"/>
      <c r="H57" s="141"/>
      <c r="I57" s="91">
        <f>IFERROR(+H57/G57*0.001,0)</f>
        <v>0</v>
      </c>
      <c r="K57" s="92">
        <f t="shared" ref="K57:L59" si="30">+G57+C57</f>
        <v>0</v>
      </c>
      <c r="L57" s="93">
        <f t="shared" si="30"/>
        <v>0</v>
      </c>
      <c r="M57" s="94">
        <f>IFERROR(+L57/K57*0.001,0)</f>
        <v>0</v>
      </c>
      <c r="N57" s="145">
        <f>Q57</f>
        <v>1.0730599999999999</v>
      </c>
      <c r="O57" s="106">
        <f>K57*N57</f>
        <v>0</v>
      </c>
      <c r="Q57" s="30">
        <f>Q9</f>
        <v>1.0730599999999999</v>
      </c>
    </row>
    <row r="58" spans="2:17" x14ac:dyDescent="0.3">
      <c r="B58" s="95" t="s">
        <v>35</v>
      </c>
      <c r="C58" s="120"/>
      <c r="D58" s="141"/>
      <c r="E58" s="91">
        <f t="shared" ref="E58:E59" si="31">IFERROR(+D58/C58*0.001,0)</f>
        <v>0</v>
      </c>
      <c r="G58" s="120"/>
      <c r="H58" s="141"/>
      <c r="I58" s="91">
        <f t="shared" ref="I58:I59" si="32">IFERROR(+H58/G58*0.001,0)</f>
        <v>0</v>
      </c>
      <c r="K58" s="92">
        <f t="shared" si="30"/>
        <v>0</v>
      </c>
      <c r="L58" s="93">
        <f t="shared" si="30"/>
        <v>0</v>
      </c>
      <c r="M58" s="91">
        <f t="shared" ref="M58:M59" si="33">IFERROR(+L58/K58*0.001,0)</f>
        <v>0</v>
      </c>
      <c r="N58" s="145">
        <f t="shared" ref="N58:N59" si="34">Q58</f>
        <v>1.0715410000000001</v>
      </c>
      <c r="O58" s="106">
        <f>K58*N58</f>
        <v>0</v>
      </c>
      <c r="Q58" s="30">
        <f t="shared" ref="Q58:Q59" si="35">Q10</f>
        <v>1.0715410000000001</v>
      </c>
    </row>
    <row r="59" spans="2:17" x14ac:dyDescent="0.3">
      <c r="B59" s="95" t="s">
        <v>36</v>
      </c>
      <c r="C59" s="120"/>
      <c r="D59" s="141"/>
      <c r="E59" s="91">
        <f t="shared" si="31"/>
        <v>0</v>
      </c>
      <c r="G59" s="120"/>
      <c r="H59" s="141"/>
      <c r="I59" s="91">
        <f t="shared" si="32"/>
        <v>0</v>
      </c>
      <c r="K59" s="92">
        <f t="shared" si="30"/>
        <v>0</v>
      </c>
      <c r="L59" s="93">
        <f t="shared" si="30"/>
        <v>0</v>
      </c>
      <c r="M59" s="91">
        <f t="shared" si="33"/>
        <v>0</v>
      </c>
      <c r="N59" s="145">
        <f t="shared" si="34"/>
        <v>1.0328569999999999</v>
      </c>
      <c r="O59" s="106">
        <f>K59*N59</f>
        <v>0</v>
      </c>
      <c r="Q59" s="30">
        <f t="shared" si="35"/>
        <v>1.0328569999999999</v>
      </c>
    </row>
    <row r="60" spans="2:17" ht="15" thickBot="1" x14ac:dyDescent="0.35">
      <c r="B60" s="97" t="s">
        <v>37</v>
      </c>
      <c r="C60" s="143">
        <f>SUM(C57:C59)</f>
        <v>0</v>
      </c>
      <c r="D60" s="144">
        <f>SUM(D57:D59)</f>
        <v>0</v>
      </c>
      <c r="E60" s="100">
        <f>IFERROR(D60/C60*0.001,0)</f>
        <v>0</v>
      </c>
      <c r="G60" s="143">
        <f>SUM(G57:G59)</f>
        <v>0</v>
      </c>
      <c r="H60" s="144">
        <f>SUM(H57:H59)</f>
        <v>0</v>
      </c>
      <c r="I60" s="100">
        <f>IFERROR(H60/G60*0.001,0)</f>
        <v>0</v>
      </c>
      <c r="K60" s="98">
        <f>SUM(K57:K59)</f>
        <v>0</v>
      </c>
      <c r="L60" s="99">
        <f>SUM(L57:L59)</f>
        <v>0</v>
      </c>
      <c r="M60" s="100">
        <f>IFERROR(L60/K60*0.001,0)</f>
        <v>0</v>
      </c>
      <c r="N60" s="152"/>
      <c r="O60" s="107">
        <f>SUM(O57:O59)</f>
        <v>0</v>
      </c>
      <c r="Q60" s="30"/>
    </row>
    <row r="61" spans="2:17" ht="15.6" thickTop="1" thickBot="1" x14ac:dyDescent="0.35">
      <c r="B61" s="101" t="s">
        <v>38</v>
      </c>
      <c r="C61" s="102"/>
      <c r="D61" s="102"/>
      <c r="E61" s="102"/>
      <c r="F61" s="102"/>
      <c r="G61" s="102"/>
      <c r="H61" s="102"/>
      <c r="I61" s="102"/>
      <c r="J61" s="102"/>
      <c r="K61" s="102"/>
      <c r="L61" s="102"/>
      <c r="M61" s="102"/>
      <c r="N61" s="153"/>
      <c r="O61" s="108"/>
      <c r="Q61" s="31"/>
    </row>
    <row r="62" spans="2:17" x14ac:dyDescent="0.3">
      <c r="B62" s="516" t="s">
        <v>21</v>
      </c>
      <c r="C62" s="517"/>
      <c r="D62" s="517"/>
      <c r="E62" s="85"/>
      <c r="F62" s="85"/>
      <c r="G62" s="85"/>
      <c r="H62" s="85"/>
      <c r="I62" s="85"/>
      <c r="J62" s="85"/>
      <c r="K62" s="85"/>
      <c r="L62" s="85"/>
      <c r="M62" s="85"/>
      <c r="N62" s="154"/>
      <c r="O62" s="103"/>
      <c r="Q62" s="32"/>
    </row>
    <row r="63" spans="2:17" ht="28.8" x14ac:dyDescent="0.3">
      <c r="B63" s="86"/>
      <c r="C63" s="514" t="s">
        <v>29</v>
      </c>
      <c r="D63" s="514"/>
      <c r="E63" s="514"/>
      <c r="G63" s="514" t="s">
        <v>30</v>
      </c>
      <c r="H63" s="514"/>
      <c r="I63" s="514"/>
      <c r="K63" s="515" t="s">
        <v>31</v>
      </c>
      <c r="L63" s="515"/>
      <c r="M63" s="515"/>
      <c r="N63" s="155" t="s">
        <v>41</v>
      </c>
      <c r="O63" s="104" t="s">
        <v>1485</v>
      </c>
      <c r="Q63" s="33" t="s">
        <v>41</v>
      </c>
    </row>
    <row r="64" spans="2:17" ht="28.8" x14ac:dyDescent="0.3">
      <c r="B64" s="87" t="s">
        <v>32</v>
      </c>
      <c r="C64" s="142" t="s">
        <v>33</v>
      </c>
      <c r="D64" s="142" t="s">
        <v>34</v>
      </c>
      <c r="E64" s="89" t="s">
        <v>1462</v>
      </c>
      <c r="G64" s="142" t="s">
        <v>33</v>
      </c>
      <c r="H64" s="142" t="s">
        <v>34</v>
      </c>
      <c r="I64" s="89" t="s">
        <v>1462</v>
      </c>
      <c r="K64" s="88" t="s">
        <v>33</v>
      </c>
      <c r="L64" s="88" t="s">
        <v>34</v>
      </c>
      <c r="M64" s="89" t="s">
        <v>1462</v>
      </c>
      <c r="N64" s="156" t="s">
        <v>44</v>
      </c>
      <c r="O64" s="105" t="s">
        <v>33</v>
      </c>
      <c r="Q64" s="34" t="s">
        <v>44</v>
      </c>
    </row>
    <row r="65" spans="2:17" ht="28.8" x14ac:dyDescent="0.3">
      <c r="B65" s="90" t="s">
        <v>1453</v>
      </c>
      <c r="C65" s="139"/>
      <c r="D65" s="140"/>
      <c r="E65" s="91">
        <f>IFERROR(+D65/C65*0.001,0)</f>
        <v>0</v>
      </c>
      <c r="G65" s="56"/>
      <c r="H65" s="146"/>
      <c r="I65" s="91">
        <f>IFERROR(+H65/G65*0.001,0)</f>
        <v>0</v>
      </c>
      <c r="K65" s="92">
        <f t="shared" ref="K65:L67" si="36">+G65+C65</f>
        <v>0</v>
      </c>
      <c r="L65" s="93">
        <f t="shared" si="36"/>
        <v>0</v>
      </c>
      <c r="M65" s="94">
        <f>IFERROR(+L65/K65*0.001,0)</f>
        <v>0</v>
      </c>
      <c r="N65" s="145">
        <f>Q65</f>
        <v>1.0730599999999999</v>
      </c>
      <c r="O65" s="106">
        <f>K65*N65</f>
        <v>0</v>
      </c>
      <c r="Q65" s="30">
        <f>Q9</f>
        <v>1.0730599999999999</v>
      </c>
    </row>
    <row r="66" spans="2:17" x14ac:dyDescent="0.3">
      <c r="B66" s="95" t="s">
        <v>35</v>
      </c>
      <c r="C66" s="120"/>
      <c r="D66" s="141"/>
      <c r="E66" s="91">
        <f t="shared" ref="E66:E67" si="37">IFERROR(+D66/C66*0.001,0)</f>
        <v>0</v>
      </c>
      <c r="G66" s="56"/>
      <c r="H66" s="146"/>
      <c r="I66" s="91">
        <f t="shared" ref="I66:I67" si="38">IFERROR(+H66/G66*0.001,0)</f>
        <v>0</v>
      </c>
      <c r="K66" s="92">
        <f t="shared" si="36"/>
        <v>0</v>
      </c>
      <c r="L66" s="93">
        <f t="shared" si="36"/>
        <v>0</v>
      </c>
      <c r="M66" s="91">
        <f t="shared" ref="M66:M67" si="39">IFERROR(+L66/K66*0.001,0)</f>
        <v>0</v>
      </c>
      <c r="N66" s="145">
        <f t="shared" ref="N66:N67" si="40">Q66</f>
        <v>1.0715410000000001</v>
      </c>
      <c r="O66" s="106">
        <f>K66*N66</f>
        <v>0</v>
      </c>
      <c r="Q66" s="30">
        <f t="shared" ref="Q66:Q67" si="41">Q10</f>
        <v>1.0715410000000001</v>
      </c>
    </row>
    <row r="67" spans="2:17" x14ac:dyDescent="0.3">
      <c r="B67" s="95" t="s">
        <v>36</v>
      </c>
      <c r="C67" s="120"/>
      <c r="D67" s="141"/>
      <c r="E67" s="91">
        <f t="shared" si="37"/>
        <v>0</v>
      </c>
      <c r="G67" s="56"/>
      <c r="H67" s="146"/>
      <c r="I67" s="91">
        <f t="shared" si="38"/>
        <v>0</v>
      </c>
      <c r="K67" s="92">
        <f t="shared" si="36"/>
        <v>0</v>
      </c>
      <c r="L67" s="93">
        <f t="shared" si="36"/>
        <v>0</v>
      </c>
      <c r="M67" s="91">
        <f t="shared" si="39"/>
        <v>0</v>
      </c>
      <c r="N67" s="145">
        <f t="shared" si="40"/>
        <v>1.0328569999999999</v>
      </c>
      <c r="O67" s="106">
        <f>K67*N67</f>
        <v>0</v>
      </c>
      <c r="Q67" s="30">
        <f t="shared" si="41"/>
        <v>1.0328569999999999</v>
      </c>
    </row>
    <row r="68" spans="2:17" ht="15" thickBot="1" x14ac:dyDescent="0.35">
      <c r="B68" s="97" t="s">
        <v>37</v>
      </c>
      <c r="C68" s="143">
        <f>SUM(C65:C67)</f>
        <v>0</v>
      </c>
      <c r="D68" s="144">
        <f>SUM(D65:D67)</f>
        <v>0</v>
      </c>
      <c r="E68" s="100">
        <f>IFERROR(D68/C68*0.001,0)</f>
        <v>0</v>
      </c>
      <c r="G68" s="143">
        <f>SUM(G65:G67)</f>
        <v>0</v>
      </c>
      <c r="H68" s="144">
        <f>SUM(H65:H67)</f>
        <v>0</v>
      </c>
      <c r="I68" s="100">
        <f>IFERROR(H68/G68*0.001,0)</f>
        <v>0</v>
      </c>
      <c r="K68" s="98">
        <f>SUM(K65:K67)</f>
        <v>0</v>
      </c>
      <c r="L68" s="99">
        <f>SUM(L65:L67)</f>
        <v>0</v>
      </c>
      <c r="M68" s="100">
        <f>IFERROR(L68/K68*0.001,0)</f>
        <v>0</v>
      </c>
      <c r="N68" s="152"/>
      <c r="O68" s="107">
        <f>SUM(O65:O67)</f>
        <v>0</v>
      </c>
      <c r="Q68" s="30"/>
    </row>
    <row r="69" spans="2:17" ht="15.6" thickTop="1" thickBot="1" x14ac:dyDescent="0.35">
      <c r="B69" s="101" t="s">
        <v>38</v>
      </c>
      <c r="C69" s="102"/>
      <c r="D69" s="102"/>
      <c r="E69" s="102"/>
      <c r="F69" s="102"/>
      <c r="G69" s="102"/>
      <c r="H69" s="102"/>
      <c r="I69" s="102"/>
      <c r="J69" s="102"/>
      <c r="K69" s="102"/>
      <c r="L69" s="102"/>
      <c r="M69" s="102"/>
      <c r="N69" s="153"/>
      <c r="O69" s="108"/>
      <c r="Q69" s="31"/>
    </row>
    <row r="70" spans="2:17" x14ac:dyDescent="0.3">
      <c r="B70" s="516" t="s">
        <v>22</v>
      </c>
      <c r="C70" s="517"/>
      <c r="D70" s="517"/>
      <c r="E70" s="85"/>
      <c r="F70" s="85"/>
      <c r="G70" s="85"/>
      <c r="H70" s="85"/>
      <c r="I70" s="85"/>
      <c r="J70" s="85"/>
      <c r="K70" s="85"/>
      <c r="L70" s="85"/>
      <c r="M70" s="85"/>
      <c r="N70" s="154"/>
      <c r="O70" s="103"/>
      <c r="Q70" s="32"/>
    </row>
    <row r="71" spans="2:17" ht="28.8" x14ac:dyDescent="0.3">
      <c r="B71" s="86"/>
      <c r="C71" s="514" t="s">
        <v>29</v>
      </c>
      <c r="D71" s="514"/>
      <c r="E71" s="514"/>
      <c r="G71" s="514" t="s">
        <v>30</v>
      </c>
      <c r="H71" s="514"/>
      <c r="I71" s="514"/>
      <c r="K71" s="515" t="s">
        <v>31</v>
      </c>
      <c r="L71" s="515"/>
      <c r="M71" s="515"/>
      <c r="N71" s="155" t="s">
        <v>41</v>
      </c>
      <c r="O71" s="104" t="s">
        <v>1485</v>
      </c>
      <c r="Q71" s="33" t="s">
        <v>41</v>
      </c>
    </row>
    <row r="72" spans="2:17" ht="28.8" x14ac:dyDescent="0.3">
      <c r="B72" s="87" t="s">
        <v>32</v>
      </c>
      <c r="C72" s="142" t="s">
        <v>33</v>
      </c>
      <c r="D72" s="142" t="s">
        <v>34</v>
      </c>
      <c r="E72" s="89" t="s">
        <v>1462</v>
      </c>
      <c r="G72" s="142" t="s">
        <v>33</v>
      </c>
      <c r="H72" s="142" t="s">
        <v>34</v>
      </c>
      <c r="I72" s="89" t="s">
        <v>1462</v>
      </c>
      <c r="K72" s="88" t="s">
        <v>33</v>
      </c>
      <c r="L72" s="88" t="s">
        <v>34</v>
      </c>
      <c r="M72" s="89" t="s">
        <v>1462</v>
      </c>
      <c r="N72" s="156" t="s">
        <v>43</v>
      </c>
      <c r="O72" s="105" t="s">
        <v>33</v>
      </c>
      <c r="Q72" s="34" t="s">
        <v>1901</v>
      </c>
    </row>
    <row r="73" spans="2:17" ht="28.8" x14ac:dyDescent="0.3">
      <c r="B73" s="90" t="s">
        <v>1453</v>
      </c>
      <c r="C73" s="139"/>
      <c r="D73" s="140"/>
      <c r="E73" s="91">
        <f>IFERROR(+D73/C73*0.001,0)</f>
        <v>0</v>
      </c>
      <c r="G73" s="56"/>
      <c r="H73" s="146"/>
      <c r="I73" s="91">
        <f>IFERROR(+H73/G73*0.001,0)</f>
        <v>0</v>
      </c>
      <c r="K73" s="92">
        <f t="shared" ref="K73:K75" si="42">+G73+C73</f>
        <v>0</v>
      </c>
      <c r="L73" s="93">
        <f t="shared" ref="L73:L75" si="43">+H73+D73</f>
        <v>0</v>
      </c>
      <c r="M73" s="94">
        <f>IFERROR(+L73/K73*0.001,0)</f>
        <v>0</v>
      </c>
      <c r="N73" s="145">
        <f>Q73</f>
        <v>1.0909199999999999</v>
      </c>
      <c r="O73" s="106">
        <f>K73*N73</f>
        <v>0</v>
      </c>
      <c r="Q73" s="30">
        <f>Q25</f>
        <v>1.0909199999999999</v>
      </c>
    </row>
    <row r="74" spans="2:17" x14ac:dyDescent="0.3">
      <c r="B74" s="95" t="s">
        <v>35</v>
      </c>
      <c r="C74" s="120"/>
      <c r="D74" s="141"/>
      <c r="E74" s="91">
        <f t="shared" ref="E74:E75" si="44">IFERROR(+D74/C74*0.001,0)</f>
        <v>0</v>
      </c>
      <c r="G74" s="56"/>
      <c r="H74" s="146"/>
      <c r="I74" s="91">
        <f t="shared" ref="I74:I75" si="45">IFERROR(+H74/G74*0.001,0)</f>
        <v>0</v>
      </c>
      <c r="K74" s="92">
        <f t="shared" si="42"/>
        <v>0</v>
      </c>
      <c r="L74" s="93">
        <f t="shared" si="43"/>
        <v>0</v>
      </c>
      <c r="M74" s="91">
        <f t="shared" ref="M74:M75" si="46">IFERROR(+L74/K74*0.001,0)</f>
        <v>0</v>
      </c>
      <c r="N74" s="145">
        <f t="shared" ref="N74:N75" si="47">Q74</f>
        <v>1.0877600000000001</v>
      </c>
      <c r="O74" s="106">
        <f>K74*N74</f>
        <v>0</v>
      </c>
      <c r="Q74" s="30">
        <f t="shared" ref="Q74:Q75" si="48">Q26</f>
        <v>1.0877600000000001</v>
      </c>
    </row>
    <row r="75" spans="2:17" x14ac:dyDescent="0.3">
      <c r="B75" s="95" t="s">
        <v>36</v>
      </c>
      <c r="C75" s="120"/>
      <c r="D75" s="141"/>
      <c r="E75" s="91">
        <f t="shared" si="44"/>
        <v>0</v>
      </c>
      <c r="G75" s="56"/>
      <c r="H75" s="146"/>
      <c r="I75" s="91">
        <f t="shared" si="45"/>
        <v>0</v>
      </c>
      <c r="K75" s="92">
        <f t="shared" si="42"/>
        <v>0</v>
      </c>
      <c r="L75" s="93">
        <f t="shared" si="43"/>
        <v>0</v>
      </c>
      <c r="M75" s="91">
        <f t="shared" si="46"/>
        <v>0</v>
      </c>
      <c r="N75" s="145">
        <f t="shared" si="47"/>
        <v>1.0326200000000001</v>
      </c>
      <c r="O75" s="106">
        <f>K75*N75</f>
        <v>0</v>
      </c>
      <c r="Q75" s="30">
        <f t="shared" si="48"/>
        <v>1.0326200000000001</v>
      </c>
    </row>
    <row r="76" spans="2:17" ht="15" thickBot="1" x14ac:dyDescent="0.35">
      <c r="B76" s="97" t="s">
        <v>37</v>
      </c>
      <c r="C76" s="143">
        <f>SUM(C73:C75)</f>
        <v>0</v>
      </c>
      <c r="D76" s="144">
        <f>SUM(D73:D75)</f>
        <v>0</v>
      </c>
      <c r="E76" s="100">
        <f>IFERROR(D76/C76*0.001,0)</f>
        <v>0</v>
      </c>
      <c r="G76" s="143">
        <f>SUM(G73:G75)</f>
        <v>0</v>
      </c>
      <c r="H76" s="144">
        <f>SUM(H73:H75)</f>
        <v>0</v>
      </c>
      <c r="I76" s="100">
        <f>IFERROR(H76/G76*0.001,0)</f>
        <v>0</v>
      </c>
      <c r="K76" s="98">
        <f>SUM(K73:K75)</f>
        <v>0</v>
      </c>
      <c r="L76" s="99">
        <f>SUM(L73:L75)</f>
        <v>0</v>
      </c>
      <c r="M76" s="100">
        <f>IFERROR(L76/K76*0.001,0)</f>
        <v>0</v>
      </c>
      <c r="N76" s="152"/>
      <c r="O76" s="107">
        <f>SUM(O73:O75)</f>
        <v>0</v>
      </c>
    </row>
    <row r="77" spans="2:17" ht="15.6" thickTop="1" thickBot="1" x14ac:dyDescent="0.35">
      <c r="B77" s="101" t="s">
        <v>38</v>
      </c>
      <c r="C77" s="102"/>
      <c r="D77" s="102"/>
      <c r="E77" s="102"/>
      <c r="F77" s="102"/>
      <c r="G77" s="102"/>
      <c r="H77" s="102"/>
      <c r="I77" s="102"/>
      <c r="J77" s="102"/>
      <c r="K77" s="102"/>
      <c r="L77" s="102"/>
      <c r="M77" s="102"/>
      <c r="N77" s="157"/>
      <c r="O77" s="108"/>
    </row>
    <row r="78" spans="2:17" x14ac:dyDescent="0.3">
      <c r="B78" s="516" t="s">
        <v>677</v>
      </c>
      <c r="C78" s="517"/>
      <c r="D78" s="517"/>
      <c r="E78" s="85"/>
      <c r="F78" s="85"/>
      <c r="G78" s="85"/>
      <c r="H78" s="85"/>
      <c r="I78" s="85"/>
      <c r="J78" s="85"/>
      <c r="K78" s="85"/>
      <c r="L78" s="85"/>
      <c r="M78" s="85"/>
      <c r="N78" s="149"/>
      <c r="O78" s="103"/>
    </row>
    <row r="79" spans="2:17" ht="28.8" x14ac:dyDescent="0.3">
      <c r="B79" s="86"/>
      <c r="C79" s="514" t="s">
        <v>29</v>
      </c>
      <c r="D79" s="514"/>
      <c r="E79" s="514"/>
      <c r="G79" s="514" t="s">
        <v>30</v>
      </c>
      <c r="H79" s="514"/>
      <c r="I79" s="514"/>
      <c r="K79" s="515" t="s">
        <v>31</v>
      </c>
      <c r="L79" s="515"/>
      <c r="M79" s="515"/>
      <c r="N79" s="158"/>
      <c r="O79" s="104" t="s">
        <v>1485</v>
      </c>
    </row>
    <row r="80" spans="2:17" ht="28.8" x14ac:dyDescent="0.3">
      <c r="B80" s="87" t="s">
        <v>32</v>
      </c>
      <c r="C80" s="88" t="s">
        <v>33</v>
      </c>
      <c r="D80" s="88" t="s">
        <v>34</v>
      </c>
      <c r="E80" s="89" t="s">
        <v>1462</v>
      </c>
      <c r="G80" s="88" t="s">
        <v>33</v>
      </c>
      <c r="H80" s="88" t="s">
        <v>34</v>
      </c>
      <c r="I80" s="89" t="s">
        <v>1462</v>
      </c>
      <c r="K80" s="88" t="s">
        <v>33</v>
      </c>
      <c r="L80" s="88" t="s">
        <v>34</v>
      </c>
      <c r="M80" s="89" t="s">
        <v>1462</v>
      </c>
      <c r="N80" s="159"/>
      <c r="O80" s="105" t="s">
        <v>33</v>
      </c>
    </row>
    <row r="81" spans="2:15" ht="28.8" x14ac:dyDescent="0.3">
      <c r="B81" s="90" t="s">
        <v>1453</v>
      </c>
      <c r="C81" s="92">
        <f t="shared" ref="C81:D81" si="49">SUM(C73,C65,C57,C49,C41,C33,C25,C17,C9)</f>
        <v>0</v>
      </c>
      <c r="D81" s="92">
        <f t="shared" si="49"/>
        <v>0</v>
      </c>
      <c r="E81" s="91">
        <f>IFERROR(D81/C81*0.001,0)</f>
        <v>0</v>
      </c>
      <c r="G81" s="92">
        <f t="shared" ref="G81:H83" si="50">SUM(G73,G65,G57,G49,G41,G33,G25,G17,G9)</f>
        <v>0</v>
      </c>
      <c r="H81" s="92">
        <f t="shared" si="50"/>
        <v>0</v>
      </c>
      <c r="I81" s="91">
        <f>IFERROR(+H81/G81*0.001,0)</f>
        <v>0</v>
      </c>
      <c r="K81" s="92">
        <f t="shared" ref="K81:L83" si="51">SUM(K73,K65,K57,K49,K41,K33,K25,K17,K9)</f>
        <v>0</v>
      </c>
      <c r="L81" s="92">
        <f t="shared" si="51"/>
        <v>0</v>
      </c>
      <c r="M81" s="94">
        <f>IFERROR(+L81/K81*0.001,0)</f>
        <v>0</v>
      </c>
      <c r="N81" s="160"/>
      <c r="O81" s="162">
        <f>+O73+O65+O57+O49+O41+O33+O25+O17+O9</f>
        <v>0</v>
      </c>
    </row>
    <row r="82" spans="2:15" x14ac:dyDescent="0.3">
      <c r="B82" s="95" t="s">
        <v>35</v>
      </c>
      <c r="C82" s="92">
        <f t="shared" ref="C82:D82" si="52">SUM(C74,C66,C58,C50,C42,C34,C26,C18,C10)</f>
        <v>0</v>
      </c>
      <c r="D82" s="92">
        <f t="shared" si="52"/>
        <v>0</v>
      </c>
      <c r="E82" s="91">
        <f t="shared" ref="E82:E83" si="53">IFERROR(D82/C82*0.001,0)</f>
        <v>0</v>
      </c>
      <c r="G82" s="92">
        <f t="shared" si="50"/>
        <v>0</v>
      </c>
      <c r="H82" s="92">
        <f t="shared" si="50"/>
        <v>0</v>
      </c>
      <c r="I82" s="91">
        <f t="shared" ref="I82:I83" si="54">IFERROR(+H82/G82*0.001,0)</f>
        <v>0</v>
      </c>
      <c r="K82" s="92">
        <f t="shared" si="51"/>
        <v>0</v>
      </c>
      <c r="L82" s="92">
        <f t="shared" si="51"/>
        <v>0</v>
      </c>
      <c r="M82" s="91">
        <f t="shared" ref="M82:M83" si="55">IFERROR(+L82/K82*0.001,0)</f>
        <v>0</v>
      </c>
      <c r="N82" s="160"/>
      <c r="O82" s="163">
        <f>+O74+O66+O58+O50+O42+O34+O26+O18+O10</f>
        <v>0</v>
      </c>
    </row>
    <row r="83" spans="2:15" x14ac:dyDescent="0.3">
      <c r="B83" s="95" t="s">
        <v>36</v>
      </c>
      <c r="C83" s="92">
        <f t="shared" ref="C83:D83" si="56">SUM(C75,C67,C59,C51,C43,C35,C27,C19,C11)</f>
        <v>0</v>
      </c>
      <c r="D83" s="92">
        <f t="shared" si="56"/>
        <v>0</v>
      </c>
      <c r="E83" s="91">
        <f t="shared" si="53"/>
        <v>0</v>
      </c>
      <c r="G83" s="92">
        <f t="shared" si="50"/>
        <v>0</v>
      </c>
      <c r="H83" s="92">
        <f t="shared" si="50"/>
        <v>0</v>
      </c>
      <c r="I83" s="91">
        <f t="shared" si="54"/>
        <v>0</v>
      </c>
      <c r="K83" s="92">
        <f t="shared" si="51"/>
        <v>0</v>
      </c>
      <c r="L83" s="92">
        <f t="shared" si="51"/>
        <v>0</v>
      </c>
      <c r="M83" s="91">
        <f t="shared" si="55"/>
        <v>0</v>
      </c>
      <c r="N83" s="160"/>
      <c r="O83" s="163">
        <f>+O75+O67+O59+O51+O43+O35+O27+O19+O11</f>
        <v>0</v>
      </c>
    </row>
    <row r="84" spans="2:15" ht="15" thickBot="1" x14ac:dyDescent="0.35">
      <c r="B84" s="97" t="s">
        <v>37</v>
      </c>
      <c r="C84" s="98">
        <f>SUM(C81:C83)</f>
        <v>0</v>
      </c>
      <c r="D84" s="99">
        <f>SUM(D81:D83)</f>
        <v>0</v>
      </c>
      <c r="E84" s="100">
        <f>IFERROR(D84/C84*0.001,0)</f>
        <v>0</v>
      </c>
      <c r="G84" s="98">
        <f>SUM(G81:G83)</f>
        <v>0</v>
      </c>
      <c r="H84" s="99">
        <f>SUM(H81:H83)</f>
        <v>0</v>
      </c>
      <c r="I84" s="100">
        <f>IFERROR(H84/G84*0.001,0)</f>
        <v>0</v>
      </c>
      <c r="K84" s="98">
        <f>SUM(K81:K83)</f>
        <v>0</v>
      </c>
      <c r="L84" s="99">
        <f>SUM(L81:L83)</f>
        <v>0</v>
      </c>
      <c r="M84" s="100">
        <f>IFERROR(L84/K84*0.001,0)</f>
        <v>0</v>
      </c>
      <c r="N84" s="160"/>
      <c r="O84" s="161">
        <f>ROUND(SUM(O81:O83),0)</f>
        <v>0</v>
      </c>
    </row>
    <row r="85" spans="2:15" ht="15.6" thickTop="1" thickBot="1" x14ac:dyDescent="0.35">
      <c r="B85" s="101" t="s">
        <v>38</v>
      </c>
      <c r="C85" s="102"/>
      <c r="D85" s="102"/>
      <c r="E85" s="102"/>
      <c r="F85" s="102"/>
      <c r="G85" s="102"/>
      <c r="H85" s="102"/>
      <c r="I85" s="102"/>
      <c r="J85" s="102"/>
      <c r="K85" s="102"/>
      <c r="L85" s="102"/>
      <c r="M85" s="102"/>
      <c r="N85" s="157"/>
      <c r="O85" s="108"/>
    </row>
    <row r="87" spans="2:15" x14ac:dyDescent="0.3">
      <c r="B87" s="82" t="s">
        <v>1492</v>
      </c>
    </row>
    <row r="88" spans="2:15" ht="85.8" customHeight="1" x14ac:dyDescent="0.3">
      <c r="B88" s="521"/>
      <c r="C88" s="522"/>
      <c r="D88" s="522"/>
      <c r="E88" s="522"/>
      <c r="F88" s="522"/>
      <c r="G88" s="522"/>
      <c r="H88" s="522"/>
      <c r="I88" s="523"/>
    </row>
  </sheetData>
  <sheetProtection algorithmName="SHA-512" hashValue="hFq+8suJQ1PFkLkeQM1PJDU1pOyNVLpgUMSfLJUi/J8bOICSF69A3SHvcs0wyMsNePeE7Bqw+yh6AQep7i2wnA==" saltValue="/quCIdIMucv8lneQlxPNRw==" spinCount="100000" sheet="1" objects="1" scenarios="1" selectLockedCells="1"/>
  <mergeCells count="43">
    <mergeCell ref="N6:O6"/>
    <mergeCell ref="B4:O4"/>
    <mergeCell ref="B88:I88"/>
    <mergeCell ref="K71:M71"/>
    <mergeCell ref="B62:D62"/>
    <mergeCell ref="C63:E63"/>
    <mergeCell ref="G63:I63"/>
    <mergeCell ref="K63:M63"/>
    <mergeCell ref="K55:M55"/>
    <mergeCell ref="K31:M31"/>
    <mergeCell ref="K39:M39"/>
    <mergeCell ref="B46:D46"/>
    <mergeCell ref="C47:E47"/>
    <mergeCell ref="G47:I47"/>
    <mergeCell ref="K47:M47"/>
    <mergeCell ref="B78:D78"/>
    <mergeCell ref="B30:D30"/>
    <mergeCell ref="C31:E31"/>
    <mergeCell ref="G31:I31"/>
    <mergeCell ref="B38:D38"/>
    <mergeCell ref="C39:E39"/>
    <mergeCell ref="G39:I39"/>
    <mergeCell ref="B70:D70"/>
    <mergeCell ref="C71:E71"/>
    <mergeCell ref="G71:I71"/>
    <mergeCell ref="C55:E55"/>
    <mergeCell ref="G55:I55"/>
    <mergeCell ref="C79:E79"/>
    <mergeCell ref="G79:I79"/>
    <mergeCell ref="K79:M79"/>
    <mergeCell ref="B6:D6"/>
    <mergeCell ref="C7:E7"/>
    <mergeCell ref="G7:I7"/>
    <mergeCell ref="K7:M7"/>
    <mergeCell ref="C15:E15"/>
    <mergeCell ref="G15:I15"/>
    <mergeCell ref="K15:M15"/>
    <mergeCell ref="B22:D22"/>
    <mergeCell ref="B14:D14"/>
    <mergeCell ref="C23:E23"/>
    <mergeCell ref="G23:I23"/>
    <mergeCell ref="K23:M23"/>
    <mergeCell ref="B54:D54"/>
  </mergeCells>
  <conditionalFormatting sqref="N9:N11 N17:N19 N25:N27 N33:N35 N41:N43 N49:N51 N57:N59 N65:N67 N73:N75">
    <cfRule type="expression" dxfId="23" priority="1">
      <formula>NOT(N9=Q9)</formula>
    </cfRule>
  </conditionalFormatting>
  <dataValidations count="1">
    <dataValidation type="decimal" operator="greaterThanOrEqual" allowBlank="1" showInputMessage="1" showErrorMessage="1" sqref="C9:D11 G9:H11 C17:D19 G17:H19 C25:D27 G25:H27 C33:D35 G33:H35 C41:D43 G41:H43 N9:N11 N17:N19 N25:N27 N33:N35 N41:N43 C49:D51 G49:H51 N49:N51 C57:D59 G57:H59 N57:N59 C65:D67 G65:H67 N65:N67 C73:D75 G73:H75 N73:N75" xr:uid="{BF09F534-D203-41E2-A022-50A9476D6588}">
      <formula1>0</formula1>
    </dataValidation>
  </dataValidations>
  <pageMargins left="0.5" right="0.5" top="1" bottom="1" header="0.5" footer="0.5"/>
  <pageSetup scale="80" fitToHeight="0" orientation="landscape" r:id="rId1"/>
  <headerFooter alignWithMargins="0">
    <oddFooter>&amp;LCEP Full Report
•This schedule reflects metered sales&amp;C&amp;A&amp;R&amp;P of &amp;N</oddFooter>
  </headerFooter>
  <rowBreaks count="3" manualBreakCount="3">
    <brk id="29" max="16383" man="1"/>
    <brk id="53" max="16383" man="1"/>
    <brk id="69" max="16383" man="1"/>
  </rowBreaks>
  <extLst>
    <ext xmlns:x14="http://schemas.microsoft.com/office/spreadsheetml/2009/9/main" uri="{78C0D931-6437-407d-A8EE-F0AAD7539E65}">
      <x14:conditionalFormattings>
        <x14:conditionalFormatting xmlns:xm="http://schemas.microsoft.com/office/excel/2006/main">
          <x14:cfRule type="expression" priority="116" id="{0112E7D7-ADD3-495A-8B9B-991A1C8B0DA6}">
            <xm:f>'2 - Customers Served'!$E$3="No"</xm:f>
            <x14:dxf>
              <fill>
                <patternFill>
                  <bgColor theme="1" tint="4.9989318521683403E-2"/>
                </patternFill>
              </fill>
            </x14:dxf>
          </x14:cfRule>
          <xm:sqref>C9:D11 C17:D19 C25:D27 C33:D35 C41:D43 C49:D51 C57:D59 C65:D67 C73:D75 C81:D83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78F9-01AD-4241-93F6-EEC871B1EF9B}">
  <sheetPr>
    <tabColor theme="9" tint="0.59999389629810485"/>
    <pageSetUpPr fitToPage="1"/>
  </sheetPr>
  <dimension ref="A1:P85"/>
  <sheetViews>
    <sheetView showGridLines="0" zoomScaleNormal="100" workbookViewId="0">
      <selection activeCell="B8" sqref="B8"/>
    </sheetView>
  </sheetViews>
  <sheetFormatPr defaultColWidth="9.109375" defaultRowHeight="13.8" x14ac:dyDescent="0.3"/>
  <cols>
    <col min="1" max="1" width="1.88671875" style="343" customWidth="1"/>
    <col min="2" max="2" width="20.44140625" style="348" bestFit="1" customWidth="1"/>
    <col min="3" max="3" width="33.77734375" style="348" customWidth="1"/>
    <col min="4" max="4" width="19.6640625" style="343" customWidth="1"/>
    <col min="5" max="5" width="15.5546875" style="343" customWidth="1"/>
    <col min="6" max="6" width="24.6640625" style="343" customWidth="1"/>
    <col min="7" max="7" width="16.88671875" style="348" customWidth="1"/>
    <col min="8" max="16384" width="9.109375" style="343"/>
  </cols>
  <sheetData>
    <row r="1" spans="2:7" s="340" customFormat="1" ht="15" customHeight="1" x14ac:dyDescent="0.3">
      <c r="B1" s="339" t="str">
        <f>_xlfn.CONCAT('1 - Contact Info'!B1:E1,'1 - Contact Info'!F1:O1)</f>
        <v>Company Name:</v>
      </c>
      <c r="C1" s="352"/>
      <c r="D1" s="352"/>
      <c r="E1" s="352"/>
      <c r="F1" s="256" t="str">
        <f>+INSTRUCTIONS!$B$34</f>
        <v>Reporting Year: 2023 , v9.3</v>
      </c>
    </row>
    <row r="2" spans="2:7" s="340" customFormat="1" ht="8.4" customHeight="1" x14ac:dyDescent="0.3">
      <c r="B2" s="525"/>
      <c r="C2" s="525"/>
      <c r="D2" s="341"/>
      <c r="E2" s="341"/>
      <c r="F2" s="341"/>
      <c r="G2" s="342"/>
    </row>
    <row r="3" spans="2:7" ht="43.8" customHeight="1" x14ac:dyDescent="0.35">
      <c r="B3" s="520" t="s">
        <v>1980</v>
      </c>
      <c r="C3" s="520"/>
      <c r="D3" s="520"/>
      <c r="E3" s="520"/>
      <c r="F3" s="520"/>
      <c r="G3" s="344"/>
    </row>
    <row r="4" spans="2:7" ht="11.4" customHeight="1" x14ac:dyDescent="0.35">
      <c r="B4" s="345"/>
      <c r="C4" s="345"/>
      <c r="D4" s="345"/>
      <c r="E4" s="345"/>
      <c r="F4" s="345"/>
      <c r="G4" s="344"/>
    </row>
    <row r="5" spans="2:7" ht="18" x14ac:dyDescent="0.35">
      <c r="B5" s="524" t="s">
        <v>1905</v>
      </c>
      <c r="C5" s="524"/>
      <c r="D5" s="524"/>
      <c r="E5" s="524"/>
      <c r="F5" s="384" t="s">
        <v>12</v>
      </c>
      <c r="G5" s="344"/>
    </row>
    <row r="6" spans="2:7" ht="11.4" customHeight="1" x14ac:dyDescent="0.35">
      <c r="B6" s="346"/>
      <c r="C6" s="346"/>
      <c r="D6" s="346"/>
      <c r="E6" s="346"/>
      <c r="F6" s="347"/>
      <c r="G6" s="344"/>
    </row>
    <row r="7" spans="2:7" s="348" customFormat="1" ht="13.2" customHeight="1" x14ac:dyDescent="0.3">
      <c r="B7" s="119" t="s">
        <v>58</v>
      </c>
      <c r="C7" s="119" t="s">
        <v>59</v>
      </c>
      <c r="D7" s="119" t="s">
        <v>60</v>
      </c>
      <c r="E7" s="119" t="s">
        <v>1904</v>
      </c>
      <c r="F7" s="119" t="s">
        <v>61</v>
      </c>
    </row>
    <row r="8" spans="2:7" s="349" customFormat="1" ht="13.8" customHeight="1" x14ac:dyDescent="0.3">
      <c r="B8" s="59" t="s">
        <v>747</v>
      </c>
      <c r="C8" s="350" t="str">
        <f>IFERROR(VLOOKUP($B8,GeneratingUnits!$A$7:$I$800,2,TRUE),"")</f>
        <v/>
      </c>
      <c r="D8" s="350" t="str">
        <f>IFERROR(VLOOKUP($B8,GeneratingUnits!$A$7:$I$800,4,TRUE),"")</f>
        <v/>
      </c>
      <c r="E8" s="60"/>
      <c r="F8" s="60"/>
      <c r="G8" s="351"/>
    </row>
    <row r="9" spans="2:7" ht="14.4" x14ac:dyDescent="0.3">
      <c r="B9" s="59"/>
      <c r="C9" s="350" t="str">
        <f>IFERROR(VLOOKUP($B9,GeneratingUnits!$A$7:$I$800,2,TRUE),"")</f>
        <v/>
      </c>
      <c r="D9" s="350" t="str">
        <f>IFERROR(VLOOKUP($B9,GeneratingUnits!$A$7:$I$800,4,TRUE),"")</f>
        <v/>
      </c>
      <c r="E9" s="60"/>
      <c r="F9" s="60"/>
      <c r="G9" s="351"/>
    </row>
    <row r="10" spans="2:7" ht="14.4" x14ac:dyDescent="0.3">
      <c r="B10" s="59"/>
      <c r="C10" s="350"/>
      <c r="D10" s="350"/>
      <c r="E10" s="60"/>
      <c r="F10" s="60"/>
      <c r="G10" s="351"/>
    </row>
    <row r="11" spans="2:7" ht="14.4" x14ac:dyDescent="0.3">
      <c r="B11" s="59"/>
      <c r="C11" s="350"/>
      <c r="D11" s="350"/>
      <c r="E11" s="60"/>
      <c r="F11" s="60"/>
      <c r="G11" s="351"/>
    </row>
    <row r="12" spans="2:7" ht="14.4" x14ac:dyDescent="0.3">
      <c r="B12" s="59"/>
      <c r="C12" s="350"/>
      <c r="D12" s="350"/>
      <c r="E12" s="60"/>
      <c r="F12" s="60"/>
      <c r="G12" s="351"/>
    </row>
    <row r="13" spans="2:7" ht="14.4" x14ac:dyDescent="0.3">
      <c r="B13" s="59"/>
      <c r="C13" s="350"/>
      <c r="D13" s="350"/>
      <c r="E13" s="60"/>
      <c r="F13" s="60"/>
      <c r="G13" s="351"/>
    </row>
    <row r="14" spans="2:7" ht="14.4" x14ac:dyDescent="0.3">
      <c r="B14" s="59"/>
      <c r="C14" s="350"/>
      <c r="D14" s="350"/>
      <c r="E14" s="60"/>
      <c r="F14" s="60"/>
      <c r="G14" s="351"/>
    </row>
    <row r="15" spans="2:7" ht="14.4" x14ac:dyDescent="0.3">
      <c r="B15" s="59"/>
      <c r="C15" s="350"/>
      <c r="D15" s="350"/>
      <c r="E15" s="60"/>
      <c r="F15" s="60"/>
      <c r="G15" s="351"/>
    </row>
    <row r="16" spans="2:7" ht="14.4" x14ac:dyDescent="0.3">
      <c r="B16" s="59"/>
      <c r="C16" s="350"/>
      <c r="D16" s="350"/>
      <c r="E16" s="60"/>
      <c r="F16" s="60"/>
      <c r="G16" s="351"/>
    </row>
    <row r="17" spans="2:7" ht="14.4" x14ac:dyDescent="0.3">
      <c r="B17" s="59"/>
      <c r="C17" s="350"/>
      <c r="D17" s="350"/>
      <c r="E17" s="60"/>
      <c r="F17" s="60"/>
      <c r="G17" s="351"/>
    </row>
    <row r="18" spans="2:7" ht="14.4" x14ac:dyDescent="0.3">
      <c r="B18" s="59"/>
      <c r="C18" s="350"/>
      <c r="D18" s="350"/>
      <c r="E18" s="60"/>
      <c r="F18" s="60"/>
      <c r="G18" s="351"/>
    </row>
    <row r="19" spans="2:7" ht="14.4" x14ac:dyDescent="0.3">
      <c r="B19" s="59"/>
      <c r="C19" s="350"/>
      <c r="D19" s="350"/>
      <c r="E19" s="60"/>
      <c r="F19" s="60"/>
      <c r="G19" s="351"/>
    </row>
    <row r="20" spans="2:7" ht="14.4" x14ac:dyDescent="0.3">
      <c r="B20" s="59"/>
      <c r="C20" s="350"/>
      <c r="D20" s="350"/>
      <c r="E20" s="60"/>
      <c r="F20" s="60"/>
      <c r="G20" s="351"/>
    </row>
    <row r="21" spans="2:7" ht="14.4" x14ac:dyDescent="0.3">
      <c r="B21" s="59"/>
      <c r="C21" s="350"/>
      <c r="D21" s="350"/>
      <c r="E21" s="60"/>
      <c r="F21" s="60"/>
      <c r="G21" s="351"/>
    </row>
    <row r="22" spans="2:7" ht="14.4" x14ac:dyDescent="0.3">
      <c r="B22" s="59"/>
      <c r="C22" s="350"/>
      <c r="D22" s="350"/>
      <c r="E22" s="60"/>
      <c r="F22" s="60"/>
      <c r="G22" s="351"/>
    </row>
    <row r="23" spans="2:7" ht="14.4" x14ac:dyDescent="0.3">
      <c r="B23" s="59"/>
      <c r="C23" s="350"/>
      <c r="D23" s="350"/>
      <c r="E23" s="60"/>
      <c r="F23" s="60"/>
      <c r="G23" s="351"/>
    </row>
    <row r="24" spans="2:7" ht="14.4" x14ac:dyDescent="0.3">
      <c r="B24" s="59"/>
      <c r="C24" s="350"/>
      <c r="D24" s="350"/>
      <c r="E24" s="60"/>
      <c r="F24" s="60"/>
      <c r="G24" s="351"/>
    </row>
    <row r="25" spans="2:7" ht="14.4" x14ac:dyDescent="0.3">
      <c r="B25" s="59"/>
      <c r="C25" s="350"/>
      <c r="D25" s="350"/>
      <c r="E25" s="60"/>
      <c r="F25" s="60"/>
      <c r="G25" s="351"/>
    </row>
    <row r="26" spans="2:7" ht="14.4" x14ac:dyDescent="0.3">
      <c r="B26" s="59"/>
      <c r="C26" s="350"/>
      <c r="D26" s="350"/>
      <c r="E26" s="60"/>
      <c r="F26" s="60"/>
      <c r="G26" s="351"/>
    </row>
    <row r="27" spans="2:7" ht="14.4" x14ac:dyDescent="0.3">
      <c r="B27" s="59"/>
      <c r="C27" s="350"/>
      <c r="D27" s="350"/>
      <c r="E27" s="60"/>
      <c r="F27" s="60"/>
      <c r="G27" s="351"/>
    </row>
    <row r="28" spans="2:7" ht="14.4" x14ac:dyDescent="0.3">
      <c r="B28" s="59"/>
      <c r="C28" s="350"/>
      <c r="D28" s="350"/>
      <c r="E28" s="60"/>
      <c r="F28" s="60"/>
      <c r="G28" s="351"/>
    </row>
    <row r="29" spans="2:7" ht="14.4" x14ac:dyDescent="0.3">
      <c r="B29" s="59"/>
      <c r="C29" s="350"/>
      <c r="D29" s="350"/>
      <c r="E29" s="60"/>
      <c r="F29" s="60"/>
      <c r="G29" s="351"/>
    </row>
    <row r="30" spans="2:7" ht="14.4" x14ac:dyDescent="0.3">
      <c r="B30" s="59"/>
      <c r="C30" s="350"/>
      <c r="D30" s="350"/>
      <c r="E30" s="60"/>
      <c r="F30" s="60"/>
      <c r="G30" s="351"/>
    </row>
    <row r="31" spans="2:7" ht="14.4" x14ac:dyDescent="0.3">
      <c r="B31" s="59"/>
      <c r="C31" s="350"/>
      <c r="D31" s="350"/>
      <c r="E31" s="60"/>
      <c r="F31" s="60"/>
      <c r="G31" s="351"/>
    </row>
    <row r="32" spans="2:7" ht="14.4" x14ac:dyDescent="0.3">
      <c r="B32" s="59"/>
      <c r="C32" s="350"/>
      <c r="D32" s="350"/>
      <c r="E32" s="60"/>
      <c r="F32" s="60"/>
      <c r="G32" s="351"/>
    </row>
    <row r="33" spans="2:7" ht="14.4" x14ac:dyDescent="0.3">
      <c r="B33" s="59"/>
      <c r="C33" s="350"/>
      <c r="D33" s="350"/>
      <c r="E33" s="60"/>
      <c r="F33" s="60"/>
      <c r="G33" s="351"/>
    </row>
    <row r="34" spans="2:7" ht="14.4" x14ac:dyDescent="0.3">
      <c r="B34" s="59"/>
      <c r="C34" s="350"/>
      <c r="D34" s="350"/>
      <c r="E34" s="60"/>
      <c r="F34" s="60"/>
      <c r="G34" s="351"/>
    </row>
    <row r="35" spans="2:7" ht="14.4" x14ac:dyDescent="0.3">
      <c r="B35" s="59"/>
      <c r="C35" s="350"/>
      <c r="D35" s="350"/>
      <c r="E35" s="60"/>
      <c r="F35" s="60"/>
      <c r="G35" s="351"/>
    </row>
    <row r="36" spans="2:7" ht="14.4" x14ac:dyDescent="0.3">
      <c r="B36" s="59"/>
      <c r="C36" s="350"/>
      <c r="D36" s="350"/>
      <c r="E36" s="60"/>
      <c r="F36" s="60"/>
      <c r="G36" s="351"/>
    </row>
    <row r="37" spans="2:7" ht="14.4" x14ac:dyDescent="0.3">
      <c r="B37" s="59"/>
      <c r="C37" s="350"/>
      <c r="D37" s="350"/>
      <c r="E37" s="60"/>
      <c r="F37" s="60"/>
      <c r="G37" s="351"/>
    </row>
    <row r="38" spans="2:7" ht="14.4" x14ac:dyDescent="0.3">
      <c r="B38" s="59"/>
      <c r="C38" s="350"/>
      <c r="D38" s="350"/>
      <c r="E38" s="60"/>
      <c r="F38" s="60"/>
      <c r="G38" s="351"/>
    </row>
    <row r="39" spans="2:7" ht="14.4" x14ac:dyDescent="0.3">
      <c r="B39" s="59"/>
      <c r="C39" s="350"/>
      <c r="D39" s="350"/>
      <c r="E39" s="60"/>
      <c r="F39" s="60"/>
      <c r="G39" s="351"/>
    </row>
    <row r="40" spans="2:7" ht="14.4" x14ac:dyDescent="0.3">
      <c r="B40" s="59"/>
      <c r="C40" s="350"/>
      <c r="D40" s="350"/>
      <c r="E40" s="60"/>
      <c r="F40" s="60"/>
      <c r="G40" s="351"/>
    </row>
    <row r="41" spans="2:7" ht="14.4" x14ac:dyDescent="0.3">
      <c r="B41" s="59"/>
      <c r="C41" s="350" t="str">
        <f>IFERROR(VLOOKUP($B41,GeneratingUnits!$A$7:$I$800,2,TRUE),"")</f>
        <v/>
      </c>
      <c r="D41" s="350" t="str">
        <f>IFERROR(VLOOKUP($B41,GeneratingUnits!$A$7:$I$800,4,TRUE),"")</f>
        <v/>
      </c>
      <c r="E41" s="60"/>
      <c r="F41" s="60"/>
      <c r="G41" s="351"/>
    </row>
    <row r="42" spans="2:7" ht="14.4" x14ac:dyDescent="0.3">
      <c r="B42" s="59"/>
      <c r="C42" s="350" t="str">
        <f>IFERROR(VLOOKUP($B42,GeneratingUnits!$A$7:$I$800,2,TRUE),"")</f>
        <v/>
      </c>
      <c r="D42" s="350" t="str">
        <f>IFERROR(VLOOKUP($B42,GeneratingUnits!$A$7:$I$800,4,TRUE),"")</f>
        <v/>
      </c>
      <c r="E42" s="60"/>
      <c r="F42" s="60"/>
      <c r="G42" s="351"/>
    </row>
    <row r="43" spans="2:7" ht="14.4" x14ac:dyDescent="0.3">
      <c r="B43" s="59"/>
      <c r="C43" s="350" t="str">
        <f>IFERROR(VLOOKUP($B43,GeneratingUnits!$A$7:$I$800,2,TRUE),"")</f>
        <v/>
      </c>
      <c r="D43" s="350" t="str">
        <f>IFERROR(VLOOKUP($B43,GeneratingUnits!$A$7:$I$800,4,TRUE),"")</f>
        <v/>
      </c>
      <c r="E43" s="60"/>
      <c r="F43" s="60"/>
      <c r="G43" s="351"/>
    </row>
    <row r="44" spans="2:7" ht="14.4" x14ac:dyDescent="0.3">
      <c r="B44" s="59"/>
      <c r="C44" s="350" t="str">
        <f>IFERROR(VLOOKUP($B44,GeneratingUnits!$A$7:$I$800,2,TRUE),"")</f>
        <v/>
      </c>
      <c r="D44" s="350" t="str">
        <f>IFERROR(VLOOKUP($B44,GeneratingUnits!$A$7:$I$800,4,TRUE),"")</f>
        <v/>
      </c>
      <c r="E44" s="60"/>
      <c r="F44" s="60"/>
      <c r="G44" s="351"/>
    </row>
    <row r="45" spans="2:7" ht="14.4" x14ac:dyDescent="0.3">
      <c r="B45" s="59"/>
      <c r="C45" s="350" t="str">
        <f>IFERROR(VLOOKUP($B45,GeneratingUnits!$A$7:$I$800,2,TRUE),"")</f>
        <v/>
      </c>
      <c r="D45" s="350" t="str">
        <f>IFERROR(VLOOKUP($B45,GeneratingUnits!$A$7:$I$800,4,TRUE),"")</f>
        <v/>
      </c>
      <c r="E45" s="60"/>
      <c r="F45" s="60"/>
      <c r="G45" s="351"/>
    </row>
    <row r="46" spans="2:7" ht="14.4" x14ac:dyDescent="0.3">
      <c r="B46" s="59"/>
      <c r="C46" s="350" t="str">
        <f>IFERROR(VLOOKUP($B46,GeneratingUnits!$A$7:$I$800,2,TRUE),"")</f>
        <v/>
      </c>
      <c r="D46" s="350" t="str">
        <f>IFERROR(VLOOKUP($B46,GeneratingUnits!$A$7:$I$800,4,TRUE),"")</f>
        <v/>
      </c>
      <c r="E46" s="60"/>
      <c r="F46" s="60"/>
      <c r="G46" s="351"/>
    </row>
    <row r="47" spans="2:7" ht="14.4" x14ac:dyDescent="0.3">
      <c r="B47" s="59"/>
      <c r="C47" s="350" t="str">
        <f>IFERROR(VLOOKUP($B47,GeneratingUnits!$A$7:$I$800,2,TRUE),"")</f>
        <v/>
      </c>
      <c r="D47" s="350" t="str">
        <f>IFERROR(VLOOKUP($B47,GeneratingUnits!$A$7:$I$800,4,TRUE),"")</f>
        <v/>
      </c>
      <c r="E47" s="60"/>
      <c r="F47" s="60"/>
      <c r="G47" s="351"/>
    </row>
    <row r="48" spans="2:7" ht="14.4" x14ac:dyDescent="0.3">
      <c r="B48" s="59"/>
      <c r="C48" s="350" t="str">
        <f>IFERROR(VLOOKUP($B48,GeneratingUnits!$A$7:$I$800,2,TRUE),"")</f>
        <v/>
      </c>
      <c r="D48" s="350" t="str">
        <f>IFERROR(VLOOKUP($B48,GeneratingUnits!$A$7:$I$800,4,TRUE),"")</f>
        <v/>
      </c>
      <c r="E48" s="60"/>
      <c r="F48" s="60"/>
      <c r="G48" s="351"/>
    </row>
    <row r="49" spans="2:7" ht="14.4" x14ac:dyDescent="0.3">
      <c r="B49" s="59"/>
      <c r="C49" s="350" t="str">
        <f>IFERROR(VLOOKUP($B49,GeneratingUnits!$A$7:$I$800,2,TRUE),"")</f>
        <v/>
      </c>
      <c r="D49" s="350" t="str">
        <f>IFERROR(VLOOKUP($B49,GeneratingUnits!$A$7:$I$800,4,TRUE),"")</f>
        <v/>
      </c>
      <c r="E49" s="60"/>
      <c r="F49" s="60"/>
      <c r="G49" s="351"/>
    </row>
    <row r="50" spans="2:7" ht="14.4" x14ac:dyDescent="0.3">
      <c r="B50" s="59"/>
      <c r="C50" s="350" t="str">
        <f>IFERROR(VLOOKUP($B50,GeneratingUnits!$A$7:$I$800,2,TRUE),"")</f>
        <v/>
      </c>
      <c r="D50" s="350" t="str">
        <f>IFERROR(VLOOKUP($B50,GeneratingUnits!$A$7:$I$800,4,TRUE),"")</f>
        <v/>
      </c>
      <c r="E50" s="60"/>
      <c r="F50" s="60"/>
      <c r="G50" s="351"/>
    </row>
    <row r="51" spans="2:7" ht="14.4" x14ac:dyDescent="0.3">
      <c r="B51" s="59"/>
      <c r="C51" s="350" t="str">
        <f>IFERROR(VLOOKUP($B51,GeneratingUnits!$A$7:$I$800,2,TRUE),"")</f>
        <v/>
      </c>
      <c r="D51" s="350" t="str">
        <f>IFERROR(VLOOKUP($B51,GeneratingUnits!$A$7:$I$800,4,TRUE),"")</f>
        <v/>
      </c>
      <c r="E51" s="60"/>
      <c r="F51" s="60"/>
      <c r="G51" s="351"/>
    </row>
    <row r="52" spans="2:7" ht="14.4" x14ac:dyDescent="0.3">
      <c r="B52" s="59"/>
      <c r="C52" s="350" t="str">
        <f>IFERROR(VLOOKUP($B52,GeneratingUnits!$A$7:$I$800,2,TRUE),"")</f>
        <v/>
      </c>
      <c r="D52" s="350" t="str">
        <f>IFERROR(VLOOKUP($B52,GeneratingUnits!$A$7:$I$800,4,TRUE),"")</f>
        <v/>
      </c>
      <c r="E52" s="60"/>
      <c r="F52" s="60"/>
      <c r="G52" s="351"/>
    </row>
    <row r="53" spans="2:7" ht="14.4" x14ac:dyDescent="0.3">
      <c r="B53" s="59"/>
      <c r="C53" s="350" t="str">
        <f>IFERROR(VLOOKUP($B53,GeneratingUnits!$A$7:$I$800,2,TRUE),"")</f>
        <v/>
      </c>
      <c r="D53" s="350" t="str">
        <f>IFERROR(VLOOKUP($B53,GeneratingUnits!$A$7:$I$800,4,TRUE),"")</f>
        <v/>
      </c>
      <c r="E53" s="60"/>
      <c r="F53" s="60"/>
      <c r="G53" s="351"/>
    </row>
    <row r="54" spans="2:7" ht="14.4" x14ac:dyDescent="0.3">
      <c r="B54" s="59"/>
      <c r="C54" s="350" t="str">
        <f>IFERROR(VLOOKUP($B54,GeneratingUnits!$A$7:$I$800,2,TRUE),"")</f>
        <v/>
      </c>
      <c r="D54" s="350" t="str">
        <f>IFERROR(VLOOKUP($B54,GeneratingUnits!$A$7:$I$800,4,TRUE),"")</f>
        <v/>
      </c>
      <c r="E54" s="60"/>
      <c r="F54" s="60"/>
      <c r="G54" s="351"/>
    </row>
    <row r="55" spans="2:7" ht="14.4" x14ac:dyDescent="0.3">
      <c r="B55" s="59"/>
      <c r="C55" s="350" t="str">
        <f>IFERROR(VLOOKUP($B55,GeneratingUnits!$A$7:$I$800,2,TRUE),"")</f>
        <v/>
      </c>
      <c r="D55" s="350" t="str">
        <f>IFERROR(VLOOKUP($B55,GeneratingUnits!$A$7:$I$800,4,TRUE),"")</f>
        <v/>
      </c>
      <c r="E55" s="60"/>
      <c r="F55" s="60"/>
      <c r="G55" s="351"/>
    </row>
    <row r="56" spans="2:7" ht="14.4" x14ac:dyDescent="0.3">
      <c r="B56" s="59"/>
      <c r="C56" s="350" t="str">
        <f>IFERROR(VLOOKUP($B56,GeneratingUnits!$A$7:$I$800,2,TRUE),"")</f>
        <v/>
      </c>
      <c r="D56" s="350" t="str">
        <f>IFERROR(VLOOKUP($B56,GeneratingUnits!$A$7:$I$800,4,TRUE),"")</f>
        <v/>
      </c>
      <c r="E56" s="60"/>
      <c r="F56" s="60"/>
      <c r="G56" s="351"/>
    </row>
    <row r="57" spans="2:7" ht="14.4" x14ac:dyDescent="0.3">
      <c r="B57" s="59"/>
      <c r="C57" s="350" t="str">
        <f>IFERROR(VLOOKUP($B57,GeneratingUnits!$A$7:$I$800,2,TRUE),"")</f>
        <v/>
      </c>
      <c r="D57" s="350" t="str">
        <f>IFERROR(VLOOKUP($B57,GeneratingUnits!$A$7:$I$800,4,TRUE),"")</f>
        <v/>
      </c>
      <c r="E57" s="60"/>
      <c r="F57" s="60"/>
      <c r="G57" s="351"/>
    </row>
    <row r="58" spans="2:7" ht="14.4" x14ac:dyDescent="0.3">
      <c r="B58" s="59"/>
      <c r="C58" s="350" t="str">
        <f>IFERROR(VLOOKUP($B58,GeneratingUnits!$A$7:$I$800,2,TRUE),"")</f>
        <v/>
      </c>
      <c r="D58" s="350" t="str">
        <f>IFERROR(VLOOKUP($B58,GeneratingUnits!$A$7:$I$800,4,TRUE),"")</f>
        <v/>
      </c>
      <c r="E58" s="60"/>
      <c r="F58" s="60"/>
      <c r="G58" s="351"/>
    </row>
    <row r="59" spans="2:7" ht="14.4" x14ac:dyDescent="0.3">
      <c r="B59" s="59"/>
      <c r="C59" s="350" t="str">
        <f>IFERROR(VLOOKUP($B59,GeneratingUnits!$A$7:$I$800,2,TRUE),"")</f>
        <v/>
      </c>
      <c r="D59" s="350" t="str">
        <f>IFERROR(VLOOKUP($B59,GeneratingUnits!$A$7:$I$800,4,TRUE),"")</f>
        <v/>
      </c>
      <c r="E59" s="60"/>
      <c r="F59" s="60"/>
      <c r="G59" s="351"/>
    </row>
    <row r="60" spans="2:7" ht="14.4" x14ac:dyDescent="0.3">
      <c r="B60" s="59"/>
      <c r="C60" s="350" t="str">
        <f>IFERROR(VLOOKUP($B60,GeneratingUnits!$A$7:$I$800,2,TRUE),"")</f>
        <v/>
      </c>
      <c r="D60" s="350" t="str">
        <f>IFERROR(VLOOKUP($B60,GeneratingUnits!$A$7:$I$800,4,TRUE),"")</f>
        <v/>
      </c>
      <c r="E60" s="60"/>
      <c r="F60" s="60"/>
      <c r="G60" s="351"/>
    </row>
    <row r="61" spans="2:7" ht="14.4" x14ac:dyDescent="0.3">
      <c r="B61" s="59"/>
      <c r="C61" s="350" t="str">
        <f>IFERROR(VLOOKUP($B61,GeneratingUnits!$A$7:$I$800,2,TRUE),"")</f>
        <v/>
      </c>
      <c r="D61" s="350" t="str">
        <f>IFERROR(VLOOKUP($B61,GeneratingUnits!$A$7:$I$800,4,TRUE),"")</f>
        <v/>
      </c>
      <c r="E61" s="60"/>
      <c r="F61" s="60"/>
      <c r="G61" s="351"/>
    </row>
    <row r="62" spans="2:7" ht="14.4" x14ac:dyDescent="0.3">
      <c r="B62" s="59"/>
      <c r="C62" s="350" t="str">
        <f>IFERROR(VLOOKUP($B62,GeneratingUnits!$A$7:$I$800,2,TRUE),"")</f>
        <v/>
      </c>
      <c r="D62" s="350" t="str">
        <f>IFERROR(VLOOKUP($B62,GeneratingUnits!$A$7:$I$800,4,TRUE),"")</f>
        <v/>
      </c>
      <c r="E62" s="60"/>
      <c r="F62" s="60"/>
      <c r="G62" s="351"/>
    </row>
    <row r="63" spans="2:7" ht="14.4" x14ac:dyDescent="0.3">
      <c r="B63" s="59"/>
      <c r="C63" s="350" t="str">
        <f>IFERROR(VLOOKUP($B63,GeneratingUnits!$A$7:$I$800,2,TRUE),"")</f>
        <v/>
      </c>
      <c r="D63" s="350" t="str">
        <f>IFERROR(VLOOKUP($B63,GeneratingUnits!$A$7:$I$800,4,TRUE),"")</f>
        <v/>
      </c>
      <c r="E63" s="60"/>
      <c r="F63" s="60"/>
      <c r="G63" s="351"/>
    </row>
    <row r="64" spans="2:7" ht="14.4" x14ac:dyDescent="0.3">
      <c r="B64" s="59"/>
      <c r="C64" s="350" t="str">
        <f>IFERROR(VLOOKUP($B64,GeneratingUnits!$A$7:$I$800,2,TRUE),"")</f>
        <v/>
      </c>
      <c r="D64" s="350" t="str">
        <f>IFERROR(VLOOKUP($B64,GeneratingUnits!$A$7:$I$800,4,TRUE),"")</f>
        <v/>
      </c>
      <c r="E64" s="60"/>
      <c r="F64" s="60"/>
      <c r="G64" s="351"/>
    </row>
    <row r="65" spans="2:7" ht="14.4" x14ac:dyDescent="0.3">
      <c r="B65" s="59"/>
      <c r="C65" s="350" t="str">
        <f>IFERROR(VLOOKUP($B65,GeneratingUnits!$A$7:$I$800,2,TRUE),"")</f>
        <v/>
      </c>
      <c r="D65" s="350" t="str">
        <f>IFERROR(VLOOKUP($B65,GeneratingUnits!$A$7:$I$800,4,TRUE),"")</f>
        <v/>
      </c>
      <c r="E65" s="60"/>
      <c r="F65" s="60"/>
      <c r="G65" s="351"/>
    </row>
    <row r="66" spans="2:7" ht="14.4" x14ac:dyDescent="0.3">
      <c r="B66" s="59"/>
      <c r="C66" s="350" t="str">
        <f>IFERROR(VLOOKUP($B66,GeneratingUnits!$A$7:$I$800,2,TRUE),"")</f>
        <v/>
      </c>
      <c r="D66" s="350" t="str">
        <f>IFERROR(VLOOKUP($B66,GeneratingUnits!$A$7:$I$800,4,TRUE),"")</f>
        <v/>
      </c>
      <c r="E66" s="60"/>
      <c r="F66" s="60"/>
      <c r="G66" s="351"/>
    </row>
    <row r="67" spans="2:7" ht="14.4" x14ac:dyDescent="0.3">
      <c r="B67" s="59"/>
      <c r="C67" s="350" t="str">
        <f>IFERROR(VLOOKUP($B67,GeneratingUnits!$A$7:$I$800,2,TRUE),"")</f>
        <v/>
      </c>
      <c r="D67" s="350" t="str">
        <f>IFERROR(VLOOKUP($B67,GeneratingUnits!$A$7:$I$800,4,TRUE),"")</f>
        <v/>
      </c>
      <c r="E67" s="60"/>
      <c r="F67" s="60"/>
      <c r="G67" s="351"/>
    </row>
    <row r="68" spans="2:7" ht="14.4" x14ac:dyDescent="0.3">
      <c r="B68" s="59"/>
      <c r="C68" s="350" t="str">
        <f>IFERROR(VLOOKUP($B68,GeneratingUnits!$A$7:$I$800,2,TRUE),"")</f>
        <v/>
      </c>
      <c r="D68" s="350" t="str">
        <f>IFERROR(VLOOKUP($B68,GeneratingUnits!$A$7:$I$800,4,TRUE),"")</f>
        <v/>
      </c>
      <c r="E68" s="60"/>
      <c r="F68" s="60"/>
      <c r="G68" s="351"/>
    </row>
    <row r="69" spans="2:7" ht="14.4" x14ac:dyDescent="0.3">
      <c r="B69" s="59"/>
      <c r="C69" s="350" t="str">
        <f>IFERROR(VLOOKUP($B69,GeneratingUnits!$A$7:$I$800,2,TRUE),"")</f>
        <v/>
      </c>
      <c r="D69" s="350" t="str">
        <f>IFERROR(VLOOKUP($B69,GeneratingUnits!$A$7:$I$800,4,TRUE),"")</f>
        <v/>
      </c>
      <c r="E69" s="60"/>
      <c r="F69" s="60"/>
      <c r="G69" s="351"/>
    </row>
    <row r="70" spans="2:7" ht="14.4" x14ac:dyDescent="0.3">
      <c r="B70" s="59"/>
      <c r="C70" s="350" t="str">
        <f>IFERROR(VLOOKUP($B70,GeneratingUnits!$A$7:$I$800,2,TRUE),"")</f>
        <v/>
      </c>
      <c r="D70" s="350" t="str">
        <f>IFERROR(VLOOKUP($B70,GeneratingUnits!$A$7:$I$800,4,TRUE),"")</f>
        <v/>
      </c>
      <c r="E70" s="60"/>
      <c r="F70" s="60"/>
      <c r="G70" s="351"/>
    </row>
    <row r="71" spans="2:7" ht="14.4" x14ac:dyDescent="0.3">
      <c r="B71" s="59"/>
      <c r="C71" s="350" t="str">
        <f>IFERROR(VLOOKUP($B71,GeneratingUnits!$A$7:$I$800,2,TRUE),"")</f>
        <v/>
      </c>
      <c r="D71" s="350" t="str">
        <f>IFERROR(VLOOKUP($B71,GeneratingUnits!$A$7:$I$800,4,TRUE),"")</f>
        <v/>
      </c>
      <c r="E71" s="60"/>
      <c r="F71" s="60"/>
      <c r="G71" s="351"/>
    </row>
    <row r="72" spans="2:7" ht="14.4" x14ac:dyDescent="0.3">
      <c r="B72" s="59"/>
      <c r="C72" s="350" t="str">
        <f>IFERROR(VLOOKUP($B72,GeneratingUnits!$A$7:$I$800,2,TRUE),"")</f>
        <v/>
      </c>
      <c r="D72" s="350" t="str">
        <f>IFERROR(VLOOKUP($B72,GeneratingUnits!$A$7:$I$800,4,TRUE),"")</f>
        <v/>
      </c>
      <c r="E72" s="60"/>
      <c r="F72" s="60"/>
      <c r="G72" s="351"/>
    </row>
    <row r="73" spans="2:7" ht="14.4" x14ac:dyDescent="0.3">
      <c r="B73" s="59"/>
      <c r="C73" s="350"/>
      <c r="D73" s="350"/>
      <c r="E73" s="60"/>
      <c r="F73" s="60"/>
      <c r="G73" s="351"/>
    </row>
    <row r="74" spans="2:7" ht="14.4" x14ac:dyDescent="0.3">
      <c r="B74" s="59"/>
      <c r="C74" s="350" t="str">
        <f>IFERROR(VLOOKUP($B74,GeneratingUnits!$A$7:$I$800,2,TRUE),"")</f>
        <v/>
      </c>
      <c r="D74" s="350" t="str">
        <f>IFERROR(VLOOKUP($B74,GeneratingUnits!$A$7:$I$800,4,TRUE),"")</f>
        <v/>
      </c>
      <c r="E74" s="60"/>
      <c r="F74" s="60"/>
      <c r="G74" s="351"/>
    </row>
    <row r="75" spans="2:7" ht="14.4" x14ac:dyDescent="0.3">
      <c r="B75" s="59"/>
      <c r="C75" s="350" t="str">
        <f>IFERROR(VLOOKUP($B75,GeneratingUnits!$A$7:$I$800,2,TRUE),"")</f>
        <v/>
      </c>
      <c r="D75" s="350" t="str">
        <f>IFERROR(VLOOKUP($B75,GeneratingUnits!$A$7:$I$800,4,TRUE),"")</f>
        <v/>
      </c>
      <c r="E75" s="60"/>
      <c r="F75" s="60"/>
      <c r="G75" s="351"/>
    </row>
    <row r="76" spans="2:7" ht="14.4" x14ac:dyDescent="0.3">
      <c r="B76" s="27"/>
      <c r="C76" s="119"/>
      <c r="D76" s="119"/>
      <c r="E76" s="119"/>
      <c r="F76" s="119"/>
      <c r="G76" s="351"/>
    </row>
    <row r="77" spans="2:7" ht="14.4" x14ac:dyDescent="0.3">
      <c r="B77" s="27"/>
      <c r="C77" s="148" t="s">
        <v>1902</v>
      </c>
      <c r="D77" s="183"/>
      <c r="E77" s="183"/>
      <c r="F77" s="183"/>
    </row>
    <row r="78" spans="2:7" ht="14.4" x14ac:dyDescent="0.3">
      <c r="B78" s="59"/>
      <c r="C78" s="350"/>
      <c r="D78" s="350"/>
      <c r="E78" s="60"/>
      <c r="F78" s="60"/>
    </row>
    <row r="79" spans="2:7" ht="14.4" x14ac:dyDescent="0.3">
      <c r="B79" s="59"/>
      <c r="C79" s="350"/>
      <c r="D79" s="350"/>
      <c r="E79" s="60"/>
      <c r="F79" s="60"/>
    </row>
    <row r="80" spans="2:7" ht="14.4" x14ac:dyDescent="0.3">
      <c r="B80" s="59"/>
      <c r="C80" s="350"/>
      <c r="D80" s="350"/>
      <c r="E80" s="60"/>
      <c r="F80" s="60"/>
    </row>
    <row r="81" spans="1:16" ht="14.4" x14ac:dyDescent="0.3">
      <c r="B81" s="59"/>
      <c r="C81" s="350"/>
      <c r="D81" s="350"/>
      <c r="E81" s="60"/>
      <c r="F81" s="60"/>
    </row>
    <row r="82" spans="1:16" s="348" customFormat="1" ht="14.4" x14ac:dyDescent="0.3">
      <c r="A82" s="343"/>
      <c r="B82" s="59"/>
      <c r="C82" s="350"/>
      <c r="D82" s="350"/>
      <c r="E82" s="60"/>
      <c r="F82" s="60"/>
      <c r="H82" s="343"/>
      <c r="I82" s="343"/>
      <c r="J82" s="343"/>
      <c r="K82" s="343"/>
      <c r="L82" s="343"/>
      <c r="M82" s="343"/>
      <c r="N82" s="343"/>
      <c r="O82" s="343"/>
      <c r="P82" s="343"/>
    </row>
    <row r="83" spans="1:16" s="348" customFormat="1" ht="14.4" x14ac:dyDescent="0.3">
      <c r="A83" s="343"/>
      <c r="B83" s="59"/>
      <c r="C83" s="350"/>
      <c r="D83" s="350"/>
      <c r="E83" s="60"/>
      <c r="F83" s="60"/>
      <c r="H83" s="343"/>
      <c r="I83" s="343"/>
      <c r="J83" s="343"/>
      <c r="K83" s="343"/>
      <c r="L83" s="343"/>
      <c r="M83" s="343"/>
      <c r="N83" s="343"/>
      <c r="O83" s="343"/>
      <c r="P83" s="343"/>
    </row>
    <row r="85" spans="1:16" s="348" customFormat="1" ht="28.8" x14ac:dyDescent="0.3">
      <c r="A85" s="343"/>
      <c r="D85" s="119" t="s">
        <v>1903</v>
      </c>
      <c r="E85" s="27">
        <f>SUM(E8:E83)</f>
        <v>0</v>
      </c>
      <c r="F85" s="343"/>
      <c r="H85" s="343"/>
      <c r="I85" s="343"/>
      <c r="J85" s="343"/>
      <c r="K85" s="343"/>
      <c r="L85" s="343"/>
      <c r="M85" s="343"/>
      <c r="N85" s="343"/>
      <c r="O85" s="343"/>
      <c r="P85" s="343"/>
    </row>
  </sheetData>
  <sheetProtection algorithmName="SHA-512" hashValue="LOR3FDQD32eXbg1DvHQ0QWlGx9/7YSZU9ZLDwSrK5Ft1Agl9pf3fz20R63wm/vjdfdMajk1G2JAIi07qnq1prA==" saltValue="FIStM0bh0usROmkqvuCaug==" spinCount="100000" sheet="1" objects="1" scenarios="1" selectLockedCells="1"/>
  <dataConsolidate/>
  <mergeCells count="3">
    <mergeCell ref="B5:E5"/>
    <mergeCell ref="B2:C2"/>
    <mergeCell ref="B3:F3"/>
  </mergeCells>
  <dataValidations count="1">
    <dataValidation type="whole" operator="greaterThanOrEqual" allowBlank="1" showInputMessage="1" showErrorMessage="1" sqref="E78:E83 E8:E75" xr:uid="{FA7EAF59-1B7C-4006-98A9-EDC499DF431C}">
      <formula1>0</formula1>
    </dataValidation>
  </dataValidations>
  <printOptions horizontalCentered="1" gridLines="1"/>
  <pageMargins left="0.75" right="0.5" top="1" bottom="0.5" header="0.5" footer="0.5"/>
  <pageSetup fitToHeight="0" orientation="portrait" r:id="rId1"/>
  <headerFooter alignWithMargins="0">
    <oddHeader xml:space="preserve">&amp;R
</oddHeader>
    <oddFooter>&amp;LCEP Full Report&amp;C&amp;A&amp;R&amp;P of &amp;N</oddFooter>
  </headerFooter>
  <rowBreaks count="1" manualBreakCount="1">
    <brk id="76"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9EE8E9E3-1547-4070-B6A8-61F797EAA254}">
          <x14:formula1>
            <xm:f>GeneratingUnits!$A$6:$A$772</xm:f>
          </x14:formula1>
          <xm:sqref>B8:B75</xm:sqref>
        </x14:dataValidation>
        <x14:dataValidation type="list" allowBlank="1" showInputMessage="1" showErrorMessage="1" xr:uid="{5436E7C9-0341-472E-BBE1-DB0447091AB0}">
          <x14:formula1>
            <xm:f>Menus!$A$2:$A$3</xm:f>
          </x14:formula1>
          <xm:sqref>F5</xm:sqref>
        </x14:dataValidation>
        <x14:dataValidation type="list" allowBlank="1" showInputMessage="1" showErrorMessage="1" xr:uid="{F802C778-BCD0-4D81-AD99-FE77FFECA984}">
          <x14:formula1>
            <xm:f>Menus!$B$2:$B$32</xm:f>
          </x14:formula1>
          <xm:sqref>F78:F83 F8:F75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9" tint="0.59999389629810485"/>
    <pageSetUpPr fitToPage="1"/>
  </sheetPr>
  <dimension ref="B1:AD259"/>
  <sheetViews>
    <sheetView showGridLines="0" zoomScaleNormal="100" workbookViewId="0">
      <pane ySplit="12" topLeftCell="A230" activePane="bottomLeft" state="frozen"/>
      <selection activeCell="B1" sqref="B1"/>
      <selection pane="bottomLeft" activeCell="B13" sqref="B13"/>
    </sheetView>
  </sheetViews>
  <sheetFormatPr defaultColWidth="9.109375" defaultRowHeight="14.4" x14ac:dyDescent="0.3"/>
  <cols>
    <col min="1" max="1" width="2.21875" style="27" customWidth="1"/>
    <col min="2" max="2" width="17.33203125" style="119" customWidth="1"/>
    <col min="3" max="3" width="29.109375" style="27" customWidth="1"/>
    <col min="4" max="7" width="14.44140625" style="119" customWidth="1"/>
    <col min="8" max="8" width="9" style="119" customWidth="1"/>
    <col min="9" max="9" width="24" style="119" customWidth="1"/>
    <col min="10" max="13" width="13.109375" style="119" customWidth="1"/>
    <col min="27" max="28" width="14.5546875" style="27" hidden="1" customWidth="1"/>
    <col min="29" max="29" width="18.109375" style="27" hidden="1" customWidth="1"/>
    <col min="30" max="30" width="18.6640625" style="27" hidden="1" customWidth="1"/>
    <col min="31" max="16384" width="9.109375" style="27"/>
  </cols>
  <sheetData>
    <row r="1" spans="2:30" ht="16.2" customHeight="1" thickBot="1" x14ac:dyDescent="0.35">
      <c r="B1" s="214" t="str">
        <f>_xlfn.CONCAT('1 - Contact Info'!B1:E1,'1 - Contact Info'!F1:O1)</f>
        <v>Company Name:</v>
      </c>
      <c r="C1" s="102"/>
      <c r="D1" s="102"/>
      <c r="E1" s="238"/>
      <c r="G1" s="184" t="s">
        <v>1479</v>
      </c>
      <c r="H1" s="252">
        <f>ROUND('4 - Sales and Revenues'!O84,0)</f>
        <v>0</v>
      </c>
      <c r="I1" s="27"/>
      <c r="J1" s="256" t="str">
        <f>INSTRUCTIONS!$B$34</f>
        <v>Reporting Year: 2023 , v9.3</v>
      </c>
      <c r="K1" s="188"/>
      <c r="N1" s="27"/>
      <c r="O1" s="27"/>
      <c r="P1" s="27"/>
      <c r="Q1" s="27"/>
      <c r="R1" s="27"/>
      <c r="S1" s="27"/>
      <c r="T1" s="27"/>
      <c r="U1" s="27"/>
      <c r="V1" s="27"/>
      <c r="W1" s="27"/>
      <c r="AA1" s="27" t="s">
        <v>1889</v>
      </c>
      <c r="AB1" s="27" t="s">
        <v>1889</v>
      </c>
      <c r="AC1" s="27" t="s">
        <v>1889</v>
      </c>
      <c r="AD1" s="27" t="s">
        <v>1889</v>
      </c>
    </row>
    <row r="2" spans="2:30" s="240" customFormat="1" ht="8.4" customHeight="1" x14ac:dyDescent="0.3">
      <c r="C2" s="239"/>
      <c r="D2" s="211"/>
      <c r="E2" s="211"/>
      <c r="I2" s="241"/>
      <c r="J2" s="241"/>
      <c r="K2" s="242"/>
    </row>
    <row r="3" spans="2:30" x14ac:dyDescent="0.3">
      <c r="B3" s="331"/>
      <c r="C3" s="533" t="s">
        <v>1486</v>
      </c>
      <c r="D3" s="533"/>
      <c r="E3" s="533"/>
      <c r="F3" s="533"/>
      <c r="G3" s="533"/>
      <c r="H3" s="27"/>
      <c r="I3" s="532" t="s">
        <v>1496</v>
      </c>
      <c r="J3" s="532"/>
      <c r="K3" s="532"/>
      <c r="L3" s="532"/>
      <c r="M3" s="532"/>
      <c r="N3" s="27"/>
      <c r="O3" s="27"/>
      <c r="P3" s="27"/>
      <c r="Q3" s="27"/>
      <c r="R3" s="27"/>
      <c r="S3" s="27"/>
      <c r="T3" s="27"/>
      <c r="U3" s="27"/>
      <c r="V3" s="27"/>
      <c r="W3" s="27"/>
      <c r="X3" s="27"/>
      <c r="Y3" s="27"/>
      <c r="Z3" s="27"/>
      <c r="AA3" s="188"/>
      <c r="AB3" s="188"/>
    </row>
    <row r="4" spans="2:30" x14ac:dyDescent="0.3">
      <c r="B4" s="27"/>
      <c r="D4" s="177" t="s">
        <v>675</v>
      </c>
      <c r="E4" s="177" t="s">
        <v>1076</v>
      </c>
      <c r="F4" s="177" t="s">
        <v>673</v>
      </c>
      <c r="G4" s="177" t="s">
        <v>1087</v>
      </c>
      <c r="H4" s="27"/>
      <c r="I4" s="82"/>
      <c r="J4" s="177" t="s">
        <v>675</v>
      </c>
      <c r="K4" s="177" t="s">
        <v>1076</v>
      </c>
      <c r="L4" s="177" t="s">
        <v>673</v>
      </c>
      <c r="M4" s="177" t="s">
        <v>1087</v>
      </c>
      <c r="N4" s="27"/>
      <c r="O4" s="537" t="s">
        <v>1910</v>
      </c>
      <c r="P4" s="537"/>
      <c r="Q4" s="537"/>
      <c r="R4" s="537"/>
      <c r="S4" s="27"/>
      <c r="T4" s="27"/>
      <c r="U4" s="27"/>
      <c r="V4" s="27"/>
      <c r="W4" s="27"/>
      <c r="X4" s="27"/>
      <c r="Y4" s="27"/>
      <c r="Z4" s="27"/>
      <c r="AA4" s="188"/>
      <c r="AB4" s="188"/>
    </row>
    <row r="5" spans="2:30" x14ac:dyDescent="0.3">
      <c r="B5" s="27"/>
      <c r="C5" s="189" t="s">
        <v>1477</v>
      </c>
      <c r="D5" s="190">
        <f>Requirements!B11</f>
        <v>0.1</v>
      </c>
      <c r="E5" s="190">
        <f>VLOOKUP(INSTRUCTIONS!$C$36,Requirements!$D$2:$E$12,2)</f>
        <v>0.11</v>
      </c>
      <c r="F5" s="190">
        <f>Requirements!H2</f>
        <v>0.3</v>
      </c>
      <c r="G5" s="190">
        <f>VLOOKUP(INSTRUCTIONS!$C$36,Requirements!$J$2:$K$11,2)</f>
        <v>1.2E-2</v>
      </c>
      <c r="H5" s="27"/>
      <c r="I5" s="191" t="s">
        <v>697</v>
      </c>
      <c r="J5" s="327">
        <f t="shared" ref="J5:M8" si="0">SUMIFS($AD$13:$AD$231,$H$13:$H$231,J$4,$I$13:$I$231,$I5)</f>
        <v>0</v>
      </c>
      <c r="K5" s="327">
        <f t="shared" si="0"/>
        <v>0</v>
      </c>
      <c r="L5" s="327">
        <f t="shared" si="0"/>
        <v>0</v>
      </c>
      <c r="M5" s="327">
        <f t="shared" si="0"/>
        <v>0</v>
      </c>
      <c r="N5" s="27"/>
      <c r="O5" s="537"/>
      <c r="P5" s="537"/>
      <c r="Q5" s="537"/>
      <c r="R5" s="537"/>
      <c r="S5" s="27"/>
      <c r="T5" s="27"/>
      <c r="U5" s="27"/>
      <c r="V5" s="27"/>
      <c r="W5" s="27"/>
      <c r="X5" s="27"/>
      <c r="Y5" s="27"/>
      <c r="Z5" s="27"/>
      <c r="AA5" s="188"/>
      <c r="AB5" s="188"/>
    </row>
    <row r="6" spans="2:30" x14ac:dyDescent="0.3">
      <c r="B6" s="27"/>
      <c r="C6" s="27" t="s">
        <v>1465</v>
      </c>
      <c r="D6" s="192">
        <f>ROUND('A - Exemptions'!D17,0)</f>
        <v>0</v>
      </c>
      <c r="E6" s="192">
        <f>ROUND('A - Exemptions'!E17,0)</f>
        <v>0</v>
      </c>
      <c r="F6" s="192">
        <f>ROUND('A - Exemptions'!F17,0)</f>
        <v>0</v>
      </c>
      <c r="G6" s="192">
        <f>ROUND('A - Exemptions'!G17,0)</f>
        <v>0</v>
      </c>
      <c r="H6" s="27"/>
      <c r="I6" s="193" t="s">
        <v>62</v>
      </c>
      <c r="J6" s="328">
        <f t="shared" si="0"/>
        <v>0</v>
      </c>
      <c r="K6" s="328">
        <f t="shared" si="0"/>
        <v>0</v>
      </c>
      <c r="L6" s="328">
        <f t="shared" si="0"/>
        <v>0</v>
      </c>
      <c r="M6" s="328">
        <f t="shared" si="0"/>
        <v>0</v>
      </c>
      <c r="N6" s="27"/>
      <c r="O6" s="537"/>
      <c r="P6" s="537"/>
      <c r="Q6" s="537"/>
      <c r="R6" s="537"/>
      <c r="S6" s="27"/>
      <c r="T6" s="27"/>
      <c r="U6" s="27"/>
      <c r="V6" s="27"/>
      <c r="W6" s="27"/>
      <c r="X6" s="27"/>
      <c r="Y6" s="27"/>
      <c r="Z6" s="27"/>
      <c r="AA6" s="188"/>
      <c r="AB6" s="188"/>
    </row>
    <row r="7" spans="2:30" x14ac:dyDescent="0.3">
      <c r="B7" s="27"/>
      <c r="C7" s="27" t="s">
        <v>1478</v>
      </c>
      <c r="D7" s="194">
        <f>'3 - Product and General Info'!E4</f>
        <v>0</v>
      </c>
      <c r="E7" s="194">
        <f>'3 - Product and General Info'!E5</f>
        <v>0</v>
      </c>
      <c r="F7" s="194">
        <f>'3 - Product and General Info'!E6</f>
        <v>0</v>
      </c>
      <c r="G7" s="194">
        <f>'3 - Product and General Info'!E7</f>
        <v>0</v>
      </c>
      <c r="H7" s="27"/>
      <c r="I7" s="193" t="s">
        <v>1880</v>
      </c>
      <c r="J7" s="328">
        <f t="shared" si="0"/>
        <v>0</v>
      </c>
      <c r="K7" s="328">
        <f t="shared" si="0"/>
        <v>0</v>
      </c>
      <c r="L7" s="328">
        <f t="shared" si="0"/>
        <v>0</v>
      </c>
      <c r="M7" s="328">
        <f t="shared" si="0"/>
        <v>0</v>
      </c>
      <c r="N7" s="27"/>
      <c r="O7" s="537"/>
      <c r="P7" s="537"/>
      <c r="Q7" s="537"/>
      <c r="R7" s="537"/>
      <c r="S7" s="27"/>
      <c r="T7" s="27"/>
      <c r="U7" s="27"/>
      <c r="V7" s="27"/>
      <c r="W7" s="27"/>
      <c r="X7" s="27"/>
      <c r="Y7" s="27"/>
      <c r="Z7" s="27"/>
      <c r="AA7" s="188"/>
      <c r="AB7" s="188"/>
    </row>
    <row r="8" spans="2:30" ht="15" thickBot="1" x14ac:dyDescent="0.35">
      <c r="B8" s="27"/>
      <c r="C8" s="335" t="s">
        <v>1476</v>
      </c>
      <c r="D8" s="336">
        <f>($H$1-D6)*D5+D7</f>
        <v>0</v>
      </c>
      <c r="E8" s="336">
        <f>($H$1-E6)*E5+E7</f>
        <v>0</v>
      </c>
      <c r="F8" s="336">
        <f>($H$1-F6)*F5+F7</f>
        <v>0</v>
      </c>
      <c r="G8" s="336">
        <f>($H$1-G6)*G5+G7</f>
        <v>0</v>
      </c>
      <c r="H8" s="27"/>
      <c r="I8" s="228" t="s">
        <v>1881</v>
      </c>
      <c r="J8" s="329">
        <f t="shared" si="0"/>
        <v>0</v>
      </c>
      <c r="K8" s="329">
        <f t="shared" si="0"/>
        <v>0</v>
      </c>
      <c r="L8" s="329">
        <f t="shared" si="0"/>
        <v>0</v>
      </c>
      <c r="M8" s="329">
        <f t="shared" si="0"/>
        <v>0</v>
      </c>
      <c r="N8" s="27"/>
      <c r="O8" s="537"/>
      <c r="P8" s="537"/>
      <c r="Q8" s="537"/>
      <c r="R8" s="537"/>
      <c r="S8" s="27"/>
      <c r="T8" s="27"/>
      <c r="U8" s="27"/>
      <c r="V8" s="27"/>
      <c r="W8" s="27"/>
      <c r="X8" s="27"/>
      <c r="Y8" s="27"/>
      <c r="Z8" s="27"/>
      <c r="AA8" s="188"/>
      <c r="AB8" s="188"/>
    </row>
    <row r="9" spans="2:30" x14ac:dyDescent="0.3">
      <c r="B9" s="27"/>
      <c r="C9" s="195" t="s">
        <v>1882</v>
      </c>
      <c r="D9" s="61">
        <f>SUMIFS($AD$13:$AD$231,$H$13:$H$231,D$4,$I$13:$I$231,"&lt;&gt;"&amp;Menus!$D$4)</f>
        <v>0</v>
      </c>
      <c r="E9" s="61">
        <f>SUMIFS($AD$13:$AD$231,$H$13:$H$231,E$4,$I$13:$I$231,"&lt;&gt;"&amp;Menus!$D$4)</f>
        <v>0</v>
      </c>
      <c r="F9" s="61">
        <f>SUMIFS($AD$13:$AD$231,$H$13:$H$231,F$4,$I$13:$I$231,"&lt;&gt;"&amp;Menus!$D$4)</f>
        <v>0</v>
      </c>
      <c r="G9" s="61">
        <f>SUMIFS($AD$13:$AD$231,$H$13:$H$231,G$4,$I$13:$I$231,"&lt;&gt;"&amp;Menus!$D$4)</f>
        <v>0</v>
      </c>
      <c r="H9" s="27"/>
      <c r="L9" s="188"/>
      <c r="M9" s="188"/>
      <c r="N9" s="27"/>
      <c r="O9" s="27"/>
      <c r="P9" s="27"/>
      <c r="Q9" s="27"/>
      <c r="R9" s="27"/>
      <c r="S9" s="27"/>
      <c r="T9" s="27"/>
      <c r="U9" s="27"/>
      <c r="V9" s="27"/>
      <c r="W9" s="27"/>
      <c r="X9" s="27"/>
      <c r="Y9" s="27"/>
      <c r="Z9" s="27"/>
      <c r="AA9" s="188"/>
      <c r="AB9" s="188"/>
    </row>
    <row r="10" spans="2:30" ht="15" thickBot="1" x14ac:dyDescent="0.35">
      <c r="B10" s="27"/>
      <c r="C10" s="337" t="s">
        <v>1890</v>
      </c>
      <c r="D10" s="338">
        <f>D9-D8</f>
        <v>0</v>
      </c>
      <c r="E10" s="338">
        <f>E9-E8</f>
        <v>0</v>
      </c>
      <c r="F10" s="338">
        <f>F9-F8</f>
        <v>0</v>
      </c>
      <c r="G10" s="338">
        <f>G9-G8</f>
        <v>0</v>
      </c>
      <c r="H10" s="27"/>
      <c r="I10" s="255" t="s">
        <v>1888</v>
      </c>
      <c r="J10" s="326" t="str">
        <f>IFERROR(SUMIFS($AB$13:$AB$231,$H$13:$H$231,J$4)/SUM(J5:J8),"")</f>
        <v/>
      </c>
      <c r="K10" s="326" t="str">
        <f>IFERROR(SUMIFS($AB$13:$AB$231,$H$13:$H$231,K$4)/SUM(K5:K8),"")</f>
        <v/>
      </c>
      <c r="L10" s="326" t="str">
        <f>IFERROR(SUMIFS($AB$13:$AB$231,$H$13:$H$231,L$4)/SUM(L5:L8),"")</f>
        <v/>
      </c>
      <c r="M10" s="326" t="str">
        <f>IFERROR(SUMIFS($AB$13:$AB$231,$H$13:$H$231,M$4)/SUM(M5:M8),"")</f>
        <v/>
      </c>
      <c r="N10" s="27"/>
      <c r="O10" s="27"/>
      <c r="P10" s="27"/>
      <c r="Q10" s="27"/>
      <c r="R10" s="27"/>
      <c r="S10" s="27"/>
      <c r="T10" s="27"/>
      <c r="U10" s="27"/>
      <c r="V10" s="27"/>
      <c r="W10" s="27"/>
      <c r="X10" s="27"/>
      <c r="Y10" s="27"/>
      <c r="Z10" s="27"/>
      <c r="AA10" s="188"/>
      <c r="AB10" s="188"/>
    </row>
    <row r="11" spans="2:30" x14ac:dyDescent="0.3">
      <c r="B11" s="196"/>
      <c r="C11" s="197"/>
      <c r="D11" s="58"/>
      <c r="E11" s="58"/>
      <c r="F11" s="58"/>
      <c r="H11" s="27"/>
      <c r="K11" s="356"/>
      <c r="L11" s="355"/>
      <c r="M11" s="188"/>
      <c r="N11" s="27"/>
      <c r="O11" s="27"/>
      <c r="P11" s="27"/>
      <c r="Q11" s="27"/>
      <c r="R11" s="27"/>
      <c r="S11" s="27"/>
      <c r="T11" s="27"/>
      <c r="U11" s="27"/>
      <c r="V11" s="27"/>
      <c r="W11" s="27"/>
      <c r="X11" s="27"/>
      <c r="Y11" s="27"/>
      <c r="Z11" s="27"/>
      <c r="AA11" s="188"/>
      <c r="AB11" s="188"/>
    </row>
    <row r="12" spans="2:30" s="199" customFormat="1" ht="15" customHeight="1" x14ac:dyDescent="0.3">
      <c r="B12" s="325" t="s">
        <v>1874</v>
      </c>
      <c r="C12" s="198" t="s">
        <v>59</v>
      </c>
      <c r="D12" s="198" t="s">
        <v>1474</v>
      </c>
      <c r="E12" s="198" t="s">
        <v>61</v>
      </c>
      <c r="F12" s="198" t="s">
        <v>1873</v>
      </c>
      <c r="G12" s="198" t="s">
        <v>1473</v>
      </c>
      <c r="H12" s="198" t="s">
        <v>1878</v>
      </c>
      <c r="I12" s="198" t="s">
        <v>1879</v>
      </c>
      <c r="J12" s="199" t="s">
        <v>1883</v>
      </c>
      <c r="K12" s="354" t="s">
        <v>1909</v>
      </c>
      <c r="L12" s="198" t="s">
        <v>1919</v>
      </c>
      <c r="AA12" s="199" t="s">
        <v>1914</v>
      </c>
      <c r="AB12" s="199" t="s">
        <v>1913</v>
      </c>
      <c r="AC12" s="199" t="s">
        <v>1918</v>
      </c>
      <c r="AD12" s="199" t="s">
        <v>1915</v>
      </c>
    </row>
    <row r="13" spans="2:30" s="193" customFormat="1" ht="14.25" customHeight="1" x14ac:dyDescent="0.3">
      <c r="B13" s="59"/>
      <c r="C13" s="253" t="str">
        <f>IFERROR(VLOOKUP($B13,GeneratingUnits!$A$6:$I$900,2,TRUE),"")</f>
        <v/>
      </c>
      <c r="D13" s="253" t="str">
        <f>IFERROR(VLOOKUP($B13,GeneratingUnits!$A$6:$I$900,4,TRUE),"")</f>
        <v/>
      </c>
      <c r="E13" s="253" t="str">
        <f>IFERROR(VLOOKUP(B13,GeneratingUnits!$A$6:$J$899,5),"")</f>
        <v/>
      </c>
      <c r="F13" s="253" t="str">
        <f>IFERROR(VLOOKUP(B13,GeneratingUnits!$A$6:$J$899,10),"")</f>
        <v/>
      </c>
      <c r="G13" s="254"/>
      <c r="H13" s="59"/>
      <c r="I13" s="59"/>
      <c r="J13" s="263"/>
      <c r="K13" s="358" t="str">
        <f t="shared" ref="K13" si="1">IF(AC13="Applied",G13*3,"")</f>
        <v/>
      </c>
      <c r="L13" s="264" t="str">
        <f>IFERROR(INDEX(GeneratingUnits!$A$5:$J$900,MATCH('6 - Source of RECs'!$B13,GeneratingUnits!$A$5:$A$900,0),MATCH('6 - Source of RECs'!$H13,GeneratingUnits!$A$5:$J$5,0)),"")</f>
        <v/>
      </c>
      <c r="M13" s="520" t="s">
        <v>1962</v>
      </c>
      <c r="N13" s="520"/>
      <c r="O13" s="520"/>
      <c r="P13" s="520"/>
      <c r="Q13" s="520"/>
      <c r="R13" s="520"/>
      <c r="S13" s="520"/>
      <c r="T13" s="520"/>
      <c r="U13" s="520"/>
      <c r="V13" s="353"/>
      <c r="W13" s="353"/>
      <c r="AA13" s="193" t="e">
        <f>VLOOKUP(E13,Calculations!$G$3:$H$24,2)</f>
        <v>#N/A</v>
      </c>
      <c r="AB13" s="261">
        <f t="shared" ref="AB13:AB44" si="2">J13*G13</f>
        <v>0</v>
      </c>
      <c r="AC13" s="193" t="str">
        <f>IFERROR(VLOOKUP($B13,'3X MSW'!$A$2:$C$4,3,),"")</f>
        <v/>
      </c>
      <c r="AD13" s="193">
        <f t="shared" ref="AD13:AD44" si="3">IF(AC13="Applied",K13,G13)</f>
        <v>0</v>
      </c>
    </row>
    <row r="14" spans="2:30" x14ac:dyDescent="0.3">
      <c r="B14" s="59"/>
      <c r="C14" s="253" t="str">
        <f>IFERROR(VLOOKUP($B14,GeneratingUnits!$A$6:$I$900,2,TRUE),"")</f>
        <v/>
      </c>
      <c r="D14" s="253" t="str">
        <f>IFERROR(VLOOKUP($B14,GeneratingUnits!$A$6:$I$900,4,TRUE),"")</f>
        <v/>
      </c>
      <c r="E14" s="253" t="str">
        <f>IFERROR(VLOOKUP(B14,GeneratingUnits!$A$6:$J$899,5),"")</f>
        <v/>
      </c>
      <c r="F14" s="253" t="str">
        <f>IFERROR(VLOOKUP(B14,GeneratingUnits!$A$6:$J$899,10),"")</f>
        <v/>
      </c>
      <c r="G14" s="254"/>
      <c r="H14" s="59"/>
      <c r="I14" s="59"/>
      <c r="J14" s="263"/>
      <c r="K14" s="358" t="str">
        <f t="shared" ref="K14:K77" si="4">IF(AC14="Applied",G14*3,"")</f>
        <v/>
      </c>
      <c r="L14" s="264" t="str">
        <f>IFERROR(INDEX(GeneratingUnits!$A$5:$J$900,MATCH('6 - Source of RECs'!$B14,GeneratingUnits!$A$5:$A$900,0),MATCH('6 - Source of RECs'!$H14,GeneratingUnits!$A$5:$J$5,0)),"")</f>
        <v/>
      </c>
      <c r="M14" s="520"/>
      <c r="N14" s="520"/>
      <c r="O14" s="520"/>
      <c r="P14" s="520"/>
      <c r="Q14" s="520"/>
      <c r="R14" s="520"/>
      <c r="S14" s="520"/>
      <c r="T14" s="520"/>
      <c r="U14" s="520"/>
      <c r="V14" s="353"/>
      <c r="W14" s="353"/>
      <c r="AA14" s="193" t="e">
        <f>VLOOKUP(E14,Calculations!$G$3:$H$24,2)</f>
        <v>#N/A</v>
      </c>
      <c r="AB14" s="261">
        <f t="shared" si="2"/>
        <v>0</v>
      </c>
      <c r="AC14" s="193" t="str">
        <f>IFERROR(VLOOKUP($B14,'3X MSW'!$A$2:$C$4,3,),"")</f>
        <v/>
      </c>
      <c r="AD14" s="193">
        <f t="shared" si="3"/>
        <v>0</v>
      </c>
    </row>
    <row r="15" spans="2:30" x14ac:dyDescent="0.3">
      <c r="B15" s="59"/>
      <c r="C15" s="253" t="str">
        <f>IFERROR(VLOOKUP($B15,GeneratingUnits!$A$6:$I$900,2,TRUE),"")</f>
        <v/>
      </c>
      <c r="D15" s="253" t="str">
        <f>IFERROR(VLOOKUP($B15,GeneratingUnits!$A$6:$I$900,4,TRUE),"")</f>
        <v/>
      </c>
      <c r="E15" s="253" t="str">
        <f>IFERROR(VLOOKUP(B15,GeneratingUnits!$A$6:$J$899,5),"")</f>
        <v/>
      </c>
      <c r="F15" s="253" t="str">
        <f>IFERROR(VLOOKUP(B15,GeneratingUnits!$A$6:$J$899,10),"")</f>
        <v/>
      </c>
      <c r="G15" s="254"/>
      <c r="H15" s="59"/>
      <c r="I15" s="59"/>
      <c r="J15" s="263"/>
      <c r="K15" s="358" t="str">
        <f t="shared" si="4"/>
        <v/>
      </c>
      <c r="L15" s="264" t="str">
        <f>IFERROR(INDEX(GeneratingUnits!$A$5:$J$900,MATCH('6 - Source of RECs'!$B15,GeneratingUnits!$A$5:$A$900,0),MATCH('6 - Source of RECs'!$H15,GeneratingUnits!$A$5:$J$5,0)),"")</f>
        <v/>
      </c>
      <c r="M15" s="520"/>
      <c r="N15" s="520"/>
      <c r="O15" s="520"/>
      <c r="P15" s="520"/>
      <c r="Q15" s="520"/>
      <c r="R15" s="520"/>
      <c r="S15" s="520"/>
      <c r="T15" s="520"/>
      <c r="U15" s="520"/>
      <c r="V15" s="353"/>
      <c r="W15" s="353"/>
      <c r="AA15" s="193" t="e">
        <f>VLOOKUP(E15,Calculations!$G$3:$H$24,2)</f>
        <v>#N/A</v>
      </c>
      <c r="AB15" s="261">
        <f t="shared" si="2"/>
        <v>0</v>
      </c>
      <c r="AC15" s="193" t="str">
        <f>IFERROR(VLOOKUP($B15,'3X MSW'!$A$2:$C$4,3,),"")</f>
        <v/>
      </c>
      <c r="AD15" s="193">
        <f t="shared" si="3"/>
        <v>0</v>
      </c>
    </row>
    <row r="16" spans="2:30" x14ac:dyDescent="0.3">
      <c r="B16" s="59"/>
      <c r="C16" s="253" t="str">
        <f>IFERROR(VLOOKUP($B16,GeneratingUnits!$A$6:$I$900,2,TRUE),"")</f>
        <v/>
      </c>
      <c r="D16" s="253" t="str">
        <f>IFERROR(VLOOKUP($B16,GeneratingUnits!$A$6:$I$900,4,TRUE),"")</f>
        <v/>
      </c>
      <c r="E16" s="253" t="str">
        <f>IFERROR(VLOOKUP(B16,GeneratingUnits!$A$6:$J$899,5),"")</f>
        <v/>
      </c>
      <c r="F16" s="253" t="str">
        <f>IFERROR(VLOOKUP(B16,GeneratingUnits!$A$6:$J$899,10),"")</f>
        <v/>
      </c>
      <c r="G16" s="254"/>
      <c r="H16" s="59"/>
      <c r="I16" s="59"/>
      <c r="J16" s="263"/>
      <c r="K16" s="358" t="str">
        <f t="shared" si="4"/>
        <v/>
      </c>
      <c r="L16" s="264" t="str">
        <f>IFERROR(INDEX(GeneratingUnits!$A$5:$J$900,MATCH('6 - Source of RECs'!$B16,GeneratingUnits!$A$5:$A$900,0),MATCH('6 - Source of RECs'!$H16,GeneratingUnits!$A$5:$J$5,0)),"")</f>
        <v/>
      </c>
      <c r="M16" s="520"/>
      <c r="N16" s="520"/>
      <c r="O16" s="520"/>
      <c r="P16" s="520"/>
      <c r="Q16" s="520"/>
      <c r="R16" s="520"/>
      <c r="S16" s="520"/>
      <c r="T16" s="520"/>
      <c r="U16" s="520"/>
      <c r="V16" s="353"/>
      <c r="W16" s="353"/>
      <c r="AA16" s="193" t="e">
        <f>VLOOKUP(E16,Calculations!$G$3:$H$24,2)</f>
        <v>#N/A</v>
      </c>
      <c r="AB16" s="261">
        <f t="shared" si="2"/>
        <v>0</v>
      </c>
      <c r="AC16" s="193" t="str">
        <f>IFERROR(VLOOKUP($B16,'3X MSW'!$A$2:$C$4,3,),"")</f>
        <v/>
      </c>
      <c r="AD16" s="193">
        <f t="shared" si="3"/>
        <v>0</v>
      </c>
    </row>
    <row r="17" spans="2:30" x14ac:dyDescent="0.3">
      <c r="B17" s="59"/>
      <c r="C17" s="253" t="str">
        <f>IFERROR(VLOOKUP($B17,GeneratingUnits!$A$6:$I$900,2,TRUE),"")</f>
        <v/>
      </c>
      <c r="D17" s="253" t="str">
        <f>IFERROR(VLOOKUP($B17,GeneratingUnits!$A$6:$I$900,4,TRUE),"")</f>
        <v/>
      </c>
      <c r="E17" s="253" t="str">
        <f>IFERROR(VLOOKUP(B17,GeneratingUnits!$A$6:$J$899,5),"")</f>
        <v/>
      </c>
      <c r="F17" s="253" t="str">
        <f>IFERROR(VLOOKUP(B17,GeneratingUnits!$A$6:$J$899,10),"")</f>
        <v/>
      </c>
      <c r="G17" s="254"/>
      <c r="H17" s="59"/>
      <c r="I17" s="59"/>
      <c r="J17" s="263"/>
      <c r="K17" s="358" t="str">
        <f t="shared" si="4"/>
        <v/>
      </c>
      <c r="L17" s="264" t="str">
        <f>IFERROR(INDEX(GeneratingUnits!$A$5:$J$900,MATCH('6 - Source of RECs'!$B17,GeneratingUnits!$A$5:$A$900,0),MATCH('6 - Source of RECs'!$H17,GeneratingUnits!$A$5:$J$5,0)),"")</f>
        <v/>
      </c>
      <c r="M17" s="520"/>
      <c r="N17" s="520"/>
      <c r="O17" s="520"/>
      <c r="P17" s="520"/>
      <c r="Q17" s="520"/>
      <c r="R17" s="520"/>
      <c r="S17" s="520"/>
      <c r="T17" s="520"/>
      <c r="U17" s="520"/>
      <c r="V17" s="353"/>
      <c r="W17" s="353"/>
      <c r="AA17" s="193" t="e">
        <f>VLOOKUP(E17,Calculations!$G$3:$H$24,2)</f>
        <v>#N/A</v>
      </c>
      <c r="AB17" s="261">
        <f t="shared" si="2"/>
        <v>0</v>
      </c>
      <c r="AC17" s="193" t="str">
        <f>IFERROR(VLOOKUP($B17,'3X MSW'!$A$2:$C$4,3,),"")</f>
        <v/>
      </c>
      <c r="AD17" s="193">
        <f t="shared" si="3"/>
        <v>0</v>
      </c>
    </row>
    <row r="18" spans="2:30" x14ac:dyDescent="0.3">
      <c r="B18" s="59"/>
      <c r="C18" s="253" t="str">
        <f>IFERROR(VLOOKUP($B18,GeneratingUnits!$A$6:$I$900,2,TRUE),"")</f>
        <v/>
      </c>
      <c r="D18" s="253" t="str">
        <f>IFERROR(VLOOKUP($B18,GeneratingUnits!$A$6:$I$900,4,TRUE),"")</f>
        <v/>
      </c>
      <c r="E18" s="253" t="str">
        <f>IFERROR(VLOOKUP(B18,GeneratingUnits!$A$6:$J$899,5),"")</f>
        <v/>
      </c>
      <c r="F18" s="253" t="str">
        <f>IFERROR(VLOOKUP(B18,GeneratingUnits!$A$6:$J$899,10),"")</f>
        <v/>
      </c>
      <c r="G18" s="254"/>
      <c r="H18" s="59"/>
      <c r="I18" s="59"/>
      <c r="J18" s="263"/>
      <c r="K18" s="358" t="str">
        <f t="shared" si="4"/>
        <v/>
      </c>
      <c r="L18" s="264" t="str">
        <f>IFERROR(INDEX(GeneratingUnits!$A$5:$J$900,MATCH('6 - Source of RECs'!$B18,GeneratingUnits!$A$5:$A$900,0),MATCH('6 - Source of RECs'!$H18,GeneratingUnits!$A$5:$J$5,0)),"")</f>
        <v/>
      </c>
      <c r="M18" s="520"/>
      <c r="N18" s="520"/>
      <c r="O18" s="520"/>
      <c r="P18" s="520"/>
      <c r="Q18" s="520"/>
      <c r="R18" s="520"/>
      <c r="S18" s="520"/>
      <c r="T18" s="520"/>
      <c r="U18" s="520"/>
      <c r="V18" s="353"/>
      <c r="W18" s="353"/>
      <c r="AA18" s="193" t="e">
        <f>VLOOKUP(E18,Calculations!$G$3:$H$24,2)</f>
        <v>#N/A</v>
      </c>
      <c r="AB18" s="261">
        <f t="shared" si="2"/>
        <v>0</v>
      </c>
      <c r="AC18" s="193" t="str">
        <f>IFERROR(VLOOKUP($B18,'3X MSW'!$A$2:$C$4,3,),"")</f>
        <v/>
      </c>
      <c r="AD18" s="193">
        <f t="shared" si="3"/>
        <v>0</v>
      </c>
    </row>
    <row r="19" spans="2:30" x14ac:dyDescent="0.3">
      <c r="B19" s="59"/>
      <c r="C19" s="253" t="str">
        <f>IFERROR(VLOOKUP($B19,GeneratingUnits!$A$6:$I$900,2,TRUE),"")</f>
        <v/>
      </c>
      <c r="D19" s="253" t="str">
        <f>IFERROR(VLOOKUP($B19,GeneratingUnits!$A$6:$I$900,4,TRUE),"")</f>
        <v/>
      </c>
      <c r="E19" s="253" t="str">
        <f>IFERROR(VLOOKUP(B19,GeneratingUnits!$A$6:$J$899,5),"")</f>
        <v/>
      </c>
      <c r="F19" s="253" t="str">
        <f>IFERROR(VLOOKUP(B19,GeneratingUnits!$A$6:$J$899,10),"")</f>
        <v/>
      </c>
      <c r="G19" s="254"/>
      <c r="H19" s="59"/>
      <c r="I19" s="59"/>
      <c r="J19" s="263"/>
      <c r="K19" s="358" t="str">
        <f t="shared" si="4"/>
        <v/>
      </c>
      <c r="L19" s="264" t="str">
        <f>IFERROR(INDEX(GeneratingUnits!$A$5:$J$900,MATCH('6 - Source of RECs'!$B19,GeneratingUnits!$A$5:$A$900,0),MATCH('6 - Source of RECs'!$H19,GeneratingUnits!$A$5:$J$5,0)),"")</f>
        <v/>
      </c>
      <c r="M19" s="520"/>
      <c r="N19" s="520"/>
      <c r="O19" s="520"/>
      <c r="P19" s="520"/>
      <c r="Q19" s="520"/>
      <c r="R19" s="520"/>
      <c r="S19" s="520"/>
      <c r="T19" s="520"/>
      <c r="U19" s="520"/>
      <c r="V19" s="353"/>
      <c r="W19" s="353"/>
      <c r="AA19" s="193" t="e">
        <f>VLOOKUP(E19,Calculations!$G$3:$H$24,2)</f>
        <v>#N/A</v>
      </c>
      <c r="AB19" s="261">
        <f t="shared" si="2"/>
        <v>0</v>
      </c>
      <c r="AC19" s="193" t="str">
        <f>IFERROR(VLOOKUP($B19,'3X MSW'!$A$2:$C$4,3,),"")</f>
        <v/>
      </c>
      <c r="AD19" s="193">
        <f t="shared" si="3"/>
        <v>0</v>
      </c>
    </row>
    <row r="20" spans="2:30" x14ac:dyDescent="0.3">
      <c r="B20" s="59"/>
      <c r="C20" s="253" t="str">
        <f>IFERROR(VLOOKUP($B20,GeneratingUnits!$A$6:$I$900,2,TRUE),"")</f>
        <v/>
      </c>
      <c r="D20" s="253" t="str">
        <f>IFERROR(VLOOKUP($B20,GeneratingUnits!$A$6:$I$900,4,TRUE),"")</f>
        <v/>
      </c>
      <c r="E20" s="253" t="str">
        <f>IFERROR(VLOOKUP(B20,GeneratingUnits!$A$6:$J$899,5),"")</f>
        <v/>
      </c>
      <c r="F20" s="253" t="str">
        <f>IFERROR(VLOOKUP(B20,GeneratingUnits!$A$6:$J$899,10),"")</f>
        <v/>
      </c>
      <c r="G20" s="254"/>
      <c r="H20" s="59"/>
      <c r="I20" s="59"/>
      <c r="J20" s="263"/>
      <c r="K20" s="358" t="str">
        <f t="shared" si="4"/>
        <v/>
      </c>
      <c r="L20" s="264" t="str">
        <f>IFERROR(INDEX(GeneratingUnits!$A$5:$J$900,MATCH('6 - Source of RECs'!$B20,GeneratingUnits!$A$5:$A$900,0),MATCH('6 - Source of RECs'!$H20,GeneratingUnits!$A$5:$J$5,0)),"")</f>
        <v/>
      </c>
      <c r="M20" s="520"/>
      <c r="N20" s="520"/>
      <c r="O20" s="520"/>
      <c r="P20" s="520"/>
      <c r="Q20" s="520"/>
      <c r="R20" s="520"/>
      <c r="S20" s="520"/>
      <c r="T20" s="520"/>
      <c r="U20" s="520"/>
      <c r="V20" s="353"/>
      <c r="W20" s="353"/>
      <c r="AA20" s="193" t="e">
        <f>VLOOKUP(E20,Calculations!$G$3:$H$24,2)</f>
        <v>#N/A</v>
      </c>
      <c r="AB20" s="261">
        <f t="shared" si="2"/>
        <v>0</v>
      </c>
      <c r="AC20" s="193" t="str">
        <f>IFERROR(VLOOKUP($B20,'3X MSW'!$A$2:$C$4,3,),"")</f>
        <v/>
      </c>
      <c r="AD20" s="193">
        <f t="shared" si="3"/>
        <v>0</v>
      </c>
    </row>
    <row r="21" spans="2:30" x14ac:dyDescent="0.3">
      <c r="B21" s="59"/>
      <c r="C21" s="253" t="str">
        <f>IFERROR(VLOOKUP($B21,GeneratingUnits!$A$6:$I$900,2,TRUE),"")</f>
        <v/>
      </c>
      <c r="D21" s="253" t="str">
        <f>IFERROR(VLOOKUP($B21,GeneratingUnits!$A$6:$I$900,4,TRUE),"")</f>
        <v/>
      </c>
      <c r="E21" s="253" t="str">
        <f>IFERROR(VLOOKUP(B21,GeneratingUnits!$A$6:$J$899,5),"")</f>
        <v/>
      </c>
      <c r="F21" s="253" t="str">
        <f>IFERROR(VLOOKUP(B21,GeneratingUnits!$A$6:$J$899,10),"")</f>
        <v/>
      </c>
      <c r="G21" s="254"/>
      <c r="H21" s="59"/>
      <c r="I21" s="59"/>
      <c r="J21" s="263"/>
      <c r="K21" s="358" t="str">
        <f t="shared" si="4"/>
        <v/>
      </c>
      <c r="L21" s="264" t="str">
        <f>IFERROR(INDEX(GeneratingUnits!$A$5:$J$900,MATCH('6 - Source of RECs'!$B21,GeneratingUnits!$A$5:$A$900,0),MATCH('6 - Source of RECs'!$H21,GeneratingUnits!$A$5:$J$5,0)),"")</f>
        <v/>
      </c>
      <c r="M21" s="520"/>
      <c r="N21" s="520"/>
      <c r="O21" s="520"/>
      <c r="P21" s="520"/>
      <c r="Q21" s="520"/>
      <c r="R21" s="520"/>
      <c r="S21" s="520"/>
      <c r="T21" s="520"/>
      <c r="U21" s="520"/>
      <c r="V21" s="353"/>
      <c r="W21" s="353"/>
      <c r="AA21" s="193" t="e">
        <f>VLOOKUP(E21,Calculations!$G$3:$H$24,2)</f>
        <v>#N/A</v>
      </c>
      <c r="AB21" s="261">
        <f t="shared" si="2"/>
        <v>0</v>
      </c>
      <c r="AC21" s="193" t="str">
        <f>IFERROR(VLOOKUP($B21,'3X MSW'!$A$2:$C$4,3,),"")</f>
        <v/>
      </c>
      <c r="AD21" s="193">
        <f t="shared" si="3"/>
        <v>0</v>
      </c>
    </row>
    <row r="22" spans="2:30" x14ac:dyDescent="0.3">
      <c r="B22" s="59"/>
      <c r="C22" s="253" t="str">
        <f>IFERROR(VLOOKUP($B22,GeneratingUnits!$A$6:$I$900,2,TRUE),"")</f>
        <v/>
      </c>
      <c r="D22" s="253" t="str">
        <f>IFERROR(VLOOKUP($B22,GeneratingUnits!$A$6:$I$900,4,TRUE),"")</f>
        <v/>
      </c>
      <c r="E22" s="253" t="str">
        <f>IFERROR(VLOOKUP(B22,GeneratingUnits!$A$6:$J$899,5),"")</f>
        <v/>
      </c>
      <c r="F22" s="253" t="str">
        <f>IFERROR(VLOOKUP(B22,GeneratingUnits!$A$6:$J$899,10),"")</f>
        <v/>
      </c>
      <c r="G22" s="254"/>
      <c r="H22" s="59"/>
      <c r="I22" s="59"/>
      <c r="J22" s="263"/>
      <c r="K22" s="358" t="str">
        <f t="shared" si="4"/>
        <v/>
      </c>
      <c r="L22" s="264" t="str">
        <f>IFERROR(INDEX(GeneratingUnits!$A$5:$J$900,MATCH('6 - Source of RECs'!$B22,GeneratingUnits!$A$5:$A$900,0),MATCH('6 - Source of RECs'!$H22,GeneratingUnits!$A$5:$J$5,0)),"")</f>
        <v/>
      </c>
      <c r="M22" s="520"/>
      <c r="N22" s="520"/>
      <c r="O22" s="520"/>
      <c r="P22" s="520"/>
      <c r="Q22" s="520"/>
      <c r="R22" s="520"/>
      <c r="S22" s="520"/>
      <c r="T22" s="520"/>
      <c r="U22" s="520"/>
      <c r="V22" s="353"/>
      <c r="W22" s="353"/>
      <c r="AA22" s="193" t="e">
        <f>VLOOKUP(E22,Calculations!$G$3:$H$24,2)</f>
        <v>#N/A</v>
      </c>
      <c r="AB22" s="261">
        <f t="shared" si="2"/>
        <v>0</v>
      </c>
      <c r="AC22" s="193" t="str">
        <f>IFERROR(VLOOKUP($B22,'3X MSW'!$A$2:$C$4,3,),"")</f>
        <v/>
      </c>
      <c r="AD22" s="193">
        <f t="shared" si="3"/>
        <v>0</v>
      </c>
    </row>
    <row r="23" spans="2:30" x14ac:dyDescent="0.3">
      <c r="B23" s="59"/>
      <c r="C23" s="253" t="str">
        <f>IFERROR(VLOOKUP($B23,GeneratingUnits!$A$6:$I$900,2,TRUE),"")</f>
        <v/>
      </c>
      <c r="D23" s="253" t="str">
        <f>IFERROR(VLOOKUP($B23,GeneratingUnits!$A$6:$I$900,4,TRUE),"")</f>
        <v/>
      </c>
      <c r="E23" s="253" t="str">
        <f>IFERROR(VLOOKUP(B23,GeneratingUnits!$A$6:$J$899,5),"")</f>
        <v/>
      </c>
      <c r="F23" s="253" t="str">
        <f>IFERROR(VLOOKUP(B23,GeneratingUnits!$A$6:$J$899,10),"")</f>
        <v/>
      </c>
      <c r="G23" s="254"/>
      <c r="H23" s="59"/>
      <c r="I23" s="59"/>
      <c r="J23" s="263"/>
      <c r="K23" s="358" t="str">
        <f t="shared" si="4"/>
        <v/>
      </c>
      <c r="L23" s="264" t="str">
        <f>IFERROR(INDEX(GeneratingUnits!$A$5:$J$900,MATCH('6 - Source of RECs'!$B23,GeneratingUnits!$A$5:$A$900,0),MATCH('6 - Source of RECs'!$H23,GeneratingUnits!$A$5:$J$5,0)),"")</f>
        <v/>
      </c>
      <c r="M23" s="520"/>
      <c r="N23" s="520"/>
      <c r="O23" s="520"/>
      <c r="P23" s="520"/>
      <c r="Q23" s="520"/>
      <c r="R23" s="520"/>
      <c r="S23" s="520"/>
      <c r="T23" s="520"/>
      <c r="U23" s="520"/>
      <c r="V23" s="353"/>
      <c r="W23" s="353"/>
      <c r="AA23" s="193" t="e">
        <f>VLOOKUP(E23,Calculations!$G$3:$H$24,2)</f>
        <v>#N/A</v>
      </c>
      <c r="AB23" s="261">
        <f t="shared" si="2"/>
        <v>0</v>
      </c>
      <c r="AC23" s="193" t="str">
        <f>IFERROR(VLOOKUP($B23,'3X MSW'!$A$2:$C$4,3,),"")</f>
        <v/>
      </c>
      <c r="AD23" s="193">
        <f t="shared" si="3"/>
        <v>0</v>
      </c>
    </row>
    <row r="24" spans="2:30" x14ac:dyDescent="0.3">
      <c r="B24" s="59"/>
      <c r="C24" s="253" t="str">
        <f>IFERROR(VLOOKUP($B24,GeneratingUnits!$A$6:$I$900,2,TRUE),"")</f>
        <v/>
      </c>
      <c r="D24" s="253" t="str">
        <f>IFERROR(VLOOKUP($B24,GeneratingUnits!$A$6:$I$900,4,TRUE),"")</f>
        <v/>
      </c>
      <c r="E24" s="253" t="str">
        <f>IFERROR(VLOOKUP(B24,GeneratingUnits!$A$6:$J$899,5),"")</f>
        <v/>
      </c>
      <c r="F24" s="253" t="str">
        <f>IFERROR(VLOOKUP(B24,GeneratingUnits!$A$6:$J$899,10),"")</f>
        <v/>
      </c>
      <c r="G24" s="254"/>
      <c r="H24" s="59"/>
      <c r="I24" s="59"/>
      <c r="J24" s="263"/>
      <c r="K24" s="358" t="str">
        <f t="shared" si="4"/>
        <v/>
      </c>
      <c r="L24" s="264" t="str">
        <f>IFERROR(INDEX(GeneratingUnits!$A$5:$J$900,MATCH('6 - Source of RECs'!$B24,GeneratingUnits!$A$5:$A$900,0),MATCH('6 - Source of RECs'!$H24,GeneratingUnits!$A$5:$J$5,0)),"")</f>
        <v/>
      </c>
      <c r="M24" s="520"/>
      <c r="N24" s="520"/>
      <c r="O24" s="520"/>
      <c r="P24" s="520"/>
      <c r="Q24" s="520"/>
      <c r="R24" s="520"/>
      <c r="S24" s="520"/>
      <c r="T24" s="520"/>
      <c r="U24" s="520"/>
      <c r="V24" s="353"/>
      <c r="W24" s="353"/>
      <c r="AA24" s="193" t="e">
        <f>VLOOKUP(E24,Calculations!$G$3:$H$24,2)</f>
        <v>#N/A</v>
      </c>
      <c r="AB24" s="261">
        <f t="shared" si="2"/>
        <v>0</v>
      </c>
      <c r="AC24" s="193" t="str">
        <f>IFERROR(VLOOKUP($B24,'3X MSW'!$A$2:$C$4,3,),"")</f>
        <v/>
      </c>
      <c r="AD24" s="193">
        <f t="shared" si="3"/>
        <v>0</v>
      </c>
    </row>
    <row r="25" spans="2:30" x14ac:dyDescent="0.3">
      <c r="B25" s="59"/>
      <c r="C25" s="253" t="str">
        <f>IFERROR(VLOOKUP($B25,GeneratingUnits!$A$6:$I$900,2,TRUE),"")</f>
        <v/>
      </c>
      <c r="D25" s="253" t="str">
        <f>IFERROR(VLOOKUP($B25,GeneratingUnits!$A$6:$I$900,4,TRUE),"")</f>
        <v/>
      </c>
      <c r="E25" s="253" t="str">
        <f>IFERROR(VLOOKUP(B25,GeneratingUnits!$A$6:$J$899,5),"")</f>
        <v/>
      </c>
      <c r="F25" s="253" t="str">
        <f>IFERROR(VLOOKUP(B25,GeneratingUnits!$A$6:$J$899,10),"")</f>
        <v/>
      </c>
      <c r="G25" s="254"/>
      <c r="H25" s="59"/>
      <c r="I25" s="59"/>
      <c r="J25" s="263"/>
      <c r="K25" s="358" t="str">
        <f t="shared" si="4"/>
        <v/>
      </c>
      <c r="L25" s="264" t="str">
        <f>IFERROR(INDEX(GeneratingUnits!$A$5:$J$900,MATCH('6 - Source of RECs'!$B25,GeneratingUnits!$A$5:$A$900,0),MATCH('6 - Source of RECs'!$H25,GeneratingUnits!$A$5:$J$5,0)),"")</f>
        <v/>
      </c>
      <c r="M25" s="520"/>
      <c r="N25" s="520"/>
      <c r="O25" s="520"/>
      <c r="P25" s="520"/>
      <c r="Q25" s="520"/>
      <c r="R25" s="520"/>
      <c r="S25" s="520"/>
      <c r="T25" s="520"/>
      <c r="U25" s="520"/>
      <c r="V25" s="353"/>
      <c r="W25" s="353"/>
      <c r="AA25" s="193" t="e">
        <f>VLOOKUP(E25,Calculations!$G$3:$H$24,2)</f>
        <v>#N/A</v>
      </c>
      <c r="AB25" s="261">
        <f t="shared" si="2"/>
        <v>0</v>
      </c>
      <c r="AC25" s="193" t="str">
        <f>IFERROR(VLOOKUP($B25,'3X MSW'!$A$2:$C$4,3,),"")</f>
        <v/>
      </c>
      <c r="AD25" s="193">
        <f t="shared" si="3"/>
        <v>0</v>
      </c>
    </row>
    <row r="26" spans="2:30" x14ac:dyDescent="0.3">
      <c r="B26" s="59"/>
      <c r="C26" s="253" t="str">
        <f>IFERROR(VLOOKUP($B26,GeneratingUnits!$A$6:$I$900,2,TRUE),"")</f>
        <v/>
      </c>
      <c r="D26" s="253" t="str">
        <f>IFERROR(VLOOKUP($B26,GeneratingUnits!$A$6:$I$900,4,TRUE),"")</f>
        <v/>
      </c>
      <c r="E26" s="253" t="str">
        <f>IFERROR(VLOOKUP(B26,GeneratingUnits!$A$6:$J$899,5),"")</f>
        <v/>
      </c>
      <c r="F26" s="253" t="str">
        <f>IFERROR(VLOOKUP(B26,GeneratingUnits!$A$6:$J$899,10),"")</f>
        <v/>
      </c>
      <c r="G26" s="254"/>
      <c r="H26" s="59"/>
      <c r="I26" s="59"/>
      <c r="J26" s="263"/>
      <c r="K26" s="358" t="str">
        <f t="shared" si="4"/>
        <v/>
      </c>
      <c r="L26" s="264" t="str">
        <f>IFERROR(INDEX(GeneratingUnits!$A$5:$J$900,MATCH('6 - Source of RECs'!$B26,GeneratingUnits!$A$5:$A$900,0),MATCH('6 - Source of RECs'!$H26,GeneratingUnits!$A$5:$J$5,0)),"")</f>
        <v/>
      </c>
      <c r="M26" s="520"/>
      <c r="N26" s="520"/>
      <c r="O26" s="520"/>
      <c r="P26" s="520"/>
      <c r="Q26" s="520"/>
      <c r="R26" s="520"/>
      <c r="S26" s="520"/>
      <c r="T26" s="520"/>
      <c r="U26" s="520"/>
      <c r="V26" s="353"/>
      <c r="W26" s="353"/>
      <c r="AA26" s="193" t="e">
        <f>VLOOKUP(E26,Calculations!$G$3:$H$24,2)</f>
        <v>#N/A</v>
      </c>
      <c r="AB26" s="261">
        <f t="shared" si="2"/>
        <v>0</v>
      </c>
      <c r="AC26" s="193" t="str">
        <f>IFERROR(VLOOKUP($B26,'3X MSW'!$A$2:$C$4,3,),"")</f>
        <v/>
      </c>
      <c r="AD26" s="193">
        <f t="shared" si="3"/>
        <v>0</v>
      </c>
    </row>
    <row r="27" spans="2:30" x14ac:dyDescent="0.3">
      <c r="B27" s="59"/>
      <c r="C27" s="253" t="str">
        <f>IFERROR(VLOOKUP($B27,GeneratingUnits!$A$6:$I$900,2,TRUE),"")</f>
        <v/>
      </c>
      <c r="D27" s="253" t="str">
        <f>IFERROR(VLOOKUP($B27,GeneratingUnits!$A$6:$I$900,4,TRUE),"")</f>
        <v/>
      </c>
      <c r="E27" s="253" t="str">
        <f>IFERROR(VLOOKUP(B27,GeneratingUnits!$A$6:$J$899,5),"")</f>
        <v/>
      </c>
      <c r="F27" s="253" t="str">
        <f>IFERROR(VLOOKUP(B27,GeneratingUnits!$A$6:$J$899,10),"")</f>
        <v/>
      </c>
      <c r="G27" s="254"/>
      <c r="H27" s="59"/>
      <c r="I27" s="59"/>
      <c r="J27" s="263"/>
      <c r="K27" s="358" t="str">
        <f t="shared" si="4"/>
        <v/>
      </c>
      <c r="L27" s="264" t="str">
        <f>IFERROR(INDEX(GeneratingUnits!$A$5:$J$900,MATCH('6 - Source of RECs'!$B27,GeneratingUnits!$A$5:$A$900,0),MATCH('6 - Source of RECs'!$H27,GeneratingUnits!$A$5:$J$5,0)),"")</f>
        <v/>
      </c>
      <c r="M27" s="520"/>
      <c r="N27" s="520"/>
      <c r="O27" s="520"/>
      <c r="P27" s="520"/>
      <c r="Q27" s="520"/>
      <c r="R27" s="520"/>
      <c r="S27" s="520"/>
      <c r="T27" s="520"/>
      <c r="U27" s="520"/>
      <c r="V27" s="353"/>
      <c r="W27" s="353"/>
      <c r="AA27" s="193" t="e">
        <f>VLOOKUP(E27,Calculations!$G$3:$H$24,2)</f>
        <v>#N/A</v>
      </c>
      <c r="AB27" s="261">
        <f t="shared" si="2"/>
        <v>0</v>
      </c>
      <c r="AC27" s="193" t="str">
        <f>IFERROR(VLOOKUP($B27,'3X MSW'!$A$2:$C$4,3,),"")</f>
        <v/>
      </c>
      <c r="AD27" s="193">
        <f t="shared" si="3"/>
        <v>0</v>
      </c>
    </row>
    <row r="28" spans="2:30" x14ac:dyDescent="0.3">
      <c r="B28" s="59"/>
      <c r="C28" s="253" t="str">
        <f>IFERROR(VLOOKUP($B28,GeneratingUnits!$A$6:$I$900,2,TRUE),"")</f>
        <v/>
      </c>
      <c r="D28" s="253" t="str">
        <f>IFERROR(VLOOKUP($B28,GeneratingUnits!$A$6:$I$900,4,TRUE),"")</f>
        <v/>
      </c>
      <c r="E28" s="253" t="str">
        <f>IFERROR(VLOOKUP(B28,GeneratingUnits!$A$6:$J$899,5),"")</f>
        <v/>
      </c>
      <c r="F28" s="253" t="str">
        <f>IFERROR(VLOOKUP(B28,GeneratingUnits!$A$6:$J$899,10),"")</f>
        <v/>
      </c>
      <c r="G28" s="254"/>
      <c r="H28" s="59"/>
      <c r="I28" s="59"/>
      <c r="J28" s="263"/>
      <c r="K28" s="358" t="str">
        <f t="shared" si="4"/>
        <v/>
      </c>
      <c r="L28" s="264" t="str">
        <f>IFERROR(INDEX(GeneratingUnits!$A$5:$J$900,MATCH('6 - Source of RECs'!$B28,GeneratingUnits!$A$5:$A$900,0),MATCH('6 - Source of RECs'!$H28,GeneratingUnits!$A$5:$J$5,0)),"")</f>
        <v/>
      </c>
      <c r="M28" s="520"/>
      <c r="N28" s="520"/>
      <c r="O28" s="520"/>
      <c r="P28" s="520"/>
      <c r="Q28" s="520"/>
      <c r="R28" s="520"/>
      <c r="S28" s="520"/>
      <c r="T28" s="520"/>
      <c r="U28" s="520"/>
      <c r="V28" s="353"/>
      <c r="W28" s="353"/>
      <c r="AA28" s="193" t="e">
        <f>VLOOKUP(E28,Calculations!$G$3:$H$24,2)</f>
        <v>#N/A</v>
      </c>
      <c r="AB28" s="261">
        <f t="shared" si="2"/>
        <v>0</v>
      </c>
      <c r="AC28" s="193" t="str">
        <f>IFERROR(VLOOKUP($B28,'3X MSW'!$A$2:$C$4,3,),"")</f>
        <v/>
      </c>
      <c r="AD28" s="193">
        <f t="shared" si="3"/>
        <v>0</v>
      </c>
    </row>
    <row r="29" spans="2:30" x14ac:dyDescent="0.3">
      <c r="B29" s="59"/>
      <c r="C29" s="253" t="str">
        <f>IFERROR(VLOOKUP($B29,GeneratingUnits!$A$6:$I$900,2,TRUE),"")</f>
        <v/>
      </c>
      <c r="D29" s="253" t="str">
        <f>IFERROR(VLOOKUP($B29,GeneratingUnits!$A$6:$I$900,4,TRUE),"")</f>
        <v/>
      </c>
      <c r="E29" s="253" t="str">
        <f>IFERROR(VLOOKUP(B29,GeneratingUnits!$A$6:$J$899,5),"")</f>
        <v/>
      </c>
      <c r="F29" s="253" t="str">
        <f>IFERROR(VLOOKUP(B29,GeneratingUnits!$A$6:$J$899,10),"")</f>
        <v/>
      </c>
      <c r="G29" s="254"/>
      <c r="H29" s="59"/>
      <c r="I29" s="59"/>
      <c r="J29" s="263"/>
      <c r="K29" s="358" t="str">
        <f t="shared" si="4"/>
        <v/>
      </c>
      <c r="L29" s="264" t="str">
        <f>IFERROR(INDEX(GeneratingUnits!$A$5:$J$900,MATCH('6 - Source of RECs'!$B29,GeneratingUnits!$A$5:$A$900,0),MATCH('6 - Source of RECs'!$H29,GeneratingUnits!$A$5:$J$5,0)),"")</f>
        <v/>
      </c>
      <c r="M29" s="520"/>
      <c r="N29" s="520"/>
      <c r="O29" s="520"/>
      <c r="P29" s="520"/>
      <c r="Q29" s="520"/>
      <c r="R29" s="520"/>
      <c r="S29" s="520"/>
      <c r="T29" s="520"/>
      <c r="U29" s="520"/>
      <c r="V29" s="353"/>
      <c r="W29" s="353"/>
      <c r="AA29" s="193" t="e">
        <f>VLOOKUP(E29,Calculations!$G$3:$H$24,2)</f>
        <v>#N/A</v>
      </c>
      <c r="AB29" s="261">
        <f t="shared" si="2"/>
        <v>0</v>
      </c>
      <c r="AC29" s="193" t="str">
        <f>IFERROR(VLOOKUP($B29,'3X MSW'!$A$2:$C$4,3,),"")</f>
        <v/>
      </c>
      <c r="AD29" s="193">
        <f t="shared" si="3"/>
        <v>0</v>
      </c>
    </row>
    <row r="30" spans="2:30" x14ac:dyDescent="0.3">
      <c r="B30" s="59"/>
      <c r="C30" s="253" t="str">
        <f>IFERROR(VLOOKUP($B30,GeneratingUnits!$A$6:$I$900,2,TRUE),"")</f>
        <v/>
      </c>
      <c r="D30" s="253" t="str">
        <f>IFERROR(VLOOKUP($B30,GeneratingUnits!$A$6:$I$900,4,TRUE),"")</f>
        <v/>
      </c>
      <c r="E30" s="253" t="str">
        <f>IFERROR(VLOOKUP(B30,GeneratingUnits!$A$6:$J$899,5),"")</f>
        <v/>
      </c>
      <c r="F30" s="253" t="str">
        <f>IFERROR(VLOOKUP(B30,GeneratingUnits!$A$6:$J$899,10),"")</f>
        <v/>
      </c>
      <c r="G30" s="254"/>
      <c r="H30" s="59"/>
      <c r="I30" s="59"/>
      <c r="J30" s="263"/>
      <c r="K30" s="358" t="str">
        <f t="shared" si="4"/>
        <v/>
      </c>
      <c r="L30" s="264" t="str">
        <f>IFERROR(INDEX(GeneratingUnits!$A$5:$J$900,MATCH('6 - Source of RECs'!$B30,GeneratingUnits!$A$5:$A$900,0),MATCH('6 - Source of RECs'!$H30,GeneratingUnits!$A$5:$J$5,0)),"")</f>
        <v/>
      </c>
      <c r="M30" s="520"/>
      <c r="N30" s="520"/>
      <c r="O30" s="520"/>
      <c r="P30" s="520"/>
      <c r="Q30" s="520"/>
      <c r="R30" s="520"/>
      <c r="S30" s="520"/>
      <c r="T30" s="520"/>
      <c r="U30" s="520"/>
      <c r="V30" s="353"/>
      <c r="W30" s="353"/>
      <c r="AA30" s="193" t="e">
        <f>VLOOKUP(E30,Calculations!$G$3:$H$24,2)</f>
        <v>#N/A</v>
      </c>
      <c r="AB30" s="261">
        <f t="shared" si="2"/>
        <v>0</v>
      </c>
      <c r="AC30" s="193" t="str">
        <f>IFERROR(VLOOKUP($B30,'3X MSW'!$A$2:$C$4,3,),"")</f>
        <v/>
      </c>
      <c r="AD30" s="193">
        <f t="shared" si="3"/>
        <v>0</v>
      </c>
    </row>
    <row r="31" spans="2:30" x14ac:dyDescent="0.3">
      <c r="B31" s="59"/>
      <c r="C31" s="253" t="str">
        <f>IFERROR(VLOOKUP($B31,GeneratingUnits!$A$6:$I$900,2,TRUE),"")</f>
        <v/>
      </c>
      <c r="D31" s="253" t="str">
        <f>IFERROR(VLOOKUP($B31,GeneratingUnits!$A$6:$I$900,4,TRUE),"")</f>
        <v/>
      </c>
      <c r="E31" s="253" t="str">
        <f>IFERROR(VLOOKUP(B31,GeneratingUnits!$A$6:$J$899,5),"")</f>
        <v/>
      </c>
      <c r="F31" s="253" t="str">
        <f>IFERROR(VLOOKUP(B31,GeneratingUnits!$A$6:$J$899,10),"")</f>
        <v/>
      </c>
      <c r="G31" s="254"/>
      <c r="H31" s="59"/>
      <c r="I31" s="59"/>
      <c r="J31" s="263"/>
      <c r="K31" s="358" t="str">
        <f t="shared" si="4"/>
        <v/>
      </c>
      <c r="L31" s="264" t="str">
        <f>IFERROR(INDEX(GeneratingUnits!$A$5:$J$900,MATCH('6 - Source of RECs'!$B31,GeneratingUnits!$A$5:$A$900,0),MATCH('6 - Source of RECs'!$H31,GeneratingUnits!$A$5:$J$5,0)),"")</f>
        <v/>
      </c>
      <c r="M31" s="520"/>
      <c r="N31" s="520"/>
      <c r="O31" s="520"/>
      <c r="P31" s="520"/>
      <c r="Q31" s="520"/>
      <c r="R31" s="520"/>
      <c r="S31" s="520"/>
      <c r="T31" s="520"/>
      <c r="U31" s="520"/>
      <c r="V31" s="353"/>
      <c r="W31" s="353"/>
      <c r="AA31" s="193" t="e">
        <f>VLOOKUP(E31,Calculations!$G$3:$H$24,2)</f>
        <v>#N/A</v>
      </c>
      <c r="AB31" s="261">
        <f t="shared" si="2"/>
        <v>0</v>
      </c>
      <c r="AC31" s="193" t="str">
        <f>IFERROR(VLOOKUP($B31,'3X MSW'!$A$2:$C$4,3,),"")</f>
        <v/>
      </c>
      <c r="AD31" s="193">
        <f t="shared" si="3"/>
        <v>0</v>
      </c>
    </row>
    <row r="32" spans="2:30" x14ac:dyDescent="0.3">
      <c r="B32" s="59"/>
      <c r="C32" s="253" t="str">
        <f>IFERROR(VLOOKUP($B32,GeneratingUnits!$A$6:$I$900,2,TRUE),"")</f>
        <v/>
      </c>
      <c r="D32" s="253" t="str">
        <f>IFERROR(VLOOKUP($B32,GeneratingUnits!$A$6:$I$900,4,TRUE),"")</f>
        <v/>
      </c>
      <c r="E32" s="253" t="str">
        <f>IFERROR(VLOOKUP(B32,GeneratingUnits!$A$6:$J$899,5),"")</f>
        <v/>
      </c>
      <c r="F32" s="253" t="str">
        <f>IFERROR(VLOOKUP(B32,GeneratingUnits!$A$6:$J$899,10),"")</f>
        <v/>
      </c>
      <c r="G32" s="254"/>
      <c r="H32" s="59"/>
      <c r="I32" s="59"/>
      <c r="J32" s="263"/>
      <c r="K32" s="358" t="str">
        <f t="shared" si="4"/>
        <v/>
      </c>
      <c r="L32" s="264" t="str">
        <f>IFERROR(INDEX(GeneratingUnits!$A$5:$J$900,MATCH('6 - Source of RECs'!$B32,GeneratingUnits!$A$5:$A$900,0),MATCH('6 - Source of RECs'!$H32,GeneratingUnits!$A$5:$J$5,0)),"")</f>
        <v/>
      </c>
      <c r="M32" s="520"/>
      <c r="N32" s="520"/>
      <c r="O32" s="520"/>
      <c r="P32" s="520"/>
      <c r="Q32" s="520"/>
      <c r="R32" s="520"/>
      <c r="S32" s="520"/>
      <c r="T32" s="520"/>
      <c r="U32" s="520"/>
      <c r="V32" s="353"/>
      <c r="W32" s="353"/>
      <c r="AA32" s="193" t="e">
        <f>VLOOKUP(E32,Calculations!$G$3:$H$24,2)</f>
        <v>#N/A</v>
      </c>
      <c r="AB32" s="261">
        <f t="shared" si="2"/>
        <v>0</v>
      </c>
      <c r="AC32" s="193" t="str">
        <f>IFERROR(VLOOKUP($B32,'3X MSW'!$A$2:$C$4,3,),"")</f>
        <v/>
      </c>
      <c r="AD32" s="193">
        <f t="shared" si="3"/>
        <v>0</v>
      </c>
    </row>
    <row r="33" spans="2:30" x14ac:dyDescent="0.3">
      <c r="B33" s="59"/>
      <c r="C33" s="253" t="str">
        <f>IFERROR(VLOOKUP($B33,GeneratingUnits!$A$6:$I$900,2,TRUE),"")</f>
        <v/>
      </c>
      <c r="D33" s="253" t="str">
        <f>IFERROR(VLOOKUP($B33,GeneratingUnits!$A$6:$I$900,4,TRUE),"")</f>
        <v/>
      </c>
      <c r="E33" s="253" t="str">
        <f>IFERROR(VLOOKUP(B33,GeneratingUnits!$A$6:$J$899,5),"")</f>
        <v/>
      </c>
      <c r="F33" s="253" t="str">
        <f>IFERROR(VLOOKUP(B33,GeneratingUnits!$A$6:$J$899,10),"")</f>
        <v/>
      </c>
      <c r="G33" s="254"/>
      <c r="H33" s="59"/>
      <c r="I33" s="59"/>
      <c r="J33" s="263"/>
      <c r="K33" s="358" t="str">
        <f t="shared" si="4"/>
        <v/>
      </c>
      <c r="L33" s="264" t="str">
        <f>IFERROR(INDEX(GeneratingUnits!$A$5:$J$900,MATCH('6 - Source of RECs'!$B33,GeneratingUnits!$A$5:$A$900,0),MATCH('6 - Source of RECs'!$H33,GeneratingUnits!$A$5:$J$5,0)),"")</f>
        <v/>
      </c>
      <c r="M33" s="520"/>
      <c r="N33" s="520"/>
      <c r="O33" s="520"/>
      <c r="P33" s="520"/>
      <c r="Q33" s="520"/>
      <c r="R33" s="520"/>
      <c r="S33" s="520"/>
      <c r="T33" s="520"/>
      <c r="U33" s="520"/>
      <c r="AA33" s="193" t="e">
        <f>VLOOKUP(E33,Calculations!$G$3:$H$24,2)</f>
        <v>#N/A</v>
      </c>
      <c r="AB33" s="261">
        <f t="shared" si="2"/>
        <v>0</v>
      </c>
      <c r="AC33" s="193" t="str">
        <f>IFERROR(VLOOKUP($B33,'3X MSW'!$A$2:$C$4,3,),"")</f>
        <v/>
      </c>
      <c r="AD33" s="193">
        <f t="shared" si="3"/>
        <v>0</v>
      </c>
    </row>
    <row r="34" spans="2:30" x14ac:dyDescent="0.3">
      <c r="B34" s="59"/>
      <c r="C34" s="253" t="str">
        <f>IFERROR(VLOOKUP($B34,GeneratingUnits!$A$6:$I$900,2,TRUE),"")</f>
        <v/>
      </c>
      <c r="D34" s="253" t="str">
        <f>IFERROR(VLOOKUP($B34,GeneratingUnits!$A$6:$I$900,4,TRUE),"")</f>
        <v/>
      </c>
      <c r="E34" s="253" t="str">
        <f>IFERROR(VLOOKUP(B34,GeneratingUnits!$A$6:$J$899,5),"")</f>
        <v/>
      </c>
      <c r="F34" s="253" t="str">
        <f>IFERROR(VLOOKUP(B34,GeneratingUnits!$A$6:$J$899,10),"")</f>
        <v/>
      </c>
      <c r="G34" s="254"/>
      <c r="H34" s="59"/>
      <c r="I34" s="59"/>
      <c r="J34" s="263"/>
      <c r="K34" s="358" t="str">
        <f t="shared" si="4"/>
        <v/>
      </c>
      <c r="L34" s="264" t="str">
        <f>IFERROR(INDEX(GeneratingUnits!$A$5:$J$900,MATCH('6 - Source of RECs'!$B34,GeneratingUnits!$A$5:$A$900,0),MATCH('6 - Source of RECs'!$H34,GeneratingUnits!$A$5:$J$5,0)),"")</f>
        <v/>
      </c>
      <c r="M34" s="520"/>
      <c r="N34" s="520"/>
      <c r="O34" s="520"/>
      <c r="P34" s="520"/>
      <c r="Q34" s="520"/>
      <c r="R34" s="520"/>
      <c r="S34" s="520"/>
      <c r="T34" s="520"/>
      <c r="U34" s="520"/>
      <c r="AA34" s="193" t="e">
        <f>VLOOKUP(E34,Calculations!$G$3:$H$24,2)</f>
        <v>#N/A</v>
      </c>
      <c r="AB34" s="261">
        <f t="shared" si="2"/>
        <v>0</v>
      </c>
      <c r="AC34" s="193" t="str">
        <f>IFERROR(VLOOKUP($B34,'3X MSW'!$A$2:$C$4,3,),"")</f>
        <v/>
      </c>
      <c r="AD34" s="193">
        <f t="shared" si="3"/>
        <v>0</v>
      </c>
    </row>
    <row r="35" spans="2:30" x14ac:dyDescent="0.3">
      <c r="B35" s="59"/>
      <c r="C35" s="253" t="str">
        <f>IFERROR(VLOOKUP($B35,GeneratingUnits!$A$6:$I$900,2,TRUE),"")</f>
        <v/>
      </c>
      <c r="D35" s="253" t="str">
        <f>IFERROR(VLOOKUP($B35,GeneratingUnits!$A$6:$I$900,4,TRUE),"")</f>
        <v/>
      </c>
      <c r="E35" s="253" t="str">
        <f>IFERROR(VLOOKUP(B35,GeneratingUnits!$A$6:$J$899,5),"")</f>
        <v/>
      </c>
      <c r="F35" s="253" t="str">
        <f>IFERROR(VLOOKUP(B35,GeneratingUnits!$A$6:$J$899,10),"")</f>
        <v/>
      </c>
      <c r="G35" s="254"/>
      <c r="H35" s="59"/>
      <c r="I35" s="59"/>
      <c r="J35" s="263"/>
      <c r="K35" s="358" t="str">
        <f t="shared" si="4"/>
        <v/>
      </c>
      <c r="L35" s="264" t="str">
        <f>IFERROR(INDEX(GeneratingUnits!$A$5:$J$900,MATCH('6 - Source of RECs'!$B35,GeneratingUnits!$A$5:$A$900,0),MATCH('6 - Source of RECs'!$H35,GeneratingUnits!$A$5:$J$5,0)),"")</f>
        <v/>
      </c>
      <c r="M35" s="520"/>
      <c r="N35" s="520"/>
      <c r="O35" s="520"/>
      <c r="P35" s="520"/>
      <c r="Q35" s="520"/>
      <c r="R35" s="520"/>
      <c r="S35" s="520"/>
      <c r="T35" s="520"/>
      <c r="U35" s="520"/>
      <c r="AA35" s="193" t="e">
        <f>VLOOKUP(E35,Calculations!$G$3:$H$24,2)</f>
        <v>#N/A</v>
      </c>
      <c r="AB35" s="261">
        <f t="shared" si="2"/>
        <v>0</v>
      </c>
      <c r="AC35" s="193" t="str">
        <f>IFERROR(VLOOKUP($B35,'3X MSW'!$A$2:$C$4,3,),"")</f>
        <v/>
      </c>
      <c r="AD35" s="193">
        <f t="shared" si="3"/>
        <v>0</v>
      </c>
    </row>
    <row r="36" spans="2:30" x14ac:dyDescent="0.3">
      <c r="B36" s="59"/>
      <c r="C36" s="253" t="str">
        <f>IFERROR(VLOOKUP($B36,GeneratingUnits!$A$6:$I$900,2,TRUE),"")</f>
        <v/>
      </c>
      <c r="D36" s="253" t="str">
        <f>IFERROR(VLOOKUP($B36,GeneratingUnits!$A$6:$I$900,4,TRUE),"")</f>
        <v/>
      </c>
      <c r="E36" s="253" t="str">
        <f>IFERROR(VLOOKUP(B36,GeneratingUnits!$A$6:$J$899,5),"")</f>
        <v/>
      </c>
      <c r="F36" s="253" t="str">
        <f>IFERROR(VLOOKUP(B36,GeneratingUnits!$A$6:$J$899,10),"")</f>
        <v/>
      </c>
      <c r="G36" s="254"/>
      <c r="H36" s="59"/>
      <c r="I36" s="59"/>
      <c r="J36" s="263"/>
      <c r="K36" s="358" t="str">
        <f t="shared" si="4"/>
        <v/>
      </c>
      <c r="L36" s="264" t="str">
        <f>IFERROR(INDEX(GeneratingUnits!$A$5:$J$900,MATCH('6 - Source of RECs'!$B36,GeneratingUnits!$A$5:$A$900,0),MATCH('6 - Source of RECs'!$H36,GeneratingUnits!$A$5:$J$5,0)),"")</f>
        <v/>
      </c>
      <c r="M36" s="520"/>
      <c r="N36" s="520"/>
      <c r="O36" s="520"/>
      <c r="P36" s="520"/>
      <c r="Q36" s="520"/>
      <c r="R36" s="520"/>
      <c r="S36" s="520"/>
      <c r="T36" s="520"/>
      <c r="U36" s="520"/>
      <c r="AA36" s="193" t="e">
        <f>VLOOKUP(E36,Calculations!$G$3:$H$24,2)</f>
        <v>#N/A</v>
      </c>
      <c r="AB36" s="261">
        <f t="shared" si="2"/>
        <v>0</v>
      </c>
      <c r="AC36" s="193" t="str">
        <f>IFERROR(VLOOKUP($B36,'3X MSW'!$A$2:$C$4,3,),"")</f>
        <v/>
      </c>
      <c r="AD36" s="193">
        <f t="shared" si="3"/>
        <v>0</v>
      </c>
    </row>
    <row r="37" spans="2:30" x14ac:dyDescent="0.3">
      <c r="B37" s="59"/>
      <c r="C37" s="253" t="str">
        <f>IFERROR(VLOOKUP($B37,GeneratingUnits!$A$6:$I$900,2,TRUE),"")</f>
        <v/>
      </c>
      <c r="D37" s="253" t="str">
        <f>IFERROR(VLOOKUP($B37,GeneratingUnits!$A$6:$I$900,4,TRUE),"")</f>
        <v/>
      </c>
      <c r="E37" s="253" t="str">
        <f>IFERROR(VLOOKUP(B37,GeneratingUnits!$A$6:$J$899,5),"")</f>
        <v/>
      </c>
      <c r="F37" s="253" t="str">
        <f>IFERROR(VLOOKUP(B37,GeneratingUnits!$A$6:$J$899,10),"")</f>
        <v/>
      </c>
      <c r="G37" s="254"/>
      <c r="H37" s="59"/>
      <c r="I37" s="59"/>
      <c r="J37" s="263"/>
      <c r="K37" s="358" t="str">
        <f t="shared" si="4"/>
        <v/>
      </c>
      <c r="L37" s="264" t="str">
        <f>IFERROR(INDEX(GeneratingUnits!$A$5:$J$900,MATCH('6 - Source of RECs'!$B37,GeneratingUnits!$A$5:$A$900,0),MATCH('6 - Source of RECs'!$H37,GeneratingUnits!$A$5:$J$5,0)),"")</f>
        <v/>
      </c>
      <c r="M37" s="520"/>
      <c r="N37" s="520"/>
      <c r="O37" s="520"/>
      <c r="P37" s="520"/>
      <c r="Q37" s="520"/>
      <c r="R37" s="520"/>
      <c r="S37" s="520"/>
      <c r="T37" s="520"/>
      <c r="U37" s="520"/>
      <c r="AA37" s="193" t="e">
        <f>VLOOKUP(E37,Calculations!$G$3:$H$24,2)</f>
        <v>#N/A</v>
      </c>
      <c r="AB37" s="261">
        <f t="shared" si="2"/>
        <v>0</v>
      </c>
      <c r="AC37" s="193" t="str">
        <f>IFERROR(VLOOKUP($B37,'3X MSW'!$A$2:$C$4,3,),"")</f>
        <v/>
      </c>
      <c r="AD37" s="193">
        <f t="shared" si="3"/>
        <v>0</v>
      </c>
    </row>
    <row r="38" spans="2:30" x14ac:dyDescent="0.3">
      <c r="B38" s="59"/>
      <c r="C38" s="253" t="str">
        <f>IFERROR(VLOOKUP($B38,GeneratingUnits!$A$6:$I$900,2,TRUE),"")</f>
        <v/>
      </c>
      <c r="D38" s="253" t="str">
        <f>IFERROR(VLOOKUP($B38,GeneratingUnits!$A$6:$I$900,4,TRUE),"")</f>
        <v/>
      </c>
      <c r="E38" s="253" t="str">
        <f>IFERROR(VLOOKUP(B38,GeneratingUnits!$A$6:$J$899,5),"")</f>
        <v/>
      </c>
      <c r="F38" s="253" t="str">
        <f>IFERROR(VLOOKUP(B38,GeneratingUnits!$A$6:$J$899,10),"")</f>
        <v/>
      </c>
      <c r="G38" s="254"/>
      <c r="H38" s="59"/>
      <c r="I38" s="59"/>
      <c r="J38" s="263"/>
      <c r="K38" s="358" t="str">
        <f t="shared" si="4"/>
        <v/>
      </c>
      <c r="L38" s="264" t="str">
        <f>IFERROR(INDEX(GeneratingUnits!$A$5:$J$900,MATCH('6 - Source of RECs'!$B38,GeneratingUnits!$A$5:$A$900,0),MATCH('6 - Source of RECs'!$H38,GeneratingUnits!$A$5:$J$5,0)),"")</f>
        <v/>
      </c>
      <c r="M38" s="520"/>
      <c r="N38" s="520"/>
      <c r="O38" s="520"/>
      <c r="P38" s="520"/>
      <c r="Q38" s="520"/>
      <c r="R38" s="520"/>
      <c r="S38" s="520"/>
      <c r="T38" s="520"/>
      <c r="U38" s="520"/>
      <c r="AA38" s="193" t="e">
        <f>VLOOKUP(E38,Calculations!$G$3:$H$24,2)</f>
        <v>#N/A</v>
      </c>
      <c r="AB38" s="261">
        <f t="shared" si="2"/>
        <v>0</v>
      </c>
      <c r="AC38" s="193" t="str">
        <f>IFERROR(VLOOKUP($B38,'3X MSW'!$A$2:$C$4,3,),"")</f>
        <v/>
      </c>
      <c r="AD38" s="193">
        <f t="shared" si="3"/>
        <v>0</v>
      </c>
    </row>
    <row r="39" spans="2:30" x14ac:dyDescent="0.3">
      <c r="B39" s="59"/>
      <c r="C39" s="253" t="str">
        <f>IFERROR(VLOOKUP($B39,GeneratingUnits!$A$6:$I$900,2,TRUE),"")</f>
        <v/>
      </c>
      <c r="D39" s="253" t="str">
        <f>IFERROR(VLOOKUP($B39,GeneratingUnits!$A$6:$I$900,4,TRUE),"")</f>
        <v/>
      </c>
      <c r="E39" s="253" t="str">
        <f>IFERROR(VLOOKUP(B39,GeneratingUnits!$A$6:$J$899,5),"")</f>
        <v/>
      </c>
      <c r="F39" s="253" t="str">
        <f>IFERROR(VLOOKUP(B39,GeneratingUnits!$A$6:$J$899,10),"")</f>
        <v/>
      </c>
      <c r="G39" s="254"/>
      <c r="H39" s="59"/>
      <c r="I39" s="59"/>
      <c r="J39" s="263"/>
      <c r="K39" s="358" t="str">
        <f t="shared" si="4"/>
        <v/>
      </c>
      <c r="L39" s="264" t="str">
        <f>IFERROR(INDEX(GeneratingUnits!$A$5:$J$900,MATCH('6 - Source of RECs'!$B39,GeneratingUnits!$A$5:$A$900,0),MATCH('6 - Source of RECs'!$H39,GeneratingUnits!$A$5:$J$5,0)),"")</f>
        <v/>
      </c>
      <c r="M39" s="520"/>
      <c r="N39" s="520"/>
      <c r="O39" s="520"/>
      <c r="P39" s="520"/>
      <c r="Q39" s="520"/>
      <c r="R39" s="520"/>
      <c r="S39" s="520"/>
      <c r="T39" s="520"/>
      <c r="U39" s="520"/>
      <c r="AA39" s="193" t="e">
        <f>VLOOKUP(E39,Calculations!$G$3:$H$24,2)</f>
        <v>#N/A</v>
      </c>
      <c r="AB39" s="261">
        <f t="shared" si="2"/>
        <v>0</v>
      </c>
      <c r="AC39" s="193" t="str">
        <f>IFERROR(VLOOKUP($B39,'3X MSW'!$A$2:$C$4,3,),"")</f>
        <v/>
      </c>
      <c r="AD39" s="193">
        <f t="shared" si="3"/>
        <v>0</v>
      </c>
    </row>
    <row r="40" spans="2:30" x14ac:dyDescent="0.3">
      <c r="B40" s="59"/>
      <c r="C40" s="253" t="str">
        <f>IFERROR(VLOOKUP($B40,GeneratingUnits!$A$6:$I$900,2,TRUE),"")</f>
        <v/>
      </c>
      <c r="D40" s="253" t="str">
        <f>IFERROR(VLOOKUP($B40,GeneratingUnits!$A$6:$I$900,4,TRUE),"")</f>
        <v/>
      </c>
      <c r="E40" s="253" t="str">
        <f>IFERROR(VLOOKUP(B40,GeneratingUnits!$A$6:$J$899,5),"")</f>
        <v/>
      </c>
      <c r="F40" s="253" t="str">
        <f>IFERROR(VLOOKUP(B40,GeneratingUnits!$A$6:$J$899,10),"")</f>
        <v/>
      </c>
      <c r="G40" s="254"/>
      <c r="H40" s="59"/>
      <c r="I40" s="59"/>
      <c r="J40" s="263"/>
      <c r="K40" s="358" t="str">
        <f t="shared" si="4"/>
        <v/>
      </c>
      <c r="L40" s="264" t="str">
        <f>IFERROR(INDEX(GeneratingUnits!$A$5:$J$900,MATCH('6 - Source of RECs'!$B40,GeneratingUnits!$A$5:$A$900,0),MATCH('6 - Source of RECs'!$H40,GeneratingUnits!$A$5:$J$5,0)),"")</f>
        <v/>
      </c>
      <c r="M40" s="520"/>
      <c r="N40" s="520"/>
      <c r="O40" s="520"/>
      <c r="P40" s="520"/>
      <c r="Q40" s="520"/>
      <c r="R40" s="520"/>
      <c r="S40" s="520"/>
      <c r="T40" s="520"/>
      <c r="U40" s="520"/>
      <c r="AA40" s="193" t="e">
        <f>VLOOKUP(E40,Calculations!$G$3:$H$24,2)</f>
        <v>#N/A</v>
      </c>
      <c r="AB40" s="261">
        <f t="shared" si="2"/>
        <v>0</v>
      </c>
      <c r="AC40" s="193" t="str">
        <f>IFERROR(VLOOKUP($B40,'3X MSW'!$A$2:$C$4,3,),"")</f>
        <v/>
      </c>
      <c r="AD40" s="193">
        <f t="shared" si="3"/>
        <v>0</v>
      </c>
    </row>
    <row r="41" spans="2:30" x14ac:dyDescent="0.3">
      <c r="B41" s="59"/>
      <c r="C41" s="253" t="str">
        <f>IFERROR(VLOOKUP($B41,GeneratingUnits!$A$6:$I$900,2,TRUE),"")</f>
        <v/>
      </c>
      <c r="D41" s="253" t="str">
        <f>IFERROR(VLOOKUP($B41,GeneratingUnits!$A$6:$I$900,4,TRUE),"")</f>
        <v/>
      </c>
      <c r="E41" s="253" t="str">
        <f>IFERROR(VLOOKUP(B41,GeneratingUnits!$A$6:$J$899,5),"")</f>
        <v/>
      </c>
      <c r="F41" s="253" t="str">
        <f>IFERROR(VLOOKUP(B41,GeneratingUnits!$A$6:$J$899,10),"")</f>
        <v/>
      </c>
      <c r="G41" s="254"/>
      <c r="H41" s="59"/>
      <c r="I41" s="59"/>
      <c r="J41" s="263"/>
      <c r="K41" s="358" t="str">
        <f t="shared" si="4"/>
        <v/>
      </c>
      <c r="L41" s="264" t="str">
        <f>IFERROR(INDEX(GeneratingUnits!$A$5:$J$900,MATCH('6 - Source of RECs'!$B41,GeneratingUnits!$A$5:$A$900,0),MATCH('6 - Source of RECs'!$H41,GeneratingUnits!$A$5:$J$5,0)),"")</f>
        <v/>
      </c>
      <c r="AA41" s="193" t="e">
        <f>VLOOKUP(E41,Calculations!$G$3:$H$24,2)</f>
        <v>#N/A</v>
      </c>
      <c r="AB41" s="261">
        <f t="shared" si="2"/>
        <v>0</v>
      </c>
      <c r="AC41" s="193" t="str">
        <f>IFERROR(VLOOKUP($B41,'3X MSW'!$A$2:$C$4,3,),"")</f>
        <v/>
      </c>
      <c r="AD41" s="193">
        <f t="shared" si="3"/>
        <v>0</v>
      </c>
    </row>
    <row r="42" spans="2:30" x14ac:dyDescent="0.3">
      <c r="B42" s="59"/>
      <c r="C42" s="253" t="str">
        <f>IFERROR(VLOOKUP($B42,GeneratingUnits!$A$6:$I$900,2,TRUE),"")</f>
        <v/>
      </c>
      <c r="D42" s="253" t="str">
        <f>IFERROR(VLOOKUP($B42,GeneratingUnits!$A$6:$I$900,4,TRUE),"")</f>
        <v/>
      </c>
      <c r="E42" s="253" t="str">
        <f>IFERROR(VLOOKUP(B42,GeneratingUnits!$A$6:$J$899,5),"")</f>
        <v/>
      </c>
      <c r="F42" s="253" t="str">
        <f>IFERROR(VLOOKUP(B42,GeneratingUnits!$A$6:$J$899,10),"")</f>
        <v/>
      </c>
      <c r="G42" s="254"/>
      <c r="H42" s="59"/>
      <c r="I42" s="59"/>
      <c r="J42" s="263"/>
      <c r="K42" s="358" t="str">
        <f t="shared" si="4"/>
        <v/>
      </c>
      <c r="L42" s="264" t="str">
        <f>IFERROR(INDEX(GeneratingUnits!$A$5:$J$900,MATCH('6 - Source of RECs'!$B42,GeneratingUnits!$A$5:$A$900,0),MATCH('6 - Source of RECs'!$H42,GeneratingUnits!$A$5:$J$5,0)),"")</f>
        <v/>
      </c>
      <c r="AA42" s="193" t="e">
        <f>VLOOKUP(E42,Calculations!$G$3:$H$24,2)</f>
        <v>#N/A</v>
      </c>
      <c r="AB42" s="261">
        <f t="shared" si="2"/>
        <v>0</v>
      </c>
      <c r="AC42" s="193" t="str">
        <f>IFERROR(VLOOKUP($B42,'3X MSW'!$A$2:$C$4,3,),"")</f>
        <v/>
      </c>
      <c r="AD42" s="193">
        <f t="shared" si="3"/>
        <v>0</v>
      </c>
    </row>
    <row r="43" spans="2:30" x14ac:dyDescent="0.3">
      <c r="B43" s="59"/>
      <c r="C43" s="253" t="str">
        <f>IFERROR(VLOOKUP($B43,GeneratingUnits!$A$6:$I$900,2,TRUE),"")</f>
        <v/>
      </c>
      <c r="D43" s="253" t="str">
        <f>IFERROR(VLOOKUP($B43,GeneratingUnits!$A$6:$I$900,4,TRUE),"")</f>
        <v/>
      </c>
      <c r="E43" s="253" t="str">
        <f>IFERROR(VLOOKUP(B43,GeneratingUnits!$A$6:$J$899,5),"")</f>
        <v/>
      </c>
      <c r="F43" s="253" t="str">
        <f>IFERROR(VLOOKUP(B43,GeneratingUnits!$A$6:$J$899,10),"")</f>
        <v/>
      </c>
      <c r="G43" s="254"/>
      <c r="H43" s="59"/>
      <c r="I43" s="59"/>
      <c r="J43" s="263"/>
      <c r="K43" s="358" t="str">
        <f t="shared" si="4"/>
        <v/>
      </c>
      <c r="L43" s="264" t="str">
        <f>IFERROR(INDEX(GeneratingUnits!$A$5:$J$900,MATCH('6 - Source of RECs'!$B43,GeneratingUnits!$A$5:$A$900,0),MATCH('6 - Source of RECs'!$H43,GeneratingUnits!$A$5:$J$5,0)),"")</f>
        <v/>
      </c>
      <c r="AA43" s="193" t="e">
        <f>VLOOKUP(E43,Calculations!$G$3:$H$24,2)</f>
        <v>#N/A</v>
      </c>
      <c r="AB43" s="261">
        <f t="shared" si="2"/>
        <v>0</v>
      </c>
      <c r="AC43" s="193" t="str">
        <f>IFERROR(VLOOKUP($B43,'3X MSW'!$A$2:$C$4,3,),"")</f>
        <v/>
      </c>
      <c r="AD43" s="193">
        <f t="shared" si="3"/>
        <v>0</v>
      </c>
    </row>
    <row r="44" spans="2:30" x14ac:dyDescent="0.3">
      <c r="B44" s="59"/>
      <c r="C44" s="253" t="str">
        <f>IFERROR(VLOOKUP($B44,GeneratingUnits!$A$6:$I$900,2,TRUE),"")</f>
        <v/>
      </c>
      <c r="D44" s="253" t="str">
        <f>IFERROR(VLOOKUP($B44,GeneratingUnits!$A$6:$I$900,4,TRUE),"")</f>
        <v/>
      </c>
      <c r="E44" s="253" t="str">
        <f>IFERROR(VLOOKUP(B44,GeneratingUnits!$A$6:$J$899,5),"")</f>
        <v/>
      </c>
      <c r="F44" s="253" t="str">
        <f>IFERROR(VLOOKUP(B44,GeneratingUnits!$A$6:$J$899,10),"")</f>
        <v/>
      </c>
      <c r="G44" s="254"/>
      <c r="H44" s="59"/>
      <c r="I44" s="59"/>
      <c r="J44" s="263"/>
      <c r="K44" s="358" t="str">
        <f t="shared" si="4"/>
        <v/>
      </c>
      <c r="L44" s="264" t="str">
        <f>IFERROR(INDEX(GeneratingUnits!$A$5:$J$900,MATCH('6 - Source of RECs'!$B44,GeneratingUnits!$A$5:$A$900,0),MATCH('6 - Source of RECs'!$H44,GeneratingUnits!$A$5:$J$5,0)),"")</f>
        <v/>
      </c>
      <c r="AA44" s="193" t="e">
        <f>VLOOKUP(E44,Calculations!$G$3:$H$24,2)</f>
        <v>#N/A</v>
      </c>
      <c r="AB44" s="261">
        <f t="shared" si="2"/>
        <v>0</v>
      </c>
      <c r="AC44" s="193" t="str">
        <f>IFERROR(VLOOKUP($B44,'3X MSW'!$A$2:$C$4,3,),"")</f>
        <v/>
      </c>
      <c r="AD44" s="193">
        <f t="shared" si="3"/>
        <v>0</v>
      </c>
    </row>
    <row r="45" spans="2:30" x14ac:dyDescent="0.3">
      <c r="B45" s="59"/>
      <c r="C45" s="253" t="str">
        <f>IFERROR(VLOOKUP($B45,GeneratingUnits!$A$6:$I$900,2,TRUE),"")</f>
        <v/>
      </c>
      <c r="D45" s="253" t="str">
        <f>IFERROR(VLOOKUP($B45,GeneratingUnits!$A$6:$I$900,4,TRUE),"")</f>
        <v/>
      </c>
      <c r="E45" s="253" t="str">
        <f>IFERROR(VLOOKUP(B45,GeneratingUnits!$A$6:$J$899,5),"")</f>
        <v/>
      </c>
      <c r="F45" s="253" t="str">
        <f>IFERROR(VLOOKUP(B45,GeneratingUnits!$A$6:$J$899,10),"")</f>
        <v/>
      </c>
      <c r="G45" s="254"/>
      <c r="H45" s="59"/>
      <c r="I45" s="59"/>
      <c r="J45" s="263"/>
      <c r="K45" s="358" t="str">
        <f t="shared" si="4"/>
        <v/>
      </c>
      <c r="L45" s="264" t="str">
        <f>IFERROR(INDEX(GeneratingUnits!$A$5:$J$900,MATCH('6 - Source of RECs'!$B45,GeneratingUnits!$A$5:$A$900,0),MATCH('6 - Source of RECs'!$H45,GeneratingUnits!$A$5:$J$5,0)),"")</f>
        <v/>
      </c>
      <c r="AA45" s="193" t="e">
        <f>VLOOKUP(E45,Calculations!$G$3:$H$24,2)</f>
        <v>#N/A</v>
      </c>
      <c r="AB45" s="261">
        <f t="shared" ref="AB45:AB108" si="5">J45*G45</f>
        <v>0</v>
      </c>
      <c r="AC45" s="193" t="str">
        <f>IFERROR(VLOOKUP($B45,'3X MSW'!$A$2:$C$4,3,),"")</f>
        <v/>
      </c>
      <c r="AD45" s="193">
        <f t="shared" ref="AD45:AD108" si="6">IF(AC45="Applied",K45,G45)</f>
        <v>0</v>
      </c>
    </row>
    <row r="46" spans="2:30" x14ac:dyDescent="0.3">
      <c r="B46" s="59"/>
      <c r="C46" s="253" t="str">
        <f>IFERROR(VLOOKUP($B46,GeneratingUnits!$A$6:$I$900,2,TRUE),"")</f>
        <v/>
      </c>
      <c r="D46" s="253" t="str">
        <f>IFERROR(VLOOKUP($B46,GeneratingUnits!$A$6:$I$900,4,TRUE),"")</f>
        <v/>
      </c>
      <c r="E46" s="253" t="str">
        <f>IFERROR(VLOOKUP(B46,GeneratingUnits!$A$6:$J$899,5),"")</f>
        <v/>
      </c>
      <c r="F46" s="253" t="str">
        <f>IFERROR(VLOOKUP(B46,GeneratingUnits!$A$6:$J$899,10),"")</f>
        <v/>
      </c>
      <c r="G46" s="254"/>
      <c r="H46" s="59"/>
      <c r="I46" s="59"/>
      <c r="J46" s="263"/>
      <c r="K46" s="358" t="str">
        <f t="shared" si="4"/>
        <v/>
      </c>
      <c r="L46" s="264" t="str">
        <f>IFERROR(INDEX(GeneratingUnits!$A$5:$J$900,MATCH('6 - Source of RECs'!$B46,GeneratingUnits!$A$5:$A$900,0),MATCH('6 - Source of RECs'!$H46,GeneratingUnits!$A$5:$J$5,0)),"")</f>
        <v/>
      </c>
      <c r="AA46" s="193" t="e">
        <f>VLOOKUP(E46,Calculations!$G$3:$H$24,2)</f>
        <v>#N/A</v>
      </c>
      <c r="AB46" s="261">
        <f t="shared" si="5"/>
        <v>0</v>
      </c>
      <c r="AC46" s="193" t="str">
        <f>IFERROR(VLOOKUP($B46,'3X MSW'!$A$2:$C$4,3,),"")</f>
        <v/>
      </c>
      <c r="AD46" s="193">
        <f t="shared" si="6"/>
        <v>0</v>
      </c>
    </row>
    <row r="47" spans="2:30" x14ac:dyDescent="0.3">
      <c r="B47" s="59"/>
      <c r="C47" s="253" t="str">
        <f>IFERROR(VLOOKUP($B47,GeneratingUnits!$A$6:$I$900,2,TRUE),"")</f>
        <v/>
      </c>
      <c r="D47" s="253" t="str">
        <f>IFERROR(VLOOKUP($B47,GeneratingUnits!$A$6:$I$900,4,TRUE),"")</f>
        <v/>
      </c>
      <c r="E47" s="253" t="str">
        <f>IFERROR(VLOOKUP(B47,GeneratingUnits!$A$6:$J$899,5),"")</f>
        <v/>
      </c>
      <c r="F47" s="253" t="str">
        <f>IFERROR(VLOOKUP(B47,GeneratingUnits!$A$6:$J$899,10),"")</f>
        <v/>
      </c>
      <c r="G47" s="254"/>
      <c r="H47" s="59"/>
      <c r="I47" s="59"/>
      <c r="J47" s="263"/>
      <c r="K47" s="358" t="str">
        <f t="shared" si="4"/>
        <v/>
      </c>
      <c r="L47" s="264" t="str">
        <f>IFERROR(INDEX(GeneratingUnits!$A$5:$J$900,MATCH('6 - Source of RECs'!$B47,GeneratingUnits!$A$5:$A$900,0),MATCH('6 - Source of RECs'!$H47,GeneratingUnits!$A$5:$J$5,0)),"")</f>
        <v/>
      </c>
      <c r="AA47" s="193" t="e">
        <f>VLOOKUP(E47,Calculations!$G$3:$H$24,2)</f>
        <v>#N/A</v>
      </c>
      <c r="AB47" s="261">
        <f t="shared" si="5"/>
        <v>0</v>
      </c>
      <c r="AC47" s="193" t="str">
        <f>IFERROR(VLOOKUP($B47,'3X MSW'!$A$2:$C$4,3,),"")</f>
        <v/>
      </c>
      <c r="AD47" s="193">
        <f t="shared" si="6"/>
        <v>0</v>
      </c>
    </row>
    <row r="48" spans="2:30" x14ac:dyDescent="0.3">
      <c r="B48" s="59"/>
      <c r="C48" s="253" t="str">
        <f>IFERROR(VLOOKUP($B48,GeneratingUnits!$A$6:$I$900,2,TRUE),"")</f>
        <v/>
      </c>
      <c r="D48" s="253" t="str">
        <f>IFERROR(VLOOKUP($B48,GeneratingUnits!$A$6:$I$900,4,TRUE),"")</f>
        <v/>
      </c>
      <c r="E48" s="253" t="str">
        <f>IFERROR(VLOOKUP(B48,GeneratingUnits!$A$6:$J$899,5),"")</f>
        <v/>
      </c>
      <c r="F48" s="253" t="str">
        <f>IFERROR(VLOOKUP(B48,GeneratingUnits!$A$6:$J$899,10),"")</f>
        <v/>
      </c>
      <c r="G48" s="254"/>
      <c r="H48" s="59"/>
      <c r="I48" s="59"/>
      <c r="J48" s="263"/>
      <c r="K48" s="358" t="str">
        <f t="shared" si="4"/>
        <v/>
      </c>
      <c r="L48" s="264" t="str">
        <f>IFERROR(INDEX(GeneratingUnits!$A$5:$J$900,MATCH('6 - Source of RECs'!$B48,GeneratingUnits!$A$5:$A$900,0),MATCH('6 - Source of RECs'!$H48,GeneratingUnits!$A$5:$J$5,0)),"")</f>
        <v/>
      </c>
      <c r="AA48" s="193" t="e">
        <f>VLOOKUP(E48,Calculations!$G$3:$H$24,2)</f>
        <v>#N/A</v>
      </c>
      <c r="AB48" s="261">
        <f t="shared" si="5"/>
        <v>0</v>
      </c>
      <c r="AC48" s="193" t="str">
        <f>IFERROR(VLOOKUP($B48,'3X MSW'!$A$2:$C$4,3,),"")</f>
        <v/>
      </c>
      <c r="AD48" s="193">
        <f t="shared" si="6"/>
        <v>0</v>
      </c>
    </row>
    <row r="49" spans="2:30" x14ac:dyDescent="0.3">
      <c r="B49" s="59"/>
      <c r="C49" s="253" t="str">
        <f>IFERROR(VLOOKUP($B49,GeneratingUnits!$A$6:$I$900,2,TRUE),"")</f>
        <v/>
      </c>
      <c r="D49" s="253" t="str">
        <f>IFERROR(VLOOKUP($B49,GeneratingUnits!$A$6:$I$900,4,TRUE),"")</f>
        <v/>
      </c>
      <c r="E49" s="253" t="str">
        <f>IFERROR(VLOOKUP(B49,GeneratingUnits!$A$6:$J$899,5),"")</f>
        <v/>
      </c>
      <c r="F49" s="253" t="str">
        <f>IFERROR(VLOOKUP(B49,GeneratingUnits!$A$6:$J$899,10),"")</f>
        <v/>
      </c>
      <c r="G49" s="254"/>
      <c r="H49" s="59"/>
      <c r="I49" s="59"/>
      <c r="J49" s="263"/>
      <c r="K49" s="358" t="str">
        <f t="shared" si="4"/>
        <v/>
      </c>
      <c r="L49" s="264" t="str">
        <f>IFERROR(INDEX(GeneratingUnits!$A$5:$J$900,MATCH('6 - Source of RECs'!$B49,GeneratingUnits!$A$5:$A$900,0),MATCH('6 - Source of RECs'!$H49,GeneratingUnits!$A$5:$J$5,0)),"")</f>
        <v/>
      </c>
      <c r="AA49" s="193" t="e">
        <f>VLOOKUP(E49,Calculations!$G$3:$H$24,2)</f>
        <v>#N/A</v>
      </c>
      <c r="AB49" s="261">
        <f t="shared" si="5"/>
        <v>0</v>
      </c>
      <c r="AC49" s="193" t="str">
        <f>IFERROR(VLOOKUP($B49,'3X MSW'!$A$2:$C$4,3,),"")</f>
        <v/>
      </c>
      <c r="AD49" s="193">
        <f t="shared" si="6"/>
        <v>0</v>
      </c>
    </row>
    <row r="50" spans="2:30" x14ac:dyDescent="0.3">
      <c r="B50" s="59"/>
      <c r="C50" s="253" t="str">
        <f>IFERROR(VLOOKUP($B50,GeneratingUnits!$A$6:$I$900,2,TRUE),"")</f>
        <v/>
      </c>
      <c r="D50" s="253" t="str">
        <f>IFERROR(VLOOKUP($B50,GeneratingUnits!$A$6:$I$900,4,TRUE),"")</f>
        <v/>
      </c>
      <c r="E50" s="253" t="str">
        <f>IFERROR(VLOOKUP(B50,GeneratingUnits!$A$6:$J$899,5),"")</f>
        <v/>
      </c>
      <c r="F50" s="253" t="str">
        <f>IFERROR(VLOOKUP(B50,GeneratingUnits!$A$6:$J$899,10),"")</f>
        <v/>
      </c>
      <c r="G50" s="254"/>
      <c r="H50" s="59"/>
      <c r="I50" s="59"/>
      <c r="J50" s="263"/>
      <c r="K50" s="358" t="str">
        <f t="shared" si="4"/>
        <v/>
      </c>
      <c r="L50" s="264" t="str">
        <f>IFERROR(INDEX(GeneratingUnits!$A$5:$J$900,MATCH('6 - Source of RECs'!$B50,GeneratingUnits!$A$5:$A$900,0),MATCH('6 - Source of RECs'!$H50,GeneratingUnits!$A$5:$J$5,0)),"")</f>
        <v/>
      </c>
      <c r="AA50" s="193" t="e">
        <f>VLOOKUP(E50,Calculations!$G$3:$H$24,2)</f>
        <v>#N/A</v>
      </c>
      <c r="AB50" s="261">
        <f t="shared" si="5"/>
        <v>0</v>
      </c>
      <c r="AC50" s="193" t="str">
        <f>IFERROR(VLOOKUP($B50,'3X MSW'!$A$2:$C$4,3,),"")</f>
        <v/>
      </c>
      <c r="AD50" s="193">
        <f t="shared" si="6"/>
        <v>0</v>
      </c>
    </row>
    <row r="51" spans="2:30" x14ac:dyDescent="0.3">
      <c r="B51" s="59"/>
      <c r="C51" s="253" t="str">
        <f>IFERROR(VLOOKUP($B51,GeneratingUnits!$A$6:$I$900,2,TRUE),"")</f>
        <v/>
      </c>
      <c r="D51" s="253" t="str">
        <f>IFERROR(VLOOKUP($B51,GeneratingUnits!$A$6:$I$900,4,TRUE),"")</f>
        <v/>
      </c>
      <c r="E51" s="253" t="str">
        <f>IFERROR(VLOOKUP(B51,GeneratingUnits!$A$6:$J$899,5),"")</f>
        <v/>
      </c>
      <c r="F51" s="253" t="str">
        <f>IFERROR(VLOOKUP(B51,GeneratingUnits!$A$6:$J$899,10),"")</f>
        <v/>
      </c>
      <c r="G51" s="254"/>
      <c r="H51" s="59"/>
      <c r="I51" s="59"/>
      <c r="J51" s="263"/>
      <c r="K51" s="358" t="str">
        <f t="shared" si="4"/>
        <v/>
      </c>
      <c r="L51" s="264" t="str">
        <f>IFERROR(INDEX(GeneratingUnits!$A$5:$J$900,MATCH('6 - Source of RECs'!$B51,GeneratingUnits!$A$5:$A$900,0),MATCH('6 - Source of RECs'!$H51,GeneratingUnits!$A$5:$J$5,0)),"")</f>
        <v/>
      </c>
      <c r="AA51" s="193" t="e">
        <f>VLOOKUP(E51,Calculations!$G$3:$H$24,2)</f>
        <v>#N/A</v>
      </c>
      <c r="AB51" s="261">
        <f t="shared" si="5"/>
        <v>0</v>
      </c>
      <c r="AC51" s="193" t="str">
        <f>IFERROR(VLOOKUP($B51,'3X MSW'!$A$2:$C$4,3,),"")</f>
        <v/>
      </c>
      <c r="AD51" s="193">
        <f t="shared" si="6"/>
        <v>0</v>
      </c>
    </row>
    <row r="52" spans="2:30" x14ac:dyDescent="0.3">
      <c r="B52" s="59"/>
      <c r="C52" s="253" t="str">
        <f>IFERROR(VLOOKUP($B52,GeneratingUnits!$A$6:$I$900,2,TRUE),"")</f>
        <v/>
      </c>
      <c r="D52" s="253" t="str">
        <f>IFERROR(VLOOKUP($B52,GeneratingUnits!$A$6:$I$900,4,TRUE),"")</f>
        <v/>
      </c>
      <c r="E52" s="253" t="str">
        <f>IFERROR(VLOOKUP(B52,GeneratingUnits!$A$6:$J$899,5),"")</f>
        <v/>
      </c>
      <c r="F52" s="253" t="str">
        <f>IFERROR(VLOOKUP(B52,GeneratingUnits!$A$6:$J$899,10),"")</f>
        <v/>
      </c>
      <c r="G52" s="254"/>
      <c r="H52" s="59"/>
      <c r="I52" s="59"/>
      <c r="J52" s="263"/>
      <c r="K52" s="358" t="str">
        <f t="shared" si="4"/>
        <v/>
      </c>
      <c r="L52" s="264" t="str">
        <f>IFERROR(INDEX(GeneratingUnits!$A$5:$J$900,MATCH('6 - Source of RECs'!$B52,GeneratingUnits!$A$5:$A$900,0),MATCH('6 - Source of RECs'!$H52,GeneratingUnits!$A$5:$J$5,0)),"")</f>
        <v/>
      </c>
      <c r="AA52" s="193" t="e">
        <f>VLOOKUP(E52,Calculations!$G$3:$H$24,2)</f>
        <v>#N/A</v>
      </c>
      <c r="AB52" s="261">
        <f t="shared" si="5"/>
        <v>0</v>
      </c>
      <c r="AC52" s="193" t="str">
        <f>IFERROR(VLOOKUP($B52,'3X MSW'!$A$2:$C$4,3,),"")</f>
        <v/>
      </c>
      <c r="AD52" s="193">
        <f t="shared" si="6"/>
        <v>0</v>
      </c>
    </row>
    <row r="53" spans="2:30" x14ac:dyDescent="0.3">
      <c r="B53" s="59"/>
      <c r="C53" s="253" t="str">
        <f>IFERROR(VLOOKUP($B53,GeneratingUnits!$A$6:$I$900,2,TRUE),"")</f>
        <v/>
      </c>
      <c r="D53" s="253" t="str">
        <f>IFERROR(VLOOKUP($B53,GeneratingUnits!$A$6:$I$900,4,TRUE),"")</f>
        <v/>
      </c>
      <c r="E53" s="253" t="str">
        <f>IFERROR(VLOOKUP(B53,GeneratingUnits!$A$6:$J$899,5),"")</f>
        <v/>
      </c>
      <c r="F53" s="253" t="str">
        <f>IFERROR(VLOOKUP(B53,GeneratingUnits!$A$6:$J$899,10),"")</f>
        <v/>
      </c>
      <c r="G53" s="254"/>
      <c r="H53" s="59"/>
      <c r="I53" s="59"/>
      <c r="J53" s="263"/>
      <c r="K53" s="358" t="str">
        <f t="shared" si="4"/>
        <v/>
      </c>
      <c r="L53" s="264" t="str">
        <f>IFERROR(INDEX(GeneratingUnits!$A$5:$J$900,MATCH('6 - Source of RECs'!$B53,GeneratingUnits!$A$5:$A$900,0),MATCH('6 - Source of RECs'!$H53,GeneratingUnits!$A$5:$J$5,0)),"")</f>
        <v/>
      </c>
      <c r="AA53" s="193" t="e">
        <f>VLOOKUP(E53,Calculations!$G$3:$H$24,2)</f>
        <v>#N/A</v>
      </c>
      <c r="AB53" s="261">
        <f t="shared" si="5"/>
        <v>0</v>
      </c>
      <c r="AC53" s="193" t="str">
        <f>IFERROR(VLOOKUP($B53,'3X MSW'!$A$2:$C$4,3,),"")</f>
        <v/>
      </c>
      <c r="AD53" s="193">
        <f t="shared" si="6"/>
        <v>0</v>
      </c>
    </row>
    <row r="54" spans="2:30" x14ac:dyDescent="0.3">
      <c r="B54" s="59"/>
      <c r="C54" s="253" t="str">
        <f>IFERROR(VLOOKUP($B54,GeneratingUnits!$A$6:$I$900,2,TRUE),"")</f>
        <v/>
      </c>
      <c r="D54" s="253" t="str">
        <f>IFERROR(VLOOKUP($B54,GeneratingUnits!$A$6:$I$900,4,TRUE),"")</f>
        <v/>
      </c>
      <c r="E54" s="253" t="str">
        <f>IFERROR(VLOOKUP(B54,GeneratingUnits!$A$6:$J$899,5),"")</f>
        <v/>
      </c>
      <c r="F54" s="253" t="str">
        <f>IFERROR(VLOOKUP(B54,GeneratingUnits!$A$6:$J$899,10),"")</f>
        <v/>
      </c>
      <c r="G54" s="254"/>
      <c r="H54" s="59"/>
      <c r="I54" s="59"/>
      <c r="J54" s="263"/>
      <c r="K54" s="358" t="str">
        <f t="shared" si="4"/>
        <v/>
      </c>
      <c r="L54" s="264" t="str">
        <f>IFERROR(INDEX(GeneratingUnits!$A$5:$J$900,MATCH('6 - Source of RECs'!$B54,GeneratingUnits!$A$5:$A$900,0),MATCH('6 - Source of RECs'!$H54,GeneratingUnits!$A$5:$J$5,0)),"")</f>
        <v/>
      </c>
      <c r="AA54" s="193" t="e">
        <f>VLOOKUP(E54,Calculations!$G$3:$H$24,2)</f>
        <v>#N/A</v>
      </c>
      <c r="AB54" s="261">
        <f t="shared" si="5"/>
        <v>0</v>
      </c>
      <c r="AC54" s="193" t="str">
        <f>IFERROR(VLOOKUP($B54,'3X MSW'!$A$2:$C$4,3,),"")</f>
        <v/>
      </c>
      <c r="AD54" s="193">
        <f t="shared" si="6"/>
        <v>0</v>
      </c>
    </row>
    <row r="55" spans="2:30" x14ac:dyDescent="0.3">
      <c r="B55" s="59"/>
      <c r="C55" s="253" t="str">
        <f>IFERROR(VLOOKUP($B55,GeneratingUnits!$A$6:$I$900,2,TRUE),"")</f>
        <v/>
      </c>
      <c r="D55" s="253" t="str">
        <f>IFERROR(VLOOKUP($B55,GeneratingUnits!$A$6:$I$900,4,TRUE),"")</f>
        <v/>
      </c>
      <c r="E55" s="253" t="str">
        <f>IFERROR(VLOOKUP(B55,GeneratingUnits!$A$6:$J$899,5),"")</f>
        <v/>
      </c>
      <c r="F55" s="253" t="str">
        <f>IFERROR(VLOOKUP(B55,GeneratingUnits!$A$6:$J$899,10),"")</f>
        <v/>
      </c>
      <c r="G55" s="254"/>
      <c r="H55" s="59"/>
      <c r="I55" s="59"/>
      <c r="J55" s="263"/>
      <c r="K55" s="358" t="str">
        <f t="shared" si="4"/>
        <v/>
      </c>
      <c r="L55" s="264" t="str">
        <f>IFERROR(INDEX(GeneratingUnits!$A$5:$J$900,MATCH('6 - Source of RECs'!$B55,GeneratingUnits!$A$5:$A$900,0),MATCH('6 - Source of RECs'!$H55,GeneratingUnits!$A$5:$J$5,0)),"")</f>
        <v/>
      </c>
      <c r="AA55" s="193" t="e">
        <f>VLOOKUP(E55,Calculations!$G$3:$H$24,2)</f>
        <v>#N/A</v>
      </c>
      <c r="AB55" s="261">
        <f t="shared" si="5"/>
        <v>0</v>
      </c>
      <c r="AC55" s="193" t="str">
        <f>IFERROR(VLOOKUP($B55,'3X MSW'!$A$2:$C$4,3,),"")</f>
        <v/>
      </c>
      <c r="AD55" s="193">
        <f t="shared" si="6"/>
        <v>0</v>
      </c>
    </row>
    <row r="56" spans="2:30" x14ac:dyDescent="0.3">
      <c r="B56" s="59"/>
      <c r="C56" s="253" t="str">
        <f>IFERROR(VLOOKUP($B56,GeneratingUnits!$A$6:$I$900,2,TRUE),"")</f>
        <v/>
      </c>
      <c r="D56" s="253" t="str">
        <f>IFERROR(VLOOKUP($B56,GeneratingUnits!$A$6:$I$900,4,TRUE),"")</f>
        <v/>
      </c>
      <c r="E56" s="253" t="str">
        <f>IFERROR(VLOOKUP(B56,GeneratingUnits!$A$6:$J$899,5),"")</f>
        <v/>
      </c>
      <c r="F56" s="253" t="str">
        <f>IFERROR(VLOOKUP(B56,GeneratingUnits!$A$6:$J$899,10),"")</f>
        <v/>
      </c>
      <c r="G56" s="254"/>
      <c r="H56" s="59"/>
      <c r="I56" s="59"/>
      <c r="J56" s="263"/>
      <c r="K56" s="358" t="str">
        <f t="shared" si="4"/>
        <v/>
      </c>
      <c r="L56" s="264" t="str">
        <f>IFERROR(INDEX(GeneratingUnits!$A$5:$J$900,MATCH('6 - Source of RECs'!$B56,GeneratingUnits!$A$5:$A$900,0),MATCH('6 - Source of RECs'!$H56,GeneratingUnits!$A$5:$J$5,0)),"")</f>
        <v/>
      </c>
      <c r="AA56" s="193" t="e">
        <f>VLOOKUP(E56,Calculations!$G$3:$H$24,2)</f>
        <v>#N/A</v>
      </c>
      <c r="AB56" s="261">
        <f t="shared" si="5"/>
        <v>0</v>
      </c>
      <c r="AC56" s="193" t="str">
        <f>IFERROR(VLOOKUP($B56,'3X MSW'!$A$2:$C$4,3,),"")</f>
        <v/>
      </c>
      <c r="AD56" s="193">
        <f t="shared" si="6"/>
        <v>0</v>
      </c>
    </row>
    <row r="57" spans="2:30" x14ac:dyDescent="0.3">
      <c r="B57" s="59"/>
      <c r="C57" s="253" t="str">
        <f>IFERROR(VLOOKUP($B57,GeneratingUnits!$A$6:$I$900,2,TRUE),"")</f>
        <v/>
      </c>
      <c r="D57" s="253" t="str">
        <f>IFERROR(VLOOKUP($B57,GeneratingUnits!$A$6:$I$900,4,TRUE),"")</f>
        <v/>
      </c>
      <c r="E57" s="253" t="str">
        <f>IFERROR(VLOOKUP(B57,GeneratingUnits!$A$6:$J$899,5),"")</f>
        <v/>
      </c>
      <c r="F57" s="253" t="str">
        <f>IFERROR(VLOOKUP(B57,GeneratingUnits!$A$6:$J$899,10),"")</f>
        <v/>
      </c>
      <c r="G57" s="254"/>
      <c r="H57" s="59"/>
      <c r="I57" s="59"/>
      <c r="J57" s="263"/>
      <c r="K57" s="358" t="str">
        <f t="shared" si="4"/>
        <v/>
      </c>
      <c r="L57" s="264" t="str">
        <f>IFERROR(INDEX(GeneratingUnits!$A$5:$J$900,MATCH('6 - Source of RECs'!$B57,GeneratingUnits!$A$5:$A$900,0),MATCH('6 - Source of RECs'!$H57,GeneratingUnits!$A$5:$J$5,0)),"")</f>
        <v/>
      </c>
      <c r="AA57" s="193" t="e">
        <f>VLOOKUP(E57,Calculations!$G$3:$H$24,2)</f>
        <v>#N/A</v>
      </c>
      <c r="AB57" s="261">
        <f t="shared" si="5"/>
        <v>0</v>
      </c>
      <c r="AC57" s="193" t="str">
        <f>IFERROR(VLOOKUP($B57,'3X MSW'!$A$2:$C$4,3,),"")</f>
        <v/>
      </c>
      <c r="AD57" s="193">
        <f t="shared" si="6"/>
        <v>0</v>
      </c>
    </row>
    <row r="58" spans="2:30" x14ac:dyDescent="0.3">
      <c r="B58" s="59"/>
      <c r="C58" s="253" t="str">
        <f>IFERROR(VLOOKUP($B58,GeneratingUnits!$A$6:$I$900,2,TRUE),"")</f>
        <v/>
      </c>
      <c r="D58" s="253" t="str">
        <f>IFERROR(VLOOKUP($B58,GeneratingUnits!$A$6:$I$900,4,TRUE),"")</f>
        <v/>
      </c>
      <c r="E58" s="253" t="str">
        <f>IFERROR(VLOOKUP(B58,GeneratingUnits!$A$6:$J$899,5),"")</f>
        <v/>
      </c>
      <c r="F58" s="253" t="str">
        <f>IFERROR(VLOOKUP(B58,GeneratingUnits!$A$6:$J$899,10),"")</f>
        <v/>
      </c>
      <c r="G58" s="254"/>
      <c r="H58" s="59"/>
      <c r="I58" s="59"/>
      <c r="J58" s="263"/>
      <c r="K58" s="358" t="str">
        <f t="shared" si="4"/>
        <v/>
      </c>
      <c r="L58" s="264" t="str">
        <f>IFERROR(INDEX(GeneratingUnits!$A$5:$J$900,MATCH('6 - Source of RECs'!$B58,GeneratingUnits!$A$5:$A$900,0),MATCH('6 - Source of RECs'!$H58,GeneratingUnits!$A$5:$J$5,0)),"")</f>
        <v/>
      </c>
      <c r="AA58" s="193" t="e">
        <f>VLOOKUP(E58,Calculations!$G$3:$H$24,2)</f>
        <v>#N/A</v>
      </c>
      <c r="AB58" s="261">
        <f t="shared" si="5"/>
        <v>0</v>
      </c>
      <c r="AC58" s="193" t="str">
        <f>IFERROR(VLOOKUP($B58,'3X MSW'!$A$2:$C$4,3,),"")</f>
        <v/>
      </c>
      <c r="AD58" s="193">
        <f t="shared" si="6"/>
        <v>0</v>
      </c>
    </row>
    <row r="59" spans="2:30" x14ac:dyDescent="0.3">
      <c r="B59" s="59"/>
      <c r="C59" s="253" t="str">
        <f>IFERROR(VLOOKUP($B59,GeneratingUnits!$A$6:$I$900,2,TRUE),"")</f>
        <v/>
      </c>
      <c r="D59" s="253" t="str">
        <f>IFERROR(VLOOKUP($B59,GeneratingUnits!$A$6:$I$900,4,TRUE),"")</f>
        <v/>
      </c>
      <c r="E59" s="253" t="str">
        <f>IFERROR(VLOOKUP(B59,GeneratingUnits!$A$6:$J$899,5),"")</f>
        <v/>
      </c>
      <c r="F59" s="253" t="str">
        <f>IFERROR(VLOOKUP(B59,GeneratingUnits!$A$6:$J$899,10),"")</f>
        <v/>
      </c>
      <c r="G59" s="254"/>
      <c r="H59" s="59"/>
      <c r="I59" s="59"/>
      <c r="J59" s="263"/>
      <c r="K59" s="358" t="str">
        <f t="shared" si="4"/>
        <v/>
      </c>
      <c r="L59" s="264" t="str">
        <f>IFERROR(INDEX(GeneratingUnits!$A$5:$J$900,MATCH('6 - Source of RECs'!$B59,GeneratingUnits!$A$5:$A$900,0),MATCH('6 - Source of RECs'!$H59,GeneratingUnits!$A$5:$J$5,0)),"")</f>
        <v/>
      </c>
      <c r="AA59" s="193" t="e">
        <f>VLOOKUP(E59,Calculations!$G$3:$H$24,2)</f>
        <v>#N/A</v>
      </c>
      <c r="AB59" s="261">
        <f t="shared" si="5"/>
        <v>0</v>
      </c>
      <c r="AC59" s="193" t="str">
        <f>IFERROR(VLOOKUP($B59,'3X MSW'!$A$2:$C$4,3,),"")</f>
        <v/>
      </c>
      <c r="AD59" s="193">
        <f t="shared" si="6"/>
        <v>0</v>
      </c>
    </row>
    <row r="60" spans="2:30" x14ac:dyDescent="0.3">
      <c r="B60" s="59"/>
      <c r="C60" s="253" t="str">
        <f>IFERROR(VLOOKUP($B60,GeneratingUnits!$A$6:$I$900,2,TRUE),"")</f>
        <v/>
      </c>
      <c r="D60" s="253" t="str">
        <f>IFERROR(VLOOKUP($B60,GeneratingUnits!$A$6:$I$900,4,TRUE),"")</f>
        <v/>
      </c>
      <c r="E60" s="253" t="str">
        <f>IFERROR(VLOOKUP(B60,GeneratingUnits!$A$6:$J$899,5),"")</f>
        <v/>
      </c>
      <c r="F60" s="253" t="str">
        <f>IFERROR(VLOOKUP(B60,GeneratingUnits!$A$6:$J$899,10),"")</f>
        <v/>
      </c>
      <c r="G60" s="254"/>
      <c r="H60" s="59"/>
      <c r="I60" s="59"/>
      <c r="J60" s="263"/>
      <c r="K60" s="358" t="str">
        <f t="shared" si="4"/>
        <v/>
      </c>
      <c r="L60" s="264" t="str">
        <f>IFERROR(INDEX(GeneratingUnits!$A$5:$J$900,MATCH('6 - Source of RECs'!$B60,GeneratingUnits!$A$5:$A$900,0),MATCH('6 - Source of RECs'!$H60,GeneratingUnits!$A$5:$J$5,0)),"")</f>
        <v/>
      </c>
      <c r="AA60" s="193" t="e">
        <f>VLOOKUP(E60,Calculations!$G$3:$H$24,2)</f>
        <v>#N/A</v>
      </c>
      <c r="AB60" s="261">
        <f t="shared" si="5"/>
        <v>0</v>
      </c>
      <c r="AC60" s="193" t="str">
        <f>IFERROR(VLOOKUP($B60,'3X MSW'!$A$2:$C$4,3,),"")</f>
        <v/>
      </c>
      <c r="AD60" s="193">
        <f t="shared" si="6"/>
        <v>0</v>
      </c>
    </row>
    <row r="61" spans="2:30" x14ac:dyDescent="0.3">
      <c r="B61" s="59"/>
      <c r="C61" s="253" t="str">
        <f>IFERROR(VLOOKUP($B61,GeneratingUnits!$A$6:$I$900,2,TRUE),"")</f>
        <v/>
      </c>
      <c r="D61" s="253" t="str">
        <f>IFERROR(VLOOKUP($B61,GeneratingUnits!$A$6:$I$900,4,TRUE),"")</f>
        <v/>
      </c>
      <c r="E61" s="253" t="str">
        <f>IFERROR(VLOOKUP(B61,GeneratingUnits!$A$6:$J$899,5),"")</f>
        <v/>
      </c>
      <c r="F61" s="253" t="str">
        <f>IFERROR(VLOOKUP(B61,GeneratingUnits!$A$6:$J$899,10),"")</f>
        <v/>
      </c>
      <c r="G61" s="254"/>
      <c r="H61" s="59"/>
      <c r="I61" s="59"/>
      <c r="J61" s="263"/>
      <c r="K61" s="358" t="str">
        <f t="shared" si="4"/>
        <v/>
      </c>
      <c r="L61" s="264" t="str">
        <f>IFERROR(INDEX(GeneratingUnits!$A$5:$J$900,MATCH('6 - Source of RECs'!$B61,GeneratingUnits!$A$5:$A$900,0),MATCH('6 - Source of RECs'!$H61,GeneratingUnits!$A$5:$J$5,0)),"")</f>
        <v/>
      </c>
      <c r="AA61" s="193" t="e">
        <f>VLOOKUP(E61,Calculations!$G$3:$H$24,2)</f>
        <v>#N/A</v>
      </c>
      <c r="AB61" s="261">
        <f t="shared" si="5"/>
        <v>0</v>
      </c>
      <c r="AC61" s="193" t="str">
        <f>IFERROR(VLOOKUP($B61,'3X MSW'!$A$2:$C$4,3,),"")</f>
        <v/>
      </c>
      <c r="AD61" s="193">
        <f t="shared" si="6"/>
        <v>0</v>
      </c>
    </row>
    <row r="62" spans="2:30" x14ac:dyDescent="0.3">
      <c r="B62" s="59"/>
      <c r="C62" s="253" t="str">
        <f>IFERROR(VLOOKUP($B62,GeneratingUnits!$A$6:$I$900,2,TRUE),"")</f>
        <v/>
      </c>
      <c r="D62" s="253" t="str">
        <f>IFERROR(VLOOKUP($B62,GeneratingUnits!$A$6:$I$900,4,TRUE),"")</f>
        <v/>
      </c>
      <c r="E62" s="253" t="str">
        <f>IFERROR(VLOOKUP(B62,GeneratingUnits!$A$6:$J$899,5),"")</f>
        <v/>
      </c>
      <c r="F62" s="253" t="str">
        <f>IFERROR(VLOOKUP(B62,GeneratingUnits!$A$6:$J$899,10),"")</f>
        <v/>
      </c>
      <c r="G62" s="254"/>
      <c r="H62" s="59"/>
      <c r="I62" s="59"/>
      <c r="J62" s="263"/>
      <c r="K62" s="358" t="str">
        <f t="shared" si="4"/>
        <v/>
      </c>
      <c r="L62" s="264" t="str">
        <f>IFERROR(INDEX(GeneratingUnits!$A$5:$J$900,MATCH('6 - Source of RECs'!$B62,GeneratingUnits!$A$5:$A$900,0),MATCH('6 - Source of RECs'!$H62,GeneratingUnits!$A$5:$J$5,0)),"")</f>
        <v/>
      </c>
      <c r="AA62" s="193" t="e">
        <f>VLOOKUP(E62,Calculations!$G$3:$H$24,2)</f>
        <v>#N/A</v>
      </c>
      <c r="AB62" s="261">
        <f t="shared" si="5"/>
        <v>0</v>
      </c>
      <c r="AC62" s="193" t="str">
        <f>IFERROR(VLOOKUP($B62,'3X MSW'!$A$2:$C$4,3,),"")</f>
        <v/>
      </c>
      <c r="AD62" s="193">
        <f t="shared" si="6"/>
        <v>0</v>
      </c>
    </row>
    <row r="63" spans="2:30" x14ac:dyDescent="0.3">
      <c r="B63" s="59"/>
      <c r="C63" s="253" t="str">
        <f>IFERROR(VLOOKUP($B63,GeneratingUnits!$A$6:$I$900,2,TRUE),"")</f>
        <v/>
      </c>
      <c r="D63" s="253" t="str">
        <f>IFERROR(VLOOKUP($B63,GeneratingUnits!$A$6:$I$900,4,TRUE),"")</f>
        <v/>
      </c>
      <c r="E63" s="253" t="str">
        <f>IFERROR(VLOOKUP(B63,GeneratingUnits!$A$6:$J$899,5),"")</f>
        <v/>
      </c>
      <c r="F63" s="253" t="str">
        <f>IFERROR(VLOOKUP(B63,GeneratingUnits!$A$6:$J$899,10),"")</f>
        <v/>
      </c>
      <c r="G63" s="254"/>
      <c r="H63" s="59"/>
      <c r="I63" s="59"/>
      <c r="J63" s="263"/>
      <c r="K63" s="358" t="str">
        <f t="shared" si="4"/>
        <v/>
      </c>
      <c r="L63" s="264" t="str">
        <f>IFERROR(INDEX(GeneratingUnits!$A$5:$J$900,MATCH('6 - Source of RECs'!$B63,GeneratingUnits!$A$5:$A$900,0),MATCH('6 - Source of RECs'!$H63,GeneratingUnits!$A$5:$J$5,0)),"")</f>
        <v/>
      </c>
      <c r="AA63" s="193" t="e">
        <f>VLOOKUP(E63,Calculations!$G$3:$H$24,2)</f>
        <v>#N/A</v>
      </c>
      <c r="AB63" s="261">
        <f t="shared" si="5"/>
        <v>0</v>
      </c>
      <c r="AC63" s="193" t="str">
        <f>IFERROR(VLOOKUP($B63,'3X MSW'!$A$2:$C$4,3,),"")</f>
        <v/>
      </c>
      <c r="AD63" s="193">
        <f t="shared" si="6"/>
        <v>0</v>
      </c>
    </row>
    <row r="64" spans="2:30" x14ac:dyDescent="0.3">
      <c r="B64" s="59"/>
      <c r="C64" s="253" t="str">
        <f>IFERROR(VLOOKUP($B64,GeneratingUnits!$A$6:$I$900,2,TRUE),"")</f>
        <v/>
      </c>
      <c r="D64" s="253" t="str">
        <f>IFERROR(VLOOKUP($B64,GeneratingUnits!$A$6:$I$900,4,TRUE),"")</f>
        <v/>
      </c>
      <c r="E64" s="253" t="str">
        <f>IFERROR(VLOOKUP(B64,GeneratingUnits!$A$6:$J$899,5),"")</f>
        <v/>
      </c>
      <c r="F64" s="253" t="str">
        <f>IFERROR(VLOOKUP(B64,GeneratingUnits!$A$6:$J$899,10),"")</f>
        <v/>
      </c>
      <c r="G64" s="254"/>
      <c r="H64" s="59"/>
      <c r="I64" s="59"/>
      <c r="J64" s="263"/>
      <c r="K64" s="358" t="str">
        <f t="shared" si="4"/>
        <v/>
      </c>
      <c r="L64" s="264" t="str">
        <f>IFERROR(INDEX(GeneratingUnits!$A$5:$J$900,MATCH('6 - Source of RECs'!$B64,GeneratingUnits!$A$5:$A$900,0),MATCH('6 - Source of RECs'!$H64,GeneratingUnits!$A$5:$J$5,0)),"")</f>
        <v/>
      </c>
      <c r="AA64" s="193" t="e">
        <f>VLOOKUP(E64,Calculations!$G$3:$H$24,2)</f>
        <v>#N/A</v>
      </c>
      <c r="AB64" s="261">
        <f t="shared" si="5"/>
        <v>0</v>
      </c>
      <c r="AC64" s="193" t="str">
        <f>IFERROR(VLOOKUP($B64,'3X MSW'!$A$2:$C$4,3,),"")</f>
        <v/>
      </c>
      <c r="AD64" s="193">
        <f t="shared" si="6"/>
        <v>0</v>
      </c>
    </row>
    <row r="65" spans="2:30" x14ac:dyDescent="0.3">
      <c r="B65" s="59"/>
      <c r="C65" s="253" t="str">
        <f>IFERROR(VLOOKUP($B65,GeneratingUnits!$A$6:$I$900,2,TRUE),"")</f>
        <v/>
      </c>
      <c r="D65" s="253" t="str">
        <f>IFERROR(VLOOKUP($B65,GeneratingUnits!$A$6:$I$900,4,TRUE),"")</f>
        <v/>
      </c>
      <c r="E65" s="253" t="str">
        <f>IFERROR(VLOOKUP(B65,GeneratingUnits!$A$6:$J$899,5),"")</f>
        <v/>
      </c>
      <c r="F65" s="253" t="str">
        <f>IFERROR(VLOOKUP(B65,GeneratingUnits!$A$6:$J$899,10),"")</f>
        <v/>
      </c>
      <c r="G65" s="254"/>
      <c r="H65" s="59"/>
      <c r="I65" s="59"/>
      <c r="J65" s="263"/>
      <c r="K65" s="358" t="str">
        <f t="shared" si="4"/>
        <v/>
      </c>
      <c r="L65" s="264" t="str">
        <f>IFERROR(INDEX(GeneratingUnits!$A$5:$J$900,MATCH('6 - Source of RECs'!$B65,GeneratingUnits!$A$5:$A$900,0),MATCH('6 - Source of RECs'!$H65,GeneratingUnits!$A$5:$J$5,0)),"")</f>
        <v/>
      </c>
      <c r="AA65" s="193" t="e">
        <f>VLOOKUP(E65,Calculations!$G$3:$H$24,2)</f>
        <v>#N/A</v>
      </c>
      <c r="AB65" s="261">
        <f t="shared" si="5"/>
        <v>0</v>
      </c>
      <c r="AC65" s="193" t="str">
        <f>IFERROR(VLOOKUP($B65,'3X MSW'!$A$2:$C$4,3,),"")</f>
        <v/>
      </c>
      <c r="AD65" s="193">
        <f t="shared" si="6"/>
        <v>0</v>
      </c>
    </row>
    <row r="66" spans="2:30" x14ac:dyDescent="0.3">
      <c r="B66" s="59"/>
      <c r="C66" s="253" t="str">
        <f>IFERROR(VLOOKUP($B66,GeneratingUnits!$A$6:$I$900,2,TRUE),"")</f>
        <v/>
      </c>
      <c r="D66" s="253" t="str">
        <f>IFERROR(VLOOKUP($B66,GeneratingUnits!$A$6:$I$900,4,TRUE),"")</f>
        <v/>
      </c>
      <c r="E66" s="253" t="str">
        <f>IFERROR(VLOOKUP(B66,GeneratingUnits!$A$6:$J$899,5),"")</f>
        <v/>
      </c>
      <c r="F66" s="253" t="str">
        <f>IFERROR(VLOOKUP(B66,GeneratingUnits!$A$6:$J$899,10),"")</f>
        <v/>
      </c>
      <c r="G66" s="254"/>
      <c r="H66" s="59"/>
      <c r="I66" s="59"/>
      <c r="J66" s="263"/>
      <c r="K66" s="358" t="str">
        <f t="shared" si="4"/>
        <v/>
      </c>
      <c r="L66" s="264" t="str">
        <f>IFERROR(INDEX(GeneratingUnits!$A$5:$J$900,MATCH('6 - Source of RECs'!$B66,GeneratingUnits!$A$5:$A$900,0),MATCH('6 - Source of RECs'!$H66,GeneratingUnits!$A$5:$J$5,0)),"")</f>
        <v/>
      </c>
      <c r="AA66" s="193" t="e">
        <f>VLOOKUP(E66,Calculations!$G$3:$H$24,2)</f>
        <v>#N/A</v>
      </c>
      <c r="AB66" s="261">
        <f t="shared" si="5"/>
        <v>0</v>
      </c>
      <c r="AC66" s="193" t="str">
        <f>IFERROR(VLOOKUP($B66,'3X MSW'!$A$2:$C$4,3,),"")</f>
        <v/>
      </c>
      <c r="AD66" s="193">
        <f t="shared" si="6"/>
        <v>0</v>
      </c>
    </row>
    <row r="67" spans="2:30" x14ac:dyDescent="0.3">
      <c r="B67" s="59"/>
      <c r="C67" s="253" t="str">
        <f>IFERROR(VLOOKUP($B67,GeneratingUnits!$A$6:$I$900,2,TRUE),"")</f>
        <v/>
      </c>
      <c r="D67" s="253" t="str">
        <f>IFERROR(VLOOKUP($B67,GeneratingUnits!$A$6:$I$900,4,TRUE),"")</f>
        <v/>
      </c>
      <c r="E67" s="253" t="str">
        <f>IFERROR(VLOOKUP(B67,GeneratingUnits!$A$6:$J$899,5),"")</f>
        <v/>
      </c>
      <c r="F67" s="253" t="str">
        <f>IFERROR(VLOOKUP(B67,GeneratingUnits!$A$6:$J$899,10),"")</f>
        <v/>
      </c>
      <c r="G67" s="254"/>
      <c r="H67" s="59"/>
      <c r="I67" s="59"/>
      <c r="J67" s="263"/>
      <c r="K67" s="358" t="str">
        <f t="shared" si="4"/>
        <v/>
      </c>
      <c r="L67" s="264" t="str">
        <f>IFERROR(INDEX(GeneratingUnits!$A$5:$J$900,MATCH('6 - Source of RECs'!$B67,GeneratingUnits!$A$5:$A$900,0),MATCH('6 - Source of RECs'!$H67,GeneratingUnits!$A$5:$J$5,0)),"")</f>
        <v/>
      </c>
      <c r="AA67" s="193" t="e">
        <f>VLOOKUP(E67,Calculations!$G$3:$H$24,2)</f>
        <v>#N/A</v>
      </c>
      <c r="AB67" s="261">
        <f t="shared" si="5"/>
        <v>0</v>
      </c>
      <c r="AC67" s="193" t="str">
        <f>IFERROR(VLOOKUP($B67,'3X MSW'!$A$2:$C$4,3,),"")</f>
        <v/>
      </c>
      <c r="AD67" s="193">
        <f t="shared" si="6"/>
        <v>0</v>
      </c>
    </row>
    <row r="68" spans="2:30" x14ac:dyDescent="0.3">
      <c r="B68" s="59"/>
      <c r="C68" s="253" t="str">
        <f>IFERROR(VLOOKUP($B68,GeneratingUnits!$A$6:$I$900,2,TRUE),"")</f>
        <v/>
      </c>
      <c r="D68" s="253" t="str">
        <f>IFERROR(VLOOKUP($B68,GeneratingUnits!$A$6:$I$900,4,TRUE),"")</f>
        <v/>
      </c>
      <c r="E68" s="253" t="str">
        <f>IFERROR(VLOOKUP(B68,GeneratingUnits!$A$6:$J$899,5),"")</f>
        <v/>
      </c>
      <c r="F68" s="253" t="str">
        <f>IFERROR(VLOOKUP(B68,GeneratingUnits!$A$6:$J$899,10),"")</f>
        <v/>
      </c>
      <c r="G68" s="254"/>
      <c r="H68" s="59"/>
      <c r="I68" s="59"/>
      <c r="J68" s="263"/>
      <c r="K68" s="358" t="str">
        <f t="shared" si="4"/>
        <v/>
      </c>
      <c r="L68" s="264" t="str">
        <f>IFERROR(INDEX(GeneratingUnits!$A$5:$J$900,MATCH('6 - Source of RECs'!$B68,GeneratingUnits!$A$5:$A$900,0),MATCH('6 - Source of RECs'!$H68,GeneratingUnits!$A$5:$J$5,0)),"")</f>
        <v/>
      </c>
      <c r="AA68" s="193" t="e">
        <f>VLOOKUP(E68,Calculations!$G$3:$H$24,2)</f>
        <v>#N/A</v>
      </c>
      <c r="AB68" s="261">
        <f t="shared" si="5"/>
        <v>0</v>
      </c>
      <c r="AC68" s="193" t="str">
        <f>IFERROR(VLOOKUP($B68,'3X MSW'!$A$2:$C$4,3,),"")</f>
        <v/>
      </c>
      <c r="AD68" s="193">
        <f t="shared" si="6"/>
        <v>0</v>
      </c>
    </row>
    <row r="69" spans="2:30" x14ac:dyDescent="0.3">
      <c r="B69" s="59"/>
      <c r="C69" s="253" t="str">
        <f>IFERROR(VLOOKUP($B69,GeneratingUnits!$A$6:$I$900,2,TRUE),"")</f>
        <v/>
      </c>
      <c r="D69" s="253" t="str">
        <f>IFERROR(VLOOKUP($B69,GeneratingUnits!$A$6:$I$900,4,TRUE),"")</f>
        <v/>
      </c>
      <c r="E69" s="253" t="str">
        <f>IFERROR(VLOOKUP(B69,GeneratingUnits!$A$6:$J$899,5),"")</f>
        <v/>
      </c>
      <c r="F69" s="253" t="str">
        <f>IFERROR(VLOOKUP(B69,GeneratingUnits!$A$6:$J$899,10),"")</f>
        <v/>
      </c>
      <c r="G69" s="254"/>
      <c r="H69" s="59"/>
      <c r="I69" s="59"/>
      <c r="J69" s="263"/>
      <c r="K69" s="358" t="str">
        <f t="shared" si="4"/>
        <v/>
      </c>
      <c r="L69" s="264" t="str">
        <f>IFERROR(INDEX(GeneratingUnits!$A$5:$J$900,MATCH('6 - Source of RECs'!$B69,GeneratingUnits!$A$5:$A$900,0),MATCH('6 - Source of RECs'!$H69,GeneratingUnits!$A$5:$J$5,0)),"")</f>
        <v/>
      </c>
      <c r="AA69" s="193" t="e">
        <f>VLOOKUP(E69,Calculations!$G$3:$H$24,2)</f>
        <v>#N/A</v>
      </c>
      <c r="AB69" s="261">
        <f t="shared" si="5"/>
        <v>0</v>
      </c>
      <c r="AC69" s="193" t="str">
        <f>IFERROR(VLOOKUP($B69,'3X MSW'!$A$2:$C$4,3,),"")</f>
        <v/>
      </c>
      <c r="AD69" s="193">
        <f t="shared" si="6"/>
        <v>0</v>
      </c>
    </row>
    <row r="70" spans="2:30" x14ac:dyDescent="0.3">
      <c r="B70" s="59"/>
      <c r="C70" s="253" t="str">
        <f>IFERROR(VLOOKUP($B70,GeneratingUnits!$A$6:$I$900,2,TRUE),"")</f>
        <v/>
      </c>
      <c r="D70" s="253" t="str">
        <f>IFERROR(VLOOKUP($B70,GeneratingUnits!$A$6:$I$900,4,TRUE),"")</f>
        <v/>
      </c>
      <c r="E70" s="253" t="str">
        <f>IFERROR(VLOOKUP(B70,GeneratingUnits!$A$6:$J$899,5),"")</f>
        <v/>
      </c>
      <c r="F70" s="253" t="str">
        <f>IFERROR(VLOOKUP(B70,GeneratingUnits!$A$6:$J$899,10),"")</f>
        <v/>
      </c>
      <c r="G70" s="254"/>
      <c r="H70" s="59"/>
      <c r="I70" s="59"/>
      <c r="J70" s="263"/>
      <c r="K70" s="358" t="str">
        <f t="shared" si="4"/>
        <v/>
      </c>
      <c r="L70" s="264" t="str">
        <f>IFERROR(INDEX(GeneratingUnits!$A$5:$J$900,MATCH('6 - Source of RECs'!$B70,GeneratingUnits!$A$5:$A$900,0),MATCH('6 - Source of RECs'!$H70,GeneratingUnits!$A$5:$J$5,0)),"")</f>
        <v/>
      </c>
      <c r="AA70" s="193" t="e">
        <f>VLOOKUP(E70,Calculations!$G$3:$H$24,2)</f>
        <v>#N/A</v>
      </c>
      <c r="AB70" s="261">
        <f t="shared" si="5"/>
        <v>0</v>
      </c>
      <c r="AC70" s="193" t="str">
        <f>IFERROR(VLOOKUP($B70,'3X MSW'!$A$2:$C$4,3,),"")</f>
        <v/>
      </c>
      <c r="AD70" s="193">
        <f t="shared" si="6"/>
        <v>0</v>
      </c>
    </row>
    <row r="71" spans="2:30" x14ac:dyDescent="0.3">
      <c r="B71" s="59"/>
      <c r="C71" s="253" t="str">
        <f>IFERROR(VLOOKUP($B71,GeneratingUnits!$A$6:$I$900,2,TRUE),"")</f>
        <v/>
      </c>
      <c r="D71" s="253" t="str">
        <f>IFERROR(VLOOKUP($B71,GeneratingUnits!$A$6:$I$900,4,TRUE),"")</f>
        <v/>
      </c>
      <c r="E71" s="253" t="str">
        <f>IFERROR(VLOOKUP(B71,GeneratingUnits!$A$6:$J$899,5),"")</f>
        <v/>
      </c>
      <c r="F71" s="253" t="str">
        <f>IFERROR(VLOOKUP(B71,GeneratingUnits!$A$6:$J$899,10),"")</f>
        <v/>
      </c>
      <c r="G71" s="254"/>
      <c r="H71" s="59"/>
      <c r="I71" s="59"/>
      <c r="J71" s="263"/>
      <c r="K71" s="358" t="str">
        <f t="shared" si="4"/>
        <v/>
      </c>
      <c r="L71" s="264" t="str">
        <f>IFERROR(INDEX(GeneratingUnits!$A$5:$J$900,MATCH('6 - Source of RECs'!$B71,GeneratingUnits!$A$5:$A$900,0),MATCH('6 - Source of RECs'!$H71,GeneratingUnits!$A$5:$J$5,0)),"")</f>
        <v/>
      </c>
      <c r="AA71" s="193" t="e">
        <f>VLOOKUP(E71,Calculations!$G$3:$H$24,2)</f>
        <v>#N/A</v>
      </c>
      <c r="AB71" s="261">
        <f t="shared" si="5"/>
        <v>0</v>
      </c>
      <c r="AC71" s="193" t="str">
        <f>IFERROR(VLOOKUP($B71,'3X MSW'!$A$2:$C$4,3,),"")</f>
        <v/>
      </c>
      <c r="AD71" s="193">
        <f t="shared" si="6"/>
        <v>0</v>
      </c>
    </row>
    <row r="72" spans="2:30" x14ac:dyDescent="0.3">
      <c r="B72" s="59"/>
      <c r="C72" s="253" t="str">
        <f>IFERROR(VLOOKUP($B72,GeneratingUnits!$A$6:$I$900,2,TRUE),"")</f>
        <v/>
      </c>
      <c r="D72" s="253" t="str">
        <f>IFERROR(VLOOKUP($B72,GeneratingUnits!$A$6:$I$900,4,TRUE),"")</f>
        <v/>
      </c>
      <c r="E72" s="253" t="str">
        <f>IFERROR(VLOOKUP(B72,GeneratingUnits!$A$6:$J$899,5),"")</f>
        <v/>
      </c>
      <c r="F72" s="253" t="str">
        <f>IFERROR(VLOOKUP(B72,GeneratingUnits!$A$6:$J$899,10),"")</f>
        <v/>
      </c>
      <c r="G72" s="254"/>
      <c r="H72" s="59"/>
      <c r="I72" s="59"/>
      <c r="J72" s="263"/>
      <c r="K72" s="358" t="str">
        <f t="shared" si="4"/>
        <v/>
      </c>
      <c r="L72" s="264" t="str">
        <f>IFERROR(INDEX(GeneratingUnits!$A$5:$J$900,MATCH('6 - Source of RECs'!$B72,GeneratingUnits!$A$5:$A$900,0),MATCH('6 - Source of RECs'!$H72,GeneratingUnits!$A$5:$J$5,0)),"")</f>
        <v/>
      </c>
      <c r="AA72" s="193" t="e">
        <f>VLOOKUP(E72,Calculations!$G$3:$H$24,2)</f>
        <v>#N/A</v>
      </c>
      <c r="AB72" s="261">
        <f t="shared" si="5"/>
        <v>0</v>
      </c>
      <c r="AC72" s="193" t="str">
        <f>IFERROR(VLOOKUP($B72,'3X MSW'!$A$2:$C$4,3,),"")</f>
        <v/>
      </c>
      <c r="AD72" s="193">
        <f t="shared" si="6"/>
        <v>0</v>
      </c>
    </row>
    <row r="73" spans="2:30" x14ac:dyDescent="0.3">
      <c r="B73" s="59"/>
      <c r="C73" s="253" t="str">
        <f>IFERROR(VLOOKUP($B73,GeneratingUnits!$A$6:$I$900,2,TRUE),"")</f>
        <v/>
      </c>
      <c r="D73" s="253" t="str">
        <f>IFERROR(VLOOKUP($B73,GeneratingUnits!$A$6:$I$900,4,TRUE),"")</f>
        <v/>
      </c>
      <c r="E73" s="253" t="str">
        <f>IFERROR(VLOOKUP(B73,GeneratingUnits!$A$6:$J$899,5),"")</f>
        <v/>
      </c>
      <c r="F73" s="253" t="str">
        <f>IFERROR(VLOOKUP(B73,GeneratingUnits!$A$6:$J$899,10),"")</f>
        <v/>
      </c>
      <c r="G73" s="254"/>
      <c r="H73" s="59"/>
      <c r="I73" s="59"/>
      <c r="J73" s="263"/>
      <c r="K73" s="358" t="str">
        <f t="shared" si="4"/>
        <v/>
      </c>
      <c r="L73" s="264" t="str">
        <f>IFERROR(INDEX(GeneratingUnits!$A$5:$J$900,MATCH('6 - Source of RECs'!$B73,GeneratingUnits!$A$5:$A$900,0),MATCH('6 - Source of RECs'!$H73,GeneratingUnits!$A$5:$J$5,0)),"")</f>
        <v/>
      </c>
      <c r="AA73" s="193" t="e">
        <f>VLOOKUP(E73,Calculations!$G$3:$H$24,2)</f>
        <v>#N/A</v>
      </c>
      <c r="AB73" s="261">
        <f t="shared" si="5"/>
        <v>0</v>
      </c>
      <c r="AC73" s="193" t="str">
        <f>IFERROR(VLOOKUP($B73,'3X MSW'!$A$2:$C$4,3,),"")</f>
        <v/>
      </c>
      <c r="AD73" s="193">
        <f t="shared" si="6"/>
        <v>0</v>
      </c>
    </row>
    <row r="74" spans="2:30" x14ac:dyDescent="0.3">
      <c r="B74" s="59"/>
      <c r="C74" s="253" t="str">
        <f>IFERROR(VLOOKUP($B74,GeneratingUnits!$A$6:$I$900,2,TRUE),"")</f>
        <v/>
      </c>
      <c r="D74" s="253" t="str">
        <f>IFERROR(VLOOKUP($B74,GeneratingUnits!$A$6:$I$900,4,TRUE),"")</f>
        <v/>
      </c>
      <c r="E74" s="253" t="str">
        <f>IFERROR(VLOOKUP(B74,GeneratingUnits!$A$6:$J$899,5),"")</f>
        <v/>
      </c>
      <c r="F74" s="253" t="str">
        <f>IFERROR(VLOOKUP(B74,GeneratingUnits!$A$6:$J$899,10),"")</f>
        <v/>
      </c>
      <c r="G74" s="254"/>
      <c r="H74" s="59"/>
      <c r="I74" s="59"/>
      <c r="J74" s="263"/>
      <c r="K74" s="358" t="str">
        <f t="shared" si="4"/>
        <v/>
      </c>
      <c r="L74" s="264" t="str">
        <f>IFERROR(INDEX(GeneratingUnits!$A$5:$J$900,MATCH('6 - Source of RECs'!$B74,GeneratingUnits!$A$5:$A$900,0),MATCH('6 - Source of RECs'!$H74,GeneratingUnits!$A$5:$J$5,0)),"")</f>
        <v/>
      </c>
      <c r="AA74" s="193" t="e">
        <f>VLOOKUP(E74,Calculations!$G$3:$H$24,2)</f>
        <v>#N/A</v>
      </c>
      <c r="AB74" s="261">
        <f t="shared" si="5"/>
        <v>0</v>
      </c>
      <c r="AC74" s="193" t="str">
        <f>IFERROR(VLOOKUP($B74,'3X MSW'!$A$2:$C$4,3,),"")</f>
        <v/>
      </c>
      <c r="AD74" s="193">
        <f t="shared" si="6"/>
        <v>0</v>
      </c>
    </row>
    <row r="75" spans="2:30" x14ac:dyDescent="0.3">
      <c r="B75" s="59"/>
      <c r="C75" s="253" t="str">
        <f>IFERROR(VLOOKUP($B75,GeneratingUnits!$A$6:$I$900,2,TRUE),"")</f>
        <v/>
      </c>
      <c r="D75" s="253" t="str">
        <f>IFERROR(VLOOKUP($B75,GeneratingUnits!$A$6:$I$900,4,TRUE),"")</f>
        <v/>
      </c>
      <c r="E75" s="253" t="str">
        <f>IFERROR(VLOOKUP(B75,GeneratingUnits!$A$6:$J$899,5),"")</f>
        <v/>
      </c>
      <c r="F75" s="253" t="str">
        <f>IFERROR(VLOOKUP(B75,GeneratingUnits!$A$6:$J$899,10),"")</f>
        <v/>
      </c>
      <c r="G75" s="254"/>
      <c r="H75" s="59"/>
      <c r="I75" s="59"/>
      <c r="J75" s="263"/>
      <c r="K75" s="358" t="str">
        <f t="shared" si="4"/>
        <v/>
      </c>
      <c r="L75" s="264" t="str">
        <f>IFERROR(INDEX(GeneratingUnits!$A$5:$J$900,MATCH('6 - Source of RECs'!$B75,GeneratingUnits!$A$5:$A$900,0),MATCH('6 - Source of RECs'!$H75,GeneratingUnits!$A$5:$J$5,0)),"")</f>
        <v/>
      </c>
      <c r="AA75" s="193" t="e">
        <f>VLOOKUP(E75,Calculations!$G$3:$H$24,2)</f>
        <v>#N/A</v>
      </c>
      <c r="AB75" s="261">
        <f t="shared" si="5"/>
        <v>0</v>
      </c>
      <c r="AC75" s="193" t="str">
        <f>IFERROR(VLOOKUP($B75,'3X MSW'!$A$2:$C$4,3,),"")</f>
        <v/>
      </c>
      <c r="AD75" s="193">
        <f t="shared" si="6"/>
        <v>0</v>
      </c>
    </row>
    <row r="76" spans="2:30" x14ac:dyDescent="0.3">
      <c r="B76" s="59"/>
      <c r="C76" s="253" t="str">
        <f>IFERROR(VLOOKUP($B76,GeneratingUnits!$A$6:$I$900,2,TRUE),"")</f>
        <v/>
      </c>
      <c r="D76" s="253" t="str">
        <f>IFERROR(VLOOKUP($B76,GeneratingUnits!$A$6:$I$900,4,TRUE),"")</f>
        <v/>
      </c>
      <c r="E76" s="253" t="str">
        <f>IFERROR(VLOOKUP(B76,GeneratingUnits!$A$6:$J$899,5),"")</f>
        <v/>
      </c>
      <c r="F76" s="253" t="str">
        <f>IFERROR(VLOOKUP(B76,GeneratingUnits!$A$6:$J$899,10),"")</f>
        <v/>
      </c>
      <c r="G76" s="254"/>
      <c r="H76" s="59"/>
      <c r="I76" s="59"/>
      <c r="J76" s="263"/>
      <c r="K76" s="358" t="str">
        <f t="shared" si="4"/>
        <v/>
      </c>
      <c r="L76" s="264" t="str">
        <f>IFERROR(INDEX(GeneratingUnits!$A$5:$J$900,MATCH('6 - Source of RECs'!$B76,GeneratingUnits!$A$5:$A$900,0),MATCH('6 - Source of RECs'!$H76,GeneratingUnits!$A$5:$J$5,0)),"")</f>
        <v/>
      </c>
      <c r="AA76" s="193" t="e">
        <f>VLOOKUP(E76,Calculations!$G$3:$H$24,2)</f>
        <v>#N/A</v>
      </c>
      <c r="AB76" s="261">
        <f t="shared" si="5"/>
        <v>0</v>
      </c>
      <c r="AC76" s="193" t="str">
        <f>IFERROR(VLOOKUP($B76,'3X MSW'!$A$2:$C$4,3,),"")</f>
        <v/>
      </c>
      <c r="AD76" s="193">
        <f t="shared" si="6"/>
        <v>0</v>
      </c>
    </row>
    <row r="77" spans="2:30" x14ac:dyDescent="0.3">
      <c r="B77" s="59"/>
      <c r="C77" s="253" t="str">
        <f>IFERROR(VLOOKUP($B77,GeneratingUnits!$A$6:$I$900,2,TRUE),"")</f>
        <v/>
      </c>
      <c r="D77" s="253" t="str">
        <f>IFERROR(VLOOKUP($B77,GeneratingUnits!$A$6:$I$900,4,TRUE),"")</f>
        <v/>
      </c>
      <c r="E77" s="253" t="str">
        <f>IFERROR(VLOOKUP(B77,GeneratingUnits!$A$6:$J$899,5),"")</f>
        <v/>
      </c>
      <c r="F77" s="253" t="str">
        <f>IFERROR(VLOOKUP(B77,GeneratingUnits!$A$6:$J$899,10),"")</f>
        <v/>
      </c>
      <c r="G77" s="254"/>
      <c r="H77" s="59"/>
      <c r="I77" s="59"/>
      <c r="J77" s="263"/>
      <c r="K77" s="358" t="str">
        <f t="shared" si="4"/>
        <v/>
      </c>
      <c r="L77" s="264" t="str">
        <f>IFERROR(INDEX(GeneratingUnits!$A$5:$J$900,MATCH('6 - Source of RECs'!$B77,GeneratingUnits!$A$5:$A$900,0),MATCH('6 - Source of RECs'!$H77,GeneratingUnits!$A$5:$J$5,0)),"")</f>
        <v/>
      </c>
      <c r="AA77" s="193" t="e">
        <f>VLOOKUP(E77,Calculations!$G$3:$H$24,2)</f>
        <v>#N/A</v>
      </c>
      <c r="AB77" s="261">
        <f t="shared" si="5"/>
        <v>0</v>
      </c>
      <c r="AC77" s="193" t="str">
        <f>IFERROR(VLOOKUP($B77,'3X MSW'!$A$2:$C$4,3,),"")</f>
        <v/>
      </c>
      <c r="AD77" s="193">
        <f t="shared" si="6"/>
        <v>0</v>
      </c>
    </row>
    <row r="78" spans="2:30" x14ac:dyDescent="0.3">
      <c r="B78" s="59"/>
      <c r="C78" s="253" t="str">
        <f>IFERROR(VLOOKUP($B78,GeneratingUnits!$A$6:$I$900,2,TRUE),"")</f>
        <v/>
      </c>
      <c r="D78" s="253" t="str">
        <f>IFERROR(VLOOKUP($B78,GeneratingUnits!$A$6:$I$900,4,TRUE),"")</f>
        <v/>
      </c>
      <c r="E78" s="253" t="str">
        <f>IFERROR(VLOOKUP(B78,GeneratingUnits!$A$6:$J$899,5),"")</f>
        <v/>
      </c>
      <c r="F78" s="253" t="str">
        <f>IFERROR(VLOOKUP(B78,GeneratingUnits!$A$6:$J$899,10),"")</f>
        <v/>
      </c>
      <c r="G78" s="254"/>
      <c r="H78" s="59"/>
      <c r="I78" s="59"/>
      <c r="J78" s="263"/>
      <c r="K78" s="358" t="str">
        <f t="shared" ref="K78:K141" si="7">IF(AC78="Applied",G78*3,"")</f>
        <v/>
      </c>
      <c r="L78" s="264" t="str">
        <f>IFERROR(INDEX(GeneratingUnits!$A$5:$J$900,MATCH('6 - Source of RECs'!$B78,GeneratingUnits!$A$5:$A$900,0),MATCH('6 - Source of RECs'!$H78,GeneratingUnits!$A$5:$J$5,0)),"")</f>
        <v/>
      </c>
      <c r="AA78" s="193" t="e">
        <f>VLOOKUP(E78,Calculations!$G$3:$H$24,2)</f>
        <v>#N/A</v>
      </c>
      <c r="AB78" s="261">
        <f t="shared" si="5"/>
        <v>0</v>
      </c>
      <c r="AC78" s="193" t="str">
        <f>IFERROR(VLOOKUP($B78,'3X MSW'!$A$2:$C$4,3,),"")</f>
        <v/>
      </c>
      <c r="AD78" s="193">
        <f t="shared" si="6"/>
        <v>0</v>
      </c>
    </row>
    <row r="79" spans="2:30" x14ac:dyDescent="0.3">
      <c r="B79" s="59"/>
      <c r="C79" s="253" t="str">
        <f>IFERROR(VLOOKUP($B79,GeneratingUnits!$A$6:$I$900,2,TRUE),"")</f>
        <v/>
      </c>
      <c r="D79" s="253" t="str">
        <f>IFERROR(VLOOKUP($B79,GeneratingUnits!$A$6:$I$900,4,TRUE),"")</f>
        <v/>
      </c>
      <c r="E79" s="253" t="str">
        <f>IFERROR(VLOOKUP(B79,GeneratingUnits!$A$6:$J$899,5),"")</f>
        <v/>
      </c>
      <c r="F79" s="253" t="str">
        <f>IFERROR(VLOOKUP(B79,GeneratingUnits!$A$6:$J$899,10),"")</f>
        <v/>
      </c>
      <c r="G79" s="254"/>
      <c r="H79" s="59"/>
      <c r="I79" s="59"/>
      <c r="J79" s="263"/>
      <c r="K79" s="358" t="str">
        <f t="shared" si="7"/>
        <v/>
      </c>
      <c r="L79" s="264" t="str">
        <f>IFERROR(INDEX(GeneratingUnits!$A$5:$J$900,MATCH('6 - Source of RECs'!$B79,GeneratingUnits!$A$5:$A$900,0),MATCH('6 - Source of RECs'!$H79,GeneratingUnits!$A$5:$J$5,0)),"")</f>
        <v/>
      </c>
      <c r="AA79" s="193" t="e">
        <f>VLOOKUP(E79,Calculations!$G$3:$H$24,2)</f>
        <v>#N/A</v>
      </c>
      <c r="AB79" s="261">
        <f t="shared" si="5"/>
        <v>0</v>
      </c>
      <c r="AC79" s="193" t="str">
        <f>IFERROR(VLOOKUP($B79,'3X MSW'!$A$2:$C$4,3,),"")</f>
        <v/>
      </c>
      <c r="AD79" s="193">
        <f t="shared" si="6"/>
        <v>0</v>
      </c>
    </row>
    <row r="80" spans="2:30" x14ac:dyDescent="0.3">
      <c r="B80" s="59"/>
      <c r="C80" s="253" t="str">
        <f>IFERROR(VLOOKUP($B80,GeneratingUnits!$A$6:$I$900,2,TRUE),"")</f>
        <v/>
      </c>
      <c r="D80" s="253" t="str">
        <f>IFERROR(VLOOKUP($B80,GeneratingUnits!$A$6:$I$900,4,TRUE),"")</f>
        <v/>
      </c>
      <c r="E80" s="253" t="str">
        <f>IFERROR(VLOOKUP(B80,GeneratingUnits!$A$6:$J$899,5),"")</f>
        <v/>
      </c>
      <c r="F80" s="253" t="str">
        <f>IFERROR(VLOOKUP(B80,GeneratingUnits!$A$6:$J$899,10),"")</f>
        <v/>
      </c>
      <c r="G80" s="254"/>
      <c r="H80" s="59"/>
      <c r="I80" s="59"/>
      <c r="J80" s="263"/>
      <c r="K80" s="358" t="str">
        <f t="shared" si="7"/>
        <v/>
      </c>
      <c r="L80" s="264" t="str">
        <f>IFERROR(INDEX(GeneratingUnits!$A$5:$J$900,MATCH('6 - Source of RECs'!$B80,GeneratingUnits!$A$5:$A$900,0),MATCH('6 - Source of RECs'!$H80,GeneratingUnits!$A$5:$J$5,0)),"")</f>
        <v/>
      </c>
      <c r="AA80" s="193" t="e">
        <f>VLOOKUP(E80,Calculations!$G$3:$H$24,2)</f>
        <v>#N/A</v>
      </c>
      <c r="AB80" s="261">
        <f t="shared" si="5"/>
        <v>0</v>
      </c>
      <c r="AC80" s="193" t="str">
        <f>IFERROR(VLOOKUP($B80,'3X MSW'!$A$2:$C$4,3,),"")</f>
        <v/>
      </c>
      <c r="AD80" s="193">
        <f t="shared" si="6"/>
        <v>0</v>
      </c>
    </row>
    <row r="81" spans="2:30" x14ac:dyDescent="0.3">
      <c r="B81" s="59"/>
      <c r="C81" s="253" t="str">
        <f>IFERROR(VLOOKUP($B81,GeneratingUnits!$A$6:$I$900,2,TRUE),"")</f>
        <v/>
      </c>
      <c r="D81" s="253" t="str">
        <f>IFERROR(VLOOKUP($B81,GeneratingUnits!$A$6:$I$900,4,TRUE),"")</f>
        <v/>
      </c>
      <c r="E81" s="253" t="str">
        <f>IFERROR(VLOOKUP(B81,GeneratingUnits!$A$6:$J$899,5),"")</f>
        <v/>
      </c>
      <c r="F81" s="253" t="str">
        <f>IFERROR(VLOOKUP(B81,GeneratingUnits!$A$6:$J$899,10),"")</f>
        <v/>
      </c>
      <c r="G81" s="254"/>
      <c r="H81" s="59"/>
      <c r="I81" s="59"/>
      <c r="J81" s="263"/>
      <c r="K81" s="358" t="str">
        <f t="shared" si="7"/>
        <v/>
      </c>
      <c r="L81" s="264" t="str">
        <f>IFERROR(INDEX(GeneratingUnits!$A$5:$J$900,MATCH('6 - Source of RECs'!$B81,GeneratingUnits!$A$5:$A$900,0),MATCH('6 - Source of RECs'!$H81,GeneratingUnits!$A$5:$J$5,0)),"")</f>
        <v/>
      </c>
      <c r="AA81" s="193" t="e">
        <f>VLOOKUP(E81,Calculations!$G$3:$H$24,2)</f>
        <v>#N/A</v>
      </c>
      <c r="AB81" s="261">
        <f t="shared" si="5"/>
        <v>0</v>
      </c>
      <c r="AC81" s="193" t="str">
        <f>IFERROR(VLOOKUP($B81,'3X MSW'!$A$2:$C$4,3,),"")</f>
        <v/>
      </c>
      <c r="AD81" s="193">
        <f t="shared" si="6"/>
        <v>0</v>
      </c>
    </row>
    <row r="82" spans="2:30" x14ac:dyDescent="0.3">
      <c r="B82" s="59"/>
      <c r="C82" s="253" t="str">
        <f>IFERROR(VLOOKUP($B82,GeneratingUnits!$A$6:$I$900,2,TRUE),"")</f>
        <v/>
      </c>
      <c r="D82" s="253" t="str">
        <f>IFERROR(VLOOKUP($B82,GeneratingUnits!$A$6:$I$900,4,TRUE),"")</f>
        <v/>
      </c>
      <c r="E82" s="253" t="str">
        <f>IFERROR(VLOOKUP(B82,GeneratingUnits!$A$6:$J$899,5),"")</f>
        <v/>
      </c>
      <c r="F82" s="253" t="str">
        <f>IFERROR(VLOOKUP(B82,GeneratingUnits!$A$6:$J$899,10),"")</f>
        <v/>
      </c>
      <c r="G82" s="254"/>
      <c r="H82" s="59"/>
      <c r="I82" s="59"/>
      <c r="J82" s="263"/>
      <c r="K82" s="358" t="str">
        <f t="shared" si="7"/>
        <v/>
      </c>
      <c r="L82" s="264" t="str">
        <f>IFERROR(INDEX(GeneratingUnits!$A$5:$J$900,MATCH('6 - Source of RECs'!$B82,GeneratingUnits!$A$5:$A$900,0),MATCH('6 - Source of RECs'!$H82,GeneratingUnits!$A$5:$J$5,0)),"")</f>
        <v/>
      </c>
      <c r="AA82" s="193" t="e">
        <f>VLOOKUP(E82,Calculations!$G$3:$H$24,2)</f>
        <v>#N/A</v>
      </c>
      <c r="AB82" s="261">
        <f t="shared" si="5"/>
        <v>0</v>
      </c>
      <c r="AC82" s="193" t="str">
        <f>IFERROR(VLOOKUP($B82,'3X MSW'!$A$2:$C$4,3,),"")</f>
        <v/>
      </c>
      <c r="AD82" s="193">
        <f t="shared" si="6"/>
        <v>0</v>
      </c>
    </row>
    <row r="83" spans="2:30" x14ac:dyDescent="0.3">
      <c r="B83" s="59"/>
      <c r="C83" s="253" t="str">
        <f>IFERROR(VLOOKUP($B83,GeneratingUnits!$A$6:$I$900,2,TRUE),"")</f>
        <v/>
      </c>
      <c r="D83" s="253" t="str">
        <f>IFERROR(VLOOKUP($B83,GeneratingUnits!$A$6:$I$900,4,TRUE),"")</f>
        <v/>
      </c>
      <c r="E83" s="253" t="str">
        <f>IFERROR(VLOOKUP(B83,GeneratingUnits!$A$6:$J$899,5),"")</f>
        <v/>
      </c>
      <c r="F83" s="253" t="str">
        <f>IFERROR(VLOOKUP(B83,GeneratingUnits!$A$6:$J$899,10),"")</f>
        <v/>
      </c>
      <c r="G83" s="254"/>
      <c r="H83" s="59"/>
      <c r="I83" s="59"/>
      <c r="J83" s="263"/>
      <c r="K83" s="358" t="str">
        <f t="shared" si="7"/>
        <v/>
      </c>
      <c r="L83" s="264" t="str">
        <f>IFERROR(INDEX(GeneratingUnits!$A$5:$J$900,MATCH('6 - Source of RECs'!$B83,GeneratingUnits!$A$5:$A$900,0),MATCH('6 - Source of RECs'!$H83,GeneratingUnits!$A$5:$J$5,0)),"")</f>
        <v/>
      </c>
      <c r="AA83" s="193" t="e">
        <f>VLOOKUP(E83,Calculations!$G$3:$H$24,2)</f>
        <v>#N/A</v>
      </c>
      <c r="AB83" s="261">
        <f t="shared" si="5"/>
        <v>0</v>
      </c>
      <c r="AC83" s="193" t="str">
        <f>IFERROR(VLOOKUP($B83,'3X MSW'!$A$2:$C$4,3,),"")</f>
        <v/>
      </c>
      <c r="AD83" s="193">
        <f t="shared" si="6"/>
        <v>0</v>
      </c>
    </row>
    <row r="84" spans="2:30" x14ac:dyDescent="0.3">
      <c r="B84" s="59"/>
      <c r="C84" s="253" t="str">
        <f>IFERROR(VLOOKUP($B84,GeneratingUnits!$A$6:$I$900,2,TRUE),"")</f>
        <v/>
      </c>
      <c r="D84" s="253" t="str">
        <f>IFERROR(VLOOKUP($B84,GeneratingUnits!$A$6:$I$900,4,TRUE),"")</f>
        <v/>
      </c>
      <c r="E84" s="253" t="str">
        <f>IFERROR(VLOOKUP(B84,GeneratingUnits!$A$6:$J$899,5),"")</f>
        <v/>
      </c>
      <c r="F84" s="253" t="str">
        <f>IFERROR(VLOOKUP(B84,GeneratingUnits!$A$6:$J$899,10),"")</f>
        <v/>
      </c>
      <c r="G84" s="254"/>
      <c r="H84" s="59"/>
      <c r="I84" s="59"/>
      <c r="J84" s="263"/>
      <c r="K84" s="358" t="str">
        <f t="shared" si="7"/>
        <v/>
      </c>
      <c r="L84" s="264" t="str">
        <f>IFERROR(INDEX(GeneratingUnits!$A$5:$J$900,MATCH('6 - Source of RECs'!$B84,GeneratingUnits!$A$5:$A$900,0),MATCH('6 - Source of RECs'!$H84,GeneratingUnits!$A$5:$J$5,0)),"")</f>
        <v/>
      </c>
      <c r="AA84" s="193" t="e">
        <f>VLOOKUP(E84,Calculations!$G$3:$H$24,2)</f>
        <v>#N/A</v>
      </c>
      <c r="AB84" s="261">
        <f t="shared" si="5"/>
        <v>0</v>
      </c>
      <c r="AC84" s="193" t="str">
        <f>IFERROR(VLOOKUP($B84,'3X MSW'!$A$2:$C$4,3,),"")</f>
        <v/>
      </c>
      <c r="AD84" s="193">
        <f t="shared" si="6"/>
        <v>0</v>
      </c>
    </row>
    <row r="85" spans="2:30" x14ac:dyDescent="0.3">
      <c r="B85" s="59"/>
      <c r="C85" s="253" t="str">
        <f>IFERROR(VLOOKUP($B85,GeneratingUnits!$A$6:$I$900,2,TRUE),"")</f>
        <v/>
      </c>
      <c r="D85" s="253" t="str">
        <f>IFERROR(VLOOKUP($B85,GeneratingUnits!$A$6:$I$900,4,TRUE),"")</f>
        <v/>
      </c>
      <c r="E85" s="253" t="str">
        <f>IFERROR(VLOOKUP(B85,GeneratingUnits!$A$6:$J$899,5),"")</f>
        <v/>
      </c>
      <c r="F85" s="253" t="str">
        <f>IFERROR(VLOOKUP(B85,GeneratingUnits!$A$6:$J$899,10),"")</f>
        <v/>
      </c>
      <c r="G85" s="254"/>
      <c r="H85" s="59"/>
      <c r="I85" s="59"/>
      <c r="J85" s="263"/>
      <c r="K85" s="358" t="str">
        <f t="shared" si="7"/>
        <v/>
      </c>
      <c r="L85" s="264" t="str">
        <f>IFERROR(INDEX(GeneratingUnits!$A$5:$J$900,MATCH('6 - Source of RECs'!$B85,GeneratingUnits!$A$5:$A$900,0),MATCH('6 - Source of RECs'!$H85,GeneratingUnits!$A$5:$J$5,0)),"")</f>
        <v/>
      </c>
      <c r="AA85" s="193" t="e">
        <f>VLOOKUP(E85,Calculations!$G$3:$H$24,2)</f>
        <v>#N/A</v>
      </c>
      <c r="AB85" s="261">
        <f t="shared" si="5"/>
        <v>0</v>
      </c>
      <c r="AC85" s="193" t="str">
        <f>IFERROR(VLOOKUP($B85,'3X MSW'!$A$2:$C$4,3,),"")</f>
        <v/>
      </c>
      <c r="AD85" s="193">
        <f t="shared" si="6"/>
        <v>0</v>
      </c>
    </row>
    <row r="86" spans="2:30" x14ac:dyDescent="0.3">
      <c r="B86" s="59"/>
      <c r="C86" s="253" t="str">
        <f>IFERROR(VLOOKUP($B86,GeneratingUnits!$A$6:$I$900,2,TRUE),"")</f>
        <v/>
      </c>
      <c r="D86" s="253" t="str">
        <f>IFERROR(VLOOKUP($B86,GeneratingUnits!$A$6:$I$900,4,TRUE),"")</f>
        <v/>
      </c>
      <c r="E86" s="253" t="str">
        <f>IFERROR(VLOOKUP(B86,GeneratingUnits!$A$6:$J$899,5),"")</f>
        <v/>
      </c>
      <c r="F86" s="253" t="str">
        <f>IFERROR(VLOOKUP(B86,GeneratingUnits!$A$6:$J$899,10),"")</f>
        <v/>
      </c>
      <c r="G86" s="254"/>
      <c r="H86" s="59"/>
      <c r="I86" s="59"/>
      <c r="J86" s="263"/>
      <c r="K86" s="358" t="str">
        <f t="shared" si="7"/>
        <v/>
      </c>
      <c r="L86" s="264" t="str">
        <f>IFERROR(INDEX(GeneratingUnits!$A$5:$J$900,MATCH('6 - Source of RECs'!$B86,GeneratingUnits!$A$5:$A$900,0),MATCH('6 - Source of RECs'!$H86,GeneratingUnits!$A$5:$J$5,0)),"")</f>
        <v/>
      </c>
      <c r="AA86" s="193" t="e">
        <f>VLOOKUP(E86,Calculations!$G$3:$H$24,2)</f>
        <v>#N/A</v>
      </c>
      <c r="AB86" s="261">
        <f t="shared" si="5"/>
        <v>0</v>
      </c>
      <c r="AC86" s="193" t="str">
        <f>IFERROR(VLOOKUP($B86,'3X MSW'!$A$2:$C$4,3,),"")</f>
        <v/>
      </c>
      <c r="AD86" s="193">
        <f t="shared" si="6"/>
        <v>0</v>
      </c>
    </row>
    <row r="87" spans="2:30" x14ac:dyDescent="0.3">
      <c r="B87" s="59"/>
      <c r="C87" s="253" t="str">
        <f>IFERROR(VLOOKUP($B87,GeneratingUnits!$A$6:$I$900,2,TRUE),"")</f>
        <v/>
      </c>
      <c r="D87" s="253" t="str">
        <f>IFERROR(VLOOKUP($B87,GeneratingUnits!$A$6:$I$900,4,TRUE),"")</f>
        <v/>
      </c>
      <c r="E87" s="253" t="str">
        <f>IFERROR(VLOOKUP(B87,GeneratingUnits!$A$6:$J$899,5),"")</f>
        <v/>
      </c>
      <c r="F87" s="253" t="str">
        <f>IFERROR(VLOOKUP(B87,GeneratingUnits!$A$6:$J$899,10),"")</f>
        <v/>
      </c>
      <c r="G87" s="254"/>
      <c r="H87" s="59"/>
      <c r="I87" s="59"/>
      <c r="J87" s="263"/>
      <c r="K87" s="358" t="str">
        <f t="shared" si="7"/>
        <v/>
      </c>
      <c r="L87" s="264" t="str">
        <f>IFERROR(INDEX(GeneratingUnits!$A$5:$J$900,MATCH('6 - Source of RECs'!$B87,GeneratingUnits!$A$5:$A$900,0),MATCH('6 - Source of RECs'!$H87,GeneratingUnits!$A$5:$J$5,0)),"")</f>
        <v/>
      </c>
      <c r="AA87" s="193" t="e">
        <f>VLOOKUP(E87,Calculations!$G$3:$H$24,2)</f>
        <v>#N/A</v>
      </c>
      <c r="AB87" s="261">
        <f t="shared" si="5"/>
        <v>0</v>
      </c>
      <c r="AC87" s="193" t="str">
        <f>IFERROR(VLOOKUP($B87,'3X MSW'!$A$2:$C$4,3,),"")</f>
        <v/>
      </c>
      <c r="AD87" s="193">
        <f t="shared" si="6"/>
        <v>0</v>
      </c>
    </row>
    <row r="88" spans="2:30" x14ac:dyDescent="0.3">
      <c r="B88" s="59"/>
      <c r="C88" s="253" t="str">
        <f>IFERROR(VLOOKUP($B88,GeneratingUnits!$A$6:$I$900,2,TRUE),"")</f>
        <v/>
      </c>
      <c r="D88" s="253" t="str">
        <f>IFERROR(VLOOKUP($B88,GeneratingUnits!$A$6:$I$900,4,TRUE),"")</f>
        <v/>
      </c>
      <c r="E88" s="253" t="str">
        <f>IFERROR(VLOOKUP(B88,GeneratingUnits!$A$6:$J$899,5),"")</f>
        <v/>
      </c>
      <c r="F88" s="253" t="str">
        <f>IFERROR(VLOOKUP(B88,GeneratingUnits!$A$6:$J$899,10),"")</f>
        <v/>
      </c>
      <c r="G88" s="254"/>
      <c r="H88" s="59"/>
      <c r="I88" s="59"/>
      <c r="J88" s="263"/>
      <c r="K88" s="358" t="str">
        <f t="shared" si="7"/>
        <v/>
      </c>
      <c r="L88" s="264" t="str">
        <f>IFERROR(INDEX(GeneratingUnits!$A$5:$J$900,MATCH('6 - Source of RECs'!$B88,GeneratingUnits!$A$5:$A$900,0),MATCH('6 - Source of RECs'!$H88,GeneratingUnits!$A$5:$J$5,0)),"")</f>
        <v/>
      </c>
      <c r="AA88" s="193" t="e">
        <f>VLOOKUP(E88,Calculations!$G$3:$H$24,2)</f>
        <v>#N/A</v>
      </c>
      <c r="AB88" s="261">
        <f t="shared" si="5"/>
        <v>0</v>
      </c>
      <c r="AC88" s="193" t="str">
        <f>IFERROR(VLOOKUP($B88,'3X MSW'!$A$2:$C$4,3,),"")</f>
        <v/>
      </c>
      <c r="AD88" s="193">
        <f t="shared" si="6"/>
        <v>0</v>
      </c>
    </row>
    <row r="89" spans="2:30" x14ac:dyDescent="0.3">
      <c r="B89" s="59"/>
      <c r="C89" s="253" t="str">
        <f>IFERROR(VLOOKUP($B89,GeneratingUnits!$A$6:$I$900,2,TRUE),"")</f>
        <v/>
      </c>
      <c r="D89" s="253" t="str">
        <f>IFERROR(VLOOKUP($B89,GeneratingUnits!$A$6:$I$900,4,TRUE),"")</f>
        <v/>
      </c>
      <c r="E89" s="253" t="str">
        <f>IFERROR(VLOOKUP(B89,GeneratingUnits!$A$6:$J$899,5),"")</f>
        <v/>
      </c>
      <c r="F89" s="253" t="str">
        <f>IFERROR(VLOOKUP(B89,GeneratingUnits!$A$6:$J$899,10),"")</f>
        <v/>
      </c>
      <c r="G89" s="254"/>
      <c r="H89" s="59"/>
      <c r="I89" s="59"/>
      <c r="J89" s="263"/>
      <c r="K89" s="358" t="str">
        <f t="shared" si="7"/>
        <v/>
      </c>
      <c r="L89" s="264" t="str">
        <f>IFERROR(INDEX(GeneratingUnits!$A$5:$J$900,MATCH('6 - Source of RECs'!$B89,GeneratingUnits!$A$5:$A$900,0),MATCH('6 - Source of RECs'!$H89,GeneratingUnits!$A$5:$J$5,0)),"")</f>
        <v/>
      </c>
      <c r="AA89" s="193" t="e">
        <f>VLOOKUP(E89,Calculations!$G$3:$H$24,2)</f>
        <v>#N/A</v>
      </c>
      <c r="AB89" s="261">
        <f t="shared" si="5"/>
        <v>0</v>
      </c>
      <c r="AC89" s="193" t="str">
        <f>IFERROR(VLOOKUP($B89,'3X MSW'!$A$2:$C$4,3,),"")</f>
        <v/>
      </c>
      <c r="AD89" s="193">
        <f t="shared" si="6"/>
        <v>0</v>
      </c>
    </row>
    <row r="90" spans="2:30" x14ac:dyDescent="0.3">
      <c r="B90" s="59"/>
      <c r="C90" s="253" t="str">
        <f>IFERROR(VLOOKUP($B90,GeneratingUnits!$A$6:$I$900,2,TRUE),"")</f>
        <v/>
      </c>
      <c r="D90" s="253" t="str">
        <f>IFERROR(VLOOKUP($B90,GeneratingUnits!$A$6:$I$900,4,TRUE),"")</f>
        <v/>
      </c>
      <c r="E90" s="253" t="str">
        <f>IFERROR(VLOOKUP(B90,GeneratingUnits!$A$6:$J$899,5),"")</f>
        <v/>
      </c>
      <c r="F90" s="253" t="str">
        <f>IFERROR(VLOOKUP(B90,GeneratingUnits!$A$6:$J$899,10),"")</f>
        <v/>
      </c>
      <c r="G90" s="254"/>
      <c r="H90" s="59"/>
      <c r="I90" s="59"/>
      <c r="J90" s="263"/>
      <c r="K90" s="358" t="str">
        <f t="shared" si="7"/>
        <v/>
      </c>
      <c r="L90" s="264" t="str">
        <f>IFERROR(INDEX(GeneratingUnits!$A$5:$J$900,MATCH('6 - Source of RECs'!$B90,GeneratingUnits!$A$5:$A$900,0),MATCH('6 - Source of RECs'!$H90,GeneratingUnits!$A$5:$J$5,0)),"")</f>
        <v/>
      </c>
      <c r="AA90" s="193" t="e">
        <f>VLOOKUP(E90,Calculations!$G$3:$H$24,2)</f>
        <v>#N/A</v>
      </c>
      <c r="AB90" s="261">
        <f t="shared" si="5"/>
        <v>0</v>
      </c>
      <c r="AC90" s="193" t="str">
        <f>IFERROR(VLOOKUP($B90,'3X MSW'!$A$2:$C$4,3,),"")</f>
        <v/>
      </c>
      <c r="AD90" s="193">
        <f t="shared" si="6"/>
        <v>0</v>
      </c>
    </row>
    <row r="91" spans="2:30" x14ac:dyDescent="0.3">
      <c r="B91" s="59"/>
      <c r="C91" s="253" t="str">
        <f>IFERROR(VLOOKUP($B91,GeneratingUnits!$A$6:$I$900,2,TRUE),"")</f>
        <v/>
      </c>
      <c r="D91" s="253" t="str">
        <f>IFERROR(VLOOKUP($B91,GeneratingUnits!$A$6:$I$900,4,TRUE),"")</f>
        <v/>
      </c>
      <c r="E91" s="253" t="str">
        <f>IFERROR(VLOOKUP(B91,GeneratingUnits!$A$6:$J$899,5),"")</f>
        <v/>
      </c>
      <c r="F91" s="253" t="str">
        <f>IFERROR(VLOOKUP(B91,GeneratingUnits!$A$6:$J$899,10),"")</f>
        <v/>
      </c>
      <c r="G91" s="254"/>
      <c r="H91" s="59"/>
      <c r="I91" s="59"/>
      <c r="J91" s="263"/>
      <c r="K91" s="358" t="str">
        <f t="shared" si="7"/>
        <v/>
      </c>
      <c r="L91" s="264" t="str">
        <f>IFERROR(INDEX(GeneratingUnits!$A$5:$J$900,MATCH('6 - Source of RECs'!$B91,GeneratingUnits!$A$5:$A$900,0),MATCH('6 - Source of RECs'!$H91,GeneratingUnits!$A$5:$J$5,0)),"")</f>
        <v/>
      </c>
      <c r="AA91" s="193" t="e">
        <f>VLOOKUP(E91,Calculations!$G$3:$H$24,2)</f>
        <v>#N/A</v>
      </c>
      <c r="AB91" s="261">
        <f t="shared" si="5"/>
        <v>0</v>
      </c>
      <c r="AC91" s="193" t="str">
        <f>IFERROR(VLOOKUP($B91,'3X MSW'!$A$2:$C$4,3,),"")</f>
        <v/>
      </c>
      <c r="AD91" s="193">
        <f t="shared" si="6"/>
        <v>0</v>
      </c>
    </row>
    <row r="92" spans="2:30" x14ac:dyDescent="0.3">
      <c r="B92" s="59"/>
      <c r="C92" s="253" t="str">
        <f>IFERROR(VLOOKUP($B92,GeneratingUnits!$A$6:$I$900,2,TRUE),"")</f>
        <v/>
      </c>
      <c r="D92" s="253" t="str">
        <f>IFERROR(VLOOKUP($B92,GeneratingUnits!$A$6:$I$900,4,TRUE),"")</f>
        <v/>
      </c>
      <c r="E92" s="253" t="str">
        <f>IFERROR(VLOOKUP(B92,GeneratingUnits!$A$6:$J$899,5),"")</f>
        <v/>
      </c>
      <c r="F92" s="253" t="str">
        <f>IFERROR(VLOOKUP(B92,GeneratingUnits!$A$6:$J$899,10),"")</f>
        <v/>
      </c>
      <c r="G92" s="254"/>
      <c r="H92" s="59"/>
      <c r="I92" s="59"/>
      <c r="J92" s="263"/>
      <c r="K92" s="358" t="str">
        <f t="shared" si="7"/>
        <v/>
      </c>
      <c r="L92" s="264" t="str">
        <f>IFERROR(INDEX(GeneratingUnits!$A$5:$J$900,MATCH('6 - Source of RECs'!$B92,GeneratingUnits!$A$5:$A$900,0),MATCH('6 - Source of RECs'!$H92,GeneratingUnits!$A$5:$J$5,0)),"")</f>
        <v/>
      </c>
      <c r="AA92" s="193" t="e">
        <f>VLOOKUP(E92,Calculations!$G$3:$H$24,2)</f>
        <v>#N/A</v>
      </c>
      <c r="AB92" s="261">
        <f t="shared" si="5"/>
        <v>0</v>
      </c>
      <c r="AC92" s="193" t="str">
        <f>IFERROR(VLOOKUP($B92,'3X MSW'!$A$2:$C$4,3,),"")</f>
        <v/>
      </c>
      <c r="AD92" s="193">
        <f t="shared" si="6"/>
        <v>0</v>
      </c>
    </row>
    <row r="93" spans="2:30" x14ac:dyDescent="0.3">
      <c r="B93" s="59"/>
      <c r="C93" s="253" t="str">
        <f>IFERROR(VLOOKUP($B93,GeneratingUnits!$A$6:$I$900,2,TRUE),"")</f>
        <v/>
      </c>
      <c r="D93" s="253" t="str">
        <f>IFERROR(VLOOKUP($B93,GeneratingUnits!$A$6:$I$900,4,TRUE),"")</f>
        <v/>
      </c>
      <c r="E93" s="253" t="str">
        <f>IFERROR(VLOOKUP(B93,GeneratingUnits!$A$6:$J$899,5),"")</f>
        <v/>
      </c>
      <c r="F93" s="253" t="str">
        <f>IFERROR(VLOOKUP(B93,GeneratingUnits!$A$6:$J$899,10),"")</f>
        <v/>
      </c>
      <c r="G93" s="254"/>
      <c r="H93" s="59"/>
      <c r="I93" s="59"/>
      <c r="J93" s="263"/>
      <c r="K93" s="358" t="str">
        <f t="shared" si="7"/>
        <v/>
      </c>
      <c r="L93" s="264" t="str">
        <f>IFERROR(INDEX(GeneratingUnits!$A$5:$J$900,MATCH('6 - Source of RECs'!$B93,GeneratingUnits!$A$5:$A$900,0),MATCH('6 - Source of RECs'!$H93,GeneratingUnits!$A$5:$J$5,0)),"")</f>
        <v/>
      </c>
      <c r="AA93" s="193" t="e">
        <f>VLOOKUP(E93,Calculations!$G$3:$H$24,2)</f>
        <v>#N/A</v>
      </c>
      <c r="AB93" s="261">
        <f t="shared" si="5"/>
        <v>0</v>
      </c>
      <c r="AC93" s="193" t="str">
        <f>IFERROR(VLOOKUP($B93,'3X MSW'!$A$2:$C$4,3,),"")</f>
        <v/>
      </c>
      <c r="AD93" s="193">
        <f t="shared" si="6"/>
        <v>0</v>
      </c>
    </row>
    <row r="94" spans="2:30" x14ac:dyDescent="0.3">
      <c r="B94" s="59"/>
      <c r="C94" s="253" t="str">
        <f>IFERROR(VLOOKUP($B94,GeneratingUnits!$A$6:$I$900,2,TRUE),"")</f>
        <v/>
      </c>
      <c r="D94" s="253" t="str">
        <f>IFERROR(VLOOKUP($B94,GeneratingUnits!$A$6:$I$900,4,TRUE),"")</f>
        <v/>
      </c>
      <c r="E94" s="253" t="str">
        <f>IFERROR(VLOOKUP(B94,GeneratingUnits!$A$6:$J$899,5),"")</f>
        <v/>
      </c>
      <c r="F94" s="253" t="str">
        <f>IFERROR(VLOOKUP(B94,GeneratingUnits!$A$6:$J$899,10),"")</f>
        <v/>
      </c>
      <c r="G94" s="254"/>
      <c r="H94" s="59"/>
      <c r="I94" s="59"/>
      <c r="J94" s="263"/>
      <c r="K94" s="358" t="str">
        <f t="shared" si="7"/>
        <v/>
      </c>
      <c r="L94" s="264" t="str">
        <f>IFERROR(INDEX(GeneratingUnits!$A$5:$J$900,MATCH('6 - Source of RECs'!$B94,GeneratingUnits!$A$5:$A$900,0),MATCH('6 - Source of RECs'!$H94,GeneratingUnits!$A$5:$J$5,0)),"")</f>
        <v/>
      </c>
      <c r="AA94" s="193" t="e">
        <f>VLOOKUP(E94,Calculations!$G$3:$H$24,2)</f>
        <v>#N/A</v>
      </c>
      <c r="AB94" s="261">
        <f t="shared" si="5"/>
        <v>0</v>
      </c>
      <c r="AC94" s="193" t="str">
        <f>IFERROR(VLOOKUP($B94,'3X MSW'!$A$2:$C$4,3,),"")</f>
        <v/>
      </c>
      <c r="AD94" s="193">
        <f t="shared" si="6"/>
        <v>0</v>
      </c>
    </row>
    <row r="95" spans="2:30" x14ac:dyDescent="0.3">
      <c r="B95" s="59"/>
      <c r="C95" s="253" t="str">
        <f>IFERROR(VLOOKUP($B95,GeneratingUnits!$A$6:$I$900,2,TRUE),"")</f>
        <v/>
      </c>
      <c r="D95" s="253" t="str">
        <f>IFERROR(VLOOKUP($B95,GeneratingUnits!$A$6:$I$900,4,TRUE),"")</f>
        <v/>
      </c>
      <c r="E95" s="253" t="str">
        <f>IFERROR(VLOOKUP(B95,GeneratingUnits!$A$6:$J$899,5),"")</f>
        <v/>
      </c>
      <c r="F95" s="253" t="str">
        <f>IFERROR(VLOOKUP(B95,GeneratingUnits!$A$6:$J$899,10),"")</f>
        <v/>
      </c>
      <c r="G95" s="254"/>
      <c r="H95" s="59"/>
      <c r="I95" s="59"/>
      <c r="J95" s="263"/>
      <c r="K95" s="358" t="str">
        <f t="shared" si="7"/>
        <v/>
      </c>
      <c r="L95" s="264" t="str">
        <f>IFERROR(INDEX(GeneratingUnits!$A$5:$J$900,MATCH('6 - Source of RECs'!$B95,GeneratingUnits!$A$5:$A$900,0),MATCH('6 - Source of RECs'!$H95,GeneratingUnits!$A$5:$J$5,0)),"")</f>
        <v/>
      </c>
      <c r="AA95" s="193" t="e">
        <f>VLOOKUP(E95,Calculations!$G$3:$H$24,2)</f>
        <v>#N/A</v>
      </c>
      <c r="AB95" s="261">
        <f t="shared" si="5"/>
        <v>0</v>
      </c>
      <c r="AC95" s="193" t="str">
        <f>IFERROR(VLOOKUP($B95,'3X MSW'!$A$2:$C$4,3,),"")</f>
        <v/>
      </c>
      <c r="AD95" s="193">
        <f t="shared" si="6"/>
        <v>0</v>
      </c>
    </row>
    <row r="96" spans="2:30" x14ac:dyDescent="0.3">
      <c r="B96" s="59"/>
      <c r="C96" s="253" t="str">
        <f>IFERROR(VLOOKUP($B96,GeneratingUnits!$A$6:$I$900,2,TRUE),"")</f>
        <v/>
      </c>
      <c r="D96" s="253" t="str">
        <f>IFERROR(VLOOKUP($B96,GeneratingUnits!$A$6:$I$900,4,TRUE),"")</f>
        <v/>
      </c>
      <c r="E96" s="253" t="str">
        <f>IFERROR(VLOOKUP(B96,GeneratingUnits!$A$6:$J$899,5),"")</f>
        <v/>
      </c>
      <c r="F96" s="253" t="str">
        <f>IFERROR(VLOOKUP(B96,GeneratingUnits!$A$6:$J$899,10),"")</f>
        <v/>
      </c>
      <c r="G96" s="254"/>
      <c r="H96" s="59"/>
      <c r="I96" s="59"/>
      <c r="J96" s="263"/>
      <c r="K96" s="358" t="str">
        <f t="shared" si="7"/>
        <v/>
      </c>
      <c r="L96" s="264" t="str">
        <f>IFERROR(INDEX(GeneratingUnits!$A$5:$J$900,MATCH('6 - Source of RECs'!$B96,GeneratingUnits!$A$5:$A$900,0),MATCH('6 - Source of RECs'!$H96,GeneratingUnits!$A$5:$J$5,0)),"")</f>
        <v/>
      </c>
      <c r="AA96" s="193" t="e">
        <f>VLOOKUP(E96,Calculations!$G$3:$H$24,2)</f>
        <v>#N/A</v>
      </c>
      <c r="AB96" s="261">
        <f t="shared" si="5"/>
        <v>0</v>
      </c>
      <c r="AC96" s="193" t="str">
        <f>IFERROR(VLOOKUP($B96,'3X MSW'!$A$2:$C$4,3,),"")</f>
        <v/>
      </c>
      <c r="AD96" s="193">
        <f t="shared" si="6"/>
        <v>0</v>
      </c>
    </row>
    <row r="97" spans="2:30" x14ac:dyDescent="0.3">
      <c r="B97" s="59"/>
      <c r="C97" s="253" t="str">
        <f>IFERROR(VLOOKUP($B97,GeneratingUnits!$A$6:$I$900,2,TRUE),"")</f>
        <v/>
      </c>
      <c r="D97" s="253" t="str">
        <f>IFERROR(VLOOKUP($B97,GeneratingUnits!$A$6:$I$900,4,TRUE),"")</f>
        <v/>
      </c>
      <c r="E97" s="253" t="str">
        <f>IFERROR(VLOOKUP(B97,GeneratingUnits!$A$6:$J$899,5),"")</f>
        <v/>
      </c>
      <c r="F97" s="253" t="str">
        <f>IFERROR(VLOOKUP(B97,GeneratingUnits!$A$6:$J$899,10),"")</f>
        <v/>
      </c>
      <c r="G97" s="254"/>
      <c r="H97" s="59"/>
      <c r="I97" s="59"/>
      <c r="J97" s="263"/>
      <c r="K97" s="358" t="str">
        <f t="shared" si="7"/>
        <v/>
      </c>
      <c r="L97" s="264" t="str">
        <f>IFERROR(INDEX(GeneratingUnits!$A$5:$J$900,MATCH('6 - Source of RECs'!$B97,GeneratingUnits!$A$5:$A$900,0),MATCH('6 - Source of RECs'!$H97,GeneratingUnits!$A$5:$J$5,0)),"")</f>
        <v/>
      </c>
      <c r="AA97" s="193" t="e">
        <f>VLOOKUP(E97,Calculations!$G$3:$H$24,2)</f>
        <v>#N/A</v>
      </c>
      <c r="AB97" s="261">
        <f t="shared" si="5"/>
        <v>0</v>
      </c>
      <c r="AC97" s="193" t="str">
        <f>IFERROR(VLOOKUP($B97,'3X MSW'!$A$2:$C$4,3,),"")</f>
        <v/>
      </c>
      <c r="AD97" s="193">
        <f t="shared" si="6"/>
        <v>0</v>
      </c>
    </row>
    <row r="98" spans="2:30" x14ac:dyDescent="0.3">
      <c r="B98" s="59"/>
      <c r="C98" s="253" t="str">
        <f>IFERROR(VLOOKUP($B98,GeneratingUnits!$A$6:$I$900,2,TRUE),"")</f>
        <v/>
      </c>
      <c r="D98" s="253" t="str">
        <f>IFERROR(VLOOKUP($B98,GeneratingUnits!$A$6:$I$900,4,TRUE),"")</f>
        <v/>
      </c>
      <c r="E98" s="253" t="str">
        <f>IFERROR(VLOOKUP(B98,GeneratingUnits!$A$6:$J$899,5),"")</f>
        <v/>
      </c>
      <c r="F98" s="253" t="str">
        <f>IFERROR(VLOOKUP(B98,GeneratingUnits!$A$6:$J$899,10),"")</f>
        <v/>
      </c>
      <c r="G98" s="254"/>
      <c r="H98" s="59"/>
      <c r="I98" s="59"/>
      <c r="J98" s="263"/>
      <c r="K98" s="358" t="str">
        <f t="shared" si="7"/>
        <v/>
      </c>
      <c r="L98" s="264" t="str">
        <f>IFERROR(INDEX(GeneratingUnits!$A$5:$J$900,MATCH('6 - Source of RECs'!$B98,GeneratingUnits!$A$5:$A$900,0),MATCH('6 - Source of RECs'!$H98,GeneratingUnits!$A$5:$J$5,0)),"")</f>
        <v/>
      </c>
      <c r="AA98" s="193" t="e">
        <f>VLOOKUP(E98,Calculations!$G$3:$H$24,2)</f>
        <v>#N/A</v>
      </c>
      <c r="AB98" s="261">
        <f t="shared" si="5"/>
        <v>0</v>
      </c>
      <c r="AC98" s="193" t="str">
        <f>IFERROR(VLOOKUP($B98,'3X MSW'!$A$2:$C$4,3,),"")</f>
        <v/>
      </c>
      <c r="AD98" s="193">
        <f t="shared" si="6"/>
        <v>0</v>
      </c>
    </row>
    <row r="99" spans="2:30" x14ac:dyDescent="0.3">
      <c r="B99" s="59"/>
      <c r="C99" s="253" t="str">
        <f>IFERROR(VLOOKUP($B99,GeneratingUnits!$A$6:$I$900,2,TRUE),"")</f>
        <v/>
      </c>
      <c r="D99" s="253" t="str">
        <f>IFERROR(VLOOKUP($B99,GeneratingUnits!$A$6:$I$900,4,TRUE),"")</f>
        <v/>
      </c>
      <c r="E99" s="253" t="str">
        <f>IFERROR(VLOOKUP(B99,GeneratingUnits!$A$6:$J$899,5),"")</f>
        <v/>
      </c>
      <c r="F99" s="253" t="str">
        <f>IFERROR(VLOOKUP(B99,GeneratingUnits!$A$6:$J$899,10),"")</f>
        <v/>
      </c>
      <c r="G99" s="254"/>
      <c r="H99" s="59"/>
      <c r="I99" s="59"/>
      <c r="J99" s="263"/>
      <c r="K99" s="358" t="str">
        <f t="shared" si="7"/>
        <v/>
      </c>
      <c r="L99" s="264" t="str">
        <f>IFERROR(INDEX(GeneratingUnits!$A$5:$J$900,MATCH('6 - Source of RECs'!$B99,GeneratingUnits!$A$5:$A$900,0),MATCH('6 - Source of RECs'!$H99,GeneratingUnits!$A$5:$J$5,0)),"")</f>
        <v/>
      </c>
      <c r="AA99" s="193" t="e">
        <f>VLOOKUP(E99,Calculations!$G$3:$H$24,2)</f>
        <v>#N/A</v>
      </c>
      <c r="AB99" s="261">
        <f t="shared" si="5"/>
        <v>0</v>
      </c>
      <c r="AC99" s="193" t="str">
        <f>IFERROR(VLOOKUP($B99,'3X MSW'!$A$2:$C$4,3,),"")</f>
        <v/>
      </c>
      <c r="AD99" s="193">
        <f t="shared" si="6"/>
        <v>0</v>
      </c>
    </row>
    <row r="100" spans="2:30" x14ac:dyDescent="0.3">
      <c r="B100" s="59"/>
      <c r="C100" s="253" t="str">
        <f>IFERROR(VLOOKUP($B100,GeneratingUnits!$A$6:$I$900,2,TRUE),"")</f>
        <v/>
      </c>
      <c r="D100" s="253" t="str">
        <f>IFERROR(VLOOKUP($B100,GeneratingUnits!$A$6:$I$900,4,TRUE),"")</f>
        <v/>
      </c>
      <c r="E100" s="253" t="str">
        <f>IFERROR(VLOOKUP(B100,GeneratingUnits!$A$6:$J$899,5),"")</f>
        <v/>
      </c>
      <c r="F100" s="253" t="str">
        <f>IFERROR(VLOOKUP(B100,GeneratingUnits!$A$6:$J$899,10),"")</f>
        <v/>
      </c>
      <c r="G100" s="254"/>
      <c r="H100" s="59"/>
      <c r="I100" s="59"/>
      <c r="J100" s="263"/>
      <c r="K100" s="358" t="str">
        <f t="shared" si="7"/>
        <v/>
      </c>
      <c r="L100" s="264" t="str">
        <f>IFERROR(INDEX(GeneratingUnits!$A$5:$J$900,MATCH('6 - Source of RECs'!$B100,GeneratingUnits!$A$5:$A$900,0),MATCH('6 - Source of RECs'!$H100,GeneratingUnits!$A$5:$J$5,0)),"")</f>
        <v/>
      </c>
      <c r="AA100" s="193" t="e">
        <f>VLOOKUP(E100,Calculations!$G$3:$H$24,2)</f>
        <v>#N/A</v>
      </c>
      <c r="AB100" s="261">
        <f t="shared" si="5"/>
        <v>0</v>
      </c>
      <c r="AC100" s="193" t="str">
        <f>IFERROR(VLOOKUP($B100,'3X MSW'!$A$2:$C$4,3,),"")</f>
        <v/>
      </c>
      <c r="AD100" s="193">
        <f t="shared" si="6"/>
        <v>0</v>
      </c>
    </row>
    <row r="101" spans="2:30" x14ac:dyDescent="0.3">
      <c r="B101" s="59"/>
      <c r="C101" s="253" t="str">
        <f>IFERROR(VLOOKUP($B101,GeneratingUnits!$A$6:$I$900,2,TRUE),"")</f>
        <v/>
      </c>
      <c r="D101" s="253" t="str">
        <f>IFERROR(VLOOKUP($B101,GeneratingUnits!$A$6:$I$900,4,TRUE),"")</f>
        <v/>
      </c>
      <c r="E101" s="253" t="str">
        <f>IFERROR(VLOOKUP(B101,GeneratingUnits!$A$6:$J$899,5),"")</f>
        <v/>
      </c>
      <c r="F101" s="253" t="str">
        <f>IFERROR(VLOOKUP(B101,GeneratingUnits!$A$6:$J$899,10),"")</f>
        <v/>
      </c>
      <c r="G101" s="254"/>
      <c r="H101" s="59"/>
      <c r="I101" s="59"/>
      <c r="J101" s="263"/>
      <c r="K101" s="358" t="str">
        <f t="shared" si="7"/>
        <v/>
      </c>
      <c r="L101" s="264" t="str">
        <f>IFERROR(INDEX(GeneratingUnits!$A$5:$J$900,MATCH('6 - Source of RECs'!$B101,GeneratingUnits!$A$5:$A$900,0),MATCH('6 - Source of RECs'!$H101,GeneratingUnits!$A$5:$J$5,0)),"")</f>
        <v/>
      </c>
      <c r="AA101" s="193" t="e">
        <f>VLOOKUP(E101,Calculations!$G$3:$H$24,2)</f>
        <v>#N/A</v>
      </c>
      <c r="AB101" s="261">
        <f t="shared" si="5"/>
        <v>0</v>
      </c>
      <c r="AC101" s="193" t="str">
        <f>IFERROR(VLOOKUP($B101,'3X MSW'!$A$2:$C$4,3,),"")</f>
        <v/>
      </c>
      <c r="AD101" s="193">
        <f t="shared" si="6"/>
        <v>0</v>
      </c>
    </row>
    <row r="102" spans="2:30" x14ac:dyDescent="0.3">
      <c r="B102" s="59"/>
      <c r="C102" s="253" t="str">
        <f>IFERROR(VLOOKUP($B102,GeneratingUnits!$A$6:$I$900,2,TRUE),"")</f>
        <v/>
      </c>
      <c r="D102" s="253" t="str">
        <f>IFERROR(VLOOKUP($B102,GeneratingUnits!$A$6:$I$900,4,TRUE),"")</f>
        <v/>
      </c>
      <c r="E102" s="253" t="str">
        <f>IFERROR(VLOOKUP(B102,GeneratingUnits!$A$6:$J$899,5),"")</f>
        <v/>
      </c>
      <c r="F102" s="253" t="str">
        <f>IFERROR(VLOOKUP(B102,GeneratingUnits!$A$6:$J$899,10),"")</f>
        <v/>
      </c>
      <c r="G102" s="254"/>
      <c r="H102" s="59"/>
      <c r="I102" s="59"/>
      <c r="J102" s="263"/>
      <c r="K102" s="358" t="str">
        <f t="shared" si="7"/>
        <v/>
      </c>
      <c r="L102" s="264" t="str">
        <f>IFERROR(INDEX(GeneratingUnits!$A$5:$J$900,MATCH('6 - Source of RECs'!$B102,GeneratingUnits!$A$5:$A$900,0),MATCH('6 - Source of RECs'!$H102,GeneratingUnits!$A$5:$J$5,0)),"")</f>
        <v/>
      </c>
      <c r="AA102" s="193" t="e">
        <f>VLOOKUP(E102,Calculations!$G$3:$H$24,2)</f>
        <v>#N/A</v>
      </c>
      <c r="AB102" s="261">
        <f t="shared" si="5"/>
        <v>0</v>
      </c>
      <c r="AC102" s="193" t="str">
        <f>IFERROR(VLOOKUP($B102,'3X MSW'!$A$2:$C$4,3,),"")</f>
        <v/>
      </c>
      <c r="AD102" s="193">
        <f t="shared" si="6"/>
        <v>0</v>
      </c>
    </row>
    <row r="103" spans="2:30" x14ac:dyDescent="0.3">
      <c r="B103" s="59"/>
      <c r="C103" s="253" t="str">
        <f>IFERROR(VLOOKUP($B103,GeneratingUnits!$A$6:$I$900,2,TRUE),"")</f>
        <v/>
      </c>
      <c r="D103" s="253" t="str">
        <f>IFERROR(VLOOKUP($B103,GeneratingUnits!$A$6:$I$900,4,TRUE),"")</f>
        <v/>
      </c>
      <c r="E103" s="253" t="str">
        <f>IFERROR(VLOOKUP(B103,GeneratingUnits!$A$6:$J$899,5),"")</f>
        <v/>
      </c>
      <c r="F103" s="253" t="str">
        <f>IFERROR(VLOOKUP(B103,GeneratingUnits!$A$6:$J$899,10),"")</f>
        <v/>
      </c>
      <c r="G103" s="254"/>
      <c r="H103" s="59"/>
      <c r="I103" s="59"/>
      <c r="J103" s="263"/>
      <c r="K103" s="358" t="str">
        <f t="shared" si="7"/>
        <v/>
      </c>
      <c r="L103" s="264" t="str">
        <f>IFERROR(INDEX(GeneratingUnits!$A$5:$J$900,MATCH('6 - Source of RECs'!$B103,GeneratingUnits!$A$5:$A$900,0),MATCH('6 - Source of RECs'!$H103,GeneratingUnits!$A$5:$J$5,0)),"")</f>
        <v/>
      </c>
      <c r="AA103" s="193" t="e">
        <f>VLOOKUP(E103,Calculations!$G$3:$H$24,2)</f>
        <v>#N/A</v>
      </c>
      <c r="AB103" s="261">
        <f t="shared" si="5"/>
        <v>0</v>
      </c>
      <c r="AC103" s="193" t="str">
        <f>IFERROR(VLOOKUP($B103,'3X MSW'!$A$2:$C$4,3,),"")</f>
        <v/>
      </c>
      <c r="AD103" s="193">
        <f t="shared" si="6"/>
        <v>0</v>
      </c>
    </row>
    <row r="104" spans="2:30" x14ac:dyDescent="0.3">
      <c r="B104" s="59"/>
      <c r="C104" s="253" t="str">
        <f>IFERROR(VLOOKUP($B104,GeneratingUnits!$A$6:$I$900,2,TRUE),"")</f>
        <v/>
      </c>
      <c r="D104" s="253" t="str">
        <f>IFERROR(VLOOKUP($B104,GeneratingUnits!$A$6:$I$900,4,TRUE),"")</f>
        <v/>
      </c>
      <c r="E104" s="253" t="str">
        <f>IFERROR(VLOOKUP(B104,GeneratingUnits!$A$6:$J$899,5),"")</f>
        <v/>
      </c>
      <c r="F104" s="253" t="str">
        <f>IFERROR(VLOOKUP(B104,GeneratingUnits!$A$6:$J$899,10),"")</f>
        <v/>
      </c>
      <c r="G104" s="254"/>
      <c r="H104" s="59"/>
      <c r="I104" s="59"/>
      <c r="J104" s="263"/>
      <c r="K104" s="358" t="str">
        <f t="shared" si="7"/>
        <v/>
      </c>
      <c r="L104" s="264" t="str">
        <f>IFERROR(INDEX(GeneratingUnits!$A$5:$J$900,MATCH('6 - Source of RECs'!$B104,GeneratingUnits!$A$5:$A$900,0),MATCH('6 - Source of RECs'!$H104,GeneratingUnits!$A$5:$J$5,0)),"")</f>
        <v/>
      </c>
      <c r="AA104" s="193" t="e">
        <f>VLOOKUP(E104,Calculations!$G$3:$H$24,2)</f>
        <v>#N/A</v>
      </c>
      <c r="AB104" s="261">
        <f t="shared" si="5"/>
        <v>0</v>
      </c>
      <c r="AC104" s="193" t="str">
        <f>IFERROR(VLOOKUP($B104,'3X MSW'!$A$2:$C$4,3,),"")</f>
        <v/>
      </c>
      <c r="AD104" s="193">
        <f t="shared" si="6"/>
        <v>0</v>
      </c>
    </row>
    <row r="105" spans="2:30" x14ac:dyDescent="0.3">
      <c r="B105" s="59"/>
      <c r="C105" s="253" t="str">
        <f>IFERROR(VLOOKUP($B105,GeneratingUnits!$A$6:$I$900,2,TRUE),"")</f>
        <v/>
      </c>
      <c r="D105" s="253" t="str">
        <f>IFERROR(VLOOKUP($B105,GeneratingUnits!$A$6:$I$900,4,TRUE),"")</f>
        <v/>
      </c>
      <c r="E105" s="253" t="str">
        <f>IFERROR(VLOOKUP(B105,GeneratingUnits!$A$6:$J$899,5),"")</f>
        <v/>
      </c>
      <c r="F105" s="253" t="str">
        <f>IFERROR(VLOOKUP(B105,GeneratingUnits!$A$6:$J$899,10),"")</f>
        <v/>
      </c>
      <c r="G105" s="254"/>
      <c r="H105" s="59"/>
      <c r="I105" s="59"/>
      <c r="J105" s="263"/>
      <c r="K105" s="358" t="str">
        <f t="shared" si="7"/>
        <v/>
      </c>
      <c r="L105" s="264" t="str">
        <f>IFERROR(INDEX(GeneratingUnits!$A$5:$J$900,MATCH('6 - Source of RECs'!$B105,GeneratingUnits!$A$5:$A$900,0),MATCH('6 - Source of RECs'!$H105,GeneratingUnits!$A$5:$J$5,0)),"")</f>
        <v/>
      </c>
      <c r="AA105" s="193" t="e">
        <f>VLOOKUP(E105,Calculations!$G$3:$H$24,2)</f>
        <v>#N/A</v>
      </c>
      <c r="AB105" s="261">
        <f t="shared" si="5"/>
        <v>0</v>
      </c>
      <c r="AC105" s="193" t="str">
        <f>IFERROR(VLOOKUP($B105,'3X MSW'!$A$2:$C$4,3,),"")</f>
        <v/>
      </c>
      <c r="AD105" s="193">
        <f t="shared" si="6"/>
        <v>0</v>
      </c>
    </row>
    <row r="106" spans="2:30" x14ac:dyDescent="0.3">
      <c r="B106" s="59"/>
      <c r="C106" s="253" t="str">
        <f>IFERROR(VLOOKUP($B106,GeneratingUnits!$A$6:$I$900,2,TRUE),"")</f>
        <v/>
      </c>
      <c r="D106" s="253" t="str">
        <f>IFERROR(VLOOKUP($B106,GeneratingUnits!$A$6:$I$900,4,TRUE),"")</f>
        <v/>
      </c>
      <c r="E106" s="253" t="str">
        <f>IFERROR(VLOOKUP(B106,GeneratingUnits!$A$6:$J$899,5),"")</f>
        <v/>
      </c>
      <c r="F106" s="253" t="str">
        <f>IFERROR(VLOOKUP(B106,GeneratingUnits!$A$6:$J$899,10),"")</f>
        <v/>
      </c>
      <c r="G106" s="254"/>
      <c r="H106" s="59"/>
      <c r="I106" s="59"/>
      <c r="J106" s="263"/>
      <c r="K106" s="358" t="str">
        <f t="shared" si="7"/>
        <v/>
      </c>
      <c r="L106" s="264" t="str">
        <f>IFERROR(INDEX(GeneratingUnits!$A$5:$J$900,MATCH('6 - Source of RECs'!$B106,GeneratingUnits!$A$5:$A$900,0),MATCH('6 - Source of RECs'!$H106,GeneratingUnits!$A$5:$J$5,0)),"")</f>
        <v/>
      </c>
      <c r="AA106" s="193" t="e">
        <f>VLOOKUP(E106,Calculations!$G$3:$H$24,2)</f>
        <v>#N/A</v>
      </c>
      <c r="AB106" s="261">
        <f t="shared" si="5"/>
        <v>0</v>
      </c>
      <c r="AC106" s="193" t="str">
        <f>IFERROR(VLOOKUP($B106,'3X MSW'!$A$2:$C$4,3,),"")</f>
        <v/>
      </c>
      <c r="AD106" s="193">
        <f t="shared" si="6"/>
        <v>0</v>
      </c>
    </row>
    <row r="107" spans="2:30" x14ac:dyDescent="0.3">
      <c r="B107" s="59"/>
      <c r="C107" s="253" t="str">
        <f>IFERROR(VLOOKUP($B107,GeneratingUnits!$A$6:$I$900,2,TRUE),"")</f>
        <v/>
      </c>
      <c r="D107" s="253" t="str">
        <f>IFERROR(VLOOKUP($B107,GeneratingUnits!$A$6:$I$900,4,TRUE),"")</f>
        <v/>
      </c>
      <c r="E107" s="253" t="str">
        <f>IFERROR(VLOOKUP(B107,GeneratingUnits!$A$6:$J$899,5),"")</f>
        <v/>
      </c>
      <c r="F107" s="253" t="str">
        <f>IFERROR(VLOOKUP(B107,GeneratingUnits!$A$6:$J$899,10),"")</f>
        <v/>
      </c>
      <c r="G107" s="254"/>
      <c r="H107" s="59"/>
      <c r="I107" s="59"/>
      <c r="J107" s="263"/>
      <c r="K107" s="358" t="str">
        <f t="shared" si="7"/>
        <v/>
      </c>
      <c r="L107" s="264" t="str">
        <f>IFERROR(INDEX(GeneratingUnits!$A$5:$J$900,MATCH('6 - Source of RECs'!$B107,GeneratingUnits!$A$5:$A$900,0),MATCH('6 - Source of RECs'!$H107,GeneratingUnits!$A$5:$J$5,0)),"")</f>
        <v/>
      </c>
      <c r="AA107" s="193" t="e">
        <f>VLOOKUP(E107,Calculations!$G$3:$H$24,2)</f>
        <v>#N/A</v>
      </c>
      <c r="AB107" s="261">
        <f t="shared" si="5"/>
        <v>0</v>
      </c>
      <c r="AC107" s="193" t="str">
        <f>IFERROR(VLOOKUP($B107,'3X MSW'!$A$2:$C$4,3,),"")</f>
        <v/>
      </c>
      <c r="AD107" s="193">
        <f t="shared" si="6"/>
        <v>0</v>
      </c>
    </row>
    <row r="108" spans="2:30" x14ac:dyDescent="0.3">
      <c r="B108" s="59"/>
      <c r="C108" s="253" t="str">
        <f>IFERROR(VLOOKUP($B108,GeneratingUnits!$A$6:$I$900,2,TRUE),"")</f>
        <v/>
      </c>
      <c r="D108" s="253" t="str">
        <f>IFERROR(VLOOKUP($B108,GeneratingUnits!$A$6:$I$900,4,TRUE),"")</f>
        <v/>
      </c>
      <c r="E108" s="253" t="str">
        <f>IFERROR(VLOOKUP(B108,GeneratingUnits!$A$6:$J$899,5),"")</f>
        <v/>
      </c>
      <c r="F108" s="253" t="str">
        <f>IFERROR(VLOOKUP(B108,GeneratingUnits!$A$6:$J$899,10),"")</f>
        <v/>
      </c>
      <c r="G108" s="254"/>
      <c r="H108" s="59"/>
      <c r="I108" s="59"/>
      <c r="J108" s="263"/>
      <c r="K108" s="358" t="str">
        <f t="shared" si="7"/>
        <v/>
      </c>
      <c r="L108" s="264" t="str">
        <f>IFERROR(INDEX(GeneratingUnits!$A$5:$J$900,MATCH('6 - Source of RECs'!$B108,GeneratingUnits!$A$5:$A$900,0),MATCH('6 - Source of RECs'!$H108,GeneratingUnits!$A$5:$J$5,0)),"")</f>
        <v/>
      </c>
      <c r="AA108" s="193" t="e">
        <f>VLOOKUP(E108,Calculations!$G$3:$H$24,2)</f>
        <v>#N/A</v>
      </c>
      <c r="AB108" s="261">
        <f t="shared" si="5"/>
        <v>0</v>
      </c>
      <c r="AC108" s="193" t="str">
        <f>IFERROR(VLOOKUP($B108,'3X MSW'!$A$2:$C$4,3,),"")</f>
        <v/>
      </c>
      <c r="AD108" s="193">
        <f t="shared" si="6"/>
        <v>0</v>
      </c>
    </row>
    <row r="109" spans="2:30" x14ac:dyDescent="0.3">
      <c r="B109" s="59"/>
      <c r="C109" s="253" t="str">
        <f>IFERROR(VLOOKUP($B109,GeneratingUnits!$A$6:$I$900,2,TRUE),"")</f>
        <v/>
      </c>
      <c r="D109" s="253" t="str">
        <f>IFERROR(VLOOKUP($B109,GeneratingUnits!$A$6:$I$900,4,TRUE),"")</f>
        <v/>
      </c>
      <c r="E109" s="253" t="str">
        <f>IFERROR(VLOOKUP(B109,GeneratingUnits!$A$6:$J$899,5),"")</f>
        <v/>
      </c>
      <c r="F109" s="253" t="str">
        <f>IFERROR(VLOOKUP(B109,GeneratingUnits!$A$6:$J$899,10),"")</f>
        <v/>
      </c>
      <c r="G109" s="254"/>
      <c r="H109" s="59"/>
      <c r="I109" s="59"/>
      <c r="J109" s="263"/>
      <c r="K109" s="358" t="str">
        <f t="shared" si="7"/>
        <v/>
      </c>
      <c r="L109" s="264" t="str">
        <f>IFERROR(INDEX(GeneratingUnits!$A$5:$J$900,MATCH('6 - Source of RECs'!$B109,GeneratingUnits!$A$5:$A$900,0),MATCH('6 - Source of RECs'!$H109,GeneratingUnits!$A$5:$J$5,0)),"")</f>
        <v/>
      </c>
      <c r="AA109" s="193" t="e">
        <f>VLOOKUP(E109,Calculations!$G$3:$H$24,2)</f>
        <v>#N/A</v>
      </c>
      <c r="AB109" s="261">
        <f t="shared" ref="AB109:AB172" si="8">J109*G109</f>
        <v>0</v>
      </c>
      <c r="AC109" s="193" t="str">
        <f>IFERROR(VLOOKUP($B109,'3X MSW'!$A$2:$C$4,3,),"")</f>
        <v/>
      </c>
      <c r="AD109" s="193">
        <f t="shared" ref="AD109:AD172" si="9">IF(AC109="Applied",K109,G109)</f>
        <v>0</v>
      </c>
    </row>
    <row r="110" spans="2:30" x14ac:dyDescent="0.3">
      <c r="B110" s="59"/>
      <c r="C110" s="253" t="str">
        <f>IFERROR(VLOOKUP($B110,GeneratingUnits!$A$6:$I$900,2,TRUE),"")</f>
        <v/>
      </c>
      <c r="D110" s="253" t="str">
        <f>IFERROR(VLOOKUP($B110,GeneratingUnits!$A$6:$I$900,4,TRUE),"")</f>
        <v/>
      </c>
      <c r="E110" s="253" t="str">
        <f>IFERROR(VLOOKUP(B110,GeneratingUnits!$A$6:$J$899,5),"")</f>
        <v/>
      </c>
      <c r="F110" s="253" t="str">
        <f>IFERROR(VLOOKUP(B110,GeneratingUnits!$A$6:$J$899,10),"")</f>
        <v/>
      </c>
      <c r="G110" s="254"/>
      <c r="H110" s="59"/>
      <c r="I110" s="59"/>
      <c r="J110" s="263"/>
      <c r="K110" s="358" t="str">
        <f t="shared" si="7"/>
        <v/>
      </c>
      <c r="L110" s="264" t="str">
        <f>IFERROR(INDEX(GeneratingUnits!$A$5:$J$900,MATCH('6 - Source of RECs'!$B110,GeneratingUnits!$A$5:$A$900,0),MATCH('6 - Source of RECs'!$H110,GeneratingUnits!$A$5:$J$5,0)),"")</f>
        <v/>
      </c>
      <c r="AA110" s="193" t="e">
        <f>VLOOKUP(E110,Calculations!$G$3:$H$24,2)</f>
        <v>#N/A</v>
      </c>
      <c r="AB110" s="261">
        <f t="shared" si="8"/>
        <v>0</v>
      </c>
      <c r="AC110" s="193" t="str">
        <f>IFERROR(VLOOKUP($B110,'3X MSW'!$A$2:$C$4,3,),"")</f>
        <v/>
      </c>
      <c r="AD110" s="193">
        <f t="shared" si="9"/>
        <v>0</v>
      </c>
    </row>
    <row r="111" spans="2:30" x14ac:dyDescent="0.3">
      <c r="B111" s="59"/>
      <c r="C111" s="253" t="str">
        <f>IFERROR(VLOOKUP($B111,GeneratingUnits!$A$6:$I$900,2,TRUE),"")</f>
        <v/>
      </c>
      <c r="D111" s="253" t="str">
        <f>IFERROR(VLOOKUP($B111,GeneratingUnits!$A$6:$I$900,4,TRUE),"")</f>
        <v/>
      </c>
      <c r="E111" s="253" t="str">
        <f>IFERROR(VLOOKUP(B111,GeneratingUnits!$A$6:$J$899,5),"")</f>
        <v/>
      </c>
      <c r="F111" s="253" t="str">
        <f>IFERROR(VLOOKUP(B111,GeneratingUnits!$A$6:$J$899,10),"")</f>
        <v/>
      </c>
      <c r="G111" s="254"/>
      <c r="H111" s="59"/>
      <c r="I111" s="59"/>
      <c r="J111" s="263"/>
      <c r="K111" s="358" t="str">
        <f t="shared" si="7"/>
        <v/>
      </c>
      <c r="L111" s="264" t="str">
        <f>IFERROR(INDEX(GeneratingUnits!$A$5:$J$900,MATCH('6 - Source of RECs'!$B111,GeneratingUnits!$A$5:$A$900,0),MATCH('6 - Source of RECs'!$H111,GeneratingUnits!$A$5:$J$5,0)),"")</f>
        <v/>
      </c>
      <c r="AA111" s="193" t="e">
        <f>VLOOKUP(E111,Calculations!$G$3:$H$24,2)</f>
        <v>#N/A</v>
      </c>
      <c r="AB111" s="261">
        <f t="shared" si="8"/>
        <v>0</v>
      </c>
      <c r="AC111" s="193" t="str">
        <f>IFERROR(VLOOKUP($B111,'3X MSW'!$A$2:$C$4,3,),"")</f>
        <v/>
      </c>
      <c r="AD111" s="193">
        <f t="shared" si="9"/>
        <v>0</v>
      </c>
    </row>
    <row r="112" spans="2:30" x14ac:dyDescent="0.3">
      <c r="B112" s="59"/>
      <c r="C112" s="253" t="str">
        <f>IFERROR(VLOOKUP($B112,GeneratingUnits!$A$6:$I$900,2,TRUE),"")</f>
        <v/>
      </c>
      <c r="D112" s="253" t="str">
        <f>IFERROR(VLOOKUP($B112,GeneratingUnits!$A$6:$I$900,4,TRUE),"")</f>
        <v/>
      </c>
      <c r="E112" s="253" t="str">
        <f>IFERROR(VLOOKUP(B112,GeneratingUnits!$A$6:$J$899,5),"")</f>
        <v/>
      </c>
      <c r="F112" s="253" t="str">
        <f>IFERROR(VLOOKUP(B112,GeneratingUnits!$A$6:$J$899,10),"")</f>
        <v/>
      </c>
      <c r="G112" s="254"/>
      <c r="H112" s="59"/>
      <c r="I112" s="59"/>
      <c r="J112" s="263"/>
      <c r="K112" s="358" t="str">
        <f t="shared" si="7"/>
        <v/>
      </c>
      <c r="L112" s="264" t="str">
        <f>IFERROR(INDEX(GeneratingUnits!$A$5:$J$900,MATCH('6 - Source of RECs'!$B112,GeneratingUnits!$A$5:$A$900,0),MATCH('6 - Source of RECs'!$H112,GeneratingUnits!$A$5:$J$5,0)),"")</f>
        <v/>
      </c>
      <c r="AA112" s="193" t="e">
        <f>VLOOKUP(E112,Calculations!$G$3:$H$24,2)</f>
        <v>#N/A</v>
      </c>
      <c r="AB112" s="261">
        <f t="shared" si="8"/>
        <v>0</v>
      </c>
      <c r="AC112" s="193" t="str">
        <f>IFERROR(VLOOKUP($B112,'3X MSW'!$A$2:$C$4,3,),"")</f>
        <v/>
      </c>
      <c r="AD112" s="193">
        <f t="shared" si="9"/>
        <v>0</v>
      </c>
    </row>
    <row r="113" spans="2:30" x14ac:dyDescent="0.3">
      <c r="B113" s="59"/>
      <c r="C113" s="253" t="str">
        <f>IFERROR(VLOOKUP($B113,GeneratingUnits!$A$6:$I$900,2,TRUE),"")</f>
        <v/>
      </c>
      <c r="D113" s="253" t="str">
        <f>IFERROR(VLOOKUP($B113,GeneratingUnits!$A$6:$I$900,4,TRUE),"")</f>
        <v/>
      </c>
      <c r="E113" s="253" t="str">
        <f>IFERROR(VLOOKUP(B113,GeneratingUnits!$A$6:$J$899,5),"")</f>
        <v/>
      </c>
      <c r="F113" s="253" t="str">
        <f>IFERROR(VLOOKUP(B113,GeneratingUnits!$A$6:$J$899,10),"")</f>
        <v/>
      </c>
      <c r="G113" s="254"/>
      <c r="H113" s="59"/>
      <c r="I113" s="59"/>
      <c r="J113" s="263"/>
      <c r="K113" s="358" t="str">
        <f t="shared" si="7"/>
        <v/>
      </c>
      <c r="L113" s="264" t="str">
        <f>IFERROR(INDEX(GeneratingUnits!$A$5:$J$900,MATCH('6 - Source of RECs'!$B113,GeneratingUnits!$A$5:$A$900,0),MATCH('6 - Source of RECs'!$H113,GeneratingUnits!$A$5:$J$5,0)),"")</f>
        <v/>
      </c>
      <c r="AA113" s="193" t="e">
        <f>VLOOKUP(E113,Calculations!$G$3:$H$24,2)</f>
        <v>#N/A</v>
      </c>
      <c r="AB113" s="261">
        <f t="shared" si="8"/>
        <v>0</v>
      </c>
      <c r="AC113" s="193" t="str">
        <f>IFERROR(VLOOKUP($B113,'3X MSW'!$A$2:$C$4,3,),"")</f>
        <v/>
      </c>
      <c r="AD113" s="193">
        <f t="shared" si="9"/>
        <v>0</v>
      </c>
    </row>
    <row r="114" spans="2:30" x14ac:dyDescent="0.3">
      <c r="B114" s="59"/>
      <c r="C114" s="253" t="str">
        <f>IFERROR(VLOOKUP($B114,GeneratingUnits!$A$6:$I$900,2,TRUE),"")</f>
        <v/>
      </c>
      <c r="D114" s="253" t="str">
        <f>IFERROR(VLOOKUP($B114,GeneratingUnits!$A$6:$I$900,4,TRUE),"")</f>
        <v/>
      </c>
      <c r="E114" s="253" t="str">
        <f>IFERROR(VLOOKUP(B114,GeneratingUnits!$A$6:$J$899,5),"")</f>
        <v/>
      </c>
      <c r="F114" s="253" t="str">
        <f>IFERROR(VLOOKUP(B114,GeneratingUnits!$A$6:$J$899,10),"")</f>
        <v/>
      </c>
      <c r="G114" s="254"/>
      <c r="H114" s="59"/>
      <c r="I114" s="59"/>
      <c r="J114" s="263"/>
      <c r="K114" s="358" t="str">
        <f t="shared" si="7"/>
        <v/>
      </c>
      <c r="L114" s="264" t="str">
        <f>IFERROR(INDEX(GeneratingUnits!$A$5:$J$900,MATCH('6 - Source of RECs'!$B114,GeneratingUnits!$A$5:$A$900,0),MATCH('6 - Source of RECs'!$H114,GeneratingUnits!$A$5:$J$5,0)),"")</f>
        <v/>
      </c>
      <c r="AA114" s="193" t="e">
        <f>VLOOKUP(E114,Calculations!$G$3:$H$24,2)</f>
        <v>#N/A</v>
      </c>
      <c r="AB114" s="261">
        <f t="shared" si="8"/>
        <v>0</v>
      </c>
      <c r="AC114" s="193" t="str">
        <f>IFERROR(VLOOKUP($B114,'3X MSW'!$A$2:$C$4,3,),"")</f>
        <v/>
      </c>
      <c r="AD114" s="193">
        <f t="shared" si="9"/>
        <v>0</v>
      </c>
    </row>
    <row r="115" spans="2:30" x14ac:dyDescent="0.3">
      <c r="B115" s="59"/>
      <c r="C115" s="253" t="str">
        <f>IFERROR(VLOOKUP($B115,GeneratingUnits!$A$6:$I$900,2,TRUE),"")</f>
        <v/>
      </c>
      <c r="D115" s="253" t="str">
        <f>IFERROR(VLOOKUP($B115,GeneratingUnits!$A$6:$I$900,4,TRUE),"")</f>
        <v/>
      </c>
      <c r="E115" s="253" t="str">
        <f>IFERROR(VLOOKUP(B115,GeneratingUnits!$A$6:$J$899,5),"")</f>
        <v/>
      </c>
      <c r="F115" s="253" t="str">
        <f>IFERROR(VLOOKUP(B115,GeneratingUnits!$A$6:$J$899,10),"")</f>
        <v/>
      </c>
      <c r="G115" s="254"/>
      <c r="H115" s="59"/>
      <c r="I115" s="59"/>
      <c r="J115" s="263"/>
      <c r="K115" s="358" t="str">
        <f t="shared" si="7"/>
        <v/>
      </c>
      <c r="L115" s="264" t="str">
        <f>IFERROR(INDEX(GeneratingUnits!$A$5:$J$900,MATCH('6 - Source of RECs'!$B115,GeneratingUnits!$A$5:$A$900,0),MATCH('6 - Source of RECs'!$H115,GeneratingUnits!$A$5:$J$5,0)),"")</f>
        <v/>
      </c>
      <c r="AA115" s="193" t="e">
        <f>VLOOKUP(E115,Calculations!$G$3:$H$24,2)</f>
        <v>#N/A</v>
      </c>
      <c r="AB115" s="261">
        <f t="shared" si="8"/>
        <v>0</v>
      </c>
      <c r="AC115" s="193" t="str">
        <f>IFERROR(VLOOKUP($B115,'3X MSW'!$A$2:$C$4,3,),"")</f>
        <v/>
      </c>
      <c r="AD115" s="193">
        <f t="shared" si="9"/>
        <v>0</v>
      </c>
    </row>
    <row r="116" spans="2:30" x14ac:dyDescent="0.3">
      <c r="B116" s="59"/>
      <c r="C116" s="253" t="str">
        <f>IFERROR(VLOOKUP($B116,GeneratingUnits!$A$6:$I$900,2,TRUE),"")</f>
        <v/>
      </c>
      <c r="D116" s="253" t="str">
        <f>IFERROR(VLOOKUP($B116,GeneratingUnits!$A$6:$I$900,4,TRUE),"")</f>
        <v/>
      </c>
      <c r="E116" s="253" t="str">
        <f>IFERROR(VLOOKUP(B116,GeneratingUnits!$A$6:$J$899,5),"")</f>
        <v/>
      </c>
      <c r="F116" s="253" t="str">
        <f>IFERROR(VLOOKUP(B116,GeneratingUnits!$A$6:$J$899,10),"")</f>
        <v/>
      </c>
      <c r="G116" s="254"/>
      <c r="H116" s="59"/>
      <c r="I116" s="59"/>
      <c r="J116" s="263"/>
      <c r="K116" s="358" t="str">
        <f t="shared" si="7"/>
        <v/>
      </c>
      <c r="L116" s="264" t="str">
        <f>IFERROR(INDEX(GeneratingUnits!$A$5:$J$900,MATCH('6 - Source of RECs'!$B116,GeneratingUnits!$A$5:$A$900,0),MATCH('6 - Source of RECs'!$H116,GeneratingUnits!$A$5:$J$5,0)),"")</f>
        <v/>
      </c>
      <c r="AA116" s="193" t="e">
        <f>VLOOKUP(E116,Calculations!$G$3:$H$24,2)</f>
        <v>#N/A</v>
      </c>
      <c r="AB116" s="261">
        <f t="shared" si="8"/>
        <v>0</v>
      </c>
      <c r="AC116" s="193" t="str">
        <f>IFERROR(VLOOKUP($B116,'3X MSW'!$A$2:$C$4,3,),"")</f>
        <v/>
      </c>
      <c r="AD116" s="193">
        <f t="shared" si="9"/>
        <v>0</v>
      </c>
    </row>
    <row r="117" spans="2:30" x14ac:dyDescent="0.3">
      <c r="B117" s="59"/>
      <c r="C117" s="253" t="str">
        <f>IFERROR(VLOOKUP($B117,GeneratingUnits!$A$6:$I$900,2,TRUE),"")</f>
        <v/>
      </c>
      <c r="D117" s="253" t="str">
        <f>IFERROR(VLOOKUP($B117,GeneratingUnits!$A$6:$I$900,4,TRUE),"")</f>
        <v/>
      </c>
      <c r="E117" s="253" t="str">
        <f>IFERROR(VLOOKUP(B117,GeneratingUnits!$A$6:$J$899,5),"")</f>
        <v/>
      </c>
      <c r="F117" s="253" t="str">
        <f>IFERROR(VLOOKUP(B117,GeneratingUnits!$A$6:$J$899,10),"")</f>
        <v/>
      </c>
      <c r="G117" s="254"/>
      <c r="H117" s="59"/>
      <c r="I117" s="59"/>
      <c r="J117" s="263"/>
      <c r="K117" s="358" t="str">
        <f t="shared" si="7"/>
        <v/>
      </c>
      <c r="L117" s="264" t="str">
        <f>IFERROR(INDEX(GeneratingUnits!$A$5:$J$900,MATCH('6 - Source of RECs'!$B117,GeneratingUnits!$A$5:$A$900,0),MATCH('6 - Source of RECs'!$H117,GeneratingUnits!$A$5:$J$5,0)),"")</f>
        <v/>
      </c>
      <c r="AA117" s="193" t="e">
        <f>VLOOKUP(E117,Calculations!$G$3:$H$24,2)</f>
        <v>#N/A</v>
      </c>
      <c r="AB117" s="261">
        <f t="shared" si="8"/>
        <v>0</v>
      </c>
      <c r="AC117" s="193" t="str">
        <f>IFERROR(VLOOKUP($B117,'3X MSW'!$A$2:$C$4,3,),"")</f>
        <v/>
      </c>
      <c r="AD117" s="193">
        <f t="shared" si="9"/>
        <v>0</v>
      </c>
    </row>
    <row r="118" spans="2:30" x14ac:dyDescent="0.3">
      <c r="B118" s="59"/>
      <c r="C118" s="253" t="str">
        <f>IFERROR(VLOOKUP($B118,GeneratingUnits!$A$6:$I$900,2,TRUE),"")</f>
        <v/>
      </c>
      <c r="D118" s="253" t="str">
        <f>IFERROR(VLOOKUP($B118,GeneratingUnits!$A$6:$I$900,4,TRUE),"")</f>
        <v/>
      </c>
      <c r="E118" s="253" t="str">
        <f>IFERROR(VLOOKUP(B118,GeneratingUnits!$A$6:$J$899,5),"")</f>
        <v/>
      </c>
      <c r="F118" s="253" t="str">
        <f>IFERROR(VLOOKUP(B118,GeneratingUnits!$A$6:$J$899,10),"")</f>
        <v/>
      </c>
      <c r="G118" s="254"/>
      <c r="H118" s="59"/>
      <c r="I118" s="59"/>
      <c r="J118" s="263"/>
      <c r="K118" s="358" t="str">
        <f t="shared" si="7"/>
        <v/>
      </c>
      <c r="L118" s="264" t="str">
        <f>IFERROR(INDEX(GeneratingUnits!$A$5:$J$900,MATCH('6 - Source of RECs'!$B118,GeneratingUnits!$A$5:$A$900,0),MATCH('6 - Source of RECs'!$H118,GeneratingUnits!$A$5:$J$5,0)),"")</f>
        <v/>
      </c>
      <c r="AA118" s="193" t="e">
        <f>VLOOKUP(E118,Calculations!$G$3:$H$24,2)</f>
        <v>#N/A</v>
      </c>
      <c r="AB118" s="261">
        <f t="shared" si="8"/>
        <v>0</v>
      </c>
      <c r="AC118" s="193" t="str">
        <f>IFERROR(VLOOKUP($B118,'3X MSW'!$A$2:$C$4,3,),"")</f>
        <v/>
      </c>
      <c r="AD118" s="193">
        <f t="shared" si="9"/>
        <v>0</v>
      </c>
    </row>
    <row r="119" spans="2:30" x14ac:dyDescent="0.3">
      <c r="B119" s="59"/>
      <c r="C119" s="253" t="str">
        <f>IFERROR(VLOOKUP($B119,GeneratingUnits!$A$6:$I$900,2,TRUE),"")</f>
        <v/>
      </c>
      <c r="D119" s="253" t="str">
        <f>IFERROR(VLOOKUP($B119,GeneratingUnits!$A$6:$I$900,4,TRUE),"")</f>
        <v/>
      </c>
      <c r="E119" s="253" t="str">
        <f>IFERROR(VLOOKUP(B119,GeneratingUnits!$A$6:$J$899,5),"")</f>
        <v/>
      </c>
      <c r="F119" s="253" t="str">
        <f>IFERROR(VLOOKUP(B119,GeneratingUnits!$A$6:$J$899,10),"")</f>
        <v/>
      </c>
      <c r="G119" s="254"/>
      <c r="H119" s="59"/>
      <c r="I119" s="59"/>
      <c r="J119" s="263"/>
      <c r="K119" s="358" t="str">
        <f t="shared" si="7"/>
        <v/>
      </c>
      <c r="L119" s="264" t="str">
        <f>IFERROR(INDEX(GeneratingUnits!$A$5:$J$900,MATCH('6 - Source of RECs'!$B119,GeneratingUnits!$A$5:$A$900,0),MATCH('6 - Source of RECs'!$H119,GeneratingUnits!$A$5:$J$5,0)),"")</f>
        <v/>
      </c>
      <c r="AA119" s="193" t="e">
        <f>VLOOKUP(E119,Calculations!$G$3:$H$24,2)</f>
        <v>#N/A</v>
      </c>
      <c r="AB119" s="261">
        <f t="shared" si="8"/>
        <v>0</v>
      </c>
      <c r="AC119" s="193" t="str">
        <f>IFERROR(VLOOKUP($B119,'3X MSW'!$A$2:$C$4,3,),"")</f>
        <v/>
      </c>
      <c r="AD119" s="193">
        <f t="shared" si="9"/>
        <v>0</v>
      </c>
    </row>
    <row r="120" spans="2:30" x14ac:dyDescent="0.3">
      <c r="B120" s="59"/>
      <c r="C120" s="253" t="str">
        <f>IFERROR(VLOOKUP($B120,GeneratingUnits!$A$6:$I$900,2,TRUE),"")</f>
        <v/>
      </c>
      <c r="D120" s="253" t="str">
        <f>IFERROR(VLOOKUP($B120,GeneratingUnits!$A$6:$I$900,4,TRUE),"")</f>
        <v/>
      </c>
      <c r="E120" s="253" t="str">
        <f>IFERROR(VLOOKUP(B120,GeneratingUnits!$A$6:$J$899,5),"")</f>
        <v/>
      </c>
      <c r="F120" s="253" t="str">
        <f>IFERROR(VLOOKUP(B120,GeneratingUnits!$A$6:$J$899,10),"")</f>
        <v/>
      </c>
      <c r="G120" s="254"/>
      <c r="H120" s="59"/>
      <c r="I120" s="59"/>
      <c r="J120" s="263"/>
      <c r="K120" s="358" t="str">
        <f t="shared" si="7"/>
        <v/>
      </c>
      <c r="L120" s="264" t="str">
        <f>IFERROR(INDEX(GeneratingUnits!$A$5:$J$900,MATCH('6 - Source of RECs'!$B120,GeneratingUnits!$A$5:$A$900,0),MATCH('6 - Source of RECs'!$H120,GeneratingUnits!$A$5:$J$5,0)),"")</f>
        <v/>
      </c>
      <c r="AA120" s="193" t="e">
        <f>VLOOKUP(E120,Calculations!$G$3:$H$24,2)</f>
        <v>#N/A</v>
      </c>
      <c r="AB120" s="261">
        <f t="shared" si="8"/>
        <v>0</v>
      </c>
      <c r="AC120" s="193" t="str">
        <f>IFERROR(VLOOKUP($B120,'3X MSW'!$A$2:$C$4,3,),"")</f>
        <v/>
      </c>
      <c r="AD120" s="193">
        <f t="shared" si="9"/>
        <v>0</v>
      </c>
    </row>
    <row r="121" spans="2:30" x14ac:dyDescent="0.3">
      <c r="B121" s="59"/>
      <c r="C121" s="253" t="str">
        <f>IFERROR(VLOOKUP($B121,GeneratingUnits!$A$6:$I$900,2,TRUE),"")</f>
        <v/>
      </c>
      <c r="D121" s="253" t="str">
        <f>IFERROR(VLOOKUP($B121,GeneratingUnits!$A$6:$I$900,4,TRUE),"")</f>
        <v/>
      </c>
      <c r="E121" s="253" t="str">
        <f>IFERROR(VLOOKUP(B121,GeneratingUnits!$A$6:$J$899,5),"")</f>
        <v/>
      </c>
      <c r="F121" s="253" t="str">
        <f>IFERROR(VLOOKUP(B121,GeneratingUnits!$A$6:$J$899,10),"")</f>
        <v/>
      </c>
      <c r="G121" s="254"/>
      <c r="H121" s="59"/>
      <c r="I121" s="59"/>
      <c r="J121" s="263"/>
      <c r="K121" s="358" t="str">
        <f t="shared" si="7"/>
        <v/>
      </c>
      <c r="L121" s="264" t="str">
        <f>IFERROR(INDEX(GeneratingUnits!$A$5:$J$900,MATCH('6 - Source of RECs'!$B121,GeneratingUnits!$A$5:$A$900,0),MATCH('6 - Source of RECs'!$H121,GeneratingUnits!$A$5:$J$5,0)),"")</f>
        <v/>
      </c>
      <c r="AA121" s="193" t="e">
        <f>VLOOKUP(E121,Calculations!$G$3:$H$24,2)</f>
        <v>#N/A</v>
      </c>
      <c r="AB121" s="261">
        <f t="shared" si="8"/>
        <v>0</v>
      </c>
      <c r="AC121" s="193" t="str">
        <f>IFERROR(VLOOKUP($B121,'3X MSW'!$A$2:$C$4,3,),"")</f>
        <v/>
      </c>
      <c r="AD121" s="193">
        <f t="shared" si="9"/>
        <v>0</v>
      </c>
    </row>
    <row r="122" spans="2:30" x14ac:dyDescent="0.3">
      <c r="B122" s="59"/>
      <c r="C122" s="253" t="str">
        <f>IFERROR(VLOOKUP($B122,GeneratingUnits!$A$6:$I$900,2,TRUE),"")</f>
        <v/>
      </c>
      <c r="D122" s="253" t="str">
        <f>IFERROR(VLOOKUP($B122,GeneratingUnits!$A$6:$I$900,4,TRUE),"")</f>
        <v/>
      </c>
      <c r="E122" s="253" t="str">
        <f>IFERROR(VLOOKUP(B122,GeneratingUnits!$A$6:$J$899,5),"")</f>
        <v/>
      </c>
      <c r="F122" s="253" t="str">
        <f>IFERROR(VLOOKUP(B122,GeneratingUnits!$A$6:$J$899,10),"")</f>
        <v/>
      </c>
      <c r="G122" s="254"/>
      <c r="H122" s="59"/>
      <c r="I122" s="59"/>
      <c r="J122" s="263"/>
      <c r="K122" s="358" t="str">
        <f t="shared" si="7"/>
        <v/>
      </c>
      <c r="L122" s="264" t="str">
        <f>IFERROR(INDEX(GeneratingUnits!$A$5:$J$900,MATCH('6 - Source of RECs'!$B122,GeneratingUnits!$A$5:$A$900,0),MATCH('6 - Source of RECs'!$H122,GeneratingUnits!$A$5:$J$5,0)),"")</f>
        <v/>
      </c>
      <c r="AA122" s="193" t="e">
        <f>VLOOKUP(E122,Calculations!$G$3:$H$24,2)</f>
        <v>#N/A</v>
      </c>
      <c r="AB122" s="261">
        <f t="shared" si="8"/>
        <v>0</v>
      </c>
      <c r="AC122" s="193" t="str">
        <f>IFERROR(VLOOKUP($B122,'3X MSW'!$A$2:$C$4,3,),"")</f>
        <v/>
      </c>
      <c r="AD122" s="193">
        <f t="shared" si="9"/>
        <v>0</v>
      </c>
    </row>
    <row r="123" spans="2:30" x14ac:dyDescent="0.3">
      <c r="B123" s="59"/>
      <c r="C123" s="253" t="str">
        <f>IFERROR(VLOOKUP($B123,GeneratingUnits!$A$6:$I$900,2,TRUE),"")</f>
        <v/>
      </c>
      <c r="D123" s="253" t="str">
        <f>IFERROR(VLOOKUP($B123,GeneratingUnits!$A$6:$I$900,4,TRUE),"")</f>
        <v/>
      </c>
      <c r="E123" s="253" t="str">
        <f>IFERROR(VLOOKUP(B123,GeneratingUnits!$A$6:$J$899,5),"")</f>
        <v/>
      </c>
      <c r="F123" s="253" t="str">
        <f>IFERROR(VLOOKUP(B123,GeneratingUnits!$A$6:$J$899,10),"")</f>
        <v/>
      </c>
      <c r="G123" s="254"/>
      <c r="H123" s="59"/>
      <c r="I123" s="59"/>
      <c r="J123" s="263"/>
      <c r="K123" s="358" t="str">
        <f t="shared" si="7"/>
        <v/>
      </c>
      <c r="L123" s="264" t="str">
        <f>IFERROR(INDEX(GeneratingUnits!$A$5:$J$900,MATCH('6 - Source of RECs'!$B123,GeneratingUnits!$A$5:$A$900,0),MATCH('6 - Source of RECs'!$H123,GeneratingUnits!$A$5:$J$5,0)),"")</f>
        <v/>
      </c>
      <c r="AA123" s="193" t="e">
        <f>VLOOKUP(E123,Calculations!$G$3:$H$24,2)</f>
        <v>#N/A</v>
      </c>
      <c r="AB123" s="261">
        <f t="shared" si="8"/>
        <v>0</v>
      </c>
      <c r="AC123" s="193" t="str">
        <f>IFERROR(VLOOKUP($B123,'3X MSW'!$A$2:$C$4,3,),"")</f>
        <v/>
      </c>
      <c r="AD123" s="193">
        <f t="shared" si="9"/>
        <v>0</v>
      </c>
    </row>
    <row r="124" spans="2:30" x14ac:dyDescent="0.3">
      <c r="B124" s="59"/>
      <c r="C124" s="253" t="str">
        <f>IFERROR(VLOOKUP($B124,GeneratingUnits!$A$6:$I$900,2,TRUE),"")</f>
        <v/>
      </c>
      <c r="D124" s="253" t="str">
        <f>IFERROR(VLOOKUP($B124,GeneratingUnits!$A$6:$I$900,4,TRUE),"")</f>
        <v/>
      </c>
      <c r="E124" s="253" t="str">
        <f>IFERROR(VLOOKUP(B124,GeneratingUnits!$A$6:$J$899,5),"")</f>
        <v/>
      </c>
      <c r="F124" s="253" t="str">
        <f>IFERROR(VLOOKUP(B124,GeneratingUnits!$A$6:$J$899,10),"")</f>
        <v/>
      </c>
      <c r="G124" s="254"/>
      <c r="H124" s="59"/>
      <c r="I124" s="59"/>
      <c r="J124" s="263"/>
      <c r="K124" s="358" t="str">
        <f t="shared" si="7"/>
        <v/>
      </c>
      <c r="L124" s="264" t="str">
        <f>IFERROR(INDEX(GeneratingUnits!$A$5:$J$900,MATCH('6 - Source of RECs'!$B124,GeneratingUnits!$A$5:$A$900,0),MATCH('6 - Source of RECs'!$H124,GeneratingUnits!$A$5:$J$5,0)),"")</f>
        <v/>
      </c>
      <c r="AA124" s="193" t="e">
        <f>VLOOKUP(E124,Calculations!$G$3:$H$24,2)</f>
        <v>#N/A</v>
      </c>
      <c r="AB124" s="261">
        <f t="shared" si="8"/>
        <v>0</v>
      </c>
      <c r="AC124" s="193" t="str">
        <f>IFERROR(VLOOKUP($B124,'3X MSW'!$A$2:$C$4,3,),"")</f>
        <v/>
      </c>
      <c r="AD124" s="193">
        <f t="shared" si="9"/>
        <v>0</v>
      </c>
    </row>
    <row r="125" spans="2:30" x14ac:dyDescent="0.3">
      <c r="B125" s="59"/>
      <c r="C125" s="253" t="str">
        <f>IFERROR(VLOOKUP($B125,GeneratingUnits!$A$6:$I$900,2,TRUE),"")</f>
        <v/>
      </c>
      <c r="D125" s="253" t="str">
        <f>IFERROR(VLOOKUP($B125,GeneratingUnits!$A$6:$I$900,4,TRUE),"")</f>
        <v/>
      </c>
      <c r="E125" s="253" t="str">
        <f>IFERROR(VLOOKUP(B125,GeneratingUnits!$A$6:$J$899,5),"")</f>
        <v/>
      </c>
      <c r="F125" s="253" t="str">
        <f>IFERROR(VLOOKUP(B125,GeneratingUnits!$A$6:$J$899,10),"")</f>
        <v/>
      </c>
      <c r="G125" s="254"/>
      <c r="H125" s="59"/>
      <c r="I125" s="59"/>
      <c r="J125" s="263"/>
      <c r="K125" s="358" t="str">
        <f t="shared" si="7"/>
        <v/>
      </c>
      <c r="L125" s="264" t="str">
        <f>IFERROR(INDEX(GeneratingUnits!$A$5:$J$900,MATCH('6 - Source of RECs'!$B125,GeneratingUnits!$A$5:$A$900,0),MATCH('6 - Source of RECs'!$H125,GeneratingUnits!$A$5:$J$5,0)),"")</f>
        <v/>
      </c>
      <c r="AA125" s="193" t="e">
        <f>VLOOKUP(E125,Calculations!$G$3:$H$24,2)</f>
        <v>#N/A</v>
      </c>
      <c r="AB125" s="261">
        <f t="shared" si="8"/>
        <v>0</v>
      </c>
      <c r="AC125" s="193" t="str">
        <f>IFERROR(VLOOKUP($B125,'3X MSW'!$A$2:$C$4,3,),"")</f>
        <v/>
      </c>
      <c r="AD125" s="193">
        <f t="shared" si="9"/>
        <v>0</v>
      </c>
    </row>
    <row r="126" spans="2:30" x14ac:dyDescent="0.3">
      <c r="B126" s="59"/>
      <c r="C126" s="253" t="str">
        <f>IFERROR(VLOOKUP($B126,GeneratingUnits!$A$6:$I$900,2,TRUE),"")</f>
        <v/>
      </c>
      <c r="D126" s="253" t="str">
        <f>IFERROR(VLOOKUP($B126,GeneratingUnits!$A$6:$I$900,4,TRUE),"")</f>
        <v/>
      </c>
      <c r="E126" s="253" t="str">
        <f>IFERROR(VLOOKUP(B126,GeneratingUnits!$A$6:$J$899,5),"")</f>
        <v/>
      </c>
      <c r="F126" s="253" t="str">
        <f>IFERROR(VLOOKUP(B126,GeneratingUnits!$A$6:$J$899,10),"")</f>
        <v/>
      </c>
      <c r="G126" s="254"/>
      <c r="H126" s="59"/>
      <c r="I126" s="59"/>
      <c r="J126" s="263"/>
      <c r="K126" s="358" t="str">
        <f t="shared" si="7"/>
        <v/>
      </c>
      <c r="L126" s="264" t="str">
        <f>IFERROR(INDEX(GeneratingUnits!$A$5:$J$900,MATCH('6 - Source of RECs'!$B126,GeneratingUnits!$A$5:$A$900,0),MATCH('6 - Source of RECs'!$H126,GeneratingUnits!$A$5:$J$5,0)),"")</f>
        <v/>
      </c>
      <c r="AA126" s="193" t="e">
        <f>VLOOKUP(E126,Calculations!$G$3:$H$24,2)</f>
        <v>#N/A</v>
      </c>
      <c r="AB126" s="261">
        <f t="shared" si="8"/>
        <v>0</v>
      </c>
      <c r="AC126" s="193" t="str">
        <f>IFERROR(VLOOKUP($B126,'3X MSW'!$A$2:$C$4,3,),"")</f>
        <v/>
      </c>
      <c r="AD126" s="193">
        <f t="shared" si="9"/>
        <v>0</v>
      </c>
    </row>
    <row r="127" spans="2:30" x14ac:dyDescent="0.3">
      <c r="B127" s="59"/>
      <c r="C127" s="253" t="str">
        <f>IFERROR(VLOOKUP($B127,GeneratingUnits!$A$6:$I$900,2,TRUE),"")</f>
        <v/>
      </c>
      <c r="D127" s="253" t="str">
        <f>IFERROR(VLOOKUP($B127,GeneratingUnits!$A$6:$I$900,4,TRUE),"")</f>
        <v/>
      </c>
      <c r="E127" s="253" t="str">
        <f>IFERROR(VLOOKUP(B127,GeneratingUnits!$A$6:$J$899,5),"")</f>
        <v/>
      </c>
      <c r="F127" s="253" t="str">
        <f>IFERROR(VLOOKUP(B127,GeneratingUnits!$A$6:$J$899,10),"")</f>
        <v/>
      </c>
      <c r="G127" s="254"/>
      <c r="H127" s="59"/>
      <c r="I127" s="59"/>
      <c r="J127" s="263"/>
      <c r="K127" s="358" t="str">
        <f t="shared" si="7"/>
        <v/>
      </c>
      <c r="L127" s="264" t="str">
        <f>IFERROR(INDEX(GeneratingUnits!$A$5:$J$900,MATCH('6 - Source of RECs'!$B127,GeneratingUnits!$A$5:$A$900,0),MATCH('6 - Source of RECs'!$H127,GeneratingUnits!$A$5:$J$5,0)),"")</f>
        <v/>
      </c>
      <c r="AA127" s="193" t="e">
        <f>VLOOKUP(E127,Calculations!$G$3:$H$24,2)</f>
        <v>#N/A</v>
      </c>
      <c r="AB127" s="261">
        <f t="shared" si="8"/>
        <v>0</v>
      </c>
      <c r="AC127" s="193" t="str">
        <f>IFERROR(VLOOKUP($B127,'3X MSW'!$A$2:$C$4,3,),"")</f>
        <v/>
      </c>
      <c r="AD127" s="193">
        <f t="shared" si="9"/>
        <v>0</v>
      </c>
    </row>
    <row r="128" spans="2:30" x14ac:dyDescent="0.3">
      <c r="B128" s="59"/>
      <c r="C128" s="253" t="str">
        <f>IFERROR(VLOOKUP($B128,GeneratingUnits!$A$6:$I$900,2,TRUE),"")</f>
        <v/>
      </c>
      <c r="D128" s="253" t="str">
        <f>IFERROR(VLOOKUP($B128,GeneratingUnits!$A$6:$I$900,4,TRUE),"")</f>
        <v/>
      </c>
      <c r="E128" s="253" t="str">
        <f>IFERROR(VLOOKUP(B128,GeneratingUnits!$A$6:$J$899,5),"")</f>
        <v/>
      </c>
      <c r="F128" s="253" t="str">
        <f>IFERROR(VLOOKUP(B128,GeneratingUnits!$A$6:$J$899,10),"")</f>
        <v/>
      </c>
      <c r="G128" s="254"/>
      <c r="H128" s="59"/>
      <c r="I128" s="59"/>
      <c r="J128" s="263"/>
      <c r="K128" s="358" t="str">
        <f t="shared" si="7"/>
        <v/>
      </c>
      <c r="L128" s="264" t="str">
        <f>IFERROR(INDEX(GeneratingUnits!$A$5:$J$900,MATCH('6 - Source of RECs'!$B128,GeneratingUnits!$A$5:$A$900,0),MATCH('6 - Source of RECs'!$H128,GeneratingUnits!$A$5:$J$5,0)),"")</f>
        <v/>
      </c>
      <c r="AA128" s="193" t="e">
        <f>VLOOKUP(E128,Calculations!$G$3:$H$24,2)</f>
        <v>#N/A</v>
      </c>
      <c r="AB128" s="261">
        <f t="shared" si="8"/>
        <v>0</v>
      </c>
      <c r="AC128" s="193" t="str">
        <f>IFERROR(VLOOKUP($B128,'3X MSW'!$A$2:$C$4,3,),"")</f>
        <v/>
      </c>
      <c r="AD128" s="193">
        <f t="shared" si="9"/>
        <v>0</v>
      </c>
    </row>
    <row r="129" spans="2:30" x14ac:dyDescent="0.3">
      <c r="B129" s="59"/>
      <c r="C129" s="253" t="str">
        <f>IFERROR(VLOOKUP($B129,GeneratingUnits!$A$6:$I$900,2,TRUE),"")</f>
        <v/>
      </c>
      <c r="D129" s="253" t="str">
        <f>IFERROR(VLOOKUP($B129,GeneratingUnits!$A$6:$I$900,4,TRUE),"")</f>
        <v/>
      </c>
      <c r="E129" s="253" t="str">
        <f>IFERROR(VLOOKUP(B129,GeneratingUnits!$A$6:$J$899,5),"")</f>
        <v/>
      </c>
      <c r="F129" s="253" t="str">
        <f>IFERROR(VLOOKUP(B129,GeneratingUnits!$A$6:$J$899,10),"")</f>
        <v/>
      </c>
      <c r="G129" s="254"/>
      <c r="H129" s="59"/>
      <c r="I129" s="59"/>
      <c r="J129" s="263"/>
      <c r="K129" s="358" t="str">
        <f t="shared" si="7"/>
        <v/>
      </c>
      <c r="L129" s="264" t="str">
        <f>IFERROR(INDEX(GeneratingUnits!$A$5:$J$900,MATCH('6 - Source of RECs'!$B129,GeneratingUnits!$A$5:$A$900,0),MATCH('6 - Source of RECs'!$H129,GeneratingUnits!$A$5:$J$5,0)),"")</f>
        <v/>
      </c>
      <c r="AA129" s="193" t="e">
        <f>VLOOKUP(E129,Calculations!$G$3:$H$24,2)</f>
        <v>#N/A</v>
      </c>
      <c r="AB129" s="261">
        <f t="shared" si="8"/>
        <v>0</v>
      </c>
      <c r="AC129" s="193" t="str">
        <f>IFERROR(VLOOKUP($B129,'3X MSW'!$A$2:$C$4,3,),"")</f>
        <v/>
      </c>
      <c r="AD129" s="193">
        <f t="shared" si="9"/>
        <v>0</v>
      </c>
    </row>
    <row r="130" spans="2:30" x14ac:dyDescent="0.3">
      <c r="B130" s="59"/>
      <c r="C130" s="253" t="str">
        <f>IFERROR(VLOOKUP($B130,GeneratingUnits!$A$6:$I$900,2,TRUE),"")</f>
        <v/>
      </c>
      <c r="D130" s="253" t="str">
        <f>IFERROR(VLOOKUP($B130,GeneratingUnits!$A$6:$I$900,4,TRUE),"")</f>
        <v/>
      </c>
      <c r="E130" s="253" t="str">
        <f>IFERROR(VLOOKUP(B130,GeneratingUnits!$A$6:$J$899,5),"")</f>
        <v/>
      </c>
      <c r="F130" s="253" t="str">
        <f>IFERROR(VLOOKUP(B130,GeneratingUnits!$A$6:$J$899,10),"")</f>
        <v/>
      </c>
      <c r="G130" s="254"/>
      <c r="H130" s="59"/>
      <c r="I130" s="59"/>
      <c r="J130" s="263"/>
      <c r="K130" s="358" t="str">
        <f t="shared" si="7"/>
        <v/>
      </c>
      <c r="L130" s="264" t="str">
        <f>IFERROR(INDEX(GeneratingUnits!$A$5:$J$900,MATCH('6 - Source of RECs'!$B130,GeneratingUnits!$A$5:$A$900,0),MATCH('6 - Source of RECs'!$H130,GeneratingUnits!$A$5:$J$5,0)),"")</f>
        <v/>
      </c>
      <c r="AA130" s="193" t="e">
        <f>VLOOKUP(E130,Calculations!$G$3:$H$24,2)</f>
        <v>#N/A</v>
      </c>
      <c r="AB130" s="261">
        <f t="shared" si="8"/>
        <v>0</v>
      </c>
      <c r="AC130" s="193" t="str">
        <f>IFERROR(VLOOKUP($B130,'3X MSW'!$A$2:$C$4,3,),"")</f>
        <v/>
      </c>
      <c r="AD130" s="193">
        <f t="shared" si="9"/>
        <v>0</v>
      </c>
    </row>
    <row r="131" spans="2:30" x14ac:dyDescent="0.3">
      <c r="B131" s="59"/>
      <c r="C131" s="253" t="str">
        <f>IFERROR(VLOOKUP($B131,GeneratingUnits!$A$6:$I$900,2,TRUE),"")</f>
        <v/>
      </c>
      <c r="D131" s="253" t="str">
        <f>IFERROR(VLOOKUP($B131,GeneratingUnits!$A$6:$I$900,4,TRUE),"")</f>
        <v/>
      </c>
      <c r="E131" s="253" t="str">
        <f>IFERROR(VLOOKUP(B131,GeneratingUnits!$A$6:$J$899,5),"")</f>
        <v/>
      </c>
      <c r="F131" s="253" t="str">
        <f>IFERROR(VLOOKUP(B131,GeneratingUnits!$A$6:$J$899,10),"")</f>
        <v/>
      </c>
      <c r="G131" s="254"/>
      <c r="H131" s="59"/>
      <c r="I131" s="59"/>
      <c r="J131" s="263"/>
      <c r="K131" s="358" t="str">
        <f t="shared" si="7"/>
        <v/>
      </c>
      <c r="L131" s="264" t="str">
        <f>IFERROR(INDEX(GeneratingUnits!$A$5:$J$900,MATCH('6 - Source of RECs'!$B131,GeneratingUnits!$A$5:$A$900,0),MATCH('6 - Source of RECs'!$H131,GeneratingUnits!$A$5:$J$5,0)),"")</f>
        <v/>
      </c>
      <c r="AA131" s="193" t="e">
        <f>VLOOKUP(E131,Calculations!$G$3:$H$24,2)</f>
        <v>#N/A</v>
      </c>
      <c r="AB131" s="261">
        <f t="shared" si="8"/>
        <v>0</v>
      </c>
      <c r="AC131" s="193" t="str">
        <f>IFERROR(VLOOKUP($B131,'3X MSW'!$A$2:$C$4,3,),"")</f>
        <v/>
      </c>
      <c r="AD131" s="193">
        <f t="shared" si="9"/>
        <v>0</v>
      </c>
    </row>
    <row r="132" spans="2:30" x14ac:dyDescent="0.3">
      <c r="B132" s="59"/>
      <c r="C132" s="253" t="str">
        <f>IFERROR(VLOOKUP($B132,GeneratingUnits!$A$6:$I$900,2,TRUE),"")</f>
        <v/>
      </c>
      <c r="D132" s="253" t="str">
        <f>IFERROR(VLOOKUP($B132,GeneratingUnits!$A$6:$I$900,4,TRUE),"")</f>
        <v/>
      </c>
      <c r="E132" s="253" t="str">
        <f>IFERROR(VLOOKUP(B132,GeneratingUnits!$A$6:$J$899,5),"")</f>
        <v/>
      </c>
      <c r="F132" s="253" t="str">
        <f>IFERROR(VLOOKUP(B132,GeneratingUnits!$A$6:$J$899,10),"")</f>
        <v/>
      </c>
      <c r="G132" s="254"/>
      <c r="H132" s="59"/>
      <c r="I132" s="59"/>
      <c r="J132" s="263"/>
      <c r="K132" s="358" t="str">
        <f t="shared" si="7"/>
        <v/>
      </c>
      <c r="L132" s="264" t="str">
        <f>IFERROR(INDEX(GeneratingUnits!$A$5:$J$900,MATCH('6 - Source of RECs'!$B132,GeneratingUnits!$A$5:$A$900,0),MATCH('6 - Source of RECs'!$H132,GeneratingUnits!$A$5:$J$5,0)),"")</f>
        <v/>
      </c>
      <c r="AA132" s="193" t="e">
        <f>VLOOKUP(E132,Calculations!$G$3:$H$24,2)</f>
        <v>#N/A</v>
      </c>
      <c r="AB132" s="261">
        <f t="shared" si="8"/>
        <v>0</v>
      </c>
      <c r="AC132" s="193" t="str">
        <f>IFERROR(VLOOKUP($B132,'3X MSW'!$A$2:$C$4,3,),"")</f>
        <v/>
      </c>
      <c r="AD132" s="193">
        <f t="shared" si="9"/>
        <v>0</v>
      </c>
    </row>
    <row r="133" spans="2:30" x14ac:dyDescent="0.3">
      <c r="B133" s="59"/>
      <c r="C133" s="253" t="str">
        <f>IFERROR(VLOOKUP($B133,GeneratingUnits!$A$6:$I$900,2,TRUE),"")</f>
        <v/>
      </c>
      <c r="D133" s="253" t="str">
        <f>IFERROR(VLOOKUP($B133,GeneratingUnits!$A$6:$I$900,4,TRUE),"")</f>
        <v/>
      </c>
      <c r="E133" s="253" t="str">
        <f>IFERROR(VLOOKUP(B133,GeneratingUnits!$A$6:$J$899,5),"")</f>
        <v/>
      </c>
      <c r="F133" s="253" t="str">
        <f>IFERROR(VLOOKUP(B133,GeneratingUnits!$A$6:$J$899,10),"")</f>
        <v/>
      </c>
      <c r="G133" s="254"/>
      <c r="H133" s="59"/>
      <c r="I133" s="59"/>
      <c r="J133" s="263"/>
      <c r="K133" s="358" t="str">
        <f t="shared" si="7"/>
        <v/>
      </c>
      <c r="L133" s="264" t="str">
        <f>IFERROR(INDEX(GeneratingUnits!$A$5:$J$900,MATCH('6 - Source of RECs'!$B133,GeneratingUnits!$A$5:$A$900,0),MATCH('6 - Source of RECs'!$H133,GeneratingUnits!$A$5:$J$5,0)),"")</f>
        <v/>
      </c>
      <c r="AA133" s="193" t="e">
        <f>VLOOKUP(E133,Calculations!$G$3:$H$24,2)</f>
        <v>#N/A</v>
      </c>
      <c r="AB133" s="261">
        <f t="shared" si="8"/>
        <v>0</v>
      </c>
      <c r="AC133" s="193" t="str">
        <f>IFERROR(VLOOKUP($B133,'3X MSW'!$A$2:$C$4,3,),"")</f>
        <v/>
      </c>
      <c r="AD133" s="193">
        <f t="shared" si="9"/>
        <v>0</v>
      </c>
    </row>
    <row r="134" spans="2:30" x14ac:dyDescent="0.3">
      <c r="B134" s="59"/>
      <c r="C134" s="253" t="str">
        <f>IFERROR(VLOOKUP($B134,GeneratingUnits!$A$6:$I$900,2,TRUE),"")</f>
        <v/>
      </c>
      <c r="D134" s="253" t="str">
        <f>IFERROR(VLOOKUP($B134,GeneratingUnits!$A$6:$I$900,4,TRUE),"")</f>
        <v/>
      </c>
      <c r="E134" s="253" t="str">
        <f>IFERROR(VLOOKUP(B134,GeneratingUnits!$A$6:$J$899,5),"")</f>
        <v/>
      </c>
      <c r="F134" s="253" t="str">
        <f>IFERROR(VLOOKUP(B134,GeneratingUnits!$A$6:$J$899,10),"")</f>
        <v/>
      </c>
      <c r="G134" s="254"/>
      <c r="H134" s="59"/>
      <c r="I134" s="59"/>
      <c r="J134" s="263"/>
      <c r="K134" s="358" t="str">
        <f t="shared" si="7"/>
        <v/>
      </c>
      <c r="L134" s="264" t="str">
        <f>IFERROR(INDEX(GeneratingUnits!$A$5:$J$900,MATCH('6 - Source of RECs'!$B134,GeneratingUnits!$A$5:$A$900,0),MATCH('6 - Source of RECs'!$H134,GeneratingUnits!$A$5:$J$5,0)),"")</f>
        <v/>
      </c>
      <c r="AA134" s="193" t="e">
        <f>VLOOKUP(E134,Calculations!$G$3:$H$24,2)</f>
        <v>#N/A</v>
      </c>
      <c r="AB134" s="261">
        <f t="shared" si="8"/>
        <v>0</v>
      </c>
      <c r="AC134" s="193" t="str">
        <f>IFERROR(VLOOKUP($B134,'3X MSW'!$A$2:$C$4,3,),"")</f>
        <v/>
      </c>
      <c r="AD134" s="193">
        <f t="shared" si="9"/>
        <v>0</v>
      </c>
    </row>
    <row r="135" spans="2:30" x14ac:dyDescent="0.3">
      <c r="B135" s="59"/>
      <c r="C135" s="253" t="str">
        <f>IFERROR(VLOOKUP($B135,GeneratingUnits!$A$6:$I$900,2,TRUE),"")</f>
        <v/>
      </c>
      <c r="D135" s="253" t="str">
        <f>IFERROR(VLOOKUP($B135,GeneratingUnits!$A$6:$I$900,4,TRUE),"")</f>
        <v/>
      </c>
      <c r="E135" s="253" t="str">
        <f>IFERROR(VLOOKUP(B135,GeneratingUnits!$A$6:$J$899,5),"")</f>
        <v/>
      </c>
      <c r="F135" s="253" t="str">
        <f>IFERROR(VLOOKUP(B135,GeneratingUnits!$A$6:$J$899,10),"")</f>
        <v/>
      </c>
      <c r="G135" s="254"/>
      <c r="H135" s="59"/>
      <c r="I135" s="59"/>
      <c r="J135" s="263"/>
      <c r="K135" s="358" t="str">
        <f t="shared" si="7"/>
        <v/>
      </c>
      <c r="L135" s="264" t="str">
        <f>IFERROR(INDEX(GeneratingUnits!$A$5:$J$900,MATCH('6 - Source of RECs'!$B135,GeneratingUnits!$A$5:$A$900,0),MATCH('6 - Source of RECs'!$H135,GeneratingUnits!$A$5:$J$5,0)),"")</f>
        <v/>
      </c>
      <c r="AA135" s="193" t="e">
        <f>VLOOKUP(E135,Calculations!$G$3:$H$24,2)</f>
        <v>#N/A</v>
      </c>
      <c r="AB135" s="261">
        <f t="shared" si="8"/>
        <v>0</v>
      </c>
      <c r="AC135" s="193" t="str">
        <f>IFERROR(VLOOKUP($B135,'3X MSW'!$A$2:$C$4,3,),"")</f>
        <v/>
      </c>
      <c r="AD135" s="193">
        <f t="shared" si="9"/>
        <v>0</v>
      </c>
    </row>
    <row r="136" spans="2:30" x14ac:dyDescent="0.3">
      <c r="B136" s="59"/>
      <c r="C136" s="253" t="str">
        <f>IFERROR(VLOOKUP($B136,GeneratingUnits!$A$6:$I$900,2,TRUE),"")</f>
        <v/>
      </c>
      <c r="D136" s="253" t="str">
        <f>IFERROR(VLOOKUP($B136,GeneratingUnits!$A$6:$I$900,4,TRUE),"")</f>
        <v/>
      </c>
      <c r="E136" s="253" t="str">
        <f>IFERROR(VLOOKUP(B136,GeneratingUnits!$A$6:$J$899,5),"")</f>
        <v/>
      </c>
      <c r="F136" s="253" t="str">
        <f>IFERROR(VLOOKUP(B136,GeneratingUnits!$A$6:$J$899,10),"")</f>
        <v/>
      </c>
      <c r="G136" s="254"/>
      <c r="H136" s="59"/>
      <c r="I136" s="59"/>
      <c r="J136" s="263"/>
      <c r="K136" s="358" t="str">
        <f t="shared" si="7"/>
        <v/>
      </c>
      <c r="L136" s="264" t="str">
        <f>IFERROR(INDEX(GeneratingUnits!$A$5:$J$900,MATCH('6 - Source of RECs'!$B136,GeneratingUnits!$A$5:$A$900,0),MATCH('6 - Source of RECs'!$H136,GeneratingUnits!$A$5:$J$5,0)),"")</f>
        <v/>
      </c>
      <c r="AA136" s="193" t="e">
        <f>VLOOKUP(E136,Calculations!$G$3:$H$24,2)</f>
        <v>#N/A</v>
      </c>
      <c r="AB136" s="261">
        <f t="shared" si="8"/>
        <v>0</v>
      </c>
      <c r="AC136" s="193" t="str">
        <f>IFERROR(VLOOKUP($B136,'3X MSW'!$A$2:$C$4,3,),"")</f>
        <v/>
      </c>
      <c r="AD136" s="193">
        <f t="shared" si="9"/>
        <v>0</v>
      </c>
    </row>
    <row r="137" spans="2:30" x14ac:dyDescent="0.3">
      <c r="B137" s="59"/>
      <c r="C137" s="253" t="str">
        <f>IFERROR(VLOOKUP($B137,GeneratingUnits!$A$6:$I$900,2,TRUE),"")</f>
        <v/>
      </c>
      <c r="D137" s="253" t="str">
        <f>IFERROR(VLOOKUP($B137,GeneratingUnits!$A$6:$I$900,4,TRUE),"")</f>
        <v/>
      </c>
      <c r="E137" s="253" t="str">
        <f>IFERROR(VLOOKUP(B137,GeneratingUnits!$A$6:$J$899,5),"")</f>
        <v/>
      </c>
      <c r="F137" s="253" t="str">
        <f>IFERROR(VLOOKUP(B137,GeneratingUnits!$A$6:$J$899,10),"")</f>
        <v/>
      </c>
      <c r="G137" s="254"/>
      <c r="H137" s="59"/>
      <c r="I137" s="59"/>
      <c r="J137" s="263"/>
      <c r="K137" s="358" t="str">
        <f t="shared" si="7"/>
        <v/>
      </c>
      <c r="L137" s="264" t="str">
        <f>IFERROR(INDEX(GeneratingUnits!$A$5:$J$900,MATCH('6 - Source of RECs'!$B137,GeneratingUnits!$A$5:$A$900,0),MATCH('6 - Source of RECs'!$H137,GeneratingUnits!$A$5:$J$5,0)),"")</f>
        <v/>
      </c>
      <c r="AA137" s="193" t="e">
        <f>VLOOKUP(E137,Calculations!$G$3:$H$24,2)</f>
        <v>#N/A</v>
      </c>
      <c r="AB137" s="261">
        <f t="shared" si="8"/>
        <v>0</v>
      </c>
      <c r="AC137" s="193" t="str">
        <f>IFERROR(VLOOKUP($B137,'3X MSW'!$A$2:$C$4,3,),"")</f>
        <v/>
      </c>
      <c r="AD137" s="193">
        <f t="shared" si="9"/>
        <v>0</v>
      </c>
    </row>
    <row r="138" spans="2:30" x14ac:dyDescent="0.3">
      <c r="B138" s="59"/>
      <c r="C138" s="253" t="str">
        <f>IFERROR(VLOOKUP($B138,GeneratingUnits!$A$6:$I$900,2,TRUE),"")</f>
        <v/>
      </c>
      <c r="D138" s="253" t="str">
        <f>IFERROR(VLOOKUP($B138,GeneratingUnits!$A$6:$I$900,4,TRUE),"")</f>
        <v/>
      </c>
      <c r="E138" s="253" t="str">
        <f>IFERROR(VLOOKUP(B138,GeneratingUnits!$A$6:$J$899,5),"")</f>
        <v/>
      </c>
      <c r="F138" s="253" t="str">
        <f>IFERROR(VLOOKUP(B138,GeneratingUnits!$A$6:$J$899,10),"")</f>
        <v/>
      </c>
      <c r="G138" s="254"/>
      <c r="H138" s="59"/>
      <c r="I138" s="59"/>
      <c r="J138" s="263"/>
      <c r="K138" s="358" t="str">
        <f t="shared" si="7"/>
        <v/>
      </c>
      <c r="L138" s="264" t="str">
        <f>IFERROR(INDEX(GeneratingUnits!$A$5:$J$900,MATCH('6 - Source of RECs'!$B138,GeneratingUnits!$A$5:$A$900,0),MATCH('6 - Source of RECs'!$H138,GeneratingUnits!$A$5:$J$5,0)),"")</f>
        <v/>
      </c>
      <c r="AA138" s="193" t="e">
        <f>VLOOKUP(E138,Calculations!$G$3:$H$24,2)</f>
        <v>#N/A</v>
      </c>
      <c r="AB138" s="261">
        <f t="shared" si="8"/>
        <v>0</v>
      </c>
      <c r="AC138" s="193" t="str">
        <f>IFERROR(VLOOKUP($B138,'3X MSW'!$A$2:$C$4,3,),"")</f>
        <v/>
      </c>
      <c r="AD138" s="193">
        <f t="shared" si="9"/>
        <v>0</v>
      </c>
    </row>
    <row r="139" spans="2:30" x14ac:dyDescent="0.3">
      <c r="B139" s="59"/>
      <c r="C139" s="253" t="str">
        <f>IFERROR(VLOOKUP($B139,GeneratingUnits!$A$6:$I$900,2,TRUE),"")</f>
        <v/>
      </c>
      <c r="D139" s="253" t="str">
        <f>IFERROR(VLOOKUP($B139,GeneratingUnits!$A$6:$I$900,4,TRUE),"")</f>
        <v/>
      </c>
      <c r="E139" s="253" t="str">
        <f>IFERROR(VLOOKUP(B139,GeneratingUnits!$A$6:$J$899,5),"")</f>
        <v/>
      </c>
      <c r="F139" s="253" t="str">
        <f>IFERROR(VLOOKUP(B139,GeneratingUnits!$A$6:$J$899,10),"")</f>
        <v/>
      </c>
      <c r="G139" s="254"/>
      <c r="H139" s="59"/>
      <c r="I139" s="59"/>
      <c r="J139" s="263"/>
      <c r="K139" s="358" t="str">
        <f t="shared" si="7"/>
        <v/>
      </c>
      <c r="L139" s="264" t="str">
        <f>IFERROR(INDEX(GeneratingUnits!$A$5:$J$900,MATCH('6 - Source of RECs'!$B139,GeneratingUnits!$A$5:$A$900,0),MATCH('6 - Source of RECs'!$H139,GeneratingUnits!$A$5:$J$5,0)),"")</f>
        <v/>
      </c>
      <c r="AA139" s="193" t="e">
        <f>VLOOKUP(E139,Calculations!$G$3:$H$24,2)</f>
        <v>#N/A</v>
      </c>
      <c r="AB139" s="261">
        <f t="shared" si="8"/>
        <v>0</v>
      </c>
      <c r="AC139" s="193" t="str">
        <f>IFERROR(VLOOKUP($B139,'3X MSW'!$A$2:$C$4,3,),"")</f>
        <v/>
      </c>
      <c r="AD139" s="193">
        <f t="shared" si="9"/>
        <v>0</v>
      </c>
    </row>
    <row r="140" spans="2:30" x14ac:dyDescent="0.3">
      <c r="B140" s="59"/>
      <c r="C140" s="253" t="str">
        <f>IFERROR(VLOOKUP($B140,GeneratingUnits!$A$6:$I$900,2,TRUE),"")</f>
        <v/>
      </c>
      <c r="D140" s="253" t="str">
        <f>IFERROR(VLOOKUP($B140,GeneratingUnits!$A$6:$I$900,4,TRUE),"")</f>
        <v/>
      </c>
      <c r="E140" s="253" t="str">
        <f>IFERROR(VLOOKUP(B140,GeneratingUnits!$A$6:$J$899,5),"")</f>
        <v/>
      </c>
      <c r="F140" s="253" t="str">
        <f>IFERROR(VLOOKUP(B140,GeneratingUnits!$A$6:$J$899,10),"")</f>
        <v/>
      </c>
      <c r="G140" s="254"/>
      <c r="H140" s="59"/>
      <c r="I140" s="59"/>
      <c r="J140" s="263"/>
      <c r="K140" s="358" t="str">
        <f t="shared" si="7"/>
        <v/>
      </c>
      <c r="L140" s="264" t="str">
        <f>IFERROR(INDEX(GeneratingUnits!$A$5:$J$900,MATCH('6 - Source of RECs'!$B140,GeneratingUnits!$A$5:$A$900,0),MATCH('6 - Source of RECs'!$H140,GeneratingUnits!$A$5:$J$5,0)),"")</f>
        <v/>
      </c>
      <c r="AA140" s="193" t="e">
        <f>VLOOKUP(E140,Calculations!$G$3:$H$24,2)</f>
        <v>#N/A</v>
      </c>
      <c r="AB140" s="261">
        <f t="shared" si="8"/>
        <v>0</v>
      </c>
      <c r="AC140" s="193" t="str">
        <f>IFERROR(VLOOKUP($B140,'3X MSW'!$A$2:$C$4,3,),"")</f>
        <v/>
      </c>
      <c r="AD140" s="193">
        <f t="shared" si="9"/>
        <v>0</v>
      </c>
    </row>
    <row r="141" spans="2:30" x14ac:dyDescent="0.3">
      <c r="B141" s="59"/>
      <c r="C141" s="253" t="str">
        <f>IFERROR(VLOOKUP($B141,GeneratingUnits!$A$6:$I$900,2,TRUE),"")</f>
        <v/>
      </c>
      <c r="D141" s="253" t="str">
        <f>IFERROR(VLOOKUP($B141,GeneratingUnits!$A$6:$I$900,4,TRUE),"")</f>
        <v/>
      </c>
      <c r="E141" s="253" t="str">
        <f>IFERROR(VLOOKUP(B141,GeneratingUnits!$A$6:$J$899,5),"")</f>
        <v/>
      </c>
      <c r="F141" s="253" t="str">
        <f>IFERROR(VLOOKUP(B141,GeneratingUnits!$A$6:$J$899,10),"")</f>
        <v/>
      </c>
      <c r="G141" s="254"/>
      <c r="H141" s="59"/>
      <c r="I141" s="59"/>
      <c r="J141" s="263"/>
      <c r="K141" s="358" t="str">
        <f t="shared" si="7"/>
        <v/>
      </c>
      <c r="L141" s="264" t="str">
        <f>IFERROR(INDEX(GeneratingUnits!$A$5:$J$900,MATCH('6 - Source of RECs'!$B141,GeneratingUnits!$A$5:$A$900,0),MATCH('6 - Source of RECs'!$H141,GeneratingUnits!$A$5:$J$5,0)),"")</f>
        <v/>
      </c>
      <c r="AA141" s="193" t="e">
        <f>VLOOKUP(E141,Calculations!$G$3:$H$24,2)</f>
        <v>#N/A</v>
      </c>
      <c r="AB141" s="261">
        <f t="shared" si="8"/>
        <v>0</v>
      </c>
      <c r="AC141" s="193" t="str">
        <f>IFERROR(VLOOKUP($B141,'3X MSW'!$A$2:$C$4,3,),"")</f>
        <v/>
      </c>
      <c r="AD141" s="193">
        <f t="shared" si="9"/>
        <v>0</v>
      </c>
    </row>
    <row r="142" spans="2:30" x14ac:dyDescent="0.3">
      <c r="B142" s="59"/>
      <c r="C142" s="253" t="str">
        <f>IFERROR(VLOOKUP($B142,GeneratingUnits!$A$6:$I$900,2,TRUE),"")</f>
        <v/>
      </c>
      <c r="D142" s="253" t="str">
        <f>IFERROR(VLOOKUP($B142,GeneratingUnits!$A$6:$I$900,4,TRUE),"")</f>
        <v/>
      </c>
      <c r="E142" s="253" t="str">
        <f>IFERROR(VLOOKUP(B142,GeneratingUnits!$A$6:$J$899,5),"")</f>
        <v/>
      </c>
      <c r="F142" s="253" t="str">
        <f>IFERROR(VLOOKUP(B142,GeneratingUnits!$A$6:$J$899,10),"")</f>
        <v/>
      </c>
      <c r="G142" s="254"/>
      <c r="H142" s="59"/>
      <c r="I142" s="59"/>
      <c r="J142" s="263"/>
      <c r="K142" s="358" t="str">
        <f t="shared" ref="K142:K205" si="10">IF(AC142="Applied",G142*3,"")</f>
        <v/>
      </c>
      <c r="L142" s="264" t="str">
        <f>IFERROR(INDEX(GeneratingUnits!$A$5:$J$900,MATCH('6 - Source of RECs'!$B142,GeneratingUnits!$A$5:$A$900,0),MATCH('6 - Source of RECs'!$H142,GeneratingUnits!$A$5:$J$5,0)),"")</f>
        <v/>
      </c>
      <c r="AA142" s="193" t="e">
        <f>VLOOKUP(E142,Calculations!$G$3:$H$24,2)</f>
        <v>#N/A</v>
      </c>
      <c r="AB142" s="261">
        <f t="shared" si="8"/>
        <v>0</v>
      </c>
      <c r="AC142" s="193" t="str">
        <f>IFERROR(VLOOKUP($B142,'3X MSW'!$A$2:$C$4,3,),"")</f>
        <v/>
      </c>
      <c r="AD142" s="193">
        <f t="shared" si="9"/>
        <v>0</v>
      </c>
    </row>
    <row r="143" spans="2:30" x14ac:dyDescent="0.3">
      <c r="B143" s="59"/>
      <c r="C143" s="253" t="str">
        <f>IFERROR(VLOOKUP($B143,GeneratingUnits!$A$6:$I$900,2,TRUE),"")</f>
        <v/>
      </c>
      <c r="D143" s="253" t="str">
        <f>IFERROR(VLOOKUP($B143,GeneratingUnits!$A$6:$I$900,4,TRUE),"")</f>
        <v/>
      </c>
      <c r="E143" s="253" t="str">
        <f>IFERROR(VLOOKUP(B143,GeneratingUnits!$A$6:$J$899,5),"")</f>
        <v/>
      </c>
      <c r="F143" s="253" t="str">
        <f>IFERROR(VLOOKUP(B143,GeneratingUnits!$A$6:$J$899,10),"")</f>
        <v/>
      </c>
      <c r="G143" s="254"/>
      <c r="H143" s="59"/>
      <c r="I143" s="59"/>
      <c r="J143" s="263"/>
      <c r="K143" s="358" t="str">
        <f t="shared" si="10"/>
        <v/>
      </c>
      <c r="L143" s="264" t="str">
        <f>IFERROR(INDEX(GeneratingUnits!$A$5:$J$900,MATCH('6 - Source of RECs'!$B143,GeneratingUnits!$A$5:$A$900,0),MATCH('6 - Source of RECs'!$H143,GeneratingUnits!$A$5:$J$5,0)),"")</f>
        <v/>
      </c>
      <c r="AA143" s="193" t="e">
        <f>VLOOKUP(E143,Calculations!$G$3:$H$24,2)</f>
        <v>#N/A</v>
      </c>
      <c r="AB143" s="261">
        <f t="shared" si="8"/>
        <v>0</v>
      </c>
      <c r="AC143" s="193" t="str">
        <f>IFERROR(VLOOKUP($B143,'3X MSW'!$A$2:$C$4,3,),"")</f>
        <v/>
      </c>
      <c r="AD143" s="193">
        <f t="shared" si="9"/>
        <v>0</v>
      </c>
    </row>
    <row r="144" spans="2:30" x14ac:dyDescent="0.3">
      <c r="B144" s="59"/>
      <c r="C144" s="253" t="str">
        <f>IFERROR(VLOOKUP($B144,GeneratingUnits!$A$6:$I$900,2,TRUE),"")</f>
        <v/>
      </c>
      <c r="D144" s="253" t="str">
        <f>IFERROR(VLOOKUP($B144,GeneratingUnits!$A$6:$I$900,4,TRUE),"")</f>
        <v/>
      </c>
      <c r="E144" s="253" t="str">
        <f>IFERROR(VLOOKUP(B144,GeneratingUnits!$A$6:$J$899,5),"")</f>
        <v/>
      </c>
      <c r="F144" s="253" t="str">
        <f>IFERROR(VLOOKUP(B144,GeneratingUnits!$A$6:$J$899,10),"")</f>
        <v/>
      </c>
      <c r="G144" s="254"/>
      <c r="H144" s="59"/>
      <c r="I144" s="59"/>
      <c r="J144" s="263"/>
      <c r="K144" s="358" t="str">
        <f t="shared" si="10"/>
        <v/>
      </c>
      <c r="L144" s="264" t="str">
        <f>IFERROR(INDEX(GeneratingUnits!$A$5:$J$900,MATCH('6 - Source of RECs'!$B144,GeneratingUnits!$A$5:$A$900,0),MATCH('6 - Source of RECs'!$H144,GeneratingUnits!$A$5:$J$5,0)),"")</f>
        <v/>
      </c>
      <c r="AA144" s="193" t="e">
        <f>VLOOKUP(E144,Calculations!$G$3:$H$24,2)</f>
        <v>#N/A</v>
      </c>
      <c r="AB144" s="261">
        <f t="shared" si="8"/>
        <v>0</v>
      </c>
      <c r="AC144" s="193" t="str">
        <f>IFERROR(VLOOKUP($B144,'3X MSW'!$A$2:$C$4,3,),"")</f>
        <v/>
      </c>
      <c r="AD144" s="193">
        <f t="shared" si="9"/>
        <v>0</v>
      </c>
    </row>
    <row r="145" spans="2:30" x14ac:dyDescent="0.3">
      <c r="B145" s="59"/>
      <c r="C145" s="253" t="str">
        <f>IFERROR(VLOOKUP($B145,GeneratingUnits!$A$6:$I$900,2,TRUE),"")</f>
        <v/>
      </c>
      <c r="D145" s="253" t="str">
        <f>IFERROR(VLOOKUP($B145,GeneratingUnits!$A$6:$I$900,4,TRUE),"")</f>
        <v/>
      </c>
      <c r="E145" s="253" t="str">
        <f>IFERROR(VLOOKUP(B145,GeneratingUnits!$A$6:$J$899,5),"")</f>
        <v/>
      </c>
      <c r="F145" s="253" t="str">
        <f>IFERROR(VLOOKUP(B145,GeneratingUnits!$A$6:$J$899,10),"")</f>
        <v/>
      </c>
      <c r="G145" s="254"/>
      <c r="H145" s="59"/>
      <c r="I145" s="59"/>
      <c r="J145" s="263"/>
      <c r="K145" s="358" t="str">
        <f t="shared" si="10"/>
        <v/>
      </c>
      <c r="L145" s="264" t="str">
        <f>IFERROR(INDEX(GeneratingUnits!$A$5:$J$900,MATCH('6 - Source of RECs'!$B145,GeneratingUnits!$A$5:$A$900,0),MATCH('6 - Source of RECs'!$H145,GeneratingUnits!$A$5:$J$5,0)),"")</f>
        <v/>
      </c>
      <c r="AA145" s="193" t="e">
        <f>VLOOKUP(E145,Calculations!$G$3:$H$24,2)</f>
        <v>#N/A</v>
      </c>
      <c r="AB145" s="261">
        <f t="shared" si="8"/>
        <v>0</v>
      </c>
      <c r="AC145" s="193" t="str">
        <f>IFERROR(VLOOKUP($B145,'3X MSW'!$A$2:$C$4,3,),"")</f>
        <v/>
      </c>
      <c r="AD145" s="193">
        <f t="shared" si="9"/>
        <v>0</v>
      </c>
    </row>
    <row r="146" spans="2:30" x14ac:dyDescent="0.3">
      <c r="B146" s="59"/>
      <c r="C146" s="253" t="str">
        <f>IFERROR(VLOOKUP($B146,GeneratingUnits!$A$6:$I$900,2,TRUE),"")</f>
        <v/>
      </c>
      <c r="D146" s="253" t="str">
        <f>IFERROR(VLOOKUP($B146,GeneratingUnits!$A$6:$I$900,4,TRUE),"")</f>
        <v/>
      </c>
      <c r="E146" s="253" t="str">
        <f>IFERROR(VLOOKUP(B146,GeneratingUnits!$A$6:$J$899,5),"")</f>
        <v/>
      </c>
      <c r="F146" s="253" t="str">
        <f>IFERROR(VLOOKUP(B146,GeneratingUnits!$A$6:$J$899,10),"")</f>
        <v/>
      </c>
      <c r="G146" s="254"/>
      <c r="H146" s="59"/>
      <c r="I146" s="59"/>
      <c r="J146" s="263"/>
      <c r="K146" s="358" t="str">
        <f t="shared" si="10"/>
        <v/>
      </c>
      <c r="L146" s="264" t="str">
        <f>IFERROR(INDEX(GeneratingUnits!$A$5:$J$900,MATCH('6 - Source of RECs'!$B146,GeneratingUnits!$A$5:$A$900,0),MATCH('6 - Source of RECs'!$H146,GeneratingUnits!$A$5:$J$5,0)),"")</f>
        <v/>
      </c>
      <c r="AA146" s="193" t="e">
        <f>VLOOKUP(E146,Calculations!$G$3:$H$24,2)</f>
        <v>#N/A</v>
      </c>
      <c r="AB146" s="261">
        <f t="shared" si="8"/>
        <v>0</v>
      </c>
      <c r="AC146" s="193" t="str">
        <f>IFERROR(VLOOKUP($B146,'3X MSW'!$A$2:$C$4,3,),"")</f>
        <v/>
      </c>
      <c r="AD146" s="193">
        <f t="shared" si="9"/>
        <v>0</v>
      </c>
    </row>
    <row r="147" spans="2:30" x14ac:dyDescent="0.3">
      <c r="B147" s="59"/>
      <c r="C147" s="253" t="str">
        <f>IFERROR(VLOOKUP($B147,GeneratingUnits!$A$6:$I$900,2,TRUE),"")</f>
        <v/>
      </c>
      <c r="D147" s="253" t="str">
        <f>IFERROR(VLOOKUP($B147,GeneratingUnits!$A$6:$I$900,4,TRUE),"")</f>
        <v/>
      </c>
      <c r="E147" s="253" t="str">
        <f>IFERROR(VLOOKUP(B147,GeneratingUnits!$A$6:$J$899,5),"")</f>
        <v/>
      </c>
      <c r="F147" s="253" t="str">
        <f>IFERROR(VLOOKUP(B147,GeneratingUnits!$A$6:$J$899,10),"")</f>
        <v/>
      </c>
      <c r="G147" s="254"/>
      <c r="H147" s="59"/>
      <c r="I147" s="59"/>
      <c r="J147" s="263"/>
      <c r="K147" s="358" t="str">
        <f t="shared" si="10"/>
        <v/>
      </c>
      <c r="L147" s="264" t="str">
        <f>IFERROR(INDEX(GeneratingUnits!$A$5:$J$900,MATCH('6 - Source of RECs'!$B147,GeneratingUnits!$A$5:$A$900,0),MATCH('6 - Source of RECs'!$H147,GeneratingUnits!$A$5:$J$5,0)),"")</f>
        <v/>
      </c>
      <c r="AA147" s="193" t="e">
        <f>VLOOKUP(E147,Calculations!$G$3:$H$24,2)</f>
        <v>#N/A</v>
      </c>
      <c r="AB147" s="261">
        <f t="shared" si="8"/>
        <v>0</v>
      </c>
      <c r="AC147" s="193" t="str">
        <f>IFERROR(VLOOKUP($B147,'3X MSW'!$A$2:$C$4,3,),"")</f>
        <v/>
      </c>
      <c r="AD147" s="193">
        <f t="shared" si="9"/>
        <v>0</v>
      </c>
    </row>
    <row r="148" spans="2:30" x14ac:dyDescent="0.3">
      <c r="B148" s="59"/>
      <c r="C148" s="253" t="str">
        <f>IFERROR(VLOOKUP($B148,GeneratingUnits!$A$6:$I$900,2,TRUE),"")</f>
        <v/>
      </c>
      <c r="D148" s="253" t="str">
        <f>IFERROR(VLOOKUP($B148,GeneratingUnits!$A$6:$I$900,4,TRUE),"")</f>
        <v/>
      </c>
      <c r="E148" s="253" t="str">
        <f>IFERROR(VLOOKUP(B148,GeneratingUnits!$A$6:$J$899,5),"")</f>
        <v/>
      </c>
      <c r="F148" s="253" t="str">
        <f>IFERROR(VLOOKUP(B148,GeneratingUnits!$A$6:$J$899,10),"")</f>
        <v/>
      </c>
      <c r="G148" s="254"/>
      <c r="H148" s="59"/>
      <c r="I148" s="59"/>
      <c r="J148" s="263"/>
      <c r="K148" s="358" t="str">
        <f t="shared" si="10"/>
        <v/>
      </c>
      <c r="L148" s="264" t="str">
        <f>IFERROR(INDEX(GeneratingUnits!$A$5:$J$900,MATCH('6 - Source of RECs'!$B148,GeneratingUnits!$A$5:$A$900,0),MATCH('6 - Source of RECs'!$H148,GeneratingUnits!$A$5:$J$5,0)),"")</f>
        <v/>
      </c>
      <c r="AA148" s="193" t="e">
        <f>VLOOKUP(E148,Calculations!$G$3:$H$24,2)</f>
        <v>#N/A</v>
      </c>
      <c r="AB148" s="261">
        <f t="shared" si="8"/>
        <v>0</v>
      </c>
      <c r="AC148" s="193" t="str">
        <f>IFERROR(VLOOKUP($B148,'3X MSW'!$A$2:$C$4,3,),"")</f>
        <v/>
      </c>
      <c r="AD148" s="193">
        <f t="shared" si="9"/>
        <v>0</v>
      </c>
    </row>
    <row r="149" spans="2:30" x14ac:dyDescent="0.3">
      <c r="B149" s="59"/>
      <c r="C149" s="253" t="str">
        <f>IFERROR(VLOOKUP($B149,GeneratingUnits!$A$6:$I$900,2,TRUE),"")</f>
        <v/>
      </c>
      <c r="D149" s="253" t="str">
        <f>IFERROR(VLOOKUP($B149,GeneratingUnits!$A$6:$I$900,4,TRUE),"")</f>
        <v/>
      </c>
      <c r="E149" s="253" t="str">
        <f>IFERROR(VLOOKUP(B149,GeneratingUnits!$A$6:$J$899,5),"")</f>
        <v/>
      </c>
      <c r="F149" s="253" t="str">
        <f>IFERROR(VLOOKUP(B149,GeneratingUnits!$A$6:$J$899,10),"")</f>
        <v/>
      </c>
      <c r="G149" s="254"/>
      <c r="H149" s="59"/>
      <c r="I149" s="59"/>
      <c r="J149" s="263"/>
      <c r="K149" s="358" t="str">
        <f t="shared" si="10"/>
        <v/>
      </c>
      <c r="L149" s="264" t="str">
        <f>IFERROR(INDEX(GeneratingUnits!$A$5:$J$900,MATCH('6 - Source of RECs'!$B149,GeneratingUnits!$A$5:$A$900,0),MATCH('6 - Source of RECs'!$H149,GeneratingUnits!$A$5:$J$5,0)),"")</f>
        <v/>
      </c>
      <c r="AA149" s="193" t="e">
        <f>VLOOKUP(E149,Calculations!$G$3:$H$24,2)</f>
        <v>#N/A</v>
      </c>
      <c r="AB149" s="261">
        <f t="shared" si="8"/>
        <v>0</v>
      </c>
      <c r="AC149" s="193" t="str">
        <f>IFERROR(VLOOKUP($B149,'3X MSW'!$A$2:$C$4,3,),"")</f>
        <v/>
      </c>
      <c r="AD149" s="193">
        <f t="shared" si="9"/>
        <v>0</v>
      </c>
    </row>
    <row r="150" spans="2:30" x14ac:dyDescent="0.3">
      <c r="B150" s="59"/>
      <c r="C150" s="253" t="str">
        <f>IFERROR(VLOOKUP($B150,GeneratingUnits!$A$6:$I$900,2,TRUE),"")</f>
        <v/>
      </c>
      <c r="D150" s="253" t="str">
        <f>IFERROR(VLOOKUP($B150,GeneratingUnits!$A$6:$I$900,4,TRUE),"")</f>
        <v/>
      </c>
      <c r="E150" s="253" t="str">
        <f>IFERROR(VLOOKUP(B150,GeneratingUnits!$A$6:$J$899,5),"")</f>
        <v/>
      </c>
      <c r="F150" s="253" t="str">
        <f>IFERROR(VLOOKUP(B150,GeneratingUnits!$A$6:$J$899,10),"")</f>
        <v/>
      </c>
      <c r="G150" s="254"/>
      <c r="H150" s="59"/>
      <c r="I150" s="59"/>
      <c r="J150" s="263"/>
      <c r="K150" s="358" t="str">
        <f t="shared" si="10"/>
        <v/>
      </c>
      <c r="L150" s="264" t="str">
        <f>IFERROR(INDEX(GeneratingUnits!$A$5:$J$900,MATCH('6 - Source of RECs'!$B150,GeneratingUnits!$A$5:$A$900,0),MATCH('6 - Source of RECs'!$H150,GeneratingUnits!$A$5:$J$5,0)),"")</f>
        <v/>
      </c>
      <c r="AA150" s="193" t="e">
        <f>VLOOKUP(E150,Calculations!$G$3:$H$24,2)</f>
        <v>#N/A</v>
      </c>
      <c r="AB150" s="261">
        <f t="shared" si="8"/>
        <v>0</v>
      </c>
      <c r="AC150" s="193" t="str">
        <f>IFERROR(VLOOKUP($B150,'3X MSW'!$A$2:$C$4,3,),"")</f>
        <v/>
      </c>
      <c r="AD150" s="193">
        <f t="shared" si="9"/>
        <v>0</v>
      </c>
    </row>
    <row r="151" spans="2:30" x14ac:dyDescent="0.3">
      <c r="B151" s="59"/>
      <c r="C151" s="253" t="str">
        <f>IFERROR(VLOOKUP($B151,GeneratingUnits!$A$6:$I$900,2,TRUE),"")</f>
        <v/>
      </c>
      <c r="D151" s="253" t="str">
        <f>IFERROR(VLOOKUP($B151,GeneratingUnits!$A$6:$I$900,4,TRUE),"")</f>
        <v/>
      </c>
      <c r="E151" s="253" t="str">
        <f>IFERROR(VLOOKUP(B151,GeneratingUnits!$A$6:$J$899,5),"")</f>
        <v/>
      </c>
      <c r="F151" s="253" t="str">
        <f>IFERROR(VLOOKUP(B151,GeneratingUnits!$A$6:$J$899,10),"")</f>
        <v/>
      </c>
      <c r="G151" s="254"/>
      <c r="H151" s="59"/>
      <c r="I151" s="59"/>
      <c r="J151" s="263"/>
      <c r="K151" s="358" t="str">
        <f t="shared" si="10"/>
        <v/>
      </c>
      <c r="L151" s="264" t="str">
        <f>IFERROR(INDEX(GeneratingUnits!$A$5:$J$900,MATCH('6 - Source of RECs'!$B151,GeneratingUnits!$A$5:$A$900,0),MATCH('6 - Source of RECs'!$H151,GeneratingUnits!$A$5:$J$5,0)),"")</f>
        <v/>
      </c>
      <c r="AA151" s="193" t="e">
        <f>VLOOKUP(E151,Calculations!$G$3:$H$24,2)</f>
        <v>#N/A</v>
      </c>
      <c r="AB151" s="261">
        <f t="shared" si="8"/>
        <v>0</v>
      </c>
      <c r="AC151" s="193" t="str">
        <f>IFERROR(VLOOKUP($B151,'3X MSW'!$A$2:$C$4,3,),"")</f>
        <v/>
      </c>
      <c r="AD151" s="193">
        <f t="shared" si="9"/>
        <v>0</v>
      </c>
    </row>
    <row r="152" spans="2:30" x14ac:dyDescent="0.3">
      <c r="B152" s="59"/>
      <c r="C152" s="253" t="str">
        <f>IFERROR(VLOOKUP($B152,GeneratingUnits!$A$6:$I$900,2,TRUE),"")</f>
        <v/>
      </c>
      <c r="D152" s="253" t="str">
        <f>IFERROR(VLOOKUP($B152,GeneratingUnits!$A$6:$I$900,4,TRUE),"")</f>
        <v/>
      </c>
      <c r="E152" s="253" t="str">
        <f>IFERROR(VLOOKUP(B152,GeneratingUnits!$A$6:$J$899,5),"")</f>
        <v/>
      </c>
      <c r="F152" s="253" t="str">
        <f>IFERROR(VLOOKUP(B152,GeneratingUnits!$A$6:$J$899,10),"")</f>
        <v/>
      </c>
      <c r="G152" s="254"/>
      <c r="H152" s="59"/>
      <c r="I152" s="59"/>
      <c r="J152" s="263"/>
      <c r="K152" s="358" t="str">
        <f t="shared" si="10"/>
        <v/>
      </c>
      <c r="L152" s="264" t="str">
        <f>IFERROR(INDEX(GeneratingUnits!$A$5:$J$900,MATCH('6 - Source of RECs'!$B152,GeneratingUnits!$A$5:$A$900,0),MATCH('6 - Source of RECs'!$H152,GeneratingUnits!$A$5:$J$5,0)),"")</f>
        <v/>
      </c>
      <c r="AA152" s="193" t="e">
        <f>VLOOKUP(E152,Calculations!$G$3:$H$24,2)</f>
        <v>#N/A</v>
      </c>
      <c r="AB152" s="261">
        <f t="shared" si="8"/>
        <v>0</v>
      </c>
      <c r="AC152" s="193" t="str">
        <f>IFERROR(VLOOKUP($B152,'3X MSW'!$A$2:$C$4,3,),"")</f>
        <v/>
      </c>
      <c r="AD152" s="193">
        <f t="shared" si="9"/>
        <v>0</v>
      </c>
    </row>
    <row r="153" spans="2:30" x14ac:dyDescent="0.3">
      <c r="B153" s="59"/>
      <c r="C153" s="253" t="str">
        <f>IFERROR(VLOOKUP($B153,GeneratingUnits!$A$6:$I$900,2,TRUE),"")</f>
        <v/>
      </c>
      <c r="D153" s="253" t="str">
        <f>IFERROR(VLOOKUP($B153,GeneratingUnits!$A$6:$I$900,4,TRUE),"")</f>
        <v/>
      </c>
      <c r="E153" s="253" t="str">
        <f>IFERROR(VLOOKUP(B153,GeneratingUnits!$A$6:$J$899,5),"")</f>
        <v/>
      </c>
      <c r="F153" s="253" t="str">
        <f>IFERROR(VLOOKUP(B153,GeneratingUnits!$A$6:$J$899,10),"")</f>
        <v/>
      </c>
      <c r="G153" s="254"/>
      <c r="H153" s="59"/>
      <c r="I153" s="59"/>
      <c r="J153" s="263"/>
      <c r="K153" s="358" t="str">
        <f t="shared" si="10"/>
        <v/>
      </c>
      <c r="L153" s="264" t="str">
        <f>IFERROR(INDEX(GeneratingUnits!$A$5:$J$900,MATCH('6 - Source of RECs'!$B153,GeneratingUnits!$A$5:$A$900,0),MATCH('6 - Source of RECs'!$H153,GeneratingUnits!$A$5:$J$5,0)),"")</f>
        <v/>
      </c>
      <c r="AA153" s="193" t="e">
        <f>VLOOKUP(E153,Calculations!$G$3:$H$24,2)</f>
        <v>#N/A</v>
      </c>
      <c r="AB153" s="261">
        <f t="shared" si="8"/>
        <v>0</v>
      </c>
      <c r="AC153" s="193" t="str">
        <f>IFERROR(VLOOKUP($B153,'3X MSW'!$A$2:$C$4,3,),"")</f>
        <v/>
      </c>
      <c r="AD153" s="193">
        <f t="shared" si="9"/>
        <v>0</v>
      </c>
    </row>
    <row r="154" spans="2:30" x14ac:dyDescent="0.3">
      <c r="B154" s="59"/>
      <c r="C154" s="253" t="str">
        <f>IFERROR(VLOOKUP($B154,GeneratingUnits!$A$6:$I$900,2,TRUE),"")</f>
        <v/>
      </c>
      <c r="D154" s="253" t="str">
        <f>IFERROR(VLOOKUP($B154,GeneratingUnits!$A$6:$I$900,4,TRUE),"")</f>
        <v/>
      </c>
      <c r="E154" s="253" t="str">
        <f>IFERROR(VLOOKUP(B154,GeneratingUnits!$A$6:$J$899,5),"")</f>
        <v/>
      </c>
      <c r="F154" s="253" t="str">
        <f>IFERROR(VLOOKUP(B154,GeneratingUnits!$A$6:$J$899,10),"")</f>
        <v/>
      </c>
      <c r="G154" s="254"/>
      <c r="H154" s="59"/>
      <c r="I154" s="59"/>
      <c r="J154" s="263"/>
      <c r="K154" s="358" t="str">
        <f t="shared" si="10"/>
        <v/>
      </c>
      <c r="L154" s="264" t="str">
        <f>IFERROR(INDEX(GeneratingUnits!$A$5:$J$900,MATCH('6 - Source of RECs'!$B154,GeneratingUnits!$A$5:$A$900,0),MATCH('6 - Source of RECs'!$H154,GeneratingUnits!$A$5:$J$5,0)),"")</f>
        <v/>
      </c>
      <c r="AA154" s="193" t="e">
        <f>VLOOKUP(E154,Calculations!$G$3:$H$24,2)</f>
        <v>#N/A</v>
      </c>
      <c r="AB154" s="261">
        <f t="shared" si="8"/>
        <v>0</v>
      </c>
      <c r="AC154" s="193" t="str">
        <f>IFERROR(VLOOKUP($B154,'3X MSW'!$A$2:$C$4,3,),"")</f>
        <v/>
      </c>
      <c r="AD154" s="193">
        <f t="shared" si="9"/>
        <v>0</v>
      </c>
    </row>
    <row r="155" spans="2:30" x14ac:dyDescent="0.3">
      <c r="B155" s="59"/>
      <c r="C155" s="253" t="str">
        <f>IFERROR(VLOOKUP($B155,GeneratingUnits!$A$6:$I$900,2,TRUE),"")</f>
        <v/>
      </c>
      <c r="D155" s="253" t="str">
        <f>IFERROR(VLOOKUP($B155,GeneratingUnits!$A$6:$I$900,4,TRUE),"")</f>
        <v/>
      </c>
      <c r="E155" s="253" t="str">
        <f>IFERROR(VLOOKUP(B155,GeneratingUnits!$A$6:$J$899,5),"")</f>
        <v/>
      </c>
      <c r="F155" s="253" t="str">
        <f>IFERROR(VLOOKUP(B155,GeneratingUnits!$A$6:$J$899,10),"")</f>
        <v/>
      </c>
      <c r="G155" s="254"/>
      <c r="H155" s="59"/>
      <c r="I155" s="59"/>
      <c r="J155" s="263"/>
      <c r="K155" s="358" t="str">
        <f t="shared" si="10"/>
        <v/>
      </c>
      <c r="L155" s="264" t="str">
        <f>IFERROR(INDEX(GeneratingUnits!$A$5:$J$900,MATCH('6 - Source of RECs'!$B155,GeneratingUnits!$A$5:$A$900,0),MATCH('6 - Source of RECs'!$H155,GeneratingUnits!$A$5:$J$5,0)),"")</f>
        <v/>
      </c>
      <c r="AA155" s="193" t="e">
        <f>VLOOKUP(E155,Calculations!$G$3:$H$24,2)</f>
        <v>#N/A</v>
      </c>
      <c r="AB155" s="261">
        <f t="shared" si="8"/>
        <v>0</v>
      </c>
      <c r="AC155" s="193" t="str">
        <f>IFERROR(VLOOKUP($B155,'3X MSW'!$A$2:$C$4,3,),"")</f>
        <v/>
      </c>
      <c r="AD155" s="193">
        <f t="shared" si="9"/>
        <v>0</v>
      </c>
    </row>
    <row r="156" spans="2:30" x14ac:dyDescent="0.3">
      <c r="B156" s="59"/>
      <c r="C156" s="253" t="str">
        <f>IFERROR(VLOOKUP($B156,GeneratingUnits!$A$6:$I$900,2,TRUE),"")</f>
        <v/>
      </c>
      <c r="D156" s="253" t="str">
        <f>IFERROR(VLOOKUP($B156,GeneratingUnits!$A$6:$I$900,4,TRUE),"")</f>
        <v/>
      </c>
      <c r="E156" s="253" t="str">
        <f>IFERROR(VLOOKUP(B156,GeneratingUnits!$A$6:$J$899,5),"")</f>
        <v/>
      </c>
      <c r="F156" s="253" t="str">
        <f>IFERROR(VLOOKUP(B156,GeneratingUnits!$A$6:$J$899,10),"")</f>
        <v/>
      </c>
      <c r="G156" s="254"/>
      <c r="H156" s="59"/>
      <c r="I156" s="59"/>
      <c r="J156" s="263"/>
      <c r="K156" s="358" t="str">
        <f t="shared" si="10"/>
        <v/>
      </c>
      <c r="L156" s="264" t="str">
        <f>IFERROR(INDEX(GeneratingUnits!$A$5:$J$900,MATCH('6 - Source of RECs'!$B156,GeneratingUnits!$A$5:$A$900,0),MATCH('6 - Source of RECs'!$H156,GeneratingUnits!$A$5:$J$5,0)),"")</f>
        <v/>
      </c>
      <c r="AA156" s="193" t="e">
        <f>VLOOKUP(E156,Calculations!$G$3:$H$24,2)</f>
        <v>#N/A</v>
      </c>
      <c r="AB156" s="261">
        <f t="shared" si="8"/>
        <v>0</v>
      </c>
      <c r="AC156" s="193" t="str">
        <f>IFERROR(VLOOKUP($B156,'3X MSW'!$A$2:$C$4,3,),"")</f>
        <v/>
      </c>
      <c r="AD156" s="193">
        <f t="shared" si="9"/>
        <v>0</v>
      </c>
    </row>
    <row r="157" spans="2:30" x14ac:dyDescent="0.3">
      <c r="B157" s="59"/>
      <c r="C157" s="253" t="str">
        <f>IFERROR(VLOOKUP($B157,GeneratingUnits!$A$6:$I$900,2,TRUE),"")</f>
        <v/>
      </c>
      <c r="D157" s="253" t="str">
        <f>IFERROR(VLOOKUP($B157,GeneratingUnits!$A$6:$I$900,4,TRUE),"")</f>
        <v/>
      </c>
      <c r="E157" s="253" t="str">
        <f>IFERROR(VLOOKUP(B157,GeneratingUnits!$A$6:$J$899,5),"")</f>
        <v/>
      </c>
      <c r="F157" s="253" t="str">
        <f>IFERROR(VLOOKUP(B157,GeneratingUnits!$A$6:$J$899,10),"")</f>
        <v/>
      </c>
      <c r="G157" s="254"/>
      <c r="H157" s="59"/>
      <c r="I157" s="59"/>
      <c r="J157" s="263"/>
      <c r="K157" s="358" t="str">
        <f t="shared" si="10"/>
        <v/>
      </c>
      <c r="L157" s="264" t="str">
        <f>IFERROR(INDEX(GeneratingUnits!$A$5:$J$900,MATCH('6 - Source of RECs'!$B157,GeneratingUnits!$A$5:$A$900,0),MATCH('6 - Source of RECs'!$H157,GeneratingUnits!$A$5:$J$5,0)),"")</f>
        <v/>
      </c>
      <c r="AA157" s="193" t="e">
        <f>VLOOKUP(E157,Calculations!$G$3:$H$24,2)</f>
        <v>#N/A</v>
      </c>
      <c r="AB157" s="261">
        <f t="shared" si="8"/>
        <v>0</v>
      </c>
      <c r="AC157" s="193" t="str">
        <f>IFERROR(VLOOKUP($B157,'3X MSW'!$A$2:$C$4,3,),"")</f>
        <v/>
      </c>
      <c r="AD157" s="193">
        <f t="shared" si="9"/>
        <v>0</v>
      </c>
    </row>
    <row r="158" spans="2:30" x14ac:dyDescent="0.3">
      <c r="B158" s="59"/>
      <c r="C158" s="253" t="str">
        <f>IFERROR(VLOOKUP($B158,GeneratingUnits!$A$6:$I$900,2,TRUE),"")</f>
        <v/>
      </c>
      <c r="D158" s="253" t="str">
        <f>IFERROR(VLOOKUP($B158,GeneratingUnits!$A$6:$I$900,4,TRUE),"")</f>
        <v/>
      </c>
      <c r="E158" s="253" t="str">
        <f>IFERROR(VLOOKUP(B158,GeneratingUnits!$A$6:$J$899,5),"")</f>
        <v/>
      </c>
      <c r="F158" s="253" t="str">
        <f>IFERROR(VLOOKUP(B158,GeneratingUnits!$A$6:$J$899,10),"")</f>
        <v/>
      </c>
      <c r="G158" s="254"/>
      <c r="H158" s="59"/>
      <c r="I158" s="59"/>
      <c r="J158" s="263"/>
      <c r="K158" s="358" t="str">
        <f t="shared" si="10"/>
        <v/>
      </c>
      <c r="L158" s="264" t="str">
        <f>IFERROR(INDEX(GeneratingUnits!$A$5:$J$900,MATCH('6 - Source of RECs'!$B158,GeneratingUnits!$A$5:$A$900,0),MATCH('6 - Source of RECs'!$H158,GeneratingUnits!$A$5:$J$5,0)),"")</f>
        <v/>
      </c>
      <c r="AA158" s="193" t="e">
        <f>VLOOKUP(E158,Calculations!$G$3:$H$24,2)</f>
        <v>#N/A</v>
      </c>
      <c r="AB158" s="261">
        <f t="shared" si="8"/>
        <v>0</v>
      </c>
      <c r="AC158" s="193" t="str">
        <f>IFERROR(VLOOKUP($B158,'3X MSW'!$A$2:$C$4,3,),"")</f>
        <v/>
      </c>
      <c r="AD158" s="193">
        <f t="shared" si="9"/>
        <v>0</v>
      </c>
    </row>
    <row r="159" spans="2:30" x14ac:dyDescent="0.3">
      <c r="B159" s="59"/>
      <c r="C159" s="253" t="str">
        <f>IFERROR(VLOOKUP($B159,GeneratingUnits!$A$6:$I$900,2,TRUE),"")</f>
        <v/>
      </c>
      <c r="D159" s="253" t="str">
        <f>IFERROR(VLOOKUP($B159,GeneratingUnits!$A$6:$I$900,4,TRUE),"")</f>
        <v/>
      </c>
      <c r="E159" s="253" t="str">
        <f>IFERROR(VLOOKUP(B159,GeneratingUnits!$A$6:$J$899,5),"")</f>
        <v/>
      </c>
      <c r="F159" s="253" t="str">
        <f>IFERROR(VLOOKUP(B159,GeneratingUnits!$A$6:$J$899,10),"")</f>
        <v/>
      </c>
      <c r="G159" s="254"/>
      <c r="H159" s="59"/>
      <c r="I159" s="59"/>
      <c r="J159" s="263"/>
      <c r="K159" s="358" t="str">
        <f t="shared" si="10"/>
        <v/>
      </c>
      <c r="L159" s="264" t="str">
        <f>IFERROR(INDEX(GeneratingUnits!$A$5:$J$900,MATCH('6 - Source of RECs'!$B159,GeneratingUnits!$A$5:$A$900,0),MATCH('6 - Source of RECs'!$H159,GeneratingUnits!$A$5:$J$5,0)),"")</f>
        <v/>
      </c>
      <c r="AA159" s="193" t="e">
        <f>VLOOKUP(E159,Calculations!$G$3:$H$24,2)</f>
        <v>#N/A</v>
      </c>
      <c r="AB159" s="261">
        <f t="shared" si="8"/>
        <v>0</v>
      </c>
      <c r="AC159" s="193" t="str">
        <f>IFERROR(VLOOKUP($B159,'3X MSW'!$A$2:$C$4,3,),"")</f>
        <v/>
      </c>
      <c r="AD159" s="193">
        <f t="shared" si="9"/>
        <v>0</v>
      </c>
    </row>
    <row r="160" spans="2:30" x14ac:dyDescent="0.3">
      <c r="B160" s="59"/>
      <c r="C160" s="253" t="str">
        <f>IFERROR(VLOOKUP($B160,GeneratingUnits!$A$6:$I$900,2,TRUE),"")</f>
        <v/>
      </c>
      <c r="D160" s="253" t="str">
        <f>IFERROR(VLOOKUP($B160,GeneratingUnits!$A$6:$I$900,4,TRUE),"")</f>
        <v/>
      </c>
      <c r="E160" s="253" t="str">
        <f>IFERROR(VLOOKUP(B160,GeneratingUnits!$A$6:$J$899,5),"")</f>
        <v/>
      </c>
      <c r="F160" s="253" t="str">
        <f>IFERROR(VLOOKUP(B160,GeneratingUnits!$A$6:$J$899,10),"")</f>
        <v/>
      </c>
      <c r="G160" s="254"/>
      <c r="H160" s="59"/>
      <c r="I160" s="59"/>
      <c r="J160" s="263"/>
      <c r="K160" s="358" t="str">
        <f t="shared" si="10"/>
        <v/>
      </c>
      <c r="L160" s="264" t="str">
        <f>IFERROR(INDEX(GeneratingUnits!$A$5:$J$900,MATCH('6 - Source of RECs'!$B160,GeneratingUnits!$A$5:$A$900,0),MATCH('6 - Source of RECs'!$H160,GeneratingUnits!$A$5:$J$5,0)),"")</f>
        <v/>
      </c>
      <c r="AA160" s="193" t="e">
        <f>VLOOKUP(E160,Calculations!$G$3:$H$24,2)</f>
        <v>#N/A</v>
      </c>
      <c r="AB160" s="261">
        <f t="shared" si="8"/>
        <v>0</v>
      </c>
      <c r="AC160" s="193" t="str">
        <f>IFERROR(VLOOKUP($B160,'3X MSW'!$A$2:$C$4,3,),"")</f>
        <v/>
      </c>
      <c r="AD160" s="193">
        <f t="shared" si="9"/>
        <v>0</v>
      </c>
    </row>
    <row r="161" spans="2:30" x14ac:dyDescent="0.3">
      <c r="B161" s="59"/>
      <c r="C161" s="253" t="str">
        <f>IFERROR(VLOOKUP($B161,GeneratingUnits!$A$6:$I$900,2,TRUE),"")</f>
        <v/>
      </c>
      <c r="D161" s="253" t="str">
        <f>IFERROR(VLOOKUP($B161,GeneratingUnits!$A$6:$I$900,4,TRUE),"")</f>
        <v/>
      </c>
      <c r="E161" s="253" t="str">
        <f>IFERROR(VLOOKUP(B161,GeneratingUnits!$A$6:$J$899,5),"")</f>
        <v/>
      </c>
      <c r="F161" s="253" t="str">
        <f>IFERROR(VLOOKUP(B161,GeneratingUnits!$A$6:$J$899,10),"")</f>
        <v/>
      </c>
      <c r="G161" s="254"/>
      <c r="H161" s="59"/>
      <c r="I161" s="59"/>
      <c r="J161" s="263"/>
      <c r="K161" s="358" t="str">
        <f t="shared" si="10"/>
        <v/>
      </c>
      <c r="L161" s="264" t="str">
        <f>IFERROR(INDEX(GeneratingUnits!$A$5:$J$900,MATCH('6 - Source of RECs'!$B161,GeneratingUnits!$A$5:$A$900,0),MATCH('6 - Source of RECs'!$H161,GeneratingUnits!$A$5:$J$5,0)),"")</f>
        <v/>
      </c>
      <c r="AA161" s="193" t="e">
        <f>VLOOKUP(E161,Calculations!$G$3:$H$24,2)</f>
        <v>#N/A</v>
      </c>
      <c r="AB161" s="261">
        <f t="shared" si="8"/>
        <v>0</v>
      </c>
      <c r="AC161" s="193" t="str">
        <f>IFERROR(VLOOKUP($B161,'3X MSW'!$A$2:$C$4,3,),"")</f>
        <v/>
      </c>
      <c r="AD161" s="193">
        <f t="shared" si="9"/>
        <v>0</v>
      </c>
    </row>
    <row r="162" spans="2:30" x14ac:dyDescent="0.3">
      <c r="B162" s="59"/>
      <c r="C162" s="253" t="str">
        <f>IFERROR(VLOOKUP($B162,GeneratingUnits!$A$6:$I$900,2,TRUE),"")</f>
        <v/>
      </c>
      <c r="D162" s="253" t="str">
        <f>IFERROR(VLOOKUP($B162,GeneratingUnits!$A$6:$I$900,4,TRUE),"")</f>
        <v/>
      </c>
      <c r="E162" s="253" t="str">
        <f>IFERROR(VLOOKUP(B162,GeneratingUnits!$A$6:$J$899,5),"")</f>
        <v/>
      </c>
      <c r="F162" s="253" t="str">
        <f>IFERROR(VLOOKUP(B162,GeneratingUnits!$A$6:$J$899,10),"")</f>
        <v/>
      </c>
      <c r="G162" s="254"/>
      <c r="H162" s="59"/>
      <c r="I162" s="59"/>
      <c r="J162" s="263"/>
      <c r="K162" s="358" t="str">
        <f t="shared" si="10"/>
        <v/>
      </c>
      <c r="L162" s="264" t="str">
        <f>IFERROR(INDEX(GeneratingUnits!$A$5:$J$900,MATCH('6 - Source of RECs'!$B162,GeneratingUnits!$A$5:$A$900,0),MATCH('6 - Source of RECs'!$H162,GeneratingUnits!$A$5:$J$5,0)),"")</f>
        <v/>
      </c>
      <c r="AA162" s="193" t="e">
        <f>VLOOKUP(E162,Calculations!$G$3:$H$24,2)</f>
        <v>#N/A</v>
      </c>
      <c r="AB162" s="261">
        <f t="shared" si="8"/>
        <v>0</v>
      </c>
      <c r="AC162" s="193" t="str">
        <f>IFERROR(VLOOKUP($B162,'3X MSW'!$A$2:$C$4,3,),"")</f>
        <v/>
      </c>
      <c r="AD162" s="193">
        <f t="shared" si="9"/>
        <v>0</v>
      </c>
    </row>
    <row r="163" spans="2:30" x14ac:dyDescent="0.3">
      <c r="B163" s="59"/>
      <c r="C163" s="253" t="str">
        <f>IFERROR(VLOOKUP($B163,GeneratingUnits!$A$6:$I$900,2,TRUE),"")</f>
        <v/>
      </c>
      <c r="D163" s="253" t="str">
        <f>IFERROR(VLOOKUP($B163,GeneratingUnits!$A$6:$I$900,4,TRUE),"")</f>
        <v/>
      </c>
      <c r="E163" s="253" t="str">
        <f>IFERROR(VLOOKUP(B163,GeneratingUnits!$A$6:$J$899,5),"")</f>
        <v/>
      </c>
      <c r="F163" s="253" t="str">
        <f>IFERROR(VLOOKUP(B163,GeneratingUnits!$A$6:$J$899,10),"")</f>
        <v/>
      </c>
      <c r="G163" s="254"/>
      <c r="H163" s="59"/>
      <c r="I163" s="59"/>
      <c r="J163" s="263"/>
      <c r="K163" s="358" t="str">
        <f t="shared" si="10"/>
        <v/>
      </c>
      <c r="L163" s="264" t="str">
        <f>IFERROR(INDEX(GeneratingUnits!$A$5:$J$900,MATCH('6 - Source of RECs'!$B163,GeneratingUnits!$A$5:$A$900,0),MATCH('6 - Source of RECs'!$H163,GeneratingUnits!$A$5:$J$5,0)),"")</f>
        <v/>
      </c>
      <c r="AA163" s="193" t="e">
        <f>VLOOKUP(E163,Calculations!$G$3:$H$24,2)</f>
        <v>#N/A</v>
      </c>
      <c r="AB163" s="261">
        <f t="shared" si="8"/>
        <v>0</v>
      </c>
      <c r="AC163" s="193" t="str">
        <f>IFERROR(VLOOKUP($B163,'3X MSW'!$A$2:$C$4,3,),"")</f>
        <v/>
      </c>
      <c r="AD163" s="193">
        <f t="shared" si="9"/>
        <v>0</v>
      </c>
    </row>
    <row r="164" spans="2:30" x14ac:dyDescent="0.3">
      <c r="B164" s="59"/>
      <c r="C164" s="253" t="str">
        <f>IFERROR(VLOOKUP($B164,GeneratingUnits!$A$6:$I$900,2,TRUE),"")</f>
        <v/>
      </c>
      <c r="D164" s="253" t="str">
        <f>IFERROR(VLOOKUP($B164,GeneratingUnits!$A$6:$I$900,4,TRUE),"")</f>
        <v/>
      </c>
      <c r="E164" s="253" t="str">
        <f>IFERROR(VLOOKUP(B164,GeneratingUnits!$A$6:$J$899,5),"")</f>
        <v/>
      </c>
      <c r="F164" s="253" t="str">
        <f>IFERROR(VLOOKUP(B164,GeneratingUnits!$A$6:$J$899,10),"")</f>
        <v/>
      </c>
      <c r="G164" s="254"/>
      <c r="H164" s="59"/>
      <c r="I164" s="59"/>
      <c r="J164" s="263"/>
      <c r="K164" s="358" t="str">
        <f t="shared" si="10"/>
        <v/>
      </c>
      <c r="L164" s="264" t="str">
        <f>IFERROR(INDEX(GeneratingUnits!$A$5:$J$900,MATCH('6 - Source of RECs'!$B164,GeneratingUnits!$A$5:$A$900,0),MATCH('6 - Source of RECs'!$H164,GeneratingUnits!$A$5:$J$5,0)),"")</f>
        <v/>
      </c>
      <c r="AA164" s="193" t="e">
        <f>VLOOKUP(E164,Calculations!$G$3:$H$24,2)</f>
        <v>#N/A</v>
      </c>
      <c r="AB164" s="261">
        <f t="shared" si="8"/>
        <v>0</v>
      </c>
      <c r="AC164" s="193" t="str">
        <f>IFERROR(VLOOKUP($B164,'3X MSW'!$A$2:$C$4,3,),"")</f>
        <v/>
      </c>
      <c r="AD164" s="193">
        <f t="shared" si="9"/>
        <v>0</v>
      </c>
    </row>
    <row r="165" spans="2:30" x14ac:dyDescent="0.3">
      <c r="B165" s="59"/>
      <c r="C165" s="253" t="str">
        <f>IFERROR(VLOOKUP($B165,GeneratingUnits!$A$6:$I$900,2,TRUE),"")</f>
        <v/>
      </c>
      <c r="D165" s="253" t="str">
        <f>IFERROR(VLOOKUP($B165,GeneratingUnits!$A$6:$I$900,4,TRUE),"")</f>
        <v/>
      </c>
      <c r="E165" s="253" t="str">
        <f>IFERROR(VLOOKUP(B165,GeneratingUnits!$A$6:$J$899,5),"")</f>
        <v/>
      </c>
      <c r="F165" s="253" t="str">
        <f>IFERROR(VLOOKUP(B165,GeneratingUnits!$A$6:$J$899,10),"")</f>
        <v/>
      </c>
      <c r="G165" s="254"/>
      <c r="H165" s="59"/>
      <c r="I165" s="59"/>
      <c r="J165" s="263"/>
      <c r="K165" s="358" t="str">
        <f t="shared" si="10"/>
        <v/>
      </c>
      <c r="L165" s="264" t="str">
        <f>IFERROR(INDEX(GeneratingUnits!$A$5:$J$900,MATCH('6 - Source of RECs'!$B165,GeneratingUnits!$A$5:$A$900,0),MATCH('6 - Source of RECs'!$H165,GeneratingUnits!$A$5:$J$5,0)),"")</f>
        <v/>
      </c>
      <c r="AA165" s="193" t="e">
        <f>VLOOKUP(E165,Calculations!$G$3:$H$24,2)</f>
        <v>#N/A</v>
      </c>
      <c r="AB165" s="261">
        <f t="shared" si="8"/>
        <v>0</v>
      </c>
      <c r="AC165" s="193" t="str">
        <f>IFERROR(VLOOKUP($B165,'3X MSW'!$A$2:$C$4,3,),"")</f>
        <v/>
      </c>
      <c r="AD165" s="193">
        <f t="shared" si="9"/>
        <v>0</v>
      </c>
    </row>
    <row r="166" spans="2:30" x14ac:dyDescent="0.3">
      <c r="B166" s="59"/>
      <c r="C166" s="253" t="str">
        <f>IFERROR(VLOOKUP($B166,GeneratingUnits!$A$6:$I$900,2,TRUE),"")</f>
        <v/>
      </c>
      <c r="D166" s="253" t="str">
        <f>IFERROR(VLOOKUP($B166,GeneratingUnits!$A$6:$I$900,4,TRUE),"")</f>
        <v/>
      </c>
      <c r="E166" s="253" t="str">
        <f>IFERROR(VLOOKUP(B166,GeneratingUnits!$A$6:$J$899,5),"")</f>
        <v/>
      </c>
      <c r="F166" s="253" t="str">
        <f>IFERROR(VLOOKUP(B166,GeneratingUnits!$A$6:$J$899,10),"")</f>
        <v/>
      </c>
      <c r="G166" s="254"/>
      <c r="H166" s="59"/>
      <c r="I166" s="59"/>
      <c r="J166" s="263"/>
      <c r="K166" s="358" t="str">
        <f t="shared" si="10"/>
        <v/>
      </c>
      <c r="L166" s="264" t="str">
        <f>IFERROR(INDEX(GeneratingUnits!$A$5:$J$900,MATCH('6 - Source of RECs'!$B166,GeneratingUnits!$A$5:$A$900,0),MATCH('6 - Source of RECs'!$H166,GeneratingUnits!$A$5:$J$5,0)),"")</f>
        <v/>
      </c>
      <c r="AA166" s="193" t="e">
        <f>VLOOKUP(E166,Calculations!$G$3:$H$24,2)</f>
        <v>#N/A</v>
      </c>
      <c r="AB166" s="261">
        <f t="shared" si="8"/>
        <v>0</v>
      </c>
      <c r="AC166" s="193" t="str">
        <f>IFERROR(VLOOKUP($B166,'3X MSW'!$A$2:$C$4,3,),"")</f>
        <v/>
      </c>
      <c r="AD166" s="193">
        <f t="shared" si="9"/>
        <v>0</v>
      </c>
    </row>
    <row r="167" spans="2:30" x14ac:dyDescent="0.3">
      <c r="B167" s="59"/>
      <c r="C167" s="253" t="str">
        <f>IFERROR(VLOOKUP($B167,GeneratingUnits!$A$6:$I$900,2,TRUE),"")</f>
        <v/>
      </c>
      <c r="D167" s="253" t="str">
        <f>IFERROR(VLOOKUP($B167,GeneratingUnits!$A$6:$I$900,4,TRUE),"")</f>
        <v/>
      </c>
      <c r="E167" s="253" t="str">
        <f>IFERROR(VLOOKUP(B167,GeneratingUnits!$A$6:$J$899,5),"")</f>
        <v/>
      </c>
      <c r="F167" s="253" t="str">
        <f>IFERROR(VLOOKUP(B167,GeneratingUnits!$A$6:$J$899,10),"")</f>
        <v/>
      </c>
      <c r="G167" s="254"/>
      <c r="H167" s="59"/>
      <c r="I167" s="59"/>
      <c r="J167" s="263"/>
      <c r="K167" s="358" t="str">
        <f t="shared" si="10"/>
        <v/>
      </c>
      <c r="L167" s="264" t="str">
        <f>IFERROR(INDEX(GeneratingUnits!$A$5:$J$900,MATCH('6 - Source of RECs'!$B167,GeneratingUnits!$A$5:$A$900,0),MATCH('6 - Source of RECs'!$H167,GeneratingUnits!$A$5:$J$5,0)),"")</f>
        <v/>
      </c>
      <c r="AA167" s="193" t="e">
        <f>VLOOKUP(E167,Calculations!$G$3:$H$24,2)</f>
        <v>#N/A</v>
      </c>
      <c r="AB167" s="261">
        <f t="shared" si="8"/>
        <v>0</v>
      </c>
      <c r="AC167" s="193" t="str">
        <f>IFERROR(VLOOKUP($B167,'3X MSW'!$A$2:$C$4,3,),"")</f>
        <v/>
      </c>
      <c r="AD167" s="193">
        <f t="shared" si="9"/>
        <v>0</v>
      </c>
    </row>
    <row r="168" spans="2:30" x14ac:dyDescent="0.3">
      <c r="B168" s="59"/>
      <c r="C168" s="253" t="str">
        <f>IFERROR(VLOOKUP($B168,GeneratingUnits!$A$6:$I$900,2,TRUE),"")</f>
        <v/>
      </c>
      <c r="D168" s="253" t="str">
        <f>IFERROR(VLOOKUP($B168,GeneratingUnits!$A$6:$I$900,4,TRUE),"")</f>
        <v/>
      </c>
      <c r="E168" s="253" t="str">
        <f>IFERROR(VLOOKUP(B168,GeneratingUnits!$A$6:$J$899,5),"")</f>
        <v/>
      </c>
      <c r="F168" s="253" t="str">
        <f>IFERROR(VLOOKUP(B168,GeneratingUnits!$A$6:$J$899,10),"")</f>
        <v/>
      </c>
      <c r="G168" s="254"/>
      <c r="H168" s="59"/>
      <c r="I168" s="59"/>
      <c r="J168" s="263"/>
      <c r="K168" s="358" t="str">
        <f t="shared" si="10"/>
        <v/>
      </c>
      <c r="L168" s="264" t="str">
        <f>IFERROR(INDEX(GeneratingUnits!$A$5:$J$900,MATCH('6 - Source of RECs'!$B168,GeneratingUnits!$A$5:$A$900,0),MATCH('6 - Source of RECs'!$H168,GeneratingUnits!$A$5:$J$5,0)),"")</f>
        <v/>
      </c>
      <c r="AA168" s="193" t="e">
        <f>VLOOKUP(E168,Calculations!$G$3:$H$24,2)</f>
        <v>#N/A</v>
      </c>
      <c r="AB168" s="261">
        <f t="shared" si="8"/>
        <v>0</v>
      </c>
      <c r="AC168" s="193" t="str">
        <f>IFERROR(VLOOKUP($B168,'3X MSW'!$A$2:$C$4,3,),"")</f>
        <v/>
      </c>
      <c r="AD168" s="193">
        <f t="shared" si="9"/>
        <v>0</v>
      </c>
    </row>
    <row r="169" spans="2:30" x14ac:dyDescent="0.3">
      <c r="B169" s="59"/>
      <c r="C169" s="253" t="str">
        <f>IFERROR(VLOOKUP($B169,GeneratingUnits!$A$6:$I$900,2,TRUE),"")</f>
        <v/>
      </c>
      <c r="D169" s="253" t="str">
        <f>IFERROR(VLOOKUP($B169,GeneratingUnits!$A$6:$I$900,4,TRUE),"")</f>
        <v/>
      </c>
      <c r="E169" s="253" t="str">
        <f>IFERROR(VLOOKUP(B169,GeneratingUnits!$A$6:$J$899,5),"")</f>
        <v/>
      </c>
      <c r="F169" s="253" t="str">
        <f>IFERROR(VLOOKUP(B169,GeneratingUnits!$A$6:$J$899,10),"")</f>
        <v/>
      </c>
      <c r="G169" s="254"/>
      <c r="H169" s="59"/>
      <c r="I169" s="59"/>
      <c r="J169" s="263"/>
      <c r="K169" s="358" t="str">
        <f t="shared" si="10"/>
        <v/>
      </c>
      <c r="L169" s="264" t="str">
        <f>IFERROR(INDEX(GeneratingUnits!$A$5:$J$900,MATCH('6 - Source of RECs'!$B169,GeneratingUnits!$A$5:$A$900,0),MATCH('6 - Source of RECs'!$H169,GeneratingUnits!$A$5:$J$5,0)),"")</f>
        <v/>
      </c>
      <c r="AA169" s="193" t="e">
        <f>VLOOKUP(E169,Calculations!$G$3:$H$24,2)</f>
        <v>#N/A</v>
      </c>
      <c r="AB169" s="261">
        <f t="shared" si="8"/>
        <v>0</v>
      </c>
      <c r="AC169" s="193" t="str">
        <f>IFERROR(VLOOKUP($B169,'3X MSW'!$A$2:$C$4,3,),"")</f>
        <v/>
      </c>
      <c r="AD169" s="193">
        <f t="shared" si="9"/>
        <v>0</v>
      </c>
    </row>
    <row r="170" spans="2:30" x14ac:dyDescent="0.3">
      <c r="B170" s="59"/>
      <c r="C170" s="253" t="str">
        <f>IFERROR(VLOOKUP($B170,GeneratingUnits!$A$6:$I$900,2,TRUE),"")</f>
        <v/>
      </c>
      <c r="D170" s="253" t="str">
        <f>IFERROR(VLOOKUP($B170,GeneratingUnits!$A$6:$I$900,4,TRUE),"")</f>
        <v/>
      </c>
      <c r="E170" s="253" t="str">
        <f>IFERROR(VLOOKUP(B170,GeneratingUnits!$A$6:$J$899,5),"")</f>
        <v/>
      </c>
      <c r="F170" s="253" t="str">
        <f>IFERROR(VLOOKUP(B170,GeneratingUnits!$A$6:$J$899,10),"")</f>
        <v/>
      </c>
      <c r="G170" s="254"/>
      <c r="H170" s="59"/>
      <c r="I170" s="59"/>
      <c r="J170" s="263"/>
      <c r="K170" s="358" t="str">
        <f t="shared" si="10"/>
        <v/>
      </c>
      <c r="L170" s="264" t="str">
        <f>IFERROR(INDEX(GeneratingUnits!$A$5:$J$900,MATCH('6 - Source of RECs'!$B170,GeneratingUnits!$A$5:$A$900,0),MATCH('6 - Source of RECs'!$H170,GeneratingUnits!$A$5:$J$5,0)),"")</f>
        <v/>
      </c>
      <c r="AA170" s="193" t="e">
        <f>VLOOKUP(E170,Calculations!$G$3:$H$24,2)</f>
        <v>#N/A</v>
      </c>
      <c r="AB170" s="261">
        <f t="shared" si="8"/>
        <v>0</v>
      </c>
      <c r="AC170" s="193" t="str">
        <f>IFERROR(VLOOKUP($B170,'3X MSW'!$A$2:$C$4,3,),"")</f>
        <v/>
      </c>
      <c r="AD170" s="193">
        <f t="shared" si="9"/>
        <v>0</v>
      </c>
    </row>
    <row r="171" spans="2:30" x14ac:dyDescent="0.3">
      <c r="B171" s="59"/>
      <c r="C171" s="253" t="str">
        <f>IFERROR(VLOOKUP($B171,GeneratingUnits!$A$6:$I$900,2,TRUE),"")</f>
        <v/>
      </c>
      <c r="D171" s="253" t="str">
        <f>IFERROR(VLOOKUP($B171,GeneratingUnits!$A$6:$I$900,4,TRUE),"")</f>
        <v/>
      </c>
      <c r="E171" s="253" t="str">
        <f>IFERROR(VLOOKUP(B171,GeneratingUnits!$A$6:$J$899,5),"")</f>
        <v/>
      </c>
      <c r="F171" s="253" t="str">
        <f>IFERROR(VLOOKUP(B171,GeneratingUnits!$A$6:$J$899,10),"")</f>
        <v/>
      </c>
      <c r="G171" s="254"/>
      <c r="H171" s="59"/>
      <c r="I171" s="59"/>
      <c r="J171" s="263"/>
      <c r="K171" s="358" t="str">
        <f t="shared" si="10"/>
        <v/>
      </c>
      <c r="L171" s="264" t="str">
        <f>IFERROR(INDEX(GeneratingUnits!$A$5:$J$900,MATCH('6 - Source of RECs'!$B171,GeneratingUnits!$A$5:$A$900,0),MATCH('6 - Source of RECs'!$H171,GeneratingUnits!$A$5:$J$5,0)),"")</f>
        <v/>
      </c>
      <c r="AA171" s="193" t="e">
        <f>VLOOKUP(E171,Calculations!$G$3:$H$24,2)</f>
        <v>#N/A</v>
      </c>
      <c r="AB171" s="261">
        <f t="shared" si="8"/>
        <v>0</v>
      </c>
      <c r="AC171" s="193" t="str">
        <f>IFERROR(VLOOKUP($B171,'3X MSW'!$A$2:$C$4,3,),"")</f>
        <v/>
      </c>
      <c r="AD171" s="193">
        <f t="shared" si="9"/>
        <v>0</v>
      </c>
    </row>
    <row r="172" spans="2:30" x14ac:dyDescent="0.3">
      <c r="B172" s="59"/>
      <c r="C172" s="253" t="str">
        <f>IFERROR(VLOOKUP($B172,GeneratingUnits!$A$6:$I$900,2,TRUE),"")</f>
        <v/>
      </c>
      <c r="D172" s="253" t="str">
        <f>IFERROR(VLOOKUP($B172,GeneratingUnits!$A$6:$I$900,4,TRUE),"")</f>
        <v/>
      </c>
      <c r="E172" s="253" t="str">
        <f>IFERROR(VLOOKUP(B172,GeneratingUnits!$A$6:$J$899,5),"")</f>
        <v/>
      </c>
      <c r="F172" s="253" t="str">
        <f>IFERROR(VLOOKUP(B172,GeneratingUnits!$A$6:$J$899,10),"")</f>
        <v/>
      </c>
      <c r="G172" s="254"/>
      <c r="H172" s="59"/>
      <c r="I172" s="59"/>
      <c r="J172" s="263"/>
      <c r="K172" s="358" t="str">
        <f t="shared" si="10"/>
        <v/>
      </c>
      <c r="L172" s="264" t="str">
        <f>IFERROR(INDEX(GeneratingUnits!$A$5:$J$900,MATCH('6 - Source of RECs'!$B172,GeneratingUnits!$A$5:$A$900,0),MATCH('6 - Source of RECs'!$H172,GeneratingUnits!$A$5:$J$5,0)),"")</f>
        <v/>
      </c>
      <c r="AA172" s="193" t="e">
        <f>VLOOKUP(E172,Calculations!$G$3:$H$24,2)</f>
        <v>#N/A</v>
      </c>
      <c r="AB172" s="261">
        <f t="shared" si="8"/>
        <v>0</v>
      </c>
      <c r="AC172" s="193" t="str">
        <f>IFERROR(VLOOKUP($B172,'3X MSW'!$A$2:$C$4,3,),"")</f>
        <v/>
      </c>
      <c r="AD172" s="193">
        <f t="shared" si="9"/>
        <v>0</v>
      </c>
    </row>
    <row r="173" spans="2:30" x14ac:dyDescent="0.3">
      <c r="B173" s="59"/>
      <c r="C173" s="253" t="str">
        <f>IFERROR(VLOOKUP($B173,GeneratingUnits!$A$6:$I$900,2,TRUE),"")</f>
        <v/>
      </c>
      <c r="D173" s="253" t="str">
        <f>IFERROR(VLOOKUP($B173,GeneratingUnits!$A$6:$I$900,4,TRUE),"")</f>
        <v/>
      </c>
      <c r="E173" s="253" t="str">
        <f>IFERROR(VLOOKUP(B173,GeneratingUnits!$A$6:$J$899,5),"")</f>
        <v/>
      </c>
      <c r="F173" s="253" t="str">
        <f>IFERROR(VLOOKUP(B173,GeneratingUnits!$A$6:$J$899,10),"")</f>
        <v/>
      </c>
      <c r="G173" s="254"/>
      <c r="H173" s="59"/>
      <c r="I173" s="59"/>
      <c r="J173" s="263"/>
      <c r="K173" s="358" t="str">
        <f t="shared" si="10"/>
        <v/>
      </c>
      <c r="L173" s="264" t="str">
        <f>IFERROR(INDEX(GeneratingUnits!$A$5:$J$900,MATCH('6 - Source of RECs'!$B173,GeneratingUnits!$A$5:$A$900,0),MATCH('6 - Source of RECs'!$H173,GeneratingUnits!$A$5:$J$5,0)),"")</f>
        <v/>
      </c>
      <c r="AA173" s="193" t="e">
        <f>VLOOKUP(E173,Calculations!$G$3:$H$24,2)</f>
        <v>#N/A</v>
      </c>
      <c r="AB173" s="261">
        <f t="shared" ref="AB173:AB211" si="11">J173*G173</f>
        <v>0</v>
      </c>
      <c r="AC173" s="193" t="str">
        <f>IFERROR(VLOOKUP($B173,'3X MSW'!$A$2:$C$4,3,),"")</f>
        <v/>
      </c>
      <c r="AD173" s="193">
        <f t="shared" ref="AD173:AD211" si="12">IF(AC173="Applied",K173,G173)</f>
        <v>0</v>
      </c>
    </row>
    <row r="174" spans="2:30" x14ac:dyDescent="0.3">
      <c r="B174" s="59"/>
      <c r="C174" s="253" t="str">
        <f>IFERROR(VLOOKUP($B174,GeneratingUnits!$A$6:$I$900,2,TRUE),"")</f>
        <v/>
      </c>
      <c r="D174" s="253" t="str">
        <f>IFERROR(VLOOKUP($B174,GeneratingUnits!$A$6:$I$900,4,TRUE),"")</f>
        <v/>
      </c>
      <c r="E174" s="253" t="str">
        <f>IFERROR(VLOOKUP(B174,GeneratingUnits!$A$6:$J$899,5),"")</f>
        <v/>
      </c>
      <c r="F174" s="253" t="str">
        <f>IFERROR(VLOOKUP(B174,GeneratingUnits!$A$6:$J$899,10),"")</f>
        <v/>
      </c>
      <c r="G174" s="254"/>
      <c r="H174" s="59"/>
      <c r="I174" s="59"/>
      <c r="J174" s="263"/>
      <c r="K174" s="358" t="str">
        <f t="shared" si="10"/>
        <v/>
      </c>
      <c r="L174" s="264" t="str">
        <f>IFERROR(INDEX(GeneratingUnits!$A$5:$J$900,MATCH('6 - Source of RECs'!$B174,GeneratingUnits!$A$5:$A$900,0),MATCH('6 - Source of RECs'!$H174,GeneratingUnits!$A$5:$J$5,0)),"")</f>
        <v/>
      </c>
      <c r="AA174" s="193" t="e">
        <f>VLOOKUP(E174,Calculations!$G$3:$H$24,2)</f>
        <v>#N/A</v>
      </c>
      <c r="AB174" s="261">
        <f t="shared" si="11"/>
        <v>0</v>
      </c>
      <c r="AC174" s="193" t="str">
        <f>IFERROR(VLOOKUP($B174,'3X MSW'!$A$2:$C$4,3,),"")</f>
        <v/>
      </c>
      <c r="AD174" s="193">
        <f t="shared" si="12"/>
        <v>0</v>
      </c>
    </row>
    <row r="175" spans="2:30" x14ac:dyDescent="0.3">
      <c r="B175" s="59"/>
      <c r="C175" s="253" t="str">
        <f>IFERROR(VLOOKUP($B175,GeneratingUnits!$A$6:$I$900,2,TRUE),"")</f>
        <v/>
      </c>
      <c r="D175" s="253" t="str">
        <f>IFERROR(VLOOKUP($B175,GeneratingUnits!$A$6:$I$900,4,TRUE),"")</f>
        <v/>
      </c>
      <c r="E175" s="253" t="str">
        <f>IFERROR(VLOOKUP(B175,GeneratingUnits!$A$6:$J$899,5),"")</f>
        <v/>
      </c>
      <c r="F175" s="253" t="str">
        <f>IFERROR(VLOOKUP(B175,GeneratingUnits!$A$6:$J$899,10),"")</f>
        <v/>
      </c>
      <c r="G175" s="254"/>
      <c r="H175" s="59"/>
      <c r="I175" s="59"/>
      <c r="J175" s="263"/>
      <c r="K175" s="358" t="str">
        <f t="shared" si="10"/>
        <v/>
      </c>
      <c r="L175" s="264" t="str">
        <f>IFERROR(INDEX(GeneratingUnits!$A$5:$J$900,MATCH('6 - Source of RECs'!$B175,GeneratingUnits!$A$5:$A$900,0),MATCH('6 - Source of RECs'!$H175,GeneratingUnits!$A$5:$J$5,0)),"")</f>
        <v/>
      </c>
      <c r="AA175" s="193" t="e">
        <f>VLOOKUP(E175,Calculations!$G$3:$H$24,2)</f>
        <v>#N/A</v>
      </c>
      <c r="AB175" s="261">
        <f t="shared" si="11"/>
        <v>0</v>
      </c>
      <c r="AC175" s="193" t="str">
        <f>IFERROR(VLOOKUP($B175,'3X MSW'!$A$2:$C$4,3,),"")</f>
        <v/>
      </c>
      <c r="AD175" s="193">
        <f t="shared" si="12"/>
        <v>0</v>
      </c>
    </row>
    <row r="176" spans="2:30" x14ac:dyDescent="0.3">
      <c r="B176" s="59"/>
      <c r="C176" s="253" t="str">
        <f>IFERROR(VLOOKUP($B176,GeneratingUnits!$A$6:$I$900,2,TRUE),"")</f>
        <v/>
      </c>
      <c r="D176" s="253" t="str">
        <f>IFERROR(VLOOKUP($B176,GeneratingUnits!$A$6:$I$900,4,TRUE),"")</f>
        <v/>
      </c>
      <c r="E176" s="253" t="str">
        <f>IFERROR(VLOOKUP(B176,GeneratingUnits!$A$6:$J$899,5),"")</f>
        <v/>
      </c>
      <c r="F176" s="253" t="str">
        <f>IFERROR(VLOOKUP(B176,GeneratingUnits!$A$6:$J$899,10),"")</f>
        <v/>
      </c>
      <c r="G176" s="254"/>
      <c r="H176" s="59"/>
      <c r="I176" s="59"/>
      <c r="J176" s="263"/>
      <c r="K176" s="358" t="str">
        <f t="shared" si="10"/>
        <v/>
      </c>
      <c r="L176" s="264" t="str">
        <f>IFERROR(INDEX(GeneratingUnits!$A$5:$J$900,MATCH('6 - Source of RECs'!$B176,GeneratingUnits!$A$5:$A$900,0),MATCH('6 - Source of RECs'!$H176,GeneratingUnits!$A$5:$J$5,0)),"")</f>
        <v/>
      </c>
      <c r="AA176" s="193" t="e">
        <f>VLOOKUP(E176,Calculations!$G$3:$H$24,2)</f>
        <v>#N/A</v>
      </c>
      <c r="AB176" s="261">
        <f t="shared" si="11"/>
        <v>0</v>
      </c>
      <c r="AC176" s="193" t="str">
        <f>IFERROR(VLOOKUP($B176,'3X MSW'!$A$2:$C$4,3,),"")</f>
        <v/>
      </c>
      <c r="AD176" s="193">
        <f t="shared" si="12"/>
        <v>0</v>
      </c>
    </row>
    <row r="177" spans="2:30" x14ac:dyDescent="0.3">
      <c r="B177" s="59"/>
      <c r="C177" s="253" t="str">
        <f>IFERROR(VLOOKUP($B177,GeneratingUnits!$A$6:$I$900,2,TRUE),"")</f>
        <v/>
      </c>
      <c r="D177" s="253" t="str">
        <f>IFERROR(VLOOKUP($B177,GeneratingUnits!$A$6:$I$900,4,TRUE),"")</f>
        <v/>
      </c>
      <c r="E177" s="253" t="str">
        <f>IFERROR(VLOOKUP(B177,GeneratingUnits!$A$6:$J$899,5),"")</f>
        <v/>
      </c>
      <c r="F177" s="253" t="str">
        <f>IFERROR(VLOOKUP(B177,GeneratingUnits!$A$6:$J$899,10),"")</f>
        <v/>
      </c>
      <c r="G177" s="254"/>
      <c r="H177" s="59"/>
      <c r="I177" s="59"/>
      <c r="J177" s="263"/>
      <c r="K177" s="358" t="str">
        <f t="shared" si="10"/>
        <v/>
      </c>
      <c r="L177" s="264" t="str">
        <f>IFERROR(INDEX(GeneratingUnits!$A$5:$J$900,MATCH('6 - Source of RECs'!$B177,GeneratingUnits!$A$5:$A$900,0),MATCH('6 - Source of RECs'!$H177,GeneratingUnits!$A$5:$J$5,0)),"")</f>
        <v/>
      </c>
      <c r="AA177" s="193" t="e">
        <f>VLOOKUP(E177,Calculations!$G$3:$H$24,2)</f>
        <v>#N/A</v>
      </c>
      <c r="AB177" s="261">
        <f t="shared" si="11"/>
        <v>0</v>
      </c>
      <c r="AC177" s="193" t="str">
        <f>IFERROR(VLOOKUP($B177,'3X MSW'!$A$2:$C$4,3,),"")</f>
        <v/>
      </c>
      <c r="AD177" s="193">
        <f t="shared" si="12"/>
        <v>0</v>
      </c>
    </row>
    <row r="178" spans="2:30" x14ac:dyDescent="0.3">
      <c r="B178" s="59"/>
      <c r="C178" s="253" t="str">
        <f>IFERROR(VLOOKUP($B178,GeneratingUnits!$A$6:$I$900,2,TRUE),"")</f>
        <v/>
      </c>
      <c r="D178" s="253" t="str">
        <f>IFERROR(VLOOKUP($B178,GeneratingUnits!$A$6:$I$900,4,TRUE),"")</f>
        <v/>
      </c>
      <c r="E178" s="253" t="str">
        <f>IFERROR(VLOOKUP(B178,GeneratingUnits!$A$6:$J$899,5),"")</f>
        <v/>
      </c>
      <c r="F178" s="253" t="str">
        <f>IFERROR(VLOOKUP(B178,GeneratingUnits!$A$6:$J$899,10),"")</f>
        <v/>
      </c>
      <c r="G178" s="254"/>
      <c r="H178" s="59"/>
      <c r="I178" s="59"/>
      <c r="J178" s="263"/>
      <c r="K178" s="358" t="str">
        <f t="shared" si="10"/>
        <v/>
      </c>
      <c r="L178" s="264" t="str">
        <f>IFERROR(INDEX(GeneratingUnits!$A$5:$J$900,MATCH('6 - Source of RECs'!$B178,GeneratingUnits!$A$5:$A$900,0),MATCH('6 - Source of RECs'!$H178,GeneratingUnits!$A$5:$J$5,0)),"")</f>
        <v/>
      </c>
      <c r="AA178" s="193" t="e">
        <f>VLOOKUP(E178,Calculations!$G$3:$H$24,2)</f>
        <v>#N/A</v>
      </c>
      <c r="AB178" s="261">
        <f t="shared" si="11"/>
        <v>0</v>
      </c>
      <c r="AC178" s="193" t="str">
        <f>IFERROR(VLOOKUP($B178,'3X MSW'!$A$2:$C$4,3,),"")</f>
        <v/>
      </c>
      <c r="AD178" s="193">
        <f t="shared" si="12"/>
        <v>0</v>
      </c>
    </row>
    <row r="179" spans="2:30" x14ac:dyDescent="0.3">
      <c r="B179" s="59"/>
      <c r="C179" s="253" t="str">
        <f>IFERROR(VLOOKUP($B179,GeneratingUnits!$A$6:$I$900,2,TRUE),"")</f>
        <v/>
      </c>
      <c r="D179" s="253" t="str">
        <f>IFERROR(VLOOKUP($B179,GeneratingUnits!$A$6:$I$900,4,TRUE),"")</f>
        <v/>
      </c>
      <c r="E179" s="253" t="str">
        <f>IFERROR(VLOOKUP(B179,GeneratingUnits!$A$6:$J$899,5),"")</f>
        <v/>
      </c>
      <c r="F179" s="253" t="str">
        <f>IFERROR(VLOOKUP(B179,GeneratingUnits!$A$6:$J$899,10),"")</f>
        <v/>
      </c>
      <c r="G179" s="254"/>
      <c r="H179" s="59"/>
      <c r="I179" s="59"/>
      <c r="J179" s="263"/>
      <c r="K179" s="358" t="str">
        <f t="shared" si="10"/>
        <v/>
      </c>
      <c r="L179" s="264" t="str">
        <f>IFERROR(INDEX(GeneratingUnits!$A$5:$J$900,MATCH('6 - Source of RECs'!$B179,GeneratingUnits!$A$5:$A$900,0),MATCH('6 - Source of RECs'!$H179,GeneratingUnits!$A$5:$J$5,0)),"")</f>
        <v/>
      </c>
      <c r="AA179" s="193" t="e">
        <f>VLOOKUP(E179,Calculations!$G$3:$H$24,2)</f>
        <v>#N/A</v>
      </c>
      <c r="AB179" s="261">
        <f t="shared" si="11"/>
        <v>0</v>
      </c>
      <c r="AC179" s="193" t="str">
        <f>IFERROR(VLOOKUP($B179,'3X MSW'!$A$2:$C$4,3,),"")</f>
        <v/>
      </c>
      <c r="AD179" s="193">
        <f t="shared" si="12"/>
        <v>0</v>
      </c>
    </row>
    <row r="180" spans="2:30" x14ac:dyDescent="0.3">
      <c r="B180" s="59"/>
      <c r="C180" s="253" t="str">
        <f>IFERROR(VLOOKUP($B180,GeneratingUnits!$A$6:$I$900,2,TRUE),"")</f>
        <v/>
      </c>
      <c r="D180" s="253" t="str">
        <f>IFERROR(VLOOKUP($B180,GeneratingUnits!$A$6:$I$900,4,TRUE),"")</f>
        <v/>
      </c>
      <c r="E180" s="253" t="str">
        <f>IFERROR(VLOOKUP(B180,GeneratingUnits!$A$6:$J$899,5),"")</f>
        <v/>
      </c>
      <c r="F180" s="253" t="str">
        <f>IFERROR(VLOOKUP(B180,GeneratingUnits!$A$6:$J$899,10),"")</f>
        <v/>
      </c>
      <c r="G180" s="254"/>
      <c r="H180" s="59"/>
      <c r="I180" s="59"/>
      <c r="J180" s="263"/>
      <c r="K180" s="358" t="str">
        <f t="shared" si="10"/>
        <v/>
      </c>
      <c r="L180" s="264" t="str">
        <f>IFERROR(INDEX(GeneratingUnits!$A$5:$J$900,MATCH('6 - Source of RECs'!$B180,GeneratingUnits!$A$5:$A$900,0),MATCH('6 - Source of RECs'!$H180,GeneratingUnits!$A$5:$J$5,0)),"")</f>
        <v/>
      </c>
      <c r="AA180" s="193" t="e">
        <f>VLOOKUP(E180,Calculations!$G$3:$H$24,2)</f>
        <v>#N/A</v>
      </c>
      <c r="AB180" s="261">
        <f t="shared" si="11"/>
        <v>0</v>
      </c>
      <c r="AC180" s="193" t="str">
        <f>IFERROR(VLOOKUP($B180,'3X MSW'!$A$2:$C$4,3,),"")</f>
        <v/>
      </c>
      <c r="AD180" s="193">
        <f t="shared" si="12"/>
        <v>0</v>
      </c>
    </row>
    <row r="181" spans="2:30" x14ac:dyDescent="0.3">
      <c r="B181" s="59"/>
      <c r="C181" s="253" t="str">
        <f>IFERROR(VLOOKUP($B181,GeneratingUnits!$A$6:$I$900,2,TRUE),"")</f>
        <v/>
      </c>
      <c r="D181" s="253" t="str">
        <f>IFERROR(VLOOKUP($B181,GeneratingUnits!$A$6:$I$900,4,TRUE),"")</f>
        <v/>
      </c>
      <c r="E181" s="253" t="str">
        <f>IFERROR(VLOOKUP(B181,GeneratingUnits!$A$6:$J$899,5),"")</f>
        <v/>
      </c>
      <c r="F181" s="253" t="str">
        <f>IFERROR(VLOOKUP(B181,GeneratingUnits!$A$6:$J$899,10),"")</f>
        <v/>
      </c>
      <c r="G181" s="254"/>
      <c r="H181" s="59"/>
      <c r="I181" s="59"/>
      <c r="J181" s="263"/>
      <c r="K181" s="358" t="str">
        <f t="shared" si="10"/>
        <v/>
      </c>
      <c r="L181" s="264" t="str">
        <f>IFERROR(INDEX(GeneratingUnits!$A$5:$J$900,MATCH('6 - Source of RECs'!$B181,GeneratingUnits!$A$5:$A$900,0),MATCH('6 - Source of RECs'!$H181,GeneratingUnits!$A$5:$J$5,0)),"")</f>
        <v/>
      </c>
      <c r="AA181" s="193" t="e">
        <f>VLOOKUP(E181,Calculations!$G$3:$H$24,2)</f>
        <v>#N/A</v>
      </c>
      <c r="AB181" s="261">
        <f t="shared" si="11"/>
        <v>0</v>
      </c>
      <c r="AC181" s="193" t="str">
        <f>IFERROR(VLOOKUP($B181,'3X MSW'!$A$2:$C$4,3,),"")</f>
        <v/>
      </c>
      <c r="AD181" s="193">
        <f t="shared" si="12"/>
        <v>0</v>
      </c>
    </row>
    <row r="182" spans="2:30" x14ac:dyDescent="0.3">
      <c r="B182" s="59"/>
      <c r="C182" s="253" t="str">
        <f>IFERROR(VLOOKUP($B182,GeneratingUnits!$A$6:$I$900,2,TRUE),"")</f>
        <v/>
      </c>
      <c r="D182" s="253" t="str">
        <f>IFERROR(VLOOKUP($B182,GeneratingUnits!$A$6:$I$900,4,TRUE),"")</f>
        <v/>
      </c>
      <c r="E182" s="253" t="str">
        <f>IFERROR(VLOOKUP(B182,GeneratingUnits!$A$6:$J$899,5),"")</f>
        <v/>
      </c>
      <c r="F182" s="253" t="str">
        <f>IFERROR(VLOOKUP(B182,GeneratingUnits!$A$6:$J$899,10),"")</f>
        <v/>
      </c>
      <c r="G182" s="254"/>
      <c r="H182" s="59"/>
      <c r="I182" s="59"/>
      <c r="J182" s="263"/>
      <c r="K182" s="358" t="str">
        <f t="shared" si="10"/>
        <v/>
      </c>
      <c r="L182" s="264" t="str">
        <f>IFERROR(INDEX(GeneratingUnits!$A$5:$J$900,MATCH('6 - Source of RECs'!$B182,GeneratingUnits!$A$5:$A$900,0),MATCH('6 - Source of RECs'!$H182,GeneratingUnits!$A$5:$J$5,0)),"")</f>
        <v/>
      </c>
      <c r="AA182" s="193" t="e">
        <f>VLOOKUP(E182,Calculations!$G$3:$H$24,2)</f>
        <v>#N/A</v>
      </c>
      <c r="AB182" s="261">
        <f t="shared" si="11"/>
        <v>0</v>
      </c>
      <c r="AC182" s="193" t="str">
        <f>IFERROR(VLOOKUP($B182,'3X MSW'!$A$2:$C$4,3,),"")</f>
        <v/>
      </c>
      <c r="AD182" s="193">
        <f t="shared" si="12"/>
        <v>0</v>
      </c>
    </row>
    <row r="183" spans="2:30" x14ac:dyDescent="0.3">
      <c r="B183" s="59"/>
      <c r="C183" s="253" t="str">
        <f>IFERROR(VLOOKUP($B183,GeneratingUnits!$A$6:$I$900,2,TRUE),"")</f>
        <v/>
      </c>
      <c r="D183" s="253" t="str">
        <f>IFERROR(VLOOKUP($B183,GeneratingUnits!$A$6:$I$900,4,TRUE),"")</f>
        <v/>
      </c>
      <c r="E183" s="253" t="str">
        <f>IFERROR(VLOOKUP(B183,GeneratingUnits!$A$6:$J$899,5),"")</f>
        <v/>
      </c>
      <c r="F183" s="253" t="str">
        <f>IFERROR(VLOOKUP(B183,GeneratingUnits!$A$6:$J$899,10),"")</f>
        <v/>
      </c>
      <c r="G183" s="254"/>
      <c r="H183" s="59"/>
      <c r="I183" s="59"/>
      <c r="J183" s="263"/>
      <c r="K183" s="358" t="str">
        <f t="shared" si="10"/>
        <v/>
      </c>
      <c r="L183" s="264" t="str">
        <f>IFERROR(INDEX(GeneratingUnits!$A$5:$J$900,MATCH('6 - Source of RECs'!$B183,GeneratingUnits!$A$5:$A$900,0),MATCH('6 - Source of RECs'!$H183,GeneratingUnits!$A$5:$J$5,0)),"")</f>
        <v/>
      </c>
      <c r="AA183" s="193" t="e">
        <f>VLOOKUP(E183,Calculations!$G$3:$H$24,2)</f>
        <v>#N/A</v>
      </c>
      <c r="AB183" s="261">
        <f t="shared" si="11"/>
        <v>0</v>
      </c>
      <c r="AC183" s="193" t="str">
        <f>IFERROR(VLOOKUP($B183,'3X MSW'!$A$2:$C$4,3,),"")</f>
        <v/>
      </c>
      <c r="AD183" s="193">
        <f t="shared" si="12"/>
        <v>0</v>
      </c>
    </row>
    <row r="184" spans="2:30" x14ac:dyDescent="0.3">
      <c r="B184" s="59"/>
      <c r="C184" s="253" t="str">
        <f>IFERROR(VLOOKUP($B184,GeneratingUnits!$A$6:$I$900,2,TRUE),"")</f>
        <v/>
      </c>
      <c r="D184" s="253" t="str">
        <f>IFERROR(VLOOKUP($B184,GeneratingUnits!$A$6:$I$900,4,TRUE),"")</f>
        <v/>
      </c>
      <c r="E184" s="253" t="str">
        <f>IFERROR(VLOOKUP(B184,GeneratingUnits!$A$6:$J$899,5),"")</f>
        <v/>
      </c>
      <c r="F184" s="253" t="str">
        <f>IFERROR(VLOOKUP(B184,GeneratingUnits!$A$6:$J$899,10),"")</f>
        <v/>
      </c>
      <c r="G184" s="254"/>
      <c r="H184" s="59"/>
      <c r="I184" s="59"/>
      <c r="J184" s="263"/>
      <c r="K184" s="358" t="str">
        <f t="shared" si="10"/>
        <v/>
      </c>
      <c r="L184" s="264" t="str">
        <f>IFERROR(INDEX(GeneratingUnits!$A$5:$J$900,MATCH('6 - Source of RECs'!$B184,GeneratingUnits!$A$5:$A$900,0),MATCH('6 - Source of RECs'!$H184,GeneratingUnits!$A$5:$J$5,0)),"")</f>
        <v/>
      </c>
      <c r="AA184" s="193" t="e">
        <f>VLOOKUP(E184,Calculations!$G$3:$H$24,2)</f>
        <v>#N/A</v>
      </c>
      <c r="AB184" s="261">
        <f t="shared" si="11"/>
        <v>0</v>
      </c>
      <c r="AC184" s="193" t="str">
        <f>IFERROR(VLOOKUP($B184,'3X MSW'!$A$2:$C$4,3,),"")</f>
        <v/>
      </c>
      <c r="AD184" s="193">
        <f t="shared" si="12"/>
        <v>0</v>
      </c>
    </row>
    <row r="185" spans="2:30" x14ac:dyDescent="0.3">
      <c r="B185" s="59"/>
      <c r="C185" s="253" t="str">
        <f>IFERROR(VLOOKUP($B185,GeneratingUnits!$A$6:$I$900,2,TRUE),"")</f>
        <v/>
      </c>
      <c r="D185" s="253" t="str">
        <f>IFERROR(VLOOKUP($B185,GeneratingUnits!$A$6:$I$900,4,TRUE),"")</f>
        <v/>
      </c>
      <c r="E185" s="253" t="str">
        <f>IFERROR(VLOOKUP(B185,GeneratingUnits!$A$6:$J$899,5),"")</f>
        <v/>
      </c>
      <c r="F185" s="253" t="str">
        <f>IFERROR(VLOOKUP(B185,GeneratingUnits!$A$6:$J$899,10),"")</f>
        <v/>
      </c>
      <c r="G185" s="254"/>
      <c r="H185" s="59"/>
      <c r="I185" s="59"/>
      <c r="J185" s="263"/>
      <c r="K185" s="358" t="str">
        <f t="shared" si="10"/>
        <v/>
      </c>
      <c r="L185" s="264" t="str">
        <f>IFERROR(INDEX(GeneratingUnits!$A$5:$J$900,MATCH('6 - Source of RECs'!$B185,GeneratingUnits!$A$5:$A$900,0),MATCH('6 - Source of RECs'!$H185,GeneratingUnits!$A$5:$J$5,0)),"")</f>
        <v/>
      </c>
      <c r="AA185" s="193" t="e">
        <f>VLOOKUP(E185,Calculations!$G$3:$H$24,2)</f>
        <v>#N/A</v>
      </c>
      <c r="AB185" s="261">
        <f t="shared" si="11"/>
        <v>0</v>
      </c>
      <c r="AC185" s="193" t="str">
        <f>IFERROR(VLOOKUP($B185,'3X MSW'!$A$2:$C$4,3,),"")</f>
        <v/>
      </c>
      <c r="AD185" s="193">
        <f t="shared" si="12"/>
        <v>0</v>
      </c>
    </row>
    <row r="186" spans="2:30" x14ac:dyDescent="0.3">
      <c r="B186" s="59"/>
      <c r="C186" s="253" t="str">
        <f>IFERROR(VLOOKUP($B186,GeneratingUnits!$A$6:$I$900,2,TRUE),"")</f>
        <v/>
      </c>
      <c r="D186" s="253" t="str">
        <f>IFERROR(VLOOKUP($B186,GeneratingUnits!$A$6:$I$900,4,TRUE),"")</f>
        <v/>
      </c>
      <c r="E186" s="253" t="str">
        <f>IFERROR(VLOOKUP(B186,GeneratingUnits!$A$6:$J$899,5),"")</f>
        <v/>
      </c>
      <c r="F186" s="253" t="str">
        <f>IFERROR(VLOOKUP(B186,GeneratingUnits!$A$6:$J$899,10),"")</f>
        <v/>
      </c>
      <c r="G186" s="254"/>
      <c r="H186" s="59"/>
      <c r="I186" s="59"/>
      <c r="J186" s="263"/>
      <c r="K186" s="358" t="str">
        <f t="shared" si="10"/>
        <v/>
      </c>
      <c r="L186" s="264" t="str">
        <f>IFERROR(INDEX(GeneratingUnits!$A$5:$J$900,MATCH('6 - Source of RECs'!$B186,GeneratingUnits!$A$5:$A$900,0),MATCH('6 - Source of RECs'!$H186,GeneratingUnits!$A$5:$J$5,0)),"")</f>
        <v/>
      </c>
      <c r="AA186" s="193" t="e">
        <f>VLOOKUP(E186,Calculations!$G$3:$H$24,2)</f>
        <v>#N/A</v>
      </c>
      <c r="AB186" s="261">
        <f t="shared" si="11"/>
        <v>0</v>
      </c>
      <c r="AC186" s="193" t="str">
        <f>IFERROR(VLOOKUP($B186,'3X MSW'!$A$2:$C$4,3,),"")</f>
        <v/>
      </c>
      <c r="AD186" s="193">
        <f t="shared" si="12"/>
        <v>0</v>
      </c>
    </row>
    <row r="187" spans="2:30" x14ac:dyDescent="0.3">
      <c r="B187" s="59"/>
      <c r="C187" s="253" t="str">
        <f>IFERROR(VLOOKUP($B187,GeneratingUnits!$A$6:$I$900,2,TRUE),"")</f>
        <v/>
      </c>
      <c r="D187" s="253" t="str">
        <f>IFERROR(VLOOKUP($B187,GeneratingUnits!$A$6:$I$900,4,TRUE),"")</f>
        <v/>
      </c>
      <c r="E187" s="253" t="str">
        <f>IFERROR(VLOOKUP(B187,GeneratingUnits!$A$6:$J$899,5),"")</f>
        <v/>
      </c>
      <c r="F187" s="253" t="str">
        <f>IFERROR(VLOOKUP(B187,GeneratingUnits!$A$6:$J$899,10),"")</f>
        <v/>
      </c>
      <c r="G187" s="254"/>
      <c r="H187" s="59"/>
      <c r="I187" s="59"/>
      <c r="J187" s="263"/>
      <c r="K187" s="358" t="str">
        <f t="shared" si="10"/>
        <v/>
      </c>
      <c r="L187" s="264" t="str">
        <f>IFERROR(INDEX(GeneratingUnits!$A$5:$J$900,MATCH('6 - Source of RECs'!$B187,GeneratingUnits!$A$5:$A$900,0),MATCH('6 - Source of RECs'!$H187,GeneratingUnits!$A$5:$J$5,0)),"")</f>
        <v/>
      </c>
      <c r="AA187" s="193" t="e">
        <f>VLOOKUP(E187,Calculations!$G$3:$H$24,2)</f>
        <v>#N/A</v>
      </c>
      <c r="AB187" s="261">
        <f t="shared" si="11"/>
        <v>0</v>
      </c>
      <c r="AC187" s="193" t="str">
        <f>IFERROR(VLOOKUP($B187,'3X MSW'!$A$2:$C$4,3,),"")</f>
        <v/>
      </c>
      <c r="AD187" s="193">
        <f t="shared" si="12"/>
        <v>0</v>
      </c>
    </row>
    <row r="188" spans="2:30" x14ac:dyDescent="0.3">
      <c r="B188" s="59"/>
      <c r="C188" s="253" t="str">
        <f>IFERROR(VLOOKUP($B188,GeneratingUnits!$A$6:$I$900,2,TRUE),"")</f>
        <v/>
      </c>
      <c r="D188" s="253" t="str">
        <f>IFERROR(VLOOKUP($B188,GeneratingUnits!$A$6:$I$900,4,TRUE),"")</f>
        <v/>
      </c>
      <c r="E188" s="253" t="str">
        <f>IFERROR(VLOOKUP(B188,GeneratingUnits!$A$6:$J$899,5),"")</f>
        <v/>
      </c>
      <c r="F188" s="253" t="str">
        <f>IFERROR(VLOOKUP(B188,GeneratingUnits!$A$6:$J$899,10),"")</f>
        <v/>
      </c>
      <c r="G188" s="254"/>
      <c r="H188" s="59"/>
      <c r="I188" s="59"/>
      <c r="J188" s="263"/>
      <c r="K188" s="358" t="str">
        <f t="shared" si="10"/>
        <v/>
      </c>
      <c r="L188" s="264" t="str">
        <f>IFERROR(INDEX(GeneratingUnits!$A$5:$J$900,MATCH('6 - Source of RECs'!$B188,GeneratingUnits!$A$5:$A$900,0),MATCH('6 - Source of RECs'!$H188,GeneratingUnits!$A$5:$J$5,0)),"")</f>
        <v/>
      </c>
      <c r="AA188" s="193" t="e">
        <f>VLOOKUP(E188,Calculations!$G$3:$H$24,2)</f>
        <v>#N/A</v>
      </c>
      <c r="AB188" s="261">
        <f t="shared" si="11"/>
        <v>0</v>
      </c>
      <c r="AC188" s="193" t="str">
        <f>IFERROR(VLOOKUP($B188,'3X MSW'!$A$2:$C$4,3,),"")</f>
        <v/>
      </c>
      <c r="AD188" s="193">
        <f t="shared" si="12"/>
        <v>0</v>
      </c>
    </row>
    <row r="189" spans="2:30" x14ac:dyDescent="0.3">
      <c r="B189" s="59"/>
      <c r="C189" s="253" t="str">
        <f>IFERROR(VLOOKUP($B189,GeneratingUnits!$A$6:$I$900,2,TRUE),"")</f>
        <v/>
      </c>
      <c r="D189" s="253" t="str">
        <f>IFERROR(VLOOKUP($B189,GeneratingUnits!$A$6:$I$900,4,TRUE),"")</f>
        <v/>
      </c>
      <c r="E189" s="253" t="str">
        <f>IFERROR(VLOOKUP(B189,GeneratingUnits!$A$6:$J$899,5),"")</f>
        <v/>
      </c>
      <c r="F189" s="253" t="str">
        <f>IFERROR(VLOOKUP(B189,GeneratingUnits!$A$6:$J$899,10),"")</f>
        <v/>
      </c>
      <c r="G189" s="254"/>
      <c r="H189" s="59"/>
      <c r="I189" s="59"/>
      <c r="J189" s="263"/>
      <c r="K189" s="358" t="str">
        <f t="shared" si="10"/>
        <v/>
      </c>
      <c r="L189" s="264" t="str">
        <f>IFERROR(INDEX(GeneratingUnits!$A$5:$J$900,MATCH('6 - Source of RECs'!$B189,GeneratingUnits!$A$5:$A$900,0),MATCH('6 - Source of RECs'!$H189,GeneratingUnits!$A$5:$J$5,0)),"")</f>
        <v/>
      </c>
      <c r="AA189" s="193" t="e">
        <f>VLOOKUP(E189,Calculations!$G$3:$H$24,2)</f>
        <v>#N/A</v>
      </c>
      <c r="AB189" s="261">
        <f t="shared" si="11"/>
        <v>0</v>
      </c>
      <c r="AC189" s="193" t="str">
        <f>IFERROR(VLOOKUP($B189,'3X MSW'!$A$2:$C$4,3,),"")</f>
        <v/>
      </c>
      <c r="AD189" s="193">
        <f t="shared" si="12"/>
        <v>0</v>
      </c>
    </row>
    <row r="190" spans="2:30" x14ac:dyDescent="0.3">
      <c r="B190" s="59"/>
      <c r="C190" s="253" t="str">
        <f>IFERROR(VLOOKUP($B190,GeneratingUnits!$A$6:$I$900,2,TRUE),"")</f>
        <v/>
      </c>
      <c r="D190" s="253" t="str">
        <f>IFERROR(VLOOKUP($B190,GeneratingUnits!$A$6:$I$900,4,TRUE),"")</f>
        <v/>
      </c>
      <c r="E190" s="253" t="str">
        <f>IFERROR(VLOOKUP(B190,GeneratingUnits!$A$6:$J$899,5),"")</f>
        <v/>
      </c>
      <c r="F190" s="253" t="str">
        <f>IFERROR(VLOOKUP(B190,GeneratingUnits!$A$6:$J$899,10),"")</f>
        <v/>
      </c>
      <c r="G190" s="254"/>
      <c r="H190" s="59"/>
      <c r="I190" s="59"/>
      <c r="J190" s="263"/>
      <c r="K190" s="358" t="str">
        <f t="shared" si="10"/>
        <v/>
      </c>
      <c r="L190" s="264" t="str">
        <f>IFERROR(INDEX(GeneratingUnits!$A$5:$J$900,MATCH('6 - Source of RECs'!$B190,GeneratingUnits!$A$5:$A$900,0),MATCH('6 - Source of RECs'!$H190,GeneratingUnits!$A$5:$J$5,0)),"")</f>
        <v/>
      </c>
      <c r="AA190" s="193" t="e">
        <f>VLOOKUP(E190,Calculations!$G$3:$H$24,2)</f>
        <v>#N/A</v>
      </c>
      <c r="AB190" s="261">
        <f t="shared" si="11"/>
        <v>0</v>
      </c>
      <c r="AC190" s="193" t="str">
        <f>IFERROR(VLOOKUP($B190,'3X MSW'!$A$2:$C$4,3,),"")</f>
        <v/>
      </c>
      <c r="AD190" s="193">
        <f t="shared" si="12"/>
        <v>0</v>
      </c>
    </row>
    <row r="191" spans="2:30" x14ac:dyDescent="0.3">
      <c r="B191" s="59"/>
      <c r="C191" s="253" t="str">
        <f>IFERROR(VLOOKUP($B191,GeneratingUnits!$A$6:$I$900,2,TRUE),"")</f>
        <v/>
      </c>
      <c r="D191" s="253" t="str">
        <f>IFERROR(VLOOKUP($B191,GeneratingUnits!$A$6:$I$900,4,TRUE),"")</f>
        <v/>
      </c>
      <c r="E191" s="253" t="str">
        <f>IFERROR(VLOOKUP(B191,GeneratingUnits!$A$6:$J$899,5),"")</f>
        <v/>
      </c>
      <c r="F191" s="253" t="str">
        <f>IFERROR(VLOOKUP(B191,GeneratingUnits!$A$6:$J$899,10),"")</f>
        <v/>
      </c>
      <c r="G191" s="254"/>
      <c r="H191" s="59"/>
      <c r="I191" s="59"/>
      <c r="J191" s="263"/>
      <c r="K191" s="358" t="str">
        <f t="shared" si="10"/>
        <v/>
      </c>
      <c r="L191" s="264" t="str">
        <f>IFERROR(INDEX(GeneratingUnits!$A$5:$J$900,MATCH('6 - Source of RECs'!$B191,GeneratingUnits!$A$5:$A$900,0),MATCH('6 - Source of RECs'!$H191,GeneratingUnits!$A$5:$J$5,0)),"")</f>
        <v/>
      </c>
      <c r="AA191" s="193" t="e">
        <f>VLOOKUP(E191,Calculations!$G$3:$H$24,2)</f>
        <v>#N/A</v>
      </c>
      <c r="AB191" s="261">
        <f t="shared" si="11"/>
        <v>0</v>
      </c>
      <c r="AC191" s="193" t="str">
        <f>IFERROR(VLOOKUP($B191,'3X MSW'!$A$2:$C$4,3,),"")</f>
        <v/>
      </c>
      <c r="AD191" s="193">
        <f t="shared" si="12"/>
        <v>0</v>
      </c>
    </row>
    <row r="192" spans="2:30" x14ac:dyDescent="0.3">
      <c r="B192" s="59"/>
      <c r="C192" s="253" t="str">
        <f>IFERROR(VLOOKUP($B192,GeneratingUnits!$A$6:$I$900,2,TRUE),"")</f>
        <v/>
      </c>
      <c r="D192" s="253" t="str">
        <f>IFERROR(VLOOKUP($B192,GeneratingUnits!$A$6:$I$900,4,TRUE),"")</f>
        <v/>
      </c>
      <c r="E192" s="253" t="str">
        <f>IFERROR(VLOOKUP(B192,GeneratingUnits!$A$6:$J$899,5),"")</f>
        <v/>
      </c>
      <c r="F192" s="253" t="str">
        <f>IFERROR(VLOOKUP(B192,GeneratingUnits!$A$6:$J$899,10),"")</f>
        <v/>
      </c>
      <c r="G192" s="254"/>
      <c r="H192" s="59"/>
      <c r="I192" s="59"/>
      <c r="J192" s="263"/>
      <c r="K192" s="358" t="str">
        <f t="shared" si="10"/>
        <v/>
      </c>
      <c r="L192" s="264" t="str">
        <f>IFERROR(INDEX(GeneratingUnits!$A$5:$J$900,MATCH('6 - Source of RECs'!$B192,GeneratingUnits!$A$5:$A$900,0),MATCH('6 - Source of RECs'!$H192,GeneratingUnits!$A$5:$J$5,0)),"")</f>
        <v/>
      </c>
      <c r="AA192" s="193" t="e">
        <f>VLOOKUP(E192,Calculations!$G$3:$H$24,2)</f>
        <v>#N/A</v>
      </c>
      <c r="AB192" s="261">
        <f t="shared" si="11"/>
        <v>0</v>
      </c>
      <c r="AC192" s="193" t="str">
        <f>IFERROR(VLOOKUP($B192,'3X MSW'!$A$2:$C$4,3,),"")</f>
        <v/>
      </c>
      <c r="AD192" s="193">
        <f t="shared" si="12"/>
        <v>0</v>
      </c>
    </row>
    <row r="193" spans="2:30" x14ac:dyDescent="0.3">
      <c r="B193" s="59"/>
      <c r="C193" s="253" t="str">
        <f>IFERROR(VLOOKUP($B193,GeneratingUnits!$A$6:$I$900,2,TRUE),"")</f>
        <v/>
      </c>
      <c r="D193" s="253" t="str">
        <f>IFERROR(VLOOKUP($B193,GeneratingUnits!$A$6:$I$900,4,TRUE),"")</f>
        <v/>
      </c>
      <c r="E193" s="253" t="str">
        <f>IFERROR(VLOOKUP(B193,GeneratingUnits!$A$6:$J$899,5),"")</f>
        <v/>
      </c>
      <c r="F193" s="253" t="str">
        <f>IFERROR(VLOOKUP(B193,GeneratingUnits!$A$6:$J$899,10),"")</f>
        <v/>
      </c>
      <c r="G193" s="254"/>
      <c r="H193" s="59"/>
      <c r="I193" s="59"/>
      <c r="J193" s="263"/>
      <c r="K193" s="358" t="str">
        <f t="shared" si="10"/>
        <v/>
      </c>
      <c r="L193" s="264" t="str">
        <f>IFERROR(INDEX(GeneratingUnits!$A$5:$J$900,MATCH('6 - Source of RECs'!$B193,GeneratingUnits!$A$5:$A$900,0),MATCH('6 - Source of RECs'!$H193,GeneratingUnits!$A$5:$J$5,0)),"")</f>
        <v/>
      </c>
      <c r="AA193" s="193" t="e">
        <f>VLOOKUP(E193,Calculations!$G$3:$H$24,2)</f>
        <v>#N/A</v>
      </c>
      <c r="AB193" s="261">
        <f t="shared" si="11"/>
        <v>0</v>
      </c>
      <c r="AC193" s="193" t="str">
        <f>IFERROR(VLOOKUP($B193,'3X MSW'!$A$2:$C$4,3,),"")</f>
        <v/>
      </c>
      <c r="AD193" s="193">
        <f t="shared" si="12"/>
        <v>0</v>
      </c>
    </row>
    <row r="194" spans="2:30" x14ac:dyDescent="0.3">
      <c r="B194" s="59"/>
      <c r="C194" s="253" t="str">
        <f>IFERROR(VLOOKUP($B194,GeneratingUnits!$A$6:$I$900,2,TRUE),"")</f>
        <v/>
      </c>
      <c r="D194" s="253" t="str">
        <f>IFERROR(VLOOKUP($B194,GeneratingUnits!$A$6:$I$900,4,TRUE),"")</f>
        <v/>
      </c>
      <c r="E194" s="253" t="str">
        <f>IFERROR(VLOOKUP(B194,GeneratingUnits!$A$6:$J$899,5),"")</f>
        <v/>
      </c>
      <c r="F194" s="253" t="str">
        <f>IFERROR(VLOOKUP(B194,GeneratingUnits!$A$6:$J$899,10),"")</f>
        <v/>
      </c>
      <c r="G194" s="254"/>
      <c r="H194" s="59"/>
      <c r="I194" s="59"/>
      <c r="J194" s="263"/>
      <c r="K194" s="358" t="str">
        <f t="shared" si="10"/>
        <v/>
      </c>
      <c r="L194" s="264" t="str">
        <f>IFERROR(INDEX(GeneratingUnits!$A$5:$J$900,MATCH('6 - Source of RECs'!$B194,GeneratingUnits!$A$5:$A$900,0),MATCH('6 - Source of RECs'!$H194,GeneratingUnits!$A$5:$J$5,0)),"")</f>
        <v/>
      </c>
      <c r="AA194" s="193" t="e">
        <f>VLOOKUP(E194,Calculations!$G$3:$H$24,2)</f>
        <v>#N/A</v>
      </c>
      <c r="AB194" s="261">
        <f t="shared" si="11"/>
        <v>0</v>
      </c>
      <c r="AC194" s="193" t="str">
        <f>IFERROR(VLOOKUP($B194,'3X MSW'!$A$2:$C$4,3,),"")</f>
        <v/>
      </c>
      <c r="AD194" s="193">
        <f t="shared" si="12"/>
        <v>0</v>
      </c>
    </row>
    <row r="195" spans="2:30" x14ac:dyDescent="0.3">
      <c r="B195" s="59"/>
      <c r="C195" s="253" t="str">
        <f>IFERROR(VLOOKUP($B195,GeneratingUnits!$A$6:$I$900,2,TRUE),"")</f>
        <v/>
      </c>
      <c r="D195" s="253" t="str">
        <f>IFERROR(VLOOKUP($B195,GeneratingUnits!$A$6:$I$900,4,TRUE),"")</f>
        <v/>
      </c>
      <c r="E195" s="253" t="str">
        <f>IFERROR(VLOOKUP(B195,GeneratingUnits!$A$6:$J$899,5),"")</f>
        <v/>
      </c>
      <c r="F195" s="253" t="str">
        <f>IFERROR(VLOOKUP(B195,GeneratingUnits!$A$6:$J$899,10),"")</f>
        <v/>
      </c>
      <c r="G195" s="254"/>
      <c r="H195" s="59"/>
      <c r="I195" s="59"/>
      <c r="J195" s="263"/>
      <c r="K195" s="358" t="str">
        <f t="shared" si="10"/>
        <v/>
      </c>
      <c r="L195" s="264" t="str">
        <f>IFERROR(INDEX(GeneratingUnits!$A$5:$J$900,MATCH('6 - Source of RECs'!$B195,GeneratingUnits!$A$5:$A$900,0),MATCH('6 - Source of RECs'!$H195,GeneratingUnits!$A$5:$J$5,0)),"")</f>
        <v/>
      </c>
      <c r="AA195" s="193" t="e">
        <f>VLOOKUP(E195,Calculations!$G$3:$H$24,2)</f>
        <v>#N/A</v>
      </c>
      <c r="AB195" s="261">
        <f t="shared" si="11"/>
        <v>0</v>
      </c>
      <c r="AC195" s="193" t="str">
        <f>IFERROR(VLOOKUP($B195,'3X MSW'!$A$2:$C$4,3,),"")</f>
        <v/>
      </c>
      <c r="AD195" s="193">
        <f t="shared" si="12"/>
        <v>0</v>
      </c>
    </row>
    <row r="196" spans="2:30" x14ac:dyDescent="0.3">
      <c r="B196" s="59"/>
      <c r="C196" s="253" t="str">
        <f>IFERROR(VLOOKUP($B196,GeneratingUnits!$A$6:$I$900,2,TRUE),"")</f>
        <v/>
      </c>
      <c r="D196" s="253" t="str">
        <f>IFERROR(VLOOKUP($B196,GeneratingUnits!$A$6:$I$900,4,TRUE),"")</f>
        <v/>
      </c>
      <c r="E196" s="253" t="str">
        <f>IFERROR(VLOOKUP(B196,GeneratingUnits!$A$6:$J$899,5),"")</f>
        <v/>
      </c>
      <c r="F196" s="253" t="str">
        <f>IFERROR(VLOOKUP(B196,GeneratingUnits!$A$6:$J$899,10),"")</f>
        <v/>
      </c>
      <c r="G196" s="254"/>
      <c r="H196" s="59"/>
      <c r="I196" s="59"/>
      <c r="J196" s="263"/>
      <c r="K196" s="358" t="str">
        <f t="shared" si="10"/>
        <v/>
      </c>
      <c r="L196" s="264" t="str">
        <f>IFERROR(INDEX(GeneratingUnits!$A$5:$J$900,MATCH('6 - Source of RECs'!$B196,GeneratingUnits!$A$5:$A$900,0),MATCH('6 - Source of RECs'!$H196,GeneratingUnits!$A$5:$J$5,0)),"")</f>
        <v/>
      </c>
      <c r="AA196" s="193" t="e">
        <f>VLOOKUP(E196,Calculations!$G$3:$H$24,2)</f>
        <v>#N/A</v>
      </c>
      <c r="AB196" s="261">
        <f t="shared" si="11"/>
        <v>0</v>
      </c>
      <c r="AC196" s="193" t="str">
        <f>IFERROR(VLOOKUP($B196,'3X MSW'!$A$2:$C$4,3,),"")</f>
        <v/>
      </c>
      <c r="AD196" s="193">
        <f t="shared" si="12"/>
        <v>0</v>
      </c>
    </row>
    <row r="197" spans="2:30" x14ac:dyDescent="0.3">
      <c r="B197" s="59"/>
      <c r="C197" s="253" t="str">
        <f>IFERROR(VLOOKUP($B197,GeneratingUnits!$A$6:$I$900,2,TRUE),"")</f>
        <v/>
      </c>
      <c r="D197" s="253" t="str">
        <f>IFERROR(VLOOKUP($B197,GeneratingUnits!$A$6:$I$900,4,TRUE),"")</f>
        <v/>
      </c>
      <c r="E197" s="253" t="str">
        <f>IFERROR(VLOOKUP(B197,GeneratingUnits!$A$6:$J$899,5),"")</f>
        <v/>
      </c>
      <c r="F197" s="253" t="str">
        <f>IFERROR(VLOOKUP(B197,GeneratingUnits!$A$6:$J$899,10),"")</f>
        <v/>
      </c>
      <c r="G197" s="254"/>
      <c r="H197" s="59"/>
      <c r="I197" s="59"/>
      <c r="J197" s="263"/>
      <c r="K197" s="358" t="str">
        <f t="shared" si="10"/>
        <v/>
      </c>
      <c r="L197" s="264" t="str">
        <f>IFERROR(INDEX(GeneratingUnits!$A$5:$J$900,MATCH('6 - Source of RECs'!$B197,GeneratingUnits!$A$5:$A$900,0),MATCH('6 - Source of RECs'!$H197,GeneratingUnits!$A$5:$J$5,0)),"")</f>
        <v/>
      </c>
      <c r="AA197" s="193" t="e">
        <f>VLOOKUP(E197,Calculations!$G$3:$H$24,2)</f>
        <v>#N/A</v>
      </c>
      <c r="AB197" s="261">
        <f t="shared" si="11"/>
        <v>0</v>
      </c>
      <c r="AC197" s="193" t="str">
        <f>IFERROR(VLOOKUP($B197,'3X MSW'!$A$2:$C$4,3,),"")</f>
        <v/>
      </c>
      <c r="AD197" s="193">
        <f t="shared" si="12"/>
        <v>0</v>
      </c>
    </row>
    <row r="198" spans="2:30" x14ac:dyDescent="0.3">
      <c r="B198" s="59"/>
      <c r="C198" s="253" t="str">
        <f>IFERROR(VLOOKUP($B198,GeneratingUnits!$A$6:$I$900,2,TRUE),"")</f>
        <v/>
      </c>
      <c r="D198" s="253" t="str">
        <f>IFERROR(VLOOKUP($B198,GeneratingUnits!$A$6:$I$900,4,TRUE),"")</f>
        <v/>
      </c>
      <c r="E198" s="253" t="str">
        <f>IFERROR(VLOOKUP(B198,GeneratingUnits!$A$6:$J$899,5),"")</f>
        <v/>
      </c>
      <c r="F198" s="253" t="str">
        <f>IFERROR(VLOOKUP(B198,GeneratingUnits!$A$6:$J$899,10),"")</f>
        <v/>
      </c>
      <c r="G198" s="254"/>
      <c r="H198" s="59"/>
      <c r="I198" s="59"/>
      <c r="J198" s="263"/>
      <c r="K198" s="358" t="str">
        <f t="shared" si="10"/>
        <v/>
      </c>
      <c r="L198" s="264" t="str">
        <f>IFERROR(INDEX(GeneratingUnits!$A$5:$J$900,MATCH('6 - Source of RECs'!$B198,GeneratingUnits!$A$5:$A$900,0),MATCH('6 - Source of RECs'!$H198,GeneratingUnits!$A$5:$J$5,0)),"")</f>
        <v/>
      </c>
      <c r="AA198" s="193" t="e">
        <f>VLOOKUP(E198,Calculations!$G$3:$H$24,2)</f>
        <v>#N/A</v>
      </c>
      <c r="AB198" s="261">
        <f t="shared" si="11"/>
        <v>0</v>
      </c>
      <c r="AC198" s="193" t="str">
        <f>IFERROR(VLOOKUP($B198,'3X MSW'!$A$2:$C$4,3,),"")</f>
        <v/>
      </c>
      <c r="AD198" s="193">
        <f t="shared" si="12"/>
        <v>0</v>
      </c>
    </row>
    <row r="199" spans="2:30" x14ac:dyDescent="0.3">
      <c r="B199" s="59"/>
      <c r="C199" s="253" t="str">
        <f>IFERROR(VLOOKUP($B199,GeneratingUnits!$A$6:$I$900,2,TRUE),"")</f>
        <v/>
      </c>
      <c r="D199" s="253" t="str">
        <f>IFERROR(VLOOKUP($B199,GeneratingUnits!$A$6:$I$900,4,TRUE),"")</f>
        <v/>
      </c>
      <c r="E199" s="253" t="str">
        <f>IFERROR(VLOOKUP(B199,GeneratingUnits!$A$6:$J$899,5),"")</f>
        <v/>
      </c>
      <c r="F199" s="253" t="str">
        <f>IFERROR(VLOOKUP(B199,GeneratingUnits!$A$6:$J$899,10),"")</f>
        <v/>
      </c>
      <c r="G199" s="254"/>
      <c r="H199" s="59"/>
      <c r="I199" s="59"/>
      <c r="J199" s="263"/>
      <c r="K199" s="358" t="str">
        <f t="shared" si="10"/>
        <v/>
      </c>
      <c r="L199" s="264" t="str">
        <f>IFERROR(INDEX(GeneratingUnits!$A$5:$J$900,MATCH('6 - Source of RECs'!$B199,GeneratingUnits!$A$5:$A$900,0),MATCH('6 - Source of RECs'!$H199,GeneratingUnits!$A$5:$J$5,0)),"")</f>
        <v/>
      </c>
      <c r="AA199" s="193" t="e">
        <f>VLOOKUP(E199,Calculations!$G$3:$H$24,2)</f>
        <v>#N/A</v>
      </c>
      <c r="AB199" s="261">
        <f t="shared" si="11"/>
        <v>0</v>
      </c>
      <c r="AC199" s="193" t="str">
        <f>IFERROR(VLOOKUP($B199,'3X MSW'!$A$2:$C$4,3,),"")</f>
        <v/>
      </c>
      <c r="AD199" s="193">
        <f t="shared" si="12"/>
        <v>0</v>
      </c>
    </row>
    <row r="200" spans="2:30" x14ac:dyDescent="0.3">
      <c r="B200" s="59"/>
      <c r="C200" s="253" t="str">
        <f>IFERROR(VLOOKUP($B200,GeneratingUnits!$A$6:$I$900,2,TRUE),"")</f>
        <v/>
      </c>
      <c r="D200" s="253" t="str">
        <f>IFERROR(VLOOKUP($B200,GeneratingUnits!$A$6:$I$900,4,TRUE),"")</f>
        <v/>
      </c>
      <c r="E200" s="253" t="str">
        <f>IFERROR(VLOOKUP(B200,GeneratingUnits!$A$6:$J$899,5),"")</f>
        <v/>
      </c>
      <c r="F200" s="253" t="str">
        <f>IFERROR(VLOOKUP(B200,GeneratingUnits!$A$6:$J$899,10),"")</f>
        <v/>
      </c>
      <c r="G200" s="254"/>
      <c r="H200" s="59"/>
      <c r="I200" s="59"/>
      <c r="J200" s="263"/>
      <c r="K200" s="358" t="str">
        <f t="shared" si="10"/>
        <v/>
      </c>
      <c r="L200" s="264" t="str">
        <f>IFERROR(INDEX(GeneratingUnits!$A$5:$J$900,MATCH('6 - Source of RECs'!$B200,GeneratingUnits!$A$5:$A$900,0),MATCH('6 - Source of RECs'!$H200,GeneratingUnits!$A$5:$J$5,0)),"")</f>
        <v/>
      </c>
      <c r="AA200" s="193" t="e">
        <f>VLOOKUP(E200,Calculations!$G$3:$H$24,2)</f>
        <v>#N/A</v>
      </c>
      <c r="AB200" s="261">
        <f t="shared" si="11"/>
        <v>0</v>
      </c>
      <c r="AC200" s="193" t="str">
        <f>IFERROR(VLOOKUP($B200,'3X MSW'!$A$2:$C$4,3,),"")</f>
        <v/>
      </c>
      <c r="AD200" s="193">
        <f t="shared" si="12"/>
        <v>0</v>
      </c>
    </row>
    <row r="201" spans="2:30" x14ac:dyDescent="0.3">
      <c r="B201" s="59"/>
      <c r="C201" s="253" t="str">
        <f>IFERROR(VLOOKUP($B201,GeneratingUnits!$A$6:$I$900,2,TRUE),"")</f>
        <v/>
      </c>
      <c r="D201" s="253" t="str">
        <f>IFERROR(VLOOKUP($B201,GeneratingUnits!$A$6:$I$900,4,TRUE),"")</f>
        <v/>
      </c>
      <c r="E201" s="253" t="str">
        <f>IFERROR(VLOOKUP(B201,GeneratingUnits!$A$6:$J$899,5),"")</f>
        <v/>
      </c>
      <c r="F201" s="253" t="str">
        <f>IFERROR(VLOOKUP(B201,GeneratingUnits!$A$6:$J$899,10),"")</f>
        <v/>
      </c>
      <c r="G201" s="254"/>
      <c r="H201" s="59"/>
      <c r="I201" s="59"/>
      <c r="J201" s="263"/>
      <c r="K201" s="358" t="str">
        <f t="shared" si="10"/>
        <v/>
      </c>
      <c r="L201" s="264" t="str">
        <f>IFERROR(INDEX(GeneratingUnits!$A$5:$J$900,MATCH('6 - Source of RECs'!$B201,GeneratingUnits!$A$5:$A$900,0),MATCH('6 - Source of RECs'!$H201,GeneratingUnits!$A$5:$J$5,0)),"")</f>
        <v/>
      </c>
      <c r="AA201" s="193" t="e">
        <f>VLOOKUP(E201,Calculations!$G$3:$H$24,2)</f>
        <v>#N/A</v>
      </c>
      <c r="AB201" s="261">
        <f t="shared" si="11"/>
        <v>0</v>
      </c>
      <c r="AC201" s="193" t="str">
        <f>IFERROR(VLOOKUP($B201,'3X MSW'!$A$2:$C$4,3,),"")</f>
        <v/>
      </c>
      <c r="AD201" s="193">
        <f t="shared" si="12"/>
        <v>0</v>
      </c>
    </row>
    <row r="202" spans="2:30" x14ac:dyDescent="0.3">
      <c r="B202" s="59"/>
      <c r="C202" s="253" t="str">
        <f>IFERROR(VLOOKUP($B202,GeneratingUnits!$A$6:$I$900,2,TRUE),"")</f>
        <v/>
      </c>
      <c r="D202" s="253" t="str">
        <f>IFERROR(VLOOKUP($B202,GeneratingUnits!$A$6:$I$900,4,TRUE),"")</f>
        <v/>
      </c>
      <c r="E202" s="253" t="str">
        <f>IFERROR(VLOOKUP(B202,GeneratingUnits!$A$6:$J$899,5),"")</f>
        <v/>
      </c>
      <c r="F202" s="253" t="str">
        <f>IFERROR(VLOOKUP(B202,GeneratingUnits!$A$6:$J$899,10),"")</f>
        <v/>
      </c>
      <c r="G202" s="254"/>
      <c r="H202" s="59"/>
      <c r="I202" s="59"/>
      <c r="J202" s="263"/>
      <c r="K202" s="358" t="str">
        <f t="shared" si="10"/>
        <v/>
      </c>
      <c r="L202" s="264" t="str">
        <f>IFERROR(INDEX(GeneratingUnits!$A$5:$J$900,MATCH('6 - Source of RECs'!$B202,GeneratingUnits!$A$5:$A$900,0),MATCH('6 - Source of RECs'!$H202,GeneratingUnits!$A$5:$J$5,0)),"")</f>
        <v/>
      </c>
      <c r="AA202" s="193" t="e">
        <f>VLOOKUP(E202,Calculations!$G$3:$H$24,2)</f>
        <v>#N/A</v>
      </c>
      <c r="AB202" s="261">
        <f t="shared" si="11"/>
        <v>0</v>
      </c>
      <c r="AC202" s="193" t="str">
        <f>IFERROR(VLOOKUP($B202,'3X MSW'!$A$2:$C$4,3,),"")</f>
        <v/>
      </c>
      <c r="AD202" s="193">
        <f t="shared" si="12"/>
        <v>0</v>
      </c>
    </row>
    <row r="203" spans="2:30" x14ac:dyDescent="0.3">
      <c r="B203" s="59"/>
      <c r="C203" s="253" t="str">
        <f>IFERROR(VLOOKUP($B203,GeneratingUnits!$A$6:$I$900,2,TRUE),"")</f>
        <v/>
      </c>
      <c r="D203" s="253" t="str">
        <f>IFERROR(VLOOKUP($B203,GeneratingUnits!$A$6:$I$900,4,TRUE),"")</f>
        <v/>
      </c>
      <c r="E203" s="253" t="str">
        <f>IFERROR(VLOOKUP(B203,GeneratingUnits!$A$6:$J$899,5),"")</f>
        <v/>
      </c>
      <c r="F203" s="253" t="str">
        <f>IFERROR(VLOOKUP(B203,GeneratingUnits!$A$6:$J$899,10),"")</f>
        <v/>
      </c>
      <c r="G203" s="254"/>
      <c r="H203" s="59"/>
      <c r="I203" s="59"/>
      <c r="J203" s="263"/>
      <c r="K203" s="358" t="str">
        <f t="shared" si="10"/>
        <v/>
      </c>
      <c r="L203" s="264" t="str">
        <f>IFERROR(INDEX(GeneratingUnits!$A$5:$J$900,MATCH('6 - Source of RECs'!$B203,GeneratingUnits!$A$5:$A$900,0),MATCH('6 - Source of RECs'!$H203,GeneratingUnits!$A$5:$J$5,0)),"")</f>
        <v/>
      </c>
      <c r="AA203" s="193" t="e">
        <f>VLOOKUP(E203,Calculations!$G$3:$H$24,2)</f>
        <v>#N/A</v>
      </c>
      <c r="AB203" s="261">
        <f t="shared" si="11"/>
        <v>0</v>
      </c>
      <c r="AC203" s="193" t="str">
        <f>IFERROR(VLOOKUP($B203,'3X MSW'!$A$2:$C$4,3,),"")</f>
        <v/>
      </c>
      <c r="AD203" s="193">
        <f t="shared" si="12"/>
        <v>0</v>
      </c>
    </row>
    <row r="204" spans="2:30" x14ac:dyDescent="0.3">
      <c r="B204" s="59"/>
      <c r="C204" s="253" t="str">
        <f>IFERROR(VLOOKUP($B204,GeneratingUnits!$A$6:$I$900,2,TRUE),"")</f>
        <v/>
      </c>
      <c r="D204" s="253" t="str">
        <f>IFERROR(VLOOKUP($B204,GeneratingUnits!$A$6:$I$900,4,TRUE),"")</f>
        <v/>
      </c>
      <c r="E204" s="253" t="str">
        <f>IFERROR(VLOOKUP(B204,GeneratingUnits!$A$6:$J$899,5),"")</f>
        <v/>
      </c>
      <c r="F204" s="253" t="str">
        <f>IFERROR(VLOOKUP(B204,GeneratingUnits!$A$6:$J$899,10),"")</f>
        <v/>
      </c>
      <c r="G204" s="254"/>
      <c r="H204" s="59"/>
      <c r="I204" s="59"/>
      <c r="J204" s="263"/>
      <c r="K204" s="358" t="str">
        <f t="shared" si="10"/>
        <v/>
      </c>
      <c r="L204" s="264" t="str">
        <f>IFERROR(INDEX(GeneratingUnits!$A$5:$J$900,MATCH('6 - Source of RECs'!$B204,GeneratingUnits!$A$5:$A$900,0),MATCH('6 - Source of RECs'!$H204,GeneratingUnits!$A$5:$J$5,0)),"")</f>
        <v/>
      </c>
      <c r="AA204" s="193" t="e">
        <f>VLOOKUP(E204,Calculations!$G$3:$H$24,2)</f>
        <v>#N/A</v>
      </c>
      <c r="AB204" s="261">
        <f t="shared" si="11"/>
        <v>0</v>
      </c>
      <c r="AC204" s="193" t="str">
        <f>IFERROR(VLOOKUP($B204,'3X MSW'!$A$2:$C$4,3,),"")</f>
        <v/>
      </c>
      <c r="AD204" s="193">
        <f t="shared" si="12"/>
        <v>0</v>
      </c>
    </row>
    <row r="205" spans="2:30" x14ac:dyDescent="0.3">
      <c r="B205" s="59"/>
      <c r="C205" s="253" t="str">
        <f>IFERROR(VLOOKUP($B205,GeneratingUnits!$A$6:$I$900,2,TRUE),"")</f>
        <v/>
      </c>
      <c r="D205" s="253" t="str">
        <f>IFERROR(VLOOKUP($B205,GeneratingUnits!$A$6:$I$900,4,TRUE),"")</f>
        <v/>
      </c>
      <c r="E205" s="253" t="str">
        <f>IFERROR(VLOOKUP(B205,GeneratingUnits!$A$6:$J$899,5),"")</f>
        <v/>
      </c>
      <c r="F205" s="253" t="str">
        <f>IFERROR(VLOOKUP(B205,GeneratingUnits!$A$6:$J$899,10),"")</f>
        <v/>
      </c>
      <c r="G205" s="254"/>
      <c r="H205" s="59"/>
      <c r="I205" s="59"/>
      <c r="J205" s="263"/>
      <c r="K205" s="358" t="str">
        <f t="shared" si="10"/>
        <v/>
      </c>
      <c r="L205" s="264" t="str">
        <f>IFERROR(INDEX(GeneratingUnits!$A$5:$J$900,MATCH('6 - Source of RECs'!$B205,GeneratingUnits!$A$5:$A$900,0),MATCH('6 - Source of RECs'!$H205,GeneratingUnits!$A$5:$J$5,0)),"")</f>
        <v/>
      </c>
      <c r="AA205" s="193" t="e">
        <f>VLOOKUP(E205,Calculations!$G$3:$H$24,2)</f>
        <v>#N/A</v>
      </c>
      <c r="AB205" s="261">
        <f t="shared" si="11"/>
        <v>0</v>
      </c>
      <c r="AC205" s="193" t="str">
        <f>IFERROR(VLOOKUP($B205,'3X MSW'!$A$2:$C$4,3,),"")</f>
        <v/>
      </c>
      <c r="AD205" s="193">
        <f t="shared" si="12"/>
        <v>0</v>
      </c>
    </row>
    <row r="206" spans="2:30" x14ac:dyDescent="0.3">
      <c r="B206" s="59"/>
      <c r="C206" s="253" t="str">
        <f>IFERROR(VLOOKUP($B206,GeneratingUnits!$A$6:$I$900,2,TRUE),"")</f>
        <v/>
      </c>
      <c r="D206" s="253" t="str">
        <f>IFERROR(VLOOKUP($B206,GeneratingUnits!$A$6:$I$900,4,TRUE),"")</f>
        <v/>
      </c>
      <c r="E206" s="253" t="str">
        <f>IFERROR(VLOOKUP(B206,GeneratingUnits!$A$6:$J$899,5),"")</f>
        <v/>
      </c>
      <c r="F206" s="253" t="str">
        <f>IFERROR(VLOOKUP(B206,GeneratingUnits!$A$6:$J$899,10),"")</f>
        <v/>
      </c>
      <c r="G206" s="254"/>
      <c r="H206" s="59"/>
      <c r="I206" s="59"/>
      <c r="J206" s="263"/>
      <c r="K206" s="358" t="str">
        <f t="shared" ref="K206:K225" si="13">IF(AC206="Applied",G206*3,"")</f>
        <v/>
      </c>
      <c r="L206" s="264" t="str">
        <f>IFERROR(INDEX(GeneratingUnits!$A$5:$J$900,MATCH('6 - Source of RECs'!$B206,GeneratingUnits!$A$5:$A$900,0),MATCH('6 - Source of RECs'!$H206,GeneratingUnits!$A$5:$J$5,0)),"")</f>
        <v/>
      </c>
      <c r="AA206" s="193" t="e">
        <f>VLOOKUP(E206,Calculations!$G$3:$H$24,2)</f>
        <v>#N/A</v>
      </c>
      <c r="AB206" s="261">
        <f t="shared" si="11"/>
        <v>0</v>
      </c>
      <c r="AC206" s="193" t="str">
        <f>IFERROR(VLOOKUP($B206,'3X MSW'!$A$2:$C$4,3,),"")</f>
        <v/>
      </c>
      <c r="AD206" s="193">
        <f t="shared" si="12"/>
        <v>0</v>
      </c>
    </row>
    <row r="207" spans="2:30" x14ac:dyDescent="0.3">
      <c r="B207" s="59"/>
      <c r="C207" s="253" t="str">
        <f>IFERROR(VLOOKUP($B207,GeneratingUnits!$A$6:$I$900,2,TRUE),"")</f>
        <v/>
      </c>
      <c r="D207" s="253" t="str">
        <f>IFERROR(VLOOKUP($B207,GeneratingUnits!$A$6:$I$900,4,TRUE),"")</f>
        <v/>
      </c>
      <c r="E207" s="253" t="str">
        <f>IFERROR(VLOOKUP(B207,GeneratingUnits!$A$6:$J$899,5),"")</f>
        <v/>
      </c>
      <c r="F207" s="253" t="str">
        <f>IFERROR(VLOOKUP(B207,GeneratingUnits!$A$6:$J$899,10),"")</f>
        <v/>
      </c>
      <c r="G207" s="254"/>
      <c r="H207" s="59"/>
      <c r="I207" s="59"/>
      <c r="J207" s="263"/>
      <c r="K207" s="358" t="str">
        <f t="shared" si="13"/>
        <v/>
      </c>
      <c r="L207" s="264" t="str">
        <f>IFERROR(INDEX(GeneratingUnits!$A$5:$J$900,MATCH('6 - Source of RECs'!$B207,GeneratingUnits!$A$5:$A$900,0),MATCH('6 - Source of RECs'!$H207,GeneratingUnits!$A$5:$J$5,0)),"")</f>
        <v/>
      </c>
      <c r="AA207" s="193" t="e">
        <f>VLOOKUP(E207,Calculations!$G$3:$H$24,2)</f>
        <v>#N/A</v>
      </c>
      <c r="AB207" s="261">
        <f t="shared" si="11"/>
        <v>0</v>
      </c>
      <c r="AC207" s="193" t="str">
        <f>IFERROR(VLOOKUP($B207,'3X MSW'!$A$2:$C$4,3,),"")</f>
        <v/>
      </c>
      <c r="AD207" s="193">
        <f t="shared" si="12"/>
        <v>0</v>
      </c>
    </row>
    <row r="208" spans="2:30" x14ac:dyDescent="0.3">
      <c r="B208" s="59"/>
      <c r="C208" s="253" t="str">
        <f>IFERROR(VLOOKUP($B208,GeneratingUnits!$A$6:$I$900,2,TRUE),"")</f>
        <v/>
      </c>
      <c r="D208" s="253" t="str">
        <f>IFERROR(VLOOKUP($B208,GeneratingUnits!$A$6:$I$900,4,TRUE),"")</f>
        <v/>
      </c>
      <c r="E208" s="253" t="str">
        <f>IFERROR(VLOOKUP(B208,GeneratingUnits!$A$6:$J$899,5),"")</f>
        <v/>
      </c>
      <c r="F208" s="253" t="str">
        <f>IFERROR(VLOOKUP(B208,GeneratingUnits!$A$6:$J$899,10),"")</f>
        <v/>
      </c>
      <c r="G208" s="254"/>
      <c r="H208" s="59"/>
      <c r="I208" s="59"/>
      <c r="J208" s="263"/>
      <c r="K208" s="358" t="str">
        <f t="shared" si="13"/>
        <v/>
      </c>
      <c r="L208" s="264" t="str">
        <f>IFERROR(INDEX(GeneratingUnits!$A$5:$J$900,MATCH('6 - Source of RECs'!$B208,GeneratingUnits!$A$5:$A$900,0),MATCH('6 - Source of RECs'!$H208,GeneratingUnits!$A$5:$J$5,0)),"")</f>
        <v/>
      </c>
      <c r="AA208" s="193" t="e">
        <f>VLOOKUP(E208,Calculations!$G$3:$H$24,2)</f>
        <v>#N/A</v>
      </c>
      <c r="AB208" s="261">
        <f t="shared" si="11"/>
        <v>0</v>
      </c>
      <c r="AC208" s="193" t="str">
        <f>IFERROR(VLOOKUP($B208,'3X MSW'!$A$2:$C$4,3,),"")</f>
        <v/>
      </c>
      <c r="AD208" s="193">
        <f t="shared" si="12"/>
        <v>0</v>
      </c>
    </row>
    <row r="209" spans="2:30" x14ac:dyDescent="0.3">
      <c r="B209" s="59"/>
      <c r="C209" s="253" t="str">
        <f>IFERROR(VLOOKUP($B209,GeneratingUnits!$A$6:$I$900,2,TRUE),"")</f>
        <v/>
      </c>
      <c r="D209" s="253" t="str">
        <f>IFERROR(VLOOKUP($B209,GeneratingUnits!$A$6:$I$900,4,TRUE),"")</f>
        <v/>
      </c>
      <c r="E209" s="253" t="str">
        <f>IFERROR(VLOOKUP(B209,GeneratingUnits!$A$6:$J$899,5),"")</f>
        <v/>
      </c>
      <c r="F209" s="253" t="str">
        <f>IFERROR(VLOOKUP(B209,GeneratingUnits!$A$6:$J$899,10),"")</f>
        <v/>
      </c>
      <c r="G209" s="254"/>
      <c r="H209" s="59"/>
      <c r="I209" s="59"/>
      <c r="J209" s="263"/>
      <c r="K209" s="358" t="str">
        <f t="shared" si="13"/>
        <v/>
      </c>
      <c r="L209" s="264" t="str">
        <f>IFERROR(INDEX(GeneratingUnits!$A$5:$J$900,MATCH('6 - Source of RECs'!$B209,GeneratingUnits!$A$5:$A$900,0),MATCH('6 - Source of RECs'!$H209,GeneratingUnits!$A$5:$J$5,0)),"")</f>
        <v/>
      </c>
      <c r="AA209" s="193" t="e">
        <f>VLOOKUP(E209,Calculations!$G$3:$H$24,2)</f>
        <v>#N/A</v>
      </c>
      <c r="AB209" s="261">
        <f t="shared" si="11"/>
        <v>0</v>
      </c>
      <c r="AC209" s="193" t="str">
        <f>IFERROR(VLOOKUP($B209,'3X MSW'!$A$2:$C$4,3,),"")</f>
        <v/>
      </c>
      <c r="AD209" s="193">
        <f t="shared" si="12"/>
        <v>0</v>
      </c>
    </row>
    <row r="210" spans="2:30" x14ac:dyDescent="0.3">
      <c r="B210" s="59"/>
      <c r="C210" s="253" t="str">
        <f>IFERROR(VLOOKUP($B210,GeneratingUnits!$A$6:$I$900,2,TRUE),"")</f>
        <v/>
      </c>
      <c r="D210" s="253" t="str">
        <f>IFERROR(VLOOKUP($B210,GeneratingUnits!$A$6:$I$900,4,TRUE),"")</f>
        <v/>
      </c>
      <c r="E210" s="253" t="str">
        <f>IFERROR(VLOOKUP(B210,GeneratingUnits!$A$6:$J$899,5),"")</f>
        <v/>
      </c>
      <c r="F210" s="253" t="str">
        <f>IFERROR(VLOOKUP(B210,GeneratingUnits!$A$6:$J$899,10),"")</f>
        <v/>
      </c>
      <c r="G210" s="254"/>
      <c r="H210" s="59"/>
      <c r="I210" s="59"/>
      <c r="J210" s="263"/>
      <c r="K210" s="358" t="str">
        <f t="shared" si="13"/>
        <v/>
      </c>
      <c r="L210" s="264" t="str">
        <f>IFERROR(INDEX(GeneratingUnits!$A$5:$J$900,MATCH('6 - Source of RECs'!$B210,GeneratingUnits!$A$5:$A$900,0),MATCH('6 - Source of RECs'!$H210,GeneratingUnits!$A$5:$J$5,0)),"")</f>
        <v/>
      </c>
      <c r="AA210" s="193" t="e">
        <f>VLOOKUP(E210,Calculations!$G$3:$H$24,2)</f>
        <v>#N/A</v>
      </c>
      <c r="AB210" s="261">
        <f t="shared" si="11"/>
        <v>0</v>
      </c>
      <c r="AC210" s="193" t="str">
        <f>IFERROR(VLOOKUP($B210,'3X MSW'!$A$2:$C$4,3,),"")</f>
        <v/>
      </c>
      <c r="AD210" s="193">
        <f t="shared" si="12"/>
        <v>0</v>
      </c>
    </row>
    <row r="211" spans="2:30" x14ac:dyDescent="0.3">
      <c r="B211" s="59"/>
      <c r="C211" s="253" t="str">
        <f>IFERROR(VLOOKUP($B211,GeneratingUnits!$A$6:$I$900,2,TRUE),"")</f>
        <v/>
      </c>
      <c r="D211" s="253" t="str">
        <f>IFERROR(VLOOKUP($B211,GeneratingUnits!$A$6:$I$900,4,TRUE),"")</f>
        <v/>
      </c>
      <c r="E211" s="253" t="str">
        <f>IFERROR(VLOOKUP(B211,GeneratingUnits!$A$6:$J$899,5),"")</f>
        <v/>
      </c>
      <c r="F211" s="253" t="str">
        <f>IFERROR(VLOOKUP(B211,GeneratingUnits!$A$6:$J$899,10),"")</f>
        <v/>
      </c>
      <c r="G211" s="254"/>
      <c r="H211" s="59"/>
      <c r="I211" s="59"/>
      <c r="J211" s="263"/>
      <c r="K211" s="358" t="str">
        <f t="shared" si="13"/>
        <v/>
      </c>
      <c r="L211" s="264" t="str">
        <f>IFERROR(INDEX(GeneratingUnits!$A$5:$J$900,MATCH('6 - Source of RECs'!$B211,GeneratingUnits!$A$5:$A$900,0),MATCH('6 - Source of RECs'!$H211,GeneratingUnits!$A$5:$J$5,0)),"")</f>
        <v/>
      </c>
      <c r="AA211" s="193" t="e">
        <f>VLOOKUP(E211,Calculations!$G$3:$H$24,2)</f>
        <v>#N/A</v>
      </c>
      <c r="AB211" s="261">
        <f t="shared" si="11"/>
        <v>0</v>
      </c>
      <c r="AC211" s="193" t="str">
        <f>IFERROR(VLOOKUP($B211,'3X MSW'!$A$2:$C$4,3,),"")</f>
        <v/>
      </c>
      <c r="AD211" s="193">
        <f t="shared" si="12"/>
        <v>0</v>
      </c>
    </row>
    <row r="212" spans="2:30" x14ac:dyDescent="0.3">
      <c r="B212" s="59"/>
      <c r="C212" s="253" t="str">
        <f>IFERROR(VLOOKUP($B212,GeneratingUnits!$A$6:$I$900,2,TRUE),"")</f>
        <v/>
      </c>
      <c r="D212" s="253" t="str">
        <f>IFERROR(VLOOKUP($B212,GeneratingUnits!$A$6:$I$900,4,TRUE),"")</f>
        <v/>
      </c>
      <c r="E212" s="253" t="str">
        <f>IFERROR(VLOOKUP(B212,GeneratingUnits!$A$6:$J$899,5),"")</f>
        <v/>
      </c>
      <c r="F212" s="253" t="str">
        <f>IFERROR(VLOOKUP(B212,GeneratingUnits!$A$6:$J$899,10),"")</f>
        <v/>
      </c>
      <c r="G212" s="254"/>
      <c r="H212" s="59"/>
      <c r="I212" s="59"/>
      <c r="J212" s="263"/>
      <c r="K212" s="358" t="str">
        <f t="shared" si="13"/>
        <v/>
      </c>
      <c r="L212" s="264" t="str">
        <f>IFERROR(INDEX(GeneratingUnits!$A$5:$J$900,MATCH('6 - Source of RECs'!$B212,GeneratingUnits!$A$5:$A$900,0),MATCH('6 - Source of RECs'!$H212,GeneratingUnits!$A$5:$J$5,0)),"")</f>
        <v/>
      </c>
      <c r="AA212" s="193" t="e">
        <f>VLOOKUP(E212,Calculations!$G$3:$H$24,2)</f>
        <v>#N/A</v>
      </c>
      <c r="AB212" s="261">
        <f t="shared" ref="AB194:AB231" si="14">J212*G212</f>
        <v>0</v>
      </c>
      <c r="AC212" s="193" t="str">
        <f>IFERROR(VLOOKUP($B212,'3X MSW'!$A$2:$C$4,3,),"")</f>
        <v/>
      </c>
      <c r="AD212" s="193">
        <f t="shared" ref="AD194:AD231" si="15">IF(AC212="Applied",K212,G212)</f>
        <v>0</v>
      </c>
    </row>
    <row r="213" spans="2:30" x14ac:dyDescent="0.3">
      <c r="B213" s="59"/>
      <c r="C213" s="253" t="str">
        <f>IFERROR(VLOOKUP($B213,GeneratingUnits!$A$6:$I$900,2,TRUE),"")</f>
        <v/>
      </c>
      <c r="D213" s="253" t="str">
        <f>IFERROR(VLOOKUP($B213,GeneratingUnits!$A$6:$I$900,4,TRUE),"")</f>
        <v/>
      </c>
      <c r="E213" s="253" t="str">
        <f>IFERROR(VLOOKUP(B213,GeneratingUnits!$A$6:$J$899,5),"")</f>
        <v/>
      </c>
      <c r="F213" s="253" t="str">
        <f>IFERROR(VLOOKUP(B213,GeneratingUnits!$A$6:$J$899,10),"")</f>
        <v/>
      </c>
      <c r="G213" s="254"/>
      <c r="H213" s="59"/>
      <c r="I213" s="59"/>
      <c r="J213" s="263"/>
      <c r="K213" s="358" t="str">
        <f t="shared" si="13"/>
        <v/>
      </c>
      <c r="L213" s="264" t="str">
        <f>IFERROR(INDEX(GeneratingUnits!$A$5:$J$900,MATCH('6 - Source of RECs'!$B213,GeneratingUnits!$A$5:$A$900,0),MATCH('6 - Source of RECs'!$H213,GeneratingUnits!$A$5:$J$5,0)),"")</f>
        <v/>
      </c>
      <c r="AA213" s="193" t="e">
        <f>VLOOKUP(E213,Calculations!$G$3:$H$24,2)</f>
        <v>#N/A</v>
      </c>
      <c r="AB213" s="261">
        <f t="shared" si="14"/>
        <v>0</v>
      </c>
      <c r="AC213" s="193" t="str">
        <f>IFERROR(VLOOKUP($B213,'3X MSW'!$A$2:$C$4,3,),"")</f>
        <v/>
      </c>
      <c r="AD213" s="193">
        <f t="shared" si="15"/>
        <v>0</v>
      </c>
    </row>
    <row r="214" spans="2:30" x14ac:dyDescent="0.3">
      <c r="B214" s="59"/>
      <c r="C214" s="253" t="str">
        <f>IFERROR(VLOOKUP($B214,GeneratingUnits!$A$6:$I$900,2,TRUE),"")</f>
        <v/>
      </c>
      <c r="D214" s="253" t="str">
        <f>IFERROR(VLOOKUP($B214,GeneratingUnits!$A$6:$I$900,4,TRUE),"")</f>
        <v/>
      </c>
      <c r="E214" s="253" t="str">
        <f>IFERROR(VLOOKUP(B214,GeneratingUnits!$A$6:$J$899,5),"")</f>
        <v/>
      </c>
      <c r="F214" s="253" t="str">
        <f>IFERROR(VLOOKUP(B214,GeneratingUnits!$A$6:$J$899,10),"")</f>
        <v/>
      </c>
      <c r="G214" s="254"/>
      <c r="H214" s="59"/>
      <c r="I214" s="59"/>
      <c r="J214" s="263"/>
      <c r="K214" s="358" t="str">
        <f t="shared" si="13"/>
        <v/>
      </c>
      <c r="L214" s="264" t="str">
        <f>IFERROR(INDEX(GeneratingUnits!$A$5:$J$900,MATCH('6 - Source of RECs'!$B214,GeneratingUnits!$A$5:$A$900,0),MATCH('6 - Source of RECs'!$H214,GeneratingUnits!$A$5:$J$5,0)),"")</f>
        <v/>
      </c>
      <c r="AA214" s="193" t="e">
        <f>VLOOKUP(E214,Calculations!$G$3:$H$24,2)</f>
        <v>#N/A</v>
      </c>
      <c r="AB214" s="261">
        <f t="shared" si="14"/>
        <v>0</v>
      </c>
      <c r="AC214" s="193" t="str">
        <f>IFERROR(VLOOKUP($B214,'3X MSW'!$A$2:$C$4,3,),"")</f>
        <v/>
      </c>
      <c r="AD214" s="193">
        <f t="shared" si="15"/>
        <v>0</v>
      </c>
    </row>
    <row r="215" spans="2:30" x14ac:dyDescent="0.3">
      <c r="B215" s="59"/>
      <c r="C215" s="253" t="str">
        <f>IFERROR(VLOOKUP($B215,GeneratingUnits!$A$6:$I$900,2,TRUE),"")</f>
        <v/>
      </c>
      <c r="D215" s="253" t="str">
        <f>IFERROR(VLOOKUP($B215,GeneratingUnits!$A$6:$I$900,4,TRUE),"")</f>
        <v/>
      </c>
      <c r="E215" s="253" t="str">
        <f>IFERROR(VLOOKUP(B215,GeneratingUnits!$A$6:$J$899,5),"")</f>
        <v/>
      </c>
      <c r="F215" s="253" t="str">
        <f>IFERROR(VLOOKUP(B215,GeneratingUnits!$A$6:$J$899,10),"")</f>
        <v/>
      </c>
      <c r="G215" s="254"/>
      <c r="H215" s="59"/>
      <c r="I215" s="59"/>
      <c r="J215" s="263"/>
      <c r="K215" s="358" t="str">
        <f t="shared" si="13"/>
        <v/>
      </c>
      <c r="L215" s="264" t="str">
        <f>IFERROR(INDEX(GeneratingUnits!$A$5:$J$900,MATCH('6 - Source of RECs'!$B215,GeneratingUnits!$A$5:$A$900,0),MATCH('6 - Source of RECs'!$H215,GeneratingUnits!$A$5:$J$5,0)),"")</f>
        <v/>
      </c>
      <c r="AA215" s="193" t="e">
        <f>VLOOKUP(E215,Calculations!$G$3:$H$24,2)</f>
        <v>#N/A</v>
      </c>
      <c r="AB215" s="261">
        <f t="shared" si="14"/>
        <v>0</v>
      </c>
      <c r="AC215" s="193" t="str">
        <f>IFERROR(VLOOKUP($B215,'3X MSW'!$A$2:$C$4,3,),"")</f>
        <v/>
      </c>
      <c r="AD215" s="193">
        <f t="shared" si="15"/>
        <v>0</v>
      </c>
    </row>
    <row r="216" spans="2:30" x14ac:dyDescent="0.3">
      <c r="B216" s="59"/>
      <c r="C216" s="253" t="str">
        <f>IFERROR(VLOOKUP($B216,GeneratingUnits!$A$6:$I$900,2,TRUE),"")</f>
        <v/>
      </c>
      <c r="D216" s="253" t="str">
        <f>IFERROR(VLOOKUP($B216,GeneratingUnits!$A$6:$I$900,4,TRUE),"")</f>
        <v/>
      </c>
      <c r="E216" s="253" t="str">
        <f>IFERROR(VLOOKUP(B216,GeneratingUnits!$A$6:$J$899,5),"")</f>
        <v/>
      </c>
      <c r="F216" s="253" t="str">
        <f>IFERROR(VLOOKUP(B216,GeneratingUnits!$A$6:$J$899,10),"")</f>
        <v/>
      </c>
      <c r="G216" s="254"/>
      <c r="H216" s="59"/>
      <c r="I216" s="59"/>
      <c r="J216" s="263"/>
      <c r="K216" s="358" t="str">
        <f t="shared" si="13"/>
        <v/>
      </c>
      <c r="L216" s="264" t="str">
        <f>IFERROR(INDEX(GeneratingUnits!$A$5:$J$900,MATCH('6 - Source of RECs'!$B216,GeneratingUnits!$A$5:$A$900,0),MATCH('6 - Source of RECs'!$H216,GeneratingUnits!$A$5:$J$5,0)),"")</f>
        <v/>
      </c>
      <c r="AA216" s="193" t="e">
        <f>VLOOKUP(E216,Calculations!$G$3:$H$24,2)</f>
        <v>#N/A</v>
      </c>
      <c r="AB216" s="261">
        <f t="shared" si="14"/>
        <v>0</v>
      </c>
      <c r="AC216" s="193" t="str">
        <f>IFERROR(VLOOKUP($B216,'3X MSW'!$A$2:$C$4,3,),"")</f>
        <v/>
      </c>
      <c r="AD216" s="193">
        <f t="shared" si="15"/>
        <v>0</v>
      </c>
    </row>
    <row r="217" spans="2:30" x14ac:dyDescent="0.3">
      <c r="B217" s="59"/>
      <c r="C217" s="253" t="str">
        <f>IFERROR(VLOOKUP($B217,GeneratingUnits!$A$6:$I$900,2,TRUE),"")</f>
        <v/>
      </c>
      <c r="D217" s="253" t="str">
        <f>IFERROR(VLOOKUP($B217,GeneratingUnits!$A$6:$I$900,4,TRUE),"")</f>
        <v/>
      </c>
      <c r="E217" s="253" t="str">
        <f>IFERROR(VLOOKUP(B217,GeneratingUnits!$A$6:$J$899,5),"")</f>
        <v/>
      </c>
      <c r="F217" s="253" t="str">
        <f>IFERROR(VLOOKUP(B217,GeneratingUnits!$A$6:$J$899,10),"")</f>
        <v/>
      </c>
      <c r="G217" s="254"/>
      <c r="H217" s="59"/>
      <c r="I217" s="59"/>
      <c r="J217" s="263"/>
      <c r="K217" s="358" t="str">
        <f t="shared" si="13"/>
        <v/>
      </c>
      <c r="L217" s="264" t="str">
        <f>IFERROR(INDEX(GeneratingUnits!$A$5:$J$900,MATCH('6 - Source of RECs'!$B217,GeneratingUnits!$A$5:$A$900,0),MATCH('6 - Source of RECs'!$H217,GeneratingUnits!$A$5:$J$5,0)),"")</f>
        <v/>
      </c>
      <c r="AA217" s="193" t="e">
        <f>VLOOKUP(E217,Calculations!$G$3:$H$24,2)</f>
        <v>#N/A</v>
      </c>
      <c r="AB217" s="261">
        <f t="shared" si="14"/>
        <v>0</v>
      </c>
      <c r="AC217" s="193" t="str">
        <f>IFERROR(VLOOKUP($B217,'3X MSW'!$A$2:$C$4,3,),"")</f>
        <v/>
      </c>
      <c r="AD217" s="193">
        <f t="shared" si="15"/>
        <v>0</v>
      </c>
    </row>
    <row r="218" spans="2:30" x14ac:dyDescent="0.3">
      <c r="B218" s="59"/>
      <c r="C218" s="253" t="str">
        <f>IFERROR(VLOOKUP($B218,GeneratingUnits!$A$6:$I$900,2,TRUE),"")</f>
        <v/>
      </c>
      <c r="D218" s="253" t="str">
        <f>IFERROR(VLOOKUP($B218,GeneratingUnits!$A$6:$I$900,4,TRUE),"")</f>
        <v/>
      </c>
      <c r="E218" s="253" t="str">
        <f>IFERROR(VLOOKUP(B218,GeneratingUnits!$A$6:$J$899,5),"")</f>
        <v/>
      </c>
      <c r="F218" s="253" t="str">
        <f>IFERROR(VLOOKUP(B218,GeneratingUnits!$A$6:$J$899,10),"")</f>
        <v/>
      </c>
      <c r="G218" s="254"/>
      <c r="H218" s="59"/>
      <c r="I218" s="59"/>
      <c r="J218" s="263"/>
      <c r="K218" s="358" t="str">
        <f t="shared" si="13"/>
        <v/>
      </c>
      <c r="L218" s="264" t="str">
        <f>IFERROR(INDEX(GeneratingUnits!$A$5:$J$900,MATCH('6 - Source of RECs'!$B218,GeneratingUnits!$A$5:$A$900,0),MATCH('6 - Source of RECs'!$H218,GeneratingUnits!$A$5:$J$5,0)),"")</f>
        <v/>
      </c>
      <c r="AA218" s="193" t="e">
        <f>VLOOKUP(E218,Calculations!$G$3:$H$24,2)</f>
        <v>#N/A</v>
      </c>
      <c r="AB218" s="261">
        <f t="shared" si="14"/>
        <v>0</v>
      </c>
      <c r="AC218" s="193" t="str">
        <f>IFERROR(VLOOKUP($B218,'3X MSW'!$A$2:$C$4,3,),"")</f>
        <v/>
      </c>
      <c r="AD218" s="193">
        <f t="shared" si="15"/>
        <v>0</v>
      </c>
    </row>
    <row r="219" spans="2:30" ht="15" customHeight="1" x14ac:dyDescent="0.3">
      <c r="B219" s="59"/>
      <c r="C219" s="253" t="str">
        <f>IFERROR(VLOOKUP($B219,GeneratingUnits!$A$6:$I$900,2,TRUE),"")</f>
        <v/>
      </c>
      <c r="D219" s="253" t="str">
        <f>IFERROR(VLOOKUP($B219,GeneratingUnits!$A$6:$I$900,4,TRUE),"")</f>
        <v/>
      </c>
      <c r="E219" s="253" t="str">
        <f>IFERROR(VLOOKUP(B219,GeneratingUnits!$A$6:$J$899,5),"")</f>
        <v/>
      </c>
      <c r="F219" s="253" t="str">
        <f>IFERROR(VLOOKUP(B219,GeneratingUnits!$A$6:$J$899,10),"")</f>
        <v/>
      </c>
      <c r="G219" s="254"/>
      <c r="H219" s="59"/>
      <c r="I219" s="59"/>
      <c r="J219" s="263"/>
      <c r="K219" s="358" t="str">
        <f t="shared" si="13"/>
        <v/>
      </c>
      <c r="L219" s="264" t="str">
        <f>IFERROR(INDEX(GeneratingUnits!$A$5:$J$900,MATCH('6 - Source of RECs'!$B219,GeneratingUnits!$A$5:$A$900,0),MATCH('6 - Source of RECs'!$H219,GeneratingUnits!$A$5:$J$5,0)),"")</f>
        <v/>
      </c>
      <c r="AA219" s="193" t="e">
        <f>VLOOKUP(E219,Calculations!$G$3:$H$24,2)</f>
        <v>#N/A</v>
      </c>
      <c r="AB219" s="261">
        <f t="shared" si="14"/>
        <v>0</v>
      </c>
      <c r="AC219" s="193" t="str">
        <f>IFERROR(VLOOKUP($B219,'3X MSW'!$A$2:$C$4,3,),"")</f>
        <v/>
      </c>
      <c r="AD219" s="193">
        <f t="shared" si="15"/>
        <v>0</v>
      </c>
    </row>
    <row r="220" spans="2:30" ht="15" customHeight="1" x14ac:dyDescent="0.3">
      <c r="B220" s="59"/>
      <c r="C220" s="253" t="str">
        <f>IFERROR(VLOOKUP($B220,GeneratingUnits!$A$6:$I$900,2,TRUE),"")</f>
        <v/>
      </c>
      <c r="D220" s="253" t="str">
        <f>IFERROR(VLOOKUP($B220,GeneratingUnits!$A$6:$I$900,4,TRUE),"")</f>
        <v/>
      </c>
      <c r="E220" s="253" t="str">
        <f>IFERROR(VLOOKUP(B220,GeneratingUnits!$A$6:$J$899,5),"")</f>
        <v/>
      </c>
      <c r="F220" s="253" t="str">
        <f>IFERROR(VLOOKUP(B220,GeneratingUnits!$A$6:$J$899,10),"")</f>
        <v/>
      </c>
      <c r="G220" s="254"/>
      <c r="H220" s="59"/>
      <c r="I220" s="59"/>
      <c r="J220" s="263"/>
      <c r="K220" s="358" t="str">
        <f t="shared" si="13"/>
        <v/>
      </c>
      <c r="L220" s="264" t="str">
        <f>IFERROR(INDEX(GeneratingUnits!$A$5:$J$900,MATCH('6 - Source of RECs'!$B220,GeneratingUnits!$A$5:$A$900,0),MATCH('6 - Source of RECs'!$H220,GeneratingUnits!$A$5:$J$5,0)),"")</f>
        <v/>
      </c>
      <c r="AA220" s="193" t="e">
        <f>VLOOKUP(E220,Calculations!$G$3:$H$24,2)</f>
        <v>#N/A</v>
      </c>
      <c r="AB220" s="261">
        <f t="shared" si="14"/>
        <v>0</v>
      </c>
      <c r="AC220" s="193" t="str">
        <f>IFERROR(VLOOKUP($B220,'3X MSW'!$A$2:$C$4,3,),"")</f>
        <v/>
      </c>
      <c r="AD220" s="193">
        <f t="shared" si="15"/>
        <v>0</v>
      </c>
    </row>
    <row r="221" spans="2:30" x14ac:dyDescent="0.3">
      <c r="B221" s="59"/>
      <c r="C221" s="253" t="str">
        <f>IFERROR(VLOOKUP($B221,GeneratingUnits!$A$6:$I$900,2,TRUE),"")</f>
        <v/>
      </c>
      <c r="D221" s="253" t="str">
        <f>IFERROR(VLOOKUP($B221,GeneratingUnits!$A$6:$I$900,4,TRUE),"")</f>
        <v/>
      </c>
      <c r="E221" s="253" t="str">
        <f>IFERROR(VLOOKUP(B221,GeneratingUnits!$A$6:$J$899,5),"")</f>
        <v/>
      </c>
      <c r="F221" s="253" t="str">
        <f>IFERROR(VLOOKUP(B221,GeneratingUnits!$A$6:$J$899,10),"")</f>
        <v/>
      </c>
      <c r="G221" s="254"/>
      <c r="H221" s="59"/>
      <c r="I221" s="59"/>
      <c r="J221" s="263"/>
      <c r="K221" s="358" t="str">
        <f t="shared" si="13"/>
        <v/>
      </c>
      <c r="L221" s="264" t="str">
        <f>IFERROR(INDEX(GeneratingUnits!$A$5:$J$900,MATCH('6 - Source of RECs'!$B221,GeneratingUnits!$A$5:$A$900,0),MATCH('6 - Source of RECs'!$H221,GeneratingUnits!$A$5:$J$5,0)),"")</f>
        <v/>
      </c>
      <c r="M221" s="27"/>
      <c r="N221" s="27"/>
      <c r="O221" s="27"/>
      <c r="P221" s="27"/>
      <c r="Q221" s="27"/>
      <c r="R221" s="27"/>
      <c r="S221" s="27"/>
      <c r="T221" s="27"/>
      <c r="U221" s="27"/>
      <c r="V221" s="27"/>
      <c r="W221" s="27"/>
      <c r="X221" s="27"/>
      <c r="Y221" s="27"/>
      <c r="Z221" s="27"/>
      <c r="AA221" s="193" t="e">
        <f>VLOOKUP(E221,Calculations!$G$3:$H$24,2)</f>
        <v>#N/A</v>
      </c>
      <c r="AB221" s="261">
        <f t="shared" si="14"/>
        <v>0</v>
      </c>
      <c r="AC221" s="193" t="str">
        <f>IFERROR(VLOOKUP($B221,'3X MSW'!$A$2:$C$4,3,),"")</f>
        <v/>
      </c>
      <c r="AD221" s="193">
        <f t="shared" si="15"/>
        <v>0</v>
      </c>
    </row>
    <row r="222" spans="2:30" x14ac:dyDescent="0.3">
      <c r="B222" s="59"/>
      <c r="C222" s="253" t="str">
        <f>IFERROR(VLOOKUP($B222,GeneratingUnits!$A$6:$I$900,2,TRUE),"")</f>
        <v/>
      </c>
      <c r="D222" s="253" t="str">
        <f>IFERROR(VLOOKUP($B222,GeneratingUnits!$A$6:$I$900,4,TRUE),"")</f>
        <v/>
      </c>
      <c r="E222" s="253" t="str">
        <f>IFERROR(VLOOKUP(B222,GeneratingUnits!$A$6:$J$899,5),"")</f>
        <v/>
      </c>
      <c r="F222" s="253" t="str">
        <f>IFERROR(VLOOKUP(B222,GeneratingUnits!$A$6:$J$899,10),"")</f>
        <v/>
      </c>
      <c r="G222" s="254"/>
      <c r="H222" s="59"/>
      <c r="I222" s="59"/>
      <c r="J222" s="263"/>
      <c r="K222" s="358" t="str">
        <f t="shared" si="13"/>
        <v/>
      </c>
      <c r="L222" s="264" t="str">
        <f>IFERROR(INDEX(GeneratingUnits!$A$5:$J$900,MATCH('6 - Source of RECs'!$B222,GeneratingUnits!$A$5:$A$900,0),MATCH('6 - Source of RECs'!$H222,GeneratingUnits!$A$5:$J$5,0)),"")</f>
        <v/>
      </c>
      <c r="AA222" s="193" t="e">
        <f>VLOOKUP(E222,Calculations!$G$3:$H$24,2)</f>
        <v>#N/A</v>
      </c>
      <c r="AB222" s="261">
        <f t="shared" si="14"/>
        <v>0</v>
      </c>
      <c r="AC222" s="193" t="str">
        <f>IFERROR(VLOOKUP($B222,'3X MSW'!$A$2:$C$4,3,),"")</f>
        <v/>
      </c>
      <c r="AD222" s="193">
        <f t="shared" si="15"/>
        <v>0</v>
      </c>
    </row>
    <row r="223" spans="2:30" x14ac:dyDescent="0.3">
      <c r="B223" s="59"/>
      <c r="C223" s="253" t="str">
        <f>IFERROR(VLOOKUP($B223,GeneratingUnits!$A$6:$I$900,2,TRUE),"")</f>
        <v/>
      </c>
      <c r="D223" s="253" t="str">
        <f>IFERROR(VLOOKUP($B223,GeneratingUnits!$A$6:$I$900,4,TRUE),"")</f>
        <v/>
      </c>
      <c r="E223" s="253" t="str">
        <f>IFERROR(VLOOKUP(B223,GeneratingUnits!$A$6:$J$899,5),"")</f>
        <v/>
      </c>
      <c r="F223" s="253" t="str">
        <f>IFERROR(VLOOKUP(B223,GeneratingUnits!$A$6:$J$899,10),"")</f>
        <v/>
      </c>
      <c r="G223" s="254"/>
      <c r="H223" s="59"/>
      <c r="I223" s="59"/>
      <c r="J223" s="263"/>
      <c r="K223" s="358" t="str">
        <f t="shared" si="13"/>
        <v/>
      </c>
      <c r="L223" s="264" t="str">
        <f>IFERROR(INDEX(GeneratingUnits!$A$5:$J$900,MATCH('6 - Source of RECs'!$B223,GeneratingUnits!$A$5:$A$900,0),MATCH('6 - Source of RECs'!$H223,GeneratingUnits!$A$5:$J$5,0)),"")</f>
        <v/>
      </c>
      <c r="AA223" s="193" t="e">
        <f>VLOOKUP(E223,Calculations!$G$3:$H$24,2)</f>
        <v>#N/A</v>
      </c>
      <c r="AB223" s="261">
        <f t="shared" si="14"/>
        <v>0</v>
      </c>
      <c r="AC223" s="193" t="str">
        <f>IFERROR(VLOOKUP($B223,'3X MSW'!$A$2:$C$4,3,),"")</f>
        <v/>
      </c>
      <c r="AD223" s="193">
        <f t="shared" si="15"/>
        <v>0</v>
      </c>
    </row>
    <row r="224" spans="2:30" x14ac:dyDescent="0.3">
      <c r="B224" s="59"/>
      <c r="C224" s="253" t="str">
        <f>IFERROR(VLOOKUP($B224,GeneratingUnits!$A$6:$I$900,2,TRUE),"")</f>
        <v/>
      </c>
      <c r="D224" s="253" t="str">
        <f>IFERROR(VLOOKUP($B224,GeneratingUnits!$A$6:$I$900,4,TRUE),"")</f>
        <v/>
      </c>
      <c r="E224" s="253" t="str">
        <f>IFERROR(VLOOKUP(B224,GeneratingUnits!$A$6:$J$899,5),"")</f>
        <v/>
      </c>
      <c r="F224" s="253" t="str">
        <f>IFERROR(VLOOKUP(B224,GeneratingUnits!$A$6:$J$899,10),"")</f>
        <v/>
      </c>
      <c r="G224" s="254"/>
      <c r="H224" s="59"/>
      <c r="I224" s="59"/>
      <c r="J224" s="263"/>
      <c r="K224" s="358" t="str">
        <f t="shared" si="13"/>
        <v/>
      </c>
      <c r="L224" s="264" t="str">
        <f>IFERROR(INDEX(GeneratingUnits!$A$5:$J$900,MATCH('6 - Source of RECs'!$B224,GeneratingUnits!$A$5:$A$900,0),MATCH('6 - Source of RECs'!$H224,GeneratingUnits!$A$5:$J$5,0)),"")</f>
        <v/>
      </c>
      <c r="AA224" s="193" t="e">
        <f>VLOOKUP(E224,Calculations!$G$3:$H$24,2)</f>
        <v>#N/A</v>
      </c>
      <c r="AB224" s="261">
        <f t="shared" si="14"/>
        <v>0</v>
      </c>
      <c r="AC224" s="193" t="str">
        <f>IFERROR(VLOOKUP($B224,'3X MSW'!$A$2:$C$4,3,),"")</f>
        <v/>
      </c>
      <c r="AD224" s="193">
        <f t="shared" si="15"/>
        <v>0</v>
      </c>
    </row>
    <row r="225" spans="2:30" x14ac:dyDescent="0.3">
      <c r="B225" s="59"/>
      <c r="C225" s="253" t="str">
        <f>IFERROR(VLOOKUP($B225,GeneratingUnits!$A$6:$I$900,2,TRUE),"")</f>
        <v/>
      </c>
      <c r="D225" s="253" t="str">
        <f>IFERROR(VLOOKUP($B225,GeneratingUnits!$A$6:$I$900,4,TRUE),"")</f>
        <v/>
      </c>
      <c r="E225" s="253" t="str">
        <f>IFERROR(VLOOKUP(B225,GeneratingUnits!$A$6:$J$899,5),"")</f>
        <v/>
      </c>
      <c r="F225" s="253" t="str">
        <f>IFERROR(VLOOKUP(B225,GeneratingUnits!$A$6:$J$899,10),"")</f>
        <v/>
      </c>
      <c r="G225" s="254"/>
      <c r="H225" s="59"/>
      <c r="I225" s="59"/>
      <c r="J225" s="263"/>
      <c r="K225" s="358" t="str">
        <f t="shared" si="13"/>
        <v/>
      </c>
      <c r="L225" s="264" t="str">
        <f>IFERROR(INDEX(GeneratingUnits!$A$5:$J$900,MATCH('6 - Source of RECs'!$B225,GeneratingUnits!$A$5:$A$900,0),MATCH('6 - Source of RECs'!$H225,GeneratingUnits!$A$5:$J$5,0)),"")</f>
        <v/>
      </c>
      <c r="AA225" s="193" t="e">
        <f>VLOOKUP(E225,Calculations!$G$3:$H$24,2)</f>
        <v>#N/A</v>
      </c>
      <c r="AB225" s="261">
        <f t="shared" si="14"/>
        <v>0</v>
      </c>
      <c r="AC225" s="193" t="str">
        <f>IFERROR(VLOOKUP($B225,'3X MSW'!$A$2:$C$4,3,),"")</f>
        <v/>
      </c>
      <c r="AD225" s="193">
        <f t="shared" si="15"/>
        <v>0</v>
      </c>
    </row>
    <row r="226" spans="2:30" x14ac:dyDescent="0.3">
      <c r="B226" s="246" t="s">
        <v>698</v>
      </c>
      <c r="C226" s="247"/>
      <c r="D226" s="248"/>
      <c r="E226" s="248"/>
      <c r="F226" s="248"/>
      <c r="G226" s="249"/>
      <c r="H226" s="200"/>
      <c r="I226" s="200"/>
      <c r="J226" s="27"/>
      <c r="K226" s="357"/>
      <c r="L226" s="334"/>
      <c r="AA226" s="193" t="e">
        <f>VLOOKUP(E226,Calculations!$G$3:$H$24,2)</f>
        <v>#N/A</v>
      </c>
      <c r="AB226" s="261">
        <f t="shared" si="14"/>
        <v>0</v>
      </c>
      <c r="AC226" s="193" t="str">
        <f>IFERROR(VLOOKUP($B226,'3X MSW'!$A$2:$C$4,3,),"")</f>
        <v/>
      </c>
      <c r="AD226" s="193">
        <f t="shared" si="15"/>
        <v>0</v>
      </c>
    </row>
    <row r="227" spans="2:30" x14ac:dyDescent="0.3">
      <c r="B227" s="59"/>
      <c r="C227" s="59"/>
      <c r="D227" s="59"/>
      <c r="E227" s="251"/>
      <c r="F227" s="251"/>
      <c r="G227" s="250"/>
      <c r="H227" s="60"/>
      <c r="I227" s="60"/>
      <c r="J227" s="263"/>
      <c r="K227" s="358" t="str">
        <f>IF(AC227="Applied",G227*3,"")</f>
        <v/>
      </c>
      <c r="L227" s="264" t="str">
        <f>IFERROR(INDEX(GeneratingUnits!$A$5:$J$900,MATCH('6 - Source of RECs'!$B227,GeneratingUnits!$A$5:$A$900,0),MATCH('6 - Source of RECs'!$H227,GeneratingUnits!$A$5:$J$5,0)),"")</f>
        <v/>
      </c>
      <c r="AA227" s="193" t="e">
        <f>VLOOKUP(E227,Calculations!$G$3:$H$24,2)</f>
        <v>#N/A</v>
      </c>
      <c r="AB227" s="261">
        <f t="shared" si="14"/>
        <v>0</v>
      </c>
      <c r="AC227" s="193" t="str">
        <f>IFERROR(VLOOKUP($B227,'3X MSW'!$A$2:$C$4,3,),"")</f>
        <v/>
      </c>
      <c r="AD227" s="193">
        <f t="shared" si="15"/>
        <v>0</v>
      </c>
    </row>
    <row r="228" spans="2:30" x14ac:dyDescent="0.3">
      <c r="B228" s="59"/>
      <c r="C228" s="59"/>
      <c r="D228" s="59"/>
      <c r="E228" s="251"/>
      <c r="F228" s="251"/>
      <c r="G228" s="250"/>
      <c r="H228" s="60"/>
      <c r="I228" s="60"/>
      <c r="J228" s="263"/>
      <c r="K228" s="358" t="str">
        <f>IF(AC228="Applied",G228*3,"")</f>
        <v/>
      </c>
      <c r="L228" s="264" t="str">
        <f>IFERROR(INDEX(GeneratingUnits!$A$5:$J$900,MATCH('6 - Source of RECs'!$B228,GeneratingUnits!$A$5:$A$900,0),MATCH('6 - Source of RECs'!$H228,GeneratingUnits!$A$5:$J$5,0)),"")</f>
        <v/>
      </c>
      <c r="AA228" s="193" t="e">
        <f>VLOOKUP(E228,Calculations!$G$3:$H$24,2)</f>
        <v>#N/A</v>
      </c>
      <c r="AB228" s="261">
        <f t="shared" si="14"/>
        <v>0</v>
      </c>
      <c r="AC228" s="193" t="str">
        <f>IFERROR(VLOOKUP($B228,'3X MSW'!$A$2:$C$4,3,),"")</f>
        <v/>
      </c>
      <c r="AD228" s="193">
        <f t="shared" si="15"/>
        <v>0</v>
      </c>
    </row>
    <row r="229" spans="2:30" x14ac:dyDescent="0.3">
      <c r="B229" s="59"/>
      <c r="C229" s="59"/>
      <c r="D229" s="59"/>
      <c r="E229" s="251"/>
      <c r="F229" s="251"/>
      <c r="G229" s="250"/>
      <c r="H229" s="60"/>
      <c r="I229" s="60"/>
      <c r="J229" s="263"/>
      <c r="K229" s="358" t="str">
        <f>IF(AC229="Applied",G229*3,"")</f>
        <v/>
      </c>
      <c r="L229" s="264" t="str">
        <f>IFERROR(INDEX(GeneratingUnits!$A$5:$J$900,MATCH('6 - Source of RECs'!$B229,GeneratingUnits!$A$5:$A$900,0),MATCH('6 - Source of RECs'!$H229,GeneratingUnits!$A$5:$J$5,0)),"")</f>
        <v/>
      </c>
      <c r="AA229" s="193" t="e">
        <f>VLOOKUP(E229,Calculations!$G$3:$H$24,2)</f>
        <v>#N/A</v>
      </c>
      <c r="AB229" s="261">
        <f t="shared" si="14"/>
        <v>0</v>
      </c>
      <c r="AC229" s="193" t="str">
        <f>IFERROR(VLOOKUP($B229,'3X MSW'!$A$2:$C$4,3,),"")</f>
        <v/>
      </c>
      <c r="AD229" s="193">
        <f t="shared" si="15"/>
        <v>0</v>
      </c>
    </row>
    <row r="230" spans="2:30" x14ac:dyDescent="0.3">
      <c r="B230" s="59"/>
      <c r="C230" s="59"/>
      <c r="D230" s="59"/>
      <c r="E230" s="251"/>
      <c r="F230" s="251"/>
      <c r="G230" s="250"/>
      <c r="H230" s="60"/>
      <c r="I230" s="60"/>
      <c r="J230" s="263"/>
      <c r="K230" s="358" t="str">
        <f>IF(AC230="Applied",G230*3,"")</f>
        <v/>
      </c>
      <c r="L230" s="264" t="str">
        <f>IFERROR(INDEX(GeneratingUnits!$A$5:$J$900,MATCH('6 - Source of RECs'!$B230,GeneratingUnits!$A$5:$A$900,0),MATCH('6 - Source of RECs'!$H230,GeneratingUnits!$A$5:$J$5,0)),"")</f>
        <v/>
      </c>
      <c r="AA230" s="193" t="e">
        <f>VLOOKUP(E230,Calculations!$G$3:$H$24,2)</f>
        <v>#N/A</v>
      </c>
      <c r="AB230" s="261">
        <f t="shared" si="14"/>
        <v>0</v>
      </c>
      <c r="AC230" s="193" t="str">
        <f>IFERROR(VLOOKUP($B230,'3X MSW'!$A$2:$C$4,3,),"")</f>
        <v/>
      </c>
      <c r="AD230" s="193">
        <f t="shared" si="15"/>
        <v>0</v>
      </c>
    </row>
    <row r="231" spans="2:30" x14ac:dyDescent="0.3">
      <c r="B231" s="59"/>
      <c r="C231" s="59"/>
      <c r="D231" s="59"/>
      <c r="E231" s="251"/>
      <c r="F231" s="251"/>
      <c r="G231" s="250"/>
      <c r="H231" s="60"/>
      <c r="I231" s="60"/>
      <c r="J231" s="263"/>
      <c r="K231" s="358" t="str">
        <f>IF(AC231="Applied",G231*3,"")</f>
        <v/>
      </c>
      <c r="L231" s="264" t="str">
        <f>IFERROR(INDEX(GeneratingUnits!$A$5:$J$900,MATCH('6 - Source of RECs'!$B231,GeneratingUnits!$A$5:$A$900,0),MATCH('6 - Source of RECs'!$H231,GeneratingUnits!$A$5:$J$5,0)),"")</f>
        <v/>
      </c>
      <c r="AA231" s="193" t="e">
        <f>VLOOKUP(E231,Calculations!$G$3:$H$24,2)</f>
        <v>#N/A</v>
      </c>
      <c r="AB231" s="261">
        <f t="shared" si="14"/>
        <v>0</v>
      </c>
      <c r="AC231" s="193" t="str">
        <f>IFERROR(VLOOKUP($B231,'3X MSW'!$A$2:$C$4,3,),"")</f>
        <v/>
      </c>
      <c r="AD231" s="193">
        <f t="shared" si="15"/>
        <v>0</v>
      </c>
    </row>
    <row r="232" spans="2:30" ht="15" thickBot="1" x14ac:dyDescent="0.35"/>
    <row r="233" spans="2:30" x14ac:dyDescent="0.3">
      <c r="B233" s="534" t="s">
        <v>696</v>
      </c>
      <c r="C233" s="535"/>
      <c r="D233" s="535"/>
      <c r="E233" s="535"/>
      <c r="F233" s="535"/>
      <c r="G233" s="536"/>
      <c r="H233" s="183"/>
      <c r="I233" s="117"/>
    </row>
    <row r="234" spans="2:30" x14ac:dyDescent="0.3">
      <c r="B234" s="526"/>
      <c r="C234" s="527"/>
      <c r="D234" s="527"/>
      <c r="E234" s="527"/>
      <c r="F234" s="527"/>
      <c r="G234" s="528"/>
      <c r="H234" s="81"/>
      <c r="I234" s="27"/>
      <c r="J234" s="27"/>
      <c r="K234" s="27"/>
      <c r="L234" s="27"/>
      <c r="M234" s="27"/>
      <c r="AA234" s="119"/>
      <c r="AB234" s="119"/>
    </row>
    <row r="235" spans="2:30" x14ac:dyDescent="0.3">
      <c r="B235" s="526"/>
      <c r="C235" s="527"/>
      <c r="D235" s="527"/>
      <c r="E235" s="527"/>
      <c r="F235" s="527"/>
      <c r="G235" s="528"/>
      <c r="H235" s="81"/>
      <c r="I235" s="27"/>
      <c r="J235" s="27"/>
      <c r="K235" s="27"/>
      <c r="L235" s="27"/>
      <c r="M235" s="27"/>
      <c r="AA235" s="119"/>
      <c r="AB235" s="330"/>
    </row>
    <row r="236" spans="2:30" x14ac:dyDescent="0.3">
      <c r="B236" s="526"/>
      <c r="C236" s="527"/>
      <c r="D236" s="527"/>
      <c r="E236" s="527"/>
      <c r="F236" s="527"/>
      <c r="G236" s="528"/>
      <c r="H236" s="81"/>
      <c r="I236" s="27"/>
      <c r="J236" s="27"/>
      <c r="K236" s="27"/>
      <c r="L236" s="27"/>
      <c r="M236" s="27"/>
      <c r="AA236" s="119"/>
      <c r="AB236" s="330"/>
    </row>
    <row r="237" spans="2:30" x14ac:dyDescent="0.3">
      <c r="B237" s="526"/>
      <c r="C237" s="527"/>
      <c r="D237" s="527"/>
      <c r="E237" s="527"/>
      <c r="F237" s="527"/>
      <c r="G237" s="528"/>
      <c r="H237" s="81"/>
      <c r="I237" s="27"/>
      <c r="J237" s="27"/>
      <c r="K237" s="27"/>
      <c r="L237" s="27"/>
      <c r="M237" s="27"/>
      <c r="AA237" s="119"/>
      <c r="AB237" s="330"/>
    </row>
    <row r="238" spans="2:30" x14ac:dyDescent="0.3">
      <c r="B238" s="526"/>
      <c r="C238" s="527"/>
      <c r="D238" s="527"/>
      <c r="E238" s="527"/>
      <c r="F238" s="527"/>
      <c r="G238" s="528"/>
      <c r="H238" s="81"/>
      <c r="I238" s="27"/>
      <c r="J238" s="27"/>
      <c r="K238" s="27"/>
      <c r="L238" s="27"/>
      <c r="M238" s="27"/>
      <c r="AA238" s="119"/>
      <c r="AB238" s="330"/>
    </row>
    <row r="239" spans="2:30" x14ac:dyDescent="0.3">
      <c r="B239" s="526"/>
      <c r="C239" s="527"/>
      <c r="D239" s="527"/>
      <c r="E239" s="527"/>
      <c r="F239" s="527"/>
      <c r="G239" s="528"/>
      <c r="H239" s="81"/>
      <c r="I239" s="27"/>
      <c r="J239" s="27"/>
      <c r="K239" s="27"/>
      <c r="L239" s="27"/>
      <c r="M239" s="27"/>
      <c r="AA239" s="119"/>
      <c r="AB239" s="119"/>
    </row>
    <row r="240" spans="2:30" x14ac:dyDescent="0.3">
      <c r="B240" s="526"/>
      <c r="C240" s="527"/>
      <c r="D240" s="527"/>
      <c r="E240" s="527"/>
      <c r="F240" s="527"/>
      <c r="G240" s="528"/>
      <c r="H240" s="81"/>
      <c r="I240" s="27"/>
      <c r="J240" s="27"/>
      <c r="K240" s="27"/>
      <c r="L240" s="27"/>
      <c r="M240" s="27"/>
      <c r="AA240" s="119"/>
      <c r="AB240" s="119"/>
    </row>
    <row r="241" spans="2:28" ht="15" customHeight="1" x14ac:dyDescent="0.3">
      <c r="B241" s="526"/>
      <c r="C241" s="527"/>
      <c r="D241" s="527"/>
      <c r="E241" s="527"/>
      <c r="F241" s="527"/>
      <c r="G241" s="528"/>
      <c r="H241" s="81"/>
      <c r="I241" s="27"/>
      <c r="J241" s="27"/>
      <c r="K241" s="27"/>
      <c r="L241" s="27"/>
      <c r="M241" s="27"/>
      <c r="AA241" s="119"/>
      <c r="AB241" s="119"/>
    </row>
    <row r="242" spans="2:28" x14ac:dyDescent="0.3">
      <c r="B242" s="526"/>
      <c r="C242" s="527"/>
      <c r="D242" s="527"/>
      <c r="E242" s="527"/>
      <c r="F242" s="527"/>
      <c r="G242" s="528"/>
      <c r="H242" s="81"/>
      <c r="I242" s="27"/>
      <c r="J242" s="27"/>
      <c r="K242" s="27"/>
      <c r="L242" s="27"/>
      <c r="M242" s="27"/>
      <c r="AA242" s="119"/>
      <c r="AB242" s="119"/>
    </row>
    <row r="243" spans="2:28" x14ac:dyDescent="0.3">
      <c r="B243" s="526"/>
      <c r="C243" s="527"/>
      <c r="D243" s="527"/>
      <c r="E243" s="527"/>
      <c r="F243" s="527"/>
      <c r="G243" s="528"/>
      <c r="H243" s="81"/>
      <c r="I243" s="27"/>
      <c r="J243" s="27"/>
      <c r="K243" s="27"/>
      <c r="L243" s="27"/>
      <c r="M243" s="27"/>
      <c r="AA243" s="119"/>
      <c r="AB243" s="119"/>
    </row>
    <row r="244" spans="2:28" x14ac:dyDescent="0.3">
      <c r="B244" s="526"/>
      <c r="C244" s="527"/>
      <c r="D244" s="527"/>
      <c r="E244" s="527"/>
      <c r="F244" s="527"/>
      <c r="G244" s="528"/>
      <c r="H244" s="81"/>
      <c r="I244" s="27"/>
      <c r="J244" s="27"/>
      <c r="K244" s="27"/>
      <c r="L244" s="27"/>
      <c r="M244" s="27"/>
      <c r="AA244" s="119"/>
      <c r="AB244" s="119"/>
    </row>
    <row r="245" spans="2:28" ht="15" thickBot="1" x14ac:dyDescent="0.35">
      <c r="B245" s="529"/>
      <c r="C245" s="530"/>
      <c r="D245" s="530"/>
      <c r="E245" s="530"/>
      <c r="F245" s="530"/>
      <c r="G245" s="531"/>
      <c r="H245" s="81"/>
      <c r="I245" s="27"/>
      <c r="J245" s="27"/>
      <c r="K245" s="27"/>
      <c r="L245" s="27"/>
      <c r="M245" s="27"/>
      <c r="AA245" s="119"/>
      <c r="AB245" s="119"/>
    </row>
    <row r="246" spans="2:28" ht="15" thickBot="1" x14ac:dyDescent="0.35">
      <c r="B246" s="27"/>
      <c r="D246" s="27"/>
      <c r="E246" s="27"/>
      <c r="F246" s="27"/>
      <c r="G246" s="27"/>
      <c r="H246" s="81"/>
      <c r="I246" s="27"/>
      <c r="J246" s="27"/>
      <c r="K246" s="27"/>
      <c r="L246" s="27"/>
      <c r="AB246" s="119"/>
    </row>
    <row r="247" spans="2:28" x14ac:dyDescent="0.3">
      <c r="C247" s="46" t="s">
        <v>688</v>
      </c>
      <c r="D247" s="201" t="s">
        <v>675</v>
      </c>
      <c r="E247" s="201" t="s">
        <v>1076</v>
      </c>
      <c r="F247" s="201" t="s">
        <v>673</v>
      </c>
      <c r="G247" s="202" t="s">
        <v>1087</v>
      </c>
      <c r="H247" s="81"/>
      <c r="I247" s="81"/>
      <c r="J247" s="81"/>
      <c r="K247" s="27"/>
      <c r="AA247" s="119"/>
      <c r="AB247" s="119"/>
    </row>
    <row r="248" spans="2:28" x14ac:dyDescent="0.3">
      <c r="C248" s="229" t="s">
        <v>51</v>
      </c>
      <c r="D248" s="230">
        <f t="shared" ref="D248:G254" si="16">SUMIFS($AD$13:$AD$231,$H$13:$H$231,D$247,$AA$13:$AA$231,$C248)</f>
        <v>0</v>
      </c>
      <c r="E248" s="230">
        <f t="shared" si="16"/>
        <v>0</v>
      </c>
      <c r="F248" s="230">
        <f t="shared" si="16"/>
        <v>0</v>
      </c>
      <c r="G248" s="231">
        <f t="shared" si="16"/>
        <v>0</v>
      </c>
    </row>
    <row r="249" spans="2:28" x14ac:dyDescent="0.3">
      <c r="C249" s="229" t="s">
        <v>1887</v>
      </c>
      <c r="D249" s="230">
        <f t="shared" si="16"/>
        <v>0</v>
      </c>
      <c r="E249" s="230">
        <f t="shared" si="16"/>
        <v>0</v>
      </c>
      <c r="F249" s="230">
        <f t="shared" si="16"/>
        <v>0</v>
      </c>
      <c r="G249" s="231">
        <f t="shared" si="16"/>
        <v>0</v>
      </c>
    </row>
    <row r="250" spans="2:28" x14ac:dyDescent="0.3">
      <c r="C250" s="229" t="s">
        <v>56</v>
      </c>
      <c r="D250" s="230">
        <f t="shared" si="16"/>
        <v>0</v>
      </c>
      <c r="E250" s="230">
        <f t="shared" si="16"/>
        <v>0</v>
      </c>
      <c r="F250" s="230">
        <f t="shared" si="16"/>
        <v>0</v>
      </c>
      <c r="G250" s="231">
        <f t="shared" si="16"/>
        <v>0</v>
      </c>
    </row>
    <row r="251" spans="2:28" x14ac:dyDescent="0.3">
      <c r="C251" s="229" t="s">
        <v>1219</v>
      </c>
      <c r="D251" s="230">
        <f t="shared" si="16"/>
        <v>0</v>
      </c>
      <c r="E251" s="230">
        <f t="shared" si="16"/>
        <v>0</v>
      </c>
      <c r="F251" s="230">
        <f t="shared" si="16"/>
        <v>0</v>
      </c>
      <c r="G251" s="231">
        <f t="shared" si="16"/>
        <v>0</v>
      </c>
    </row>
    <row r="252" spans="2:28" x14ac:dyDescent="0.3">
      <c r="C252" s="229" t="s">
        <v>55</v>
      </c>
      <c r="D252" s="230">
        <f t="shared" si="16"/>
        <v>0</v>
      </c>
      <c r="E252" s="230">
        <f t="shared" si="16"/>
        <v>0</v>
      </c>
      <c r="F252" s="230">
        <f t="shared" si="16"/>
        <v>0</v>
      </c>
      <c r="G252" s="231">
        <f t="shared" si="16"/>
        <v>0</v>
      </c>
    </row>
    <row r="253" spans="2:28" x14ac:dyDescent="0.3">
      <c r="C253" s="229" t="s">
        <v>555</v>
      </c>
      <c r="D253" s="230">
        <f t="shared" si="16"/>
        <v>0</v>
      </c>
      <c r="E253" s="230">
        <f t="shared" si="16"/>
        <v>0</v>
      </c>
      <c r="F253" s="230">
        <f t="shared" si="16"/>
        <v>0</v>
      </c>
      <c r="G253" s="231">
        <f t="shared" si="16"/>
        <v>0</v>
      </c>
    </row>
    <row r="254" spans="2:28" x14ac:dyDescent="0.3">
      <c r="C254" s="229" t="s">
        <v>57</v>
      </c>
      <c r="D254" s="230">
        <f t="shared" si="16"/>
        <v>0</v>
      </c>
      <c r="E254" s="230">
        <f t="shared" si="16"/>
        <v>0</v>
      </c>
      <c r="F254" s="230">
        <f t="shared" si="16"/>
        <v>0</v>
      </c>
      <c r="G254" s="231">
        <f t="shared" si="16"/>
        <v>0</v>
      </c>
    </row>
    <row r="255" spans="2:28" ht="15" thickBot="1" x14ac:dyDescent="0.35">
      <c r="C255" s="262" t="s">
        <v>37</v>
      </c>
      <c r="D255" s="233">
        <f>SUM(D248:D254)</f>
        <v>0</v>
      </c>
      <c r="E255" s="233">
        <f t="shared" ref="E255:G255" si="17">SUM(E248:E254)</f>
        <v>0</v>
      </c>
      <c r="F255" s="233">
        <f t="shared" si="17"/>
        <v>0</v>
      </c>
      <c r="G255" s="234">
        <f t="shared" si="17"/>
        <v>0</v>
      </c>
    </row>
    <row r="256" spans="2:28" ht="15" thickBot="1" x14ac:dyDescent="0.35">
      <c r="C256" s="235"/>
      <c r="D256" s="236"/>
      <c r="E256" s="236"/>
      <c r="F256" s="236"/>
      <c r="G256" s="236"/>
    </row>
    <row r="257" spans="3:7" x14ac:dyDescent="0.3">
      <c r="C257" s="46" t="s">
        <v>1483</v>
      </c>
      <c r="D257" s="237"/>
      <c r="E257" s="204"/>
      <c r="F257" s="237"/>
      <c r="G257" s="205"/>
    </row>
    <row r="258" spans="3:7" x14ac:dyDescent="0.3">
      <c r="C258" s="229" t="s">
        <v>687</v>
      </c>
      <c r="D258" s="230">
        <f>SUMIFS($AD$13:$AD$231,$F$13:$F$231,$C258,$H$13:$H$231,D$247)</f>
        <v>0</v>
      </c>
      <c r="E258" s="230">
        <f t="shared" ref="E258:G259" si="18">SUMIFS($AD$13:$AD$231,$F$13:$F$231,$C258,$H$13:$H$231,E$247)</f>
        <v>0</v>
      </c>
      <c r="F258" s="230">
        <f t="shared" si="18"/>
        <v>0</v>
      </c>
      <c r="G258" s="231">
        <f t="shared" si="18"/>
        <v>0</v>
      </c>
    </row>
    <row r="259" spans="3:7" ht="15" thickBot="1" x14ac:dyDescent="0.35">
      <c r="C259" s="232" t="s">
        <v>50</v>
      </c>
      <c r="D259" s="233">
        <f>SUMIFS($AD$13:$AD$231,$F$13:$F$231,$C259,$H$13:$H$231,D$247)</f>
        <v>0</v>
      </c>
      <c r="E259" s="233">
        <f t="shared" si="18"/>
        <v>0</v>
      </c>
      <c r="F259" s="233">
        <f t="shared" si="18"/>
        <v>0</v>
      </c>
      <c r="G259" s="234">
        <f t="shared" si="18"/>
        <v>0</v>
      </c>
    </row>
  </sheetData>
  <sheetProtection algorithmName="SHA-512" hashValue="SBvRHmBde3cNSZ47b4PXxPFUVTV0aG4GzviPvtjbV8pd7jHHNYllY8B0aJpGYDbxGl2Cw1S8eeit2Caw7C9AFg==" saltValue="C1H8LNC+W8NGrJLCWCVZIQ==" spinCount="100000" sheet="1" objects="1" scenarios="1" selectLockedCells="1"/>
  <dataConsolidate/>
  <mergeCells count="6">
    <mergeCell ref="B234:G245"/>
    <mergeCell ref="I3:M3"/>
    <mergeCell ref="C3:G3"/>
    <mergeCell ref="B233:G233"/>
    <mergeCell ref="O4:R8"/>
    <mergeCell ref="M13:U40"/>
  </mergeCells>
  <conditionalFormatting sqref="K12">
    <cfRule type="cellIs" dxfId="22" priority="1" operator="equal">
      <formula>"No"</formula>
    </cfRule>
  </conditionalFormatting>
  <conditionalFormatting sqref="L13:L231">
    <cfRule type="cellIs" dxfId="21" priority="2" operator="equal">
      <formula>"No"</formula>
    </cfRule>
  </conditionalFormatting>
  <dataValidations xWindow="767" yWindow="421" count="3">
    <dataValidation allowBlank="1" sqref="E227:F231 E13:F225" xr:uid="{DAA5C989-D3FD-42A1-A041-13F63D4442F3}"/>
    <dataValidation type="whole" operator="greaterThanOrEqual" allowBlank="1" showInputMessage="1" showErrorMessage="1" promptTitle="Input" prompt="Enter the quantity of RECs." sqref="G13:G225 G227:G231" xr:uid="{397C105B-9D1F-4EDC-BE86-0F5C1B2CB214}">
      <formula1>0</formula1>
    </dataValidation>
    <dataValidation type="decimal" operator="greaterThanOrEqual" allowBlank="1" showInputMessage="1" showErrorMessage="1" promptTitle="Input" prompt="Enter the price paid for these RECs." sqref="J13:J225 J227:J231" xr:uid="{58DB4892-6EF6-4F46-AE66-A32319AEC396}">
      <formula1>0</formula1>
    </dataValidation>
  </dataValidations>
  <printOptions horizontalCentered="1"/>
  <pageMargins left="0.75" right="0.5" top="1" bottom="0.5" header="0.5" footer="0.5"/>
  <pageSetup scale="79" fitToHeight="0" orientation="landscape" r:id="rId1"/>
  <headerFooter alignWithMargins="0">
    <oddHeader xml:space="preserve">&amp;L
&amp;R
</oddHeader>
    <oddFooter>&amp;LCEP Full Report&amp;C&amp;A&amp;R&amp;P of &amp;N</oddFooter>
  </headerFooter>
  <rowBreaks count="1" manualBreakCount="1">
    <brk id="232" max="16383" man="1"/>
  </rowBreaks>
  <colBreaks count="1" manualBreakCount="1">
    <brk id="26" max="1048575" man="1"/>
  </colBreaks>
  <extLst>
    <ext xmlns:x14="http://schemas.microsoft.com/office/spreadsheetml/2009/9/main" uri="{CCE6A557-97BC-4b89-ADB6-D9C93CAAB3DF}">
      <x14:dataValidations xmlns:xm="http://schemas.microsoft.com/office/excel/2006/main" xWindow="767" yWindow="421" count="7">
        <x14:dataValidation type="list" allowBlank="1" showInputMessage="1" showErrorMessage="1" errorTitle="Choose from drop down" promptTitle="Where was the REC sourced?" prompt="Choose from which tracking system the RECs are recorded: ISO-NE or NMISA" xr:uid="{00000000-0002-0000-0900-000004000000}">
          <x14:formula1>
            <xm:f>Menus!$A$6:$A$7</xm:f>
          </x14:formula1>
          <xm:sqref>F226</xm:sqref>
        </x14:dataValidation>
        <x14:dataValidation type="list" allowBlank="1" showInputMessage="1" showErrorMessage="1" errorTitle="Value must be Yes or No" error="Value must be Yes or No" xr:uid="{407CB82B-DE5C-4CEA-878D-310FABA5732D}">
          <x14:formula1>
            <xm:f>Menus!$A$2:$A$3</xm:f>
          </x14:formula1>
          <xm:sqref>H226:I226</xm:sqref>
        </x14:dataValidation>
        <x14:dataValidation type="list" allowBlank="1" showErrorMessage="1" errorTitle="Invalid Entry" error="Please select from drop-down." xr:uid="{4F703EBB-E1AD-4A7F-8906-11FF245AD462}">
          <x14:formula1>
            <xm:f>Menus!$D$2:$D$5</xm:f>
          </x14:formula1>
          <xm:sqref>I227:I231 I14:I225</xm:sqref>
        </x14:dataValidation>
        <x14:dataValidation type="list" allowBlank="1" showErrorMessage="1" errorTitle="Invalid Entry" error="Please select of drop-down." xr:uid="{D0F382F3-959C-4565-9FC8-959B9779BF97}">
          <x14:formula1>
            <xm:f>Menus!$C$2:$C$5</xm:f>
          </x14:formula1>
          <xm:sqref>H227:H231 H14:H225</xm:sqref>
        </x14:dataValidation>
        <x14:dataValidation type="list" errorStyle="warning" allowBlank="1" showInputMessage="1" showErrorMessage="1" errorTitle="Unknown Generator ID" error="This GIS generator list is current as of 3.30.18._x000a__x000a_If a number is not on this list of generator IDs, please use the section &quot;New Generation&quot; below and manually input your information.  _x000a__x000a_" promptTitle="Generator ID numbers" prompt="Select a Generator ID from GIS or NAR." xr:uid="{41C7C70A-1C63-4027-95E4-3FA50613AFDF}">
          <x14:formula1>
            <xm:f>GeneratingUnits!$A$6:$A$900</xm:f>
          </x14:formula1>
          <xm:sqref>B13:B225</xm:sqref>
        </x14:dataValidation>
        <x14:dataValidation type="list" allowBlank="1" showInputMessage="1" showErrorMessage="1" errorTitle="Invalid Entry" error="Please select of drop-down." promptTitle="Input" prompt="Select the RPS class for which these RECs were retired." xr:uid="{1B3644F9-8753-4FEA-BC24-ABD0E7F22509}">
          <x14:formula1>
            <xm:f>Menus!$C$2:$C$5</xm:f>
          </x14:formula1>
          <xm:sqref>H13</xm:sqref>
        </x14:dataValidation>
        <x14:dataValidation type="list" allowBlank="1" showInputMessage="1" showErrorMessage="1" errorTitle="Invalid Entry" error="Please select from drop-down." promptTitle="Input" prompt="Select how these RECs should be accounted for." xr:uid="{8058BC7F-3131-4BC1-A487-D76316F9817E}">
          <x14:formula1>
            <xm:f>Menus!$D$2:$D$5</xm:f>
          </x14:formula1>
          <xm:sqref>I13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g D A A B Q S w M E F A A C A A g A i o W l U i 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C K h a V 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o W l U k N m z m T D A A A A u A E A A B M A H A B G b 3 J t d W x h c y 9 T Z W N 0 a W 9 u M S 5 t I K I Y A C i g F A A A A A A A A A A A A A A A A A A A A A A A A A A A A M 2 P M Q v C Q A y F 9 0 L / Q z i X F k q h r u J U x E 2 E i g 6 l w 1 m j F d t E 0 i t Y S v + 7 V 8 / B w c H R L I G 8 l y 9 5 L Z b m y g S Z 6 8 n C 9 3 y v r b T g C X b 6 W G M C S 6 j R + B 7 Y y r i T E u 1 k 9 S i x j t N O B M k c W G 5 H 5 l s Q D v l G N 7 h U b l M V Y 5 4 y G W s p I g e Y q b T S d J n g / R 2 V J b 2 s 8 U 4 0 t W e W J u W 6 a 2 g S 2 8 B d i 4 Z B u W m i I j B W A U 3 9 O I a + d 6 W v 1 M 8 M s / c v E M x D 9 Q 9 R J i r w G f Z W J a O l h 7 U g E m y F L 6 K b X y M + A V B L A Q I t A B Q A A g A I A I q F p V I q H i f T o w A A A P U A A A A S A A A A A A A A A A A A A A A A A A A A A A B D b 2 5 m a W c v U G F j a 2 F n Z S 5 4 b W x Q S w E C L Q A U A A I A C A C K h a V S D 8 r p q 6 Q A A A D p A A A A E w A A A A A A A A A A A A A A A A D v A A A A W 0 N v b n R l b n R f V H l w Z X N d L n h t b F B L A Q I t A B Q A A g A I A I q F p V J D Z s 5 k w w A A A L g B A A A T A A A A A A A A A A A A A A A A A O A B A A B G b 3 J t d W x h c y 9 T Z W N 0 a W 9 u M S 5 t U E s F B g A A A A A D A A M A w g A A A P A 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r k O A A A A A A A A l w 4 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S I g L z 4 8 R W 5 0 c n k g V H l w Z T 0 i R m l s b E V y c m 9 y Q 2 9 k Z S I g V m F s d W U 9 I n N V b m t u b 3 d u I i A v P j x F b n R y e S B U e X B l P S J G a W x s R X J y b 3 J D b 3 V u d C I g V m F s d W U 9 I m w w I i A v P j x F b n R y e S B U e X B l P S J G a W x s T G F z d F V w Z G F 0 Z W Q i I F Z h b H V l P S J k M j A y M S 0 w N S 0 w N F Q x N D o z N T o 1 O C 4 x M z g 2 O T Y 4 W i I g L z 4 8 R W 5 0 c n k g V H l w Z T 0 i R m l s b E N v b H V t b l R 5 c G V z I i B W Y W x 1 Z T 0 i c 0 F B 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9 D a G F u Z 2 V k I F R 5 c G U u e 0 N v b H V t b j E s M H 0 m c X V v d D t d L C Z x d W 9 0 O 0 N v b H V t b k N v d W 5 0 J n F 1 b 3 Q 7 O j E s J n F 1 b 3 Q 7 S 2 V 5 Q 2 9 s d W 1 u T m F t Z X M m c X V v d D s 6 W 1 0 s J n F 1 b 3 Q 7 Q 2 9 s d W 1 u S W R l b n R p d G l l c y Z x d W 9 0 O z p b J n F 1 b 3 Q 7 U 2 V j d G l v b j E v V G F i b G U x L 0 N o Y W 5 n Z W Q g V H l w Z S 5 7 Q 2 9 s d W 1 u M S w w 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i I g L z 4 8 R W 5 0 c n k g V H l w Z T 0 i R m l s b E V y c m 9 y Q 2 9 k Z S I g V m F s d W U 9 I n N V b m t u b 3 d u I i A v P j x F b n R y e S B U e X B l P S J G a W x s R X J y b 3 J D b 3 V u d C I g V m F s d W U 9 I m w w I i A v P j x F b n R y e S B U e X B l P S J G a W x s T G F z d F V w Z G F 0 Z W Q i I F Z h b H V l P S J k M j A y M S 0 w N S 0 w N V Q y M D o 0 M T o z M S 4 w N D U 5 N j k y W i I g L z 4 8 R W 5 0 c n k g V H l w Z T 0 i R m l s b E N v b H V t b l R 5 c G V z I i B W Y W x 1 Z T 0 i c 0 F B P T 0 i I C 8 + P E V u d H J 5 I F R 5 c G U 9 I k Z p b G x D b 2 x 1 b W 5 O Y W 1 l c y I g V m F s d W U 9 I n N b J n F 1 b 3 Q 7 T m F t Z S B v Z i B W b 2 x 1 b n R h c n k g R 3 J l Z W 4 g U H J v Z 3 J h b 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A o M i k v Q 2 h h b m d l Z C B U e X B l L n t O Y W 1 l I G 9 m I F Z v b H V u d G F y e S B H c m V l b i B Q c m 9 n c m F t L D B 9 J n F 1 b 3 Q 7 X S w m c X V v d D t D b 2 x 1 b W 5 D b 3 V u d C Z x d W 9 0 O z o x L C Z x d W 9 0 O 0 t l e U N v b H V t b k 5 h b W V z J n F 1 b 3 Q 7 O l t d L C Z x d W 9 0 O 0 N v b H V t b k l k Z W 5 0 a X R p Z X M m c X V v d D s 6 W y Z x d W 9 0 O 1 N l Y 3 R p b 2 4 x L 1 R h Y m x l M S A o M i k v Q 2 h h b m d l Z C B U e X B l L n t O Y W 1 l I G 9 m I F Z v b H V u d G F y e S B H c m V l b i B Q c m 9 n c m F t L D B 9 J n F 1 b 3 Q 7 X S w m c X V v d D t S Z W x h d G l v b n N o a X B J b m Z v J n F 1 b 3 Q 7 O l t d f S I g L z 4 8 L 1 N 0 Y W J s Z U V u d H J p Z X M + P C 9 J d G V t P j x J d G V t P j x J d G V t T G 9 j Y X R p b 2 4 + P E l 0 Z W 1 U e X B l P k Z v c m 1 1 b G E 8 L 0 l 0 Z W 1 U e X B l P j x J d G V t U G F 0 a D 5 T Z W N 0 a W 9 u M S 9 U Y W J s Z T E l M j A o M i k v U 2 9 1 c m N l P C 9 J d G V t U G F 0 a D 4 8 L 0 l 0 Z W 1 M b 2 N h d G l v b j 4 8 U 3 R h Y m x l R W 5 0 c m l l c y A v P j w v S X R l b T 4 8 S X R l b T 4 8 S X R l b U x v Y 2 F 0 a W 9 u P j x J d G V t V H l w Z T 5 G b 3 J t d W x h P C 9 J d G V t V H l w Z T 4 8 S X R l b V B h d G g + U 2 V j d G l v b j E v V G F i b G U x J T I w K D I p L 0 N o Y W 5 n Z W Q l M j B U e X B l P C 9 J d G V t U G F 0 a D 4 8 L 0 l 0 Z W 1 M b 2 N h d G l v b j 4 8 U 3 R h Y m x l R W 5 0 c m l l c y A v P j w v S X R l b T 4 8 L 0 l 0 Z W 1 z P j w v T G 9 j Y W x Q Y W N r Y W d l T W V 0 Y W R h d G F G a W x l P h Y A A A B Q S w U G A A A A A A A A A A A A A A A A A A A A A A A A 2 g A A A A E A A A D Q j J 3 f A R X R E Y x 6 A M B P w p f r A Q A A A I s g c N m + h d p L s n s R v I o N S M o A A A A A A g A A A A A A A 2 Y A A M A A A A A Q A A A A U L H J P F x 1 5 E C f s f l 5 m Q e 5 W g A A A A A E g A A A o A A A A B A A A A C N J T x N O S 0 l P 5 U v m 8 9 W g 1 5 0 U A A A A P Z f e 5 3 e u 7 v D k c 2 w d O F 5 V 1 T f C 0 v z I n 1 b R T f C S W d f + 6 U C G F C K 8 / U 8 5 7 T M p H j 9 G l K 1 U m w y W 2 n z G 8 h Q 4 k H 4 V e 4 e R v L P p P T k C V s 7 T j r g g x P e 4 Z 4 1 F A A A A C F 2 g x E G f Q T Y Y 2 C x F k 6 z 3 Y 3 D r 3 F E < / D a t a M a s h u p > 
</file>

<file path=customXml/itemProps1.xml><?xml version="1.0" encoding="utf-8"?>
<ds:datastoreItem xmlns:ds="http://schemas.openxmlformats.org/officeDocument/2006/customXml" ds:itemID="{32925F02-E124-4180-901C-7A434C5544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16</vt:i4>
      </vt:variant>
    </vt:vector>
  </HeadingPairs>
  <TitlesOfParts>
    <vt:vector size="34" baseType="lpstr">
      <vt:lpstr>INSTRUCTIONS</vt:lpstr>
      <vt:lpstr>Change Log</vt:lpstr>
      <vt:lpstr>Summary</vt:lpstr>
      <vt:lpstr>1 - Contact Info</vt:lpstr>
      <vt:lpstr>2 - Customers Served</vt:lpstr>
      <vt:lpstr>3 - Product and General Info</vt:lpstr>
      <vt:lpstr>4 - Sales and Revenues</vt:lpstr>
      <vt:lpstr>5 - Source of Supply</vt:lpstr>
      <vt:lpstr>6 - Source of RECs</vt:lpstr>
      <vt:lpstr>7 - Deficiency</vt:lpstr>
      <vt:lpstr>A - Exemptions</vt:lpstr>
      <vt:lpstr>B - Legacy Contracts</vt:lpstr>
      <vt:lpstr>Requirements</vt:lpstr>
      <vt:lpstr>C - Voluntary Green Programs</vt:lpstr>
      <vt:lpstr>3X MSW</vt:lpstr>
      <vt:lpstr>Menus</vt:lpstr>
      <vt:lpstr>Calculations</vt:lpstr>
      <vt:lpstr>GeneratingUnits</vt:lpstr>
      <vt:lpstr>GeneratingUnits!Criteria</vt:lpstr>
      <vt:lpstr>'1 - Contact Info'!Print_Area</vt:lpstr>
      <vt:lpstr>'2 - Customers Served'!Print_Area</vt:lpstr>
      <vt:lpstr>'3 - Product and General Info'!Print_Area</vt:lpstr>
      <vt:lpstr>'5 - Source of Supply'!Print_Area</vt:lpstr>
      <vt:lpstr>'6 - Source of RECs'!Print_Area</vt:lpstr>
      <vt:lpstr>'7 - Deficiency'!Print_Area</vt:lpstr>
      <vt:lpstr>INSTRUCTIONS!Print_Area</vt:lpstr>
      <vt:lpstr>Summary!Print_Area</vt:lpstr>
      <vt:lpstr>'1 - Contact Info'!Print_Titles</vt:lpstr>
      <vt:lpstr>'2 - Customers Served'!Print_Titles</vt:lpstr>
      <vt:lpstr>'3 - Product and General Info'!Print_Titles</vt:lpstr>
      <vt:lpstr>'4 - Sales and Revenues'!Print_Titles</vt:lpstr>
      <vt:lpstr>'5 - Source of Supply'!Print_Titles</vt:lpstr>
      <vt:lpstr>'6 - Source of RECs'!Print_Titles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Rolnick, Matthew</dc:creator>
  <cp:lastModifiedBy>Grumstrup, Ethan</cp:lastModifiedBy>
  <cp:lastPrinted>2022-06-28T21:43:50Z</cp:lastPrinted>
  <dcterms:created xsi:type="dcterms:W3CDTF">2018-03-29T21:48:21Z</dcterms:created>
  <dcterms:modified xsi:type="dcterms:W3CDTF">2024-06-26T17:57:36Z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{07EA699D-0663-4259-BFA7-01EC236D4D1F}</vt:lpwstr>
  </property>
</Properties>
</file>