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0100" windowHeight="8736"/>
  </bookViews>
  <sheets>
    <sheet name="Summary All  CY" sheetId="1" r:id="rId1"/>
    <sheet name="Summary SOP CY" sheetId="2" r:id="rId2"/>
  </sheets>
  <definedNames>
    <definedName name="_xlnm.Print_Titles" localSheetId="0">'Summary All  CY'!$1:$6</definedName>
    <definedName name="_xlnm.Print_Titles" localSheetId="1">'Summary SOP CY'!$1:$6</definedName>
  </definedNames>
  <calcPr calcId="145621"/>
</workbook>
</file>

<file path=xl/calcChain.xml><?xml version="1.0" encoding="utf-8"?>
<calcChain xmlns="http://schemas.openxmlformats.org/spreadsheetml/2006/main">
  <c r="O67" i="2" l="1"/>
  <c r="N67" i="2"/>
  <c r="M67" i="2"/>
  <c r="L67" i="2"/>
  <c r="K67" i="2"/>
  <c r="J67" i="2"/>
  <c r="I67" i="2"/>
  <c r="H67" i="2"/>
  <c r="G67" i="2"/>
  <c r="F67" i="2"/>
  <c r="E67" i="2"/>
  <c r="D67" i="2"/>
  <c r="C67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N56" i="1"/>
  <c r="M56" i="1"/>
  <c r="L56" i="1"/>
  <c r="K56" i="1"/>
  <c r="J56" i="1"/>
  <c r="I56" i="1"/>
  <c r="H56" i="1"/>
  <c r="G56" i="1"/>
  <c r="F56" i="1"/>
  <c r="E56" i="1"/>
  <c r="D56" i="1"/>
  <c r="C56" i="1"/>
  <c r="N47" i="1"/>
  <c r="M47" i="1"/>
  <c r="L47" i="1"/>
  <c r="K47" i="1"/>
  <c r="J47" i="1"/>
  <c r="I47" i="1"/>
  <c r="H47" i="1"/>
  <c r="G47" i="1"/>
  <c r="F47" i="1"/>
  <c r="E47" i="1"/>
  <c r="D47" i="1"/>
  <c r="C47" i="1"/>
  <c r="N38" i="1"/>
  <c r="M38" i="1"/>
  <c r="L38" i="1"/>
  <c r="K38" i="1"/>
  <c r="J38" i="1"/>
  <c r="I38" i="1"/>
  <c r="H38" i="1"/>
  <c r="G38" i="1"/>
  <c r="F38" i="1"/>
  <c r="E38" i="1"/>
  <c r="D38" i="1"/>
  <c r="C38" i="1"/>
  <c r="N29" i="1"/>
  <c r="M29" i="1"/>
  <c r="L29" i="1"/>
  <c r="K29" i="1"/>
  <c r="J29" i="1"/>
  <c r="I29" i="1"/>
  <c r="H29" i="1"/>
  <c r="G29" i="1"/>
  <c r="F29" i="1"/>
  <c r="E29" i="1"/>
  <c r="D29" i="1"/>
  <c r="C29" i="1"/>
  <c r="N20" i="1"/>
  <c r="M20" i="1"/>
  <c r="L20" i="1"/>
  <c r="K20" i="1"/>
  <c r="J20" i="1"/>
  <c r="I20" i="1"/>
  <c r="H20" i="1"/>
  <c r="G20" i="1"/>
  <c r="F20" i="1"/>
  <c r="E20" i="1"/>
  <c r="D20" i="1"/>
  <c r="C20" i="1"/>
  <c r="M11" i="1"/>
  <c r="N11" i="1"/>
  <c r="D11" i="1"/>
  <c r="E11" i="1"/>
  <c r="F11" i="1"/>
  <c r="G11" i="1"/>
  <c r="H11" i="1"/>
  <c r="I11" i="1"/>
  <c r="J11" i="1"/>
  <c r="K11" i="1"/>
  <c r="L11" i="1"/>
  <c r="C11" i="1"/>
  <c r="N70" i="2" l="1"/>
  <c r="M70" i="2"/>
  <c r="M69" i="2"/>
  <c r="M66" i="2"/>
  <c r="N65" i="2"/>
  <c r="M65" i="2"/>
  <c r="N62" i="2"/>
  <c r="M62" i="2"/>
  <c r="L70" i="2"/>
  <c r="K70" i="2"/>
  <c r="I70" i="2"/>
  <c r="H70" i="2"/>
  <c r="G70" i="2"/>
  <c r="E70" i="2"/>
  <c r="D70" i="2"/>
  <c r="C70" i="2"/>
  <c r="L69" i="2"/>
  <c r="J69" i="2"/>
  <c r="I69" i="2"/>
  <c r="H69" i="2"/>
  <c r="F69" i="2"/>
  <c r="E69" i="2"/>
  <c r="D69" i="2"/>
  <c r="O58" i="2"/>
  <c r="L66" i="2"/>
  <c r="K66" i="2"/>
  <c r="J66" i="2"/>
  <c r="H66" i="2"/>
  <c r="G66" i="2"/>
  <c r="F66" i="2"/>
  <c r="O55" i="2"/>
  <c r="C66" i="2"/>
  <c r="L65" i="2"/>
  <c r="K65" i="2"/>
  <c r="I65" i="2"/>
  <c r="H65" i="2"/>
  <c r="G65" i="2"/>
  <c r="E65" i="2"/>
  <c r="D65" i="2"/>
  <c r="C65" i="2"/>
  <c r="L64" i="2"/>
  <c r="J64" i="2"/>
  <c r="I64" i="2"/>
  <c r="H64" i="2"/>
  <c r="F64" i="2"/>
  <c r="E64" i="2"/>
  <c r="D64" i="2"/>
  <c r="O53" i="2"/>
  <c r="K62" i="2"/>
  <c r="J62" i="2"/>
  <c r="I62" i="2"/>
  <c r="G62" i="2"/>
  <c r="F62" i="2"/>
  <c r="E62" i="2"/>
  <c r="C62" i="2"/>
  <c r="O50" i="2"/>
  <c r="K69" i="2"/>
  <c r="G69" i="2"/>
  <c r="O49" i="2"/>
  <c r="I66" i="2"/>
  <c r="E66" i="2"/>
  <c r="O45" i="2"/>
  <c r="M44" i="2"/>
  <c r="M64" i="2" s="1"/>
  <c r="O44" i="2"/>
  <c r="O43" i="2"/>
  <c r="O41" i="2"/>
  <c r="N69" i="2"/>
  <c r="O40" i="2"/>
  <c r="N66" i="2"/>
  <c r="O37" i="2"/>
  <c r="O36" i="2"/>
  <c r="N64" i="2"/>
  <c r="K64" i="2"/>
  <c r="G64" i="2"/>
  <c r="O35" i="2"/>
  <c r="O34" i="2"/>
  <c r="O32" i="2"/>
  <c r="O31" i="2"/>
  <c r="O28" i="2"/>
  <c r="O27" i="2"/>
  <c r="O26" i="2"/>
  <c r="O25" i="2"/>
  <c r="J70" i="2"/>
  <c r="F70" i="2"/>
  <c r="O23" i="2"/>
  <c r="O22" i="2"/>
  <c r="O19" i="2"/>
  <c r="J65" i="2"/>
  <c r="F65" i="2"/>
  <c r="O18" i="2"/>
  <c r="O17" i="2"/>
  <c r="L62" i="2"/>
  <c r="H62" i="2"/>
  <c r="D62" i="2"/>
  <c r="O16" i="2"/>
  <c r="O10" i="2"/>
  <c r="O9" i="2"/>
  <c r="O8" i="2"/>
  <c r="O7" i="2"/>
  <c r="N70" i="1"/>
  <c r="M70" i="1"/>
  <c r="N69" i="1"/>
  <c r="M69" i="1"/>
  <c r="N67" i="1"/>
  <c r="M67" i="1"/>
  <c r="N66" i="1"/>
  <c r="M66" i="1"/>
  <c r="N65" i="1"/>
  <c r="M65" i="1"/>
  <c r="N64" i="1"/>
  <c r="M64" i="1"/>
  <c r="N62" i="1"/>
  <c r="M62" i="1"/>
  <c r="K70" i="1"/>
  <c r="J70" i="1"/>
  <c r="I70" i="1"/>
  <c r="G70" i="1"/>
  <c r="F70" i="1"/>
  <c r="E70" i="1"/>
  <c r="C70" i="1"/>
  <c r="L69" i="1"/>
  <c r="K69" i="1"/>
  <c r="J69" i="1"/>
  <c r="H69" i="1"/>
  <c r="G69" i="1"/>
  <c r="F69" i="1"/>
  <c r="D69" i="1"/>
  <c r="O58" i="1"/>
  <c r="L67" i="1"/>
  <c r="K67" i="1"/>
  <c r="I67" i="1"/>
  <c r="H67" i="1"/>
  <c r="G67" i="1"/>
  <c r="E67" i="1"/>
  <c r="D67" i="1"/>
  <c r="C67" i="1"/>
  <c r="L66" i="1"/>
  <c r="J66" i="1"/>
  <c r="I66" i="1"/>
  <c r="H66" i="1"/>
  <c r="F66" i="1"/>
  <c r="E66" i="1"/>
  <c r="D66" i="1"/>
  <c r="K65" i="1"/>
  <c r="J65" i="1"/>
  <c r="I65" i="1"/>
  <c r="G65" i="1"/>
  <c r="F65" i="1"/>
  <c r="E65" i="1"/>
  <c r="C65" i="1"/>
  <c r="L64" i="1"/>
  <c r="K64" i="1"/>
  <c r="J64" i="1"/>
  <c r="H64" i="1"/>
  <c r="G64" i="1"/>
  <c r="F64" i="1"/>
  <c r="D64" i="1"/>
  <c r="O53" i="1"/>
  <c r="L62" i="1"/>
  <c r="K62" i="1"/>
  <c r="I62" i="1"/>
  <c r="H62" i="1"/>
  <c r="G62" i="1"/>
  <c r="E62" i="1"/>
  <c r="D62" i="1"/>
  <c r="C62" i="1"/>
  <c r="O50" i="1"/>
  <c r="I69" i="1"/>
  <c r="E69" i="1"/>
  <c r="O47" i="1"/>
  <c r="K66" i="1"/>
  <c r="G66" i="1"/>
  <c r="C66" i="1"/>
  <c r="O66" i="1" s="1"/>
  <c r="O45" i="1"/>
  <c r="M44" i="1"/>
  <c r="O44" i="1"/>
  <c r="O43" i="1"/>
  <c r="L70" i="1"/>
  <c r="H70" i="1"/>
  <c r="D70" i="1"/>
  <c r="O41" i="1"/>
  <c r="O40" i="1"/>
  <c r="J67" i="1"/>
  <c r="F67" i="1"/>
  <c r="O38" i="1"/>
  <c r="O37" i="1"/>
  <c r="L65" i="1"/>
  <c r="H65" i="1"/>
  <c r="D65" i="1"/>
  <c r="O36" i="1"/>
  <c r="O35" i="1"/>
  <c r="J62" i="1"/>
  <c r="F62" i="1"/>
  <c r="O34" i="1"/>
  <c r="O32" i="1"/>
  <c r="O31" i="1"/>
  <c r="O29" i="1"/>
  <c r="O28" i="1"/>
  <c r="O27" i="1"/>
  <c r="O26" i="1"/>
  <c r="O25" i="1"/>
  <c r="O23" i="1"/>
  <c r="O22" i="1"/>
  <c r="O20" i="1"/>
  <c r="O19" i="1"/>
  <c r="O18" i="1"/>
  <c r="I64" i="1"/>
  <c r="E64" i="1"/>
  <c r="O16" i="1"/>
  <c r="O14" i="1"/>
  <c r="O13" i="1"/>
  <c r="O11" i="1"/>
  <c r="O10" i="1"/>
  <c r="O9" i="1"/>
  <c r="O8" i="1"/>
  <c r="O7" i="1"/>
  <c r="O67" i="1" l="1"/>
  <c r="O62" i="1"/>
  <c r="O65" i="1"/>
  <c r="O70" i="1"/>
  <c r="O62" i="2"/>
  <c r="O65" i="2"/>
  <c r="O70" i="2"/>
  <c r="O17" i="1"/>
  <c r="O49" i="1"/>
  <c r="O59" i="1"/>
  <c r="O46" i="2"/>
  <c r="O52" i="2"/>
  <c r="C69" i="2"/>
  <c r="O69" i="2" s="1"/>
  <c r="O46" i="1"/>
  <c r="O52" i="1"/>
  <c r="O56" i="1"/>
  <c r="C64" i="1"/>
  <c r="O64" i="1" s="1"/>
  <c r="C69" i="1"/>
  <c r="O69" i="1" s="1"/>
  <c r="O54" i="2"/>
  <c r="O59" i="2"/>
  <c r="C64" i="2"/>
  <c r="O64" i="2" s="1"/>
  <c r="O55" i="1"/>
  <c r="D66" i="2"/>
  <c r="O66" i="2" s="1"/>
  <c r="O54" i="1"/>
</calcChain>
</file>

<file path=xl/sharedStrings.xml><?xml version="1.0" encoding="utf-8"?>
<sst xmlns="http://schemas.openxmlformats.org/spreadsheetml/2006/main" count="146" uniqueCount="32">
  <si>
    <t>Central Maine Power Company</t>
  </si>
  <si>
    <t>Large Non-Residential Class</t>
  </si>
  <si>
    <t>2017 Billing Units - All Customers - As Billed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</si>
  <si>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</si>
  <si>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</si>
  <si>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</si>
  <si>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</si>
  <si>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</si>
  <si>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</si>
  <si>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</si>
  <si>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</si>
  <si>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</si>
  <si>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</si>
  <si>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</si>
  <si>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</si>
  <si>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</si>
  <si>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IGS-S</t>
  </si>
  <si>
    <t>Customers</t>
  </si>
  <si>
    <t>On Peak kWh</t>
  </si>
  <si>
    <t>Shoulder kWh</t>
  </si>
  <si>
    <t>Off-Peak kWh</t>
  </si>
  <si>
    <t>Total kWh</t>
  </si>
  <si>
    <t>On Peak kW</t>
  </si>
  <si>
    <t>Shoulder kW</t>
  </si>
  <si>
    <t>IGS-P</t>
  </si>
  <si>
    <t>LGS-S</t>
  </si>
  <si>
    <t>LGS-P</t>
  </si>
  <si>
    <t xml:space="preserve">LGS-ST </t>
  </si>
  <si>
    <t>LGS-T  2/</t>
  </si>
  <si>
    <t xml:space="preserve">Total </t>
  </si>
  <si>
    <t>(1)  Customers are average year-to-date customers.</t>
  </si>
  <si>
    <t>2017 Billing Units - SOP Only Customers - As Billed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</si>
</sst>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9">
    <font>
      <sz val="10"/>
      <name val="Arial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6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15" borderId="0" applyNumberFormat="0" applyBorder="0" applyAlignment="0" applyProtection="0"/>
    <xf numFmtId="0" fontId="9" fillId="8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19" borderId="0" applyNumberFormat="0" applyBorder="0" applyAlignment="0" applyProtection="0"/>
    <xf numFmtId="0" fontId="11" fillId="23" borderId="8" applyNumberFormat="0" applyAlignment="0" applyProtection="0"/>
    <xf numFmtId="0" fontId="12" fillId="16" borderId="9" applyNumberFormat="0" applyAlignment="0" applyProtection="0"/>
    <xf numFmtId="43" fontId="13" fillId="0" borderId="0" applyFont="0" applyFill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8" fillId="12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20" borderId="8" applyNumberFormat="0" applyAlignment="0" applyProtection="0"/>
    <xf numFmtId="0" fontId="19" fillId="0" borderId="13" applyNumberFormat="0" applyFill="0" applyAlignment="0" applyProtection="0"/>
    <xf numFmtId="0" fontId="19" fillId="20" borderId="0" applyNumberFormat="0" applyBorder="0" applyAlignment="0" applyProtection="0"/>
    <xf numFmtId="0" fontId="1" fillId="0" borderId="0"/>
    <xf numFmtId="0" fontId="13" fillId="27" borderId="0"/>
    <xf numFmtId="0" fontId="13" fillId="27" borderId="0"/>
    <xf numFmtId="0" fontId="13" fillId="19" borderId="8" applyNumberFormat="0" applyFont="0" applyAlignment="0" applyProtection="0"/>
    <xf numFmtId="0" fontId="20" fillId="23" borderId="14" applyNumberFormat="0" applyAlignment="0" applyProtection="0"/>
    <xf numFmtId="4" fontId="13" fillId="28" borderId="8" applyNumberFormat="0" applyProtection="0">
      <alignment vertical="center"/>
    </xf>
    <xf numFmtId="4" fontId="21" fillId="2" borderId="8" applyNumberFormat="0" applyProtection="0">
      <alignment vertical="center"/>
    </xf>
    <xf numFmtId="4" fontId="13" fillId="2" borderId="8" applyNumberFormat="0" applyProtection="0">
      <alignment horizontal="left" vertical="center" indent="1"/>
    </xf>
    <xf numFmtId="0" fontId="22" fillId="28" borderId="15" applyNumberFormat="0" applyProtection="0">
      <alignment horizontal="left" vertical="top" indent="1"/>
    </xf>
    <xf numFmtId="4" fontId="13" fillId="29" borderId="8" applyNumberFormat="0" applyProtection="0">
      <alignment horizontal="left" vertical="center" indent="1"/>
    </xf>
    <xf numFmtId="4" fontId="13" fillId="30" borderId="8" applyNumberFormat="0" applyProtection="0">
      <alignment horizontal="right" vertical="center"/>
    </xf>
    <xf numFmtId="4" fontId="13" fillId="31" borderId="8" applyNumberFormat="0" applyProtection="0">
      <alignment horizontal="right" vertical="center"/>
    </xf>
    <xf numFmtId="4" fontId="13" fillId="32" borderId="16" applyNumberFormat="0" applyProtection="0">
      <alignment horizontal="right" vertical="center"/>
    </xf>
    <xf numFmtId="4" fontId="13" fillId="33" borderId="8" applyNumberFormat="0" applyProtection="0">
      <alignment horizontal="right" vertical="center"/>
    </xf>
    <xf numFmtId="4" fontId="13" fillId="34" borderId="8" applyNumberFormat="0" applyProtection="0">
      <alignment horizontal="right" vertical="center"/>
    </xf>
    <xf numFmtId="4" fontId="13" fillId="35" borderId="8" applyNumberFormat="0" applyProtection="0">
      <alignment horizontal="right" vertical="center"/>
    </xf>
    <xf numFmtId="4" fontId="13" fillId="36" borderId="8" applyNumberFormat="0" applyProtection="0">
      <alignment horizontal="right" vertical="center"/>
    </xf>
    <xf numFmtId="4" fontId="13" fillId="37" borderId="8" applyNumberFormat="0" applyProtection="0">
      <alignment horizontal="right" vertical="center"/>
    </xf>
    <xf numFmtId="4" fontId="13" fillId="38" borderId="8" applyNumberFormat="0" applyProtection="0">
      <alignment horizontal="right" vertical="center"/>
    </xf>
    <xf numFmtId="4" fontId="13" fillId="39" borderId="16" applyNumberFormat="0" applyProtection="0">
      <alignment horizontal="left" vertical="center" indent="1"/>
    </xf>
    <xf numFmtId="4" fontId="3" fillId="40" borderId="16" applyNumberFormat="0" applyProtection="0">
      <alignment horizontal="left" vertical="center" indent="1"/>
    </xf>
    <xf numFmtId="4" fontId="3" fillId="40" borderId="16" applyNumberFormat="0" applyProtection="0">
      <alignment horizontal="left" vertical="center" indent="1"/>
    </xf>
    <xf numFmtId="4" fontId="13" fillId="41" borderId="8" applyNumberFormat="0" applyProtection="0">
      <alignment horizontal="right" vertical="center"/>
    </xf>
    <xf numFmtId="4" fontId="13" fillId="42" borderId="16" applyNumberFormat="0" applyProtection="0">
      <alignment horizontal="left" vertical="center" indent="1"/>
    </xf>
    <xf numFmtId="4" fontId="13" fillId="41" borderId="16" applyNumberFormat="0" applyProtection="0">
      <alignment horizontal="left" vertical="center" indent="1"/>
    </xf>
    <xf numFmtId="0" fontId="13" fillId="43" borderId="8" applyNumberFormat="0" applyProtection="0">
      <alignment horizontal="left" vertical="center" indent="1"/>
    </xf>
    <xf numFmtId="0" fontId="13" fillId="40" borderId="15" applyNumberFormat="0" applyProtection="0">
      <alignment horizontal="left" vertical="top" indent="1"/>
    </xf>
    <xf numFmtId="0" fontId="13" fillId="44" borderId="8" applyNumberFormat="0" applyProtection="0">
      <alignment horizontal="left" vertical="center" indent="1"/>
    </xf>
    <xf numFmtId="0" fontId="13" fillId="41" borderId="15" applyNumberFormat="0" applyProtection="0">
      <alignment horizontal="left" vertical="top" indent="1"/>
    </xf>
    <xf numFmtId="0" fontId="13" fillId="45" borderId="8" applyNumberFormat="0" applyProtection="0">
      <alignment horizontal="left" vertical="center" indent="1"/>
    </xf>
    <xf numFmtId="0" fontId="13" fillId="45" borderId="15" applyNumberFormat="0" applyProtection="0">
      <alignment horizontal="left" vertical="top" indent="1"/>
    </xf>
    <xf numFmtId="0" fontId="13" fillId="42" borderId="8" applyNumberFormat="0" applyProtection="0">
      <alignment horizontal="left" vertical="center" indent="1"/>
    </xf>
    <xf numFmtId="0" fontId="13" fillId="42" borderId="15" applyNumberFormat="0" applyProtection="0">
      <alignment horizontal="left" vertical="top" indent="1"/>
    </xf>
    <xf numFmtId="0" fontId="13" fillId="46" borderId="17" applyNumberFormat="0">
      <protection locked="0"/>
    </xf>
    <xf numFmtId="0" fontId="23" fillId="40" borderId="18" applyBorder="0"/>
    <xf numFmtId="4" fontId="24" fillId="47" borderId="15" applyNumberFormat="0" applyProtection="0">
      <alignment vertical="center"/>
    </xf>
    <xf numFmtId="4" fontId="21" fillId="48" borderId="19" applyNumberFormat="0" applyProtection="0">
      <alignment vertical="center"/>
    </xf>
    <xf numFmtId="4" fontId="24" fillId="43" borderId="15" applyNumberFormat="0" applyProtection="0">
      <alignment horizontal="left" vertical="center" indent="1"/>
    </xf>
    <xf numFmtId="0" fontId="24" fillId="47" borderId="15" applyNumberFormat="0" applyProtection="0">
      <alignment horizontal="left" vertical="top" indent="1"/>
    </xf>
    <xf numFmtId="4" fontId="13" fillId="0" borderId="8" applyNumberFormat="0" applyProtection="0">
      <alignment horizontal="right" vertical="center"/>
    </xf>
    <xf numFmtId="4" fontId="21" fillId="49" borderId="8" applyNumberFormat="0" applyProtection="0">
      <alignment horizontal="right" vertical="center"/>
    </xf>
    <xf numFmtId="4" fontId="13" fillId="29" borderId="8" applyNumberFormat="0" applyProtection="0">
      <alignment horizontal="left" vertical="center" indent="1"/>
    </xf>
    <xf numFmtId="0" fontId="24" fillId="41" borderId="15" applyNumberFormat="0" applyProtection="0">
      <alignment horizontal="left" vertical="top" indent="1"/>
    </xf>
    <xf numFmtId="4" fontId="25" fillId="50" borderId="16" applyNumberFormat="0" applyProtection="0">
      <alignment horizontal="left" vertical="center" indent="1"/>
    </xf>
    <xf numFmtId="0" fontId="13" fillId="51" borderId="19"/>
    <xf numFmtId="4" fontId="26" fillId="46" borderId="8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4" fillId="0" borderId="20" applyNumberFormat="0" applyFill="0" applyAlignment="0" applyProtection="0"/>
    <xf numFmtId="0" fontId="28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3" fillId="0" borderId="0" xfId="1" applyNumberFormat="1" applyFill="1" applyAlignment="1">
      <alignment horizontal="centerContinuous"/>
    </xf>
    <xf numFmtId="0" fontId="0" fillId="0" borderId="0" xfId="0" applyFill="1"/>
    <xf numFmtId="0" fontId="3" fillId="0" borderId="0" xfId="0" applyFont="1" applyFill="1" applyAlignment="1">
      <alignment horizontal="left"/>
    </xf>
    <xf numFmtId="164" fontId="3" fillId="0" borderId="0" xfId="1" applyNumberFormat="1" applyFill="1" applyAlignment="1">
      <alignment horizontal="left" wrapText="1"/>
    </xf>
    <xf numFmtId="0" fontId="2" fillId="0" borderId="0" xfId="0" applyFont="1" applyFill="1" applyAlignment="1">
      <alignment wrapText="1"/>
    </xf>
    <xf numFmtId="0" fontId="3" fillId="0" borderId="0" xfId="0" applyFont="1" applyFill="1"/>
    <xf numFmtId="164" fontId="3" fillId="0" borderId="0" xfId="1" applyNumberFormat="1" applyFill="1"/>
    <xf numFmtId="164" fontId="4" fillId="0" borderId="0" xfId="1" applyNumberFormat="1" applyFont="1" applyFill="1" applyAlignment="1">
      <alignment horizontal="centerContinuous" wrapText="1"/>
    </xf>
    <xf numFmtId="0" fontId="4" fillId="0" borderId="0" xfId="0" applyFont="1" applyFill="1" applyAlignment="1">
      <alignment horizontal="centerContinuous" wrapText="1"/>
    </xf>
    <xf numFmtId="0" fontId="3" fillId="0" borderId="0" xfId="0" applyFont="1" applyFill="1" applyBorder="1"/>
    <xf numFmtId="0" fontId="0" fillId="0" borderId="0" xfId="0" applyFill="1" applyBorder="1"/>
    <xf numFmtId="164" fontId="5" fillId="0" borderId="1" xfId="1" applyNumberFormat="1" applyFont="1" applyFill="1" applyBorder="1" applyAlignment="1">
      <alignment horizontal="centerContinuous"/>
    </xf>
    <xf numFmtId="0" fontId="5" fillId="0" borderId="1" xfId="3" applyFont="1" applyFill="1" applyBorder="1" applyAlignment="1">
      <alignment horizontal="centerContinuous"/>
    </xf>
    <xf numFmtId="0" fontId="7" fillId="0" borderId="0" xfId="4" applyNumberFormat="1" applyFont="1" applyFill="1" applyBorder="1" applyAlignment="1"/>
    <xf numFmtId="0" fontId="7" fillId="0" borderId="0" xfId="4" applyFont="1" applyFill="1" applyBorder="1" applyAlignment="1"/>
    <xf numFmtId="0" fontId="5" fillId="0" borderId="0" xfId="0" applyFont="1" applyFill="1"/>
    <xf numFmtId="3" fontId="3" fillId="0" borderId="0" xfId="1" applyNumberFormat="1" applyFill="1"/>
    <xf numFmtId="3" fontId="0" fillId="0" borderId="0" xfId="0" applyNumberFormat="1" applyFill="1"/>
    <xf numFmtId="3" fontId="3" fillId="0" borderId="0" xfId="2" applyNumberFormat="1" applyFill="1"/>
    <xf numFmtId="3" fontId="3" fillId="0" borderId="1" xfId="1" applyNumberFormat="1" applyFill="1" applyBorder="1"/>
    <xf numFmtId="3" fontId="0" fillId="0" borderId="1" xfId="0" applyNumberFormat="1" applyFill="1" applyBorder="1"/>
    <xf numFmtId="0" fontId="5" fillId="0" borderId="2" xfId="0" applyFont="1" applyFill="1" applyBorder="1"/>
    <xf numFmtId="0" fontId="0" fillId="0" borderId="3" xfId="0" applyFill="1" applyBorder="1"/>
    <xf numFmtId="3" fontId="3" fillId="0" borderId="3" xfId="1" applyNumberFormat="1" applyFill="1" applyBorder="1"/>
    <xf numFmtId="0" fontId="3" fillId="0" borderId="5" xfId="0" applyFont="1" applyFill="1" applyBorder="1"/>
    <xf numFmtId="3" fontId="3" fillId="0" borderId="0" xfId="1" applyNumberFormat="1" applyFill="1" applyBorder="1"/>
    <xf numFmtId="3" fontId="3" fillId="0" borderId="4" xfId="1" applyNumberFormat="1" applyFill="1" applyBorder="1"/>
    <xf numFmtId="0" fontId="3" fillId="0" borderId="6" xfId="0" applyFont="1" applyFill="1" applyBorder="1"/>
    <xf numFmtId="0" fontId="0" fillId="0" borderId="1" xfId="0" applyFill="1" applyBorder="1"/>
    <xf numFmtId="3" fontId="3" fillId="0" borderId="7" xfId="1" applyNumberFormat="1" applyFill="1" applyBorder="1"/>
    <xf numFmtId="164" fontId="3" fillId="0" borderId="0" xfId="1" applyNumberFormat="1" applyFill="1" applyAlignment="1">
      <alignment horizontal="left"/>
    </xf>
    <xf numFmtId="164" fontId="3" fillId="0" borderId="0" xfId="1" applyNumberFormat="1" applyFont="1" applyFill="1" applyAlignment="1">
      <alignment horizontal="centerContinuous" wrapText="1"/>
    </xf>
    <xf numFmtId="0" fontId="0" fillId="0" borderId="0" xfId="0" applyFill="1" applyAlignment="1">
      <alignment horizontal="centerContinuous" wrapText="1"/>
    </xf>
    <xf numFmtId="164" fontId="0" fillId="0" borderId="0" xfId="1" applyNumberFormat="1" applyFont="1"/>
    <xf numFmtId="164" fontId="3" fillId="0" borderId="0" xfId="1" applyNumberFormat="1" applyFont="1"/>
  </cellXfs>
  <cellStyles count="105">
    <cellStyle name="Accent1 - 20%" xfId="5"/>
    <cellStyle name="Accent1 - 40%" xfId="6"/>
    <cellStyle name="Accent1 - 60%" xfId="7"/>
    <cellStyle name="Accent1 2" xfId="8"/>
    <cellStyle name="Accent1 3" xfId="9"/>
    <cellStyle name="Accent1 4" xfId="10"/>
    <cellStyle name="Accent2 - 20%" xfId="11"/>
    <cellStyle name="Accent2 - 40%" xfId="12"/>
    <cellStyle name="Accent2 - 60%" xfId="13"/>
    <cellStyle name="Accent2 2" xfId="14"/>
    <cellStyle name="Accent2 3" xfId="15"/>
    <cellStyle name="Accent2 4" xfId="16"/>
    <cellStyle name="Accent3 - 20%" xfId="17"/>
    <cellStyle name="Accent3 - 40%" xfId="18"/>
    <cellStyle name="Accent3 - 60%" xfId="19"/>
    <cellStyle name="Accent3 2" xfId="20"/>
    <cellStyle name="Accent3 3" xfId="21"/>
    <cellStyle name="Accent3 4" xfId="22"/>
    <cellStyle name="Accent4 - 20%" xfId="23"/>
    <cellStyle name="Accent4 - 40%" xfId="24"/>
    <cellStyle name="Accent4 - 60%" xfId="25"/>
    <cellStyle name="Accent4 2" xfId="26"/>
    <cellStyle name="Accent4 3" xfId="27"/>
    <cellStyle name="Accent4 4" xfId="28"/>
    <cellStyle name="Accent5 - 20%" xfId="29"/>
    <cellStyle name="Accent5 - 40%" xfId="30"/>
    <cellStyle name="Accent5 - 60%" xfId="31"/>
    <cellStyle name="Accent5 2" xfId="32"/>
    <cellStyle name="Accent5 3" xfId="33"/>
    <cellStyle name="Accent5 4" xfId="34"/>
    <cellStyle name="Accent6 - 20%" xfId="35"/>
    <cellStyle name="Accent6 - 40%" xfId="36"/>
    <cellStyle name="Accent6 - 60%" xfId="37"/>
    <cellStyle name="Accent6 2" xfId="38"/>
    <cellStyle name="Accent6 3" xfId="39"/>
    <cellStyle name="Accent6 4" xfId="40"/>
    <cellStyle name="Bad 2" xfId="41"/>
    <cellStyle name="Calculation 2" xfId="42"/>
    <cellStyle name="Check Cell 2" xfId="43"/>
    <cellStyle name="Comma" xfId="1" builtinId="3"/>
    <cellStyle name="Comma 2" xfId="44"/>
    <cellStyle name="Emphasis 1" xfId="45"/>
    <cellStyle name="Emphasis 2" xfId="46"/>
    <cellStyle name="Emphasis 3" xfId="47"/>
    <cellStyle name="Good 2" xfId="48"/>
    <cellStyle name="Heading 1 2" xfId="49"/>
    <cellStyle name="Heading 2 2" xfId="50"/>
    <cellStyle name="Heading 3 2" xfId="51"/>
    <cellStyle name="Heading 4 2" xfId="52"/>
    <cellStyle name="Input 2" xfId="53"/>
    <cellStyle name="Linked Cell 2" xfId="54"/>
    <cellStyle name="Neutral 2" xfId="55"/>
    <cellStyle name="Normal" xfId="0" builtinId="0"/>
    <cellStyle name="Normal 2" xfId="56"/>
    <cellStyle name="Normal 3" xfId="57"/>
    <cellStyle name="Normal 4" xfId="58"/>
    <cellStyle name="Normal_AllinCoreRecalculated2" xfId="3"/>
    <cellStyle name="Normal_August 2012" xfId="4"/>
    <cellStyle name="Note 2" xfId="59"/>
    <cellStyle name="Output 2" xfId="60"/>
    <cellStyle name="Percent" xfId="2" builtinId="5"/>
    <cellStyle name="SAPBEXaggData" xfId="61"/>
    <cellStyle name="SAPBEXaggDataEmph" xfId="62"/>
    <cellStyle name="SAPBEXaggItem" xfId="63"/>
    <cellStyle name="SAPBEXaggItemX" xfId="64"/>
    <cellStyle name="SAPBEXchaText" xfId="65"/>
    <cellStyle name="SAPBEXexcBad7" xfId="66"/>
    <cellStyle name="SAPBEXexcBad8" xfId="67"/>
    <cellStyle name="SAPBEXexcBad9" xfId="68"/>
    <cellStyle name="SAPBEXexcCritical4" xfId="69"/>
    <cellStyle name="SAPBEXexcCritical5" xfId="70"/>
    <cellStyle name="SAPBEXexcCritical6" xfId="71"/>
    <cellStyle name="SAPBEXexcGood1" xfId="72"/>
    <cellStyle name="SAPBEXexcGood2" xfId="73"/>
    <cellStyle name="SAPBEXexcGood3" xfId="74"/>
    <cellStyle name="SAPBEXfilterDrill" xfId="75"/>
    <cellStyle name="SAPBEXfilterItem" xfId="76"/>
    <cellStyle name="SAPBEXfilterText" xfId="77"/>
    <cellStyle name="SAPBEXformats" xfId="78"/>
    <cellStyle name="SAPBEXheaderItem" xfId="79"/>
    <cellStyle name="SAPBEXheaderText" xfId="80"/>
    <cellStyle name="SAPBEXHLevel0" xfId="81"/>
    <cellStyle name="SAPBEXHLevel0X" xfId="82"/>
    <cellStyle name="SAPBEXHLevel1" xfId="83"/>
    <cellStyle name="SAPBEXHLevel1X" xfId="84"/>
    <cellStyle name="SAPBEXHLevel2" xfId="85"/>
    <cellStyle name="SAPBEXHLevel2X" xfId="86"/>
    <cellStyle name="SAPBEXHLevel3" xfId="87"/>
    <cellStyle name="SAPBEXHLevel3X" xfId="88"/>
    <cellStyle name="SAPBEXinputData" xfId="89"/>
    <cellStyle name="SAPBEXItemHeader" xfId="90"/>
    <cellStyle name="SAPBEXresData" xfId="91"/>
    <cellStyle name="SAPBEXresDataEmph" xfId="92"/>
    <cellStyle name="SAPBEXresItem" xfId="93"/>
    <cellStyle name="SAPBEXresItemX" xfId="94"/>
    <cellStyle name="SAPBEXstdData" xfId="95"/>
    <cellStyle name="SAPBEXstdDataEmph" xfId="96"/>
    <cellStyle name="SAPBEXstdItem" xfId="97"/>
    <cellStyle name="SAPBEXstdItemX" xfId="98"/>
    <cellStyle name="SAPBEXtitle" xfId="99"/>
    <cellStyle name="SAPBEXunassignedItem" xfId="100"/>
    <cellStyle name="SAPBEXundefined" xfId="101"/>
    <cellStyle name="Sheet Title" xfId="102"/>
    <cellStyle name="Total 2" xfId="103"/>
    <cellStyle name="Warning Text 2" xfId="1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abSelected="1" zoomScaleNormal="100" workbookViewId="0">
      <selection activeCell="C11" sqref="C11"/>
    </sheetView>
  </sheetViews>
  <sheetFormatPr defaultColWidth="9.109375" defaultRowHeight="13.2"/>
  <cols>
    <col min="1" max="1" width="12.6640625" style="8" customWidth="1"/>
    <col min="2" max="2" width="15.6640625" style="4" customWidth="1"/>
    <col min="3" max="14" width="12.6640625" style="9" customWidth="1"/>
    <col min="15" max="15" width="15.6640625" style="4" customWidth="1"/>
    <col min="16" max="23" width="15.5546875" style="4" customWidth="1"/>
    <col min="24" max="16384" width="9.109375" style="4"/>
  </cols>
  <sheetData>
    <row r="1" spans="1:18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8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8">
      <c r="A3" s="1" t="s">
        <v>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8" ht="13.2" customHeight="1">
      <c r="A4" s="5"/>
      <c r="B4" s="2"/>
      <c r="C4" s="3"/>
      <c r="D4" s="3"/>
      <c r="E4" s="3"/>
      <c r="F4" s="34"/>
      <c r="G4" s="6"/>
      <c r="H4" s="3"/>
      <c r="I4" s="3"/>
      <c r="J4" s="3"/>
      <c r="K4" s="3"/>
      <c r="L4" s="3"/>
      <c r="M4" s="3"/>
      <c r="N4" s="3"/>
      <c r="O4" s="35"/>
      <c r="Q4" s="7"/>
    </row>
    <row r="5" spans="1:18" ht="13.2" customHeight="1">
      <c r="J5" s="10"/>
      <c r="O5" s="11"/>
    </row>
    <row r="6" spans="1:18" s="13" customFormat="1">
      <c r="A6" s="12"/>
      <c r="C6" s="14" t="s">
        <v>3</v>
      </c>
      <c r="D6" s="14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4" t="s">
        <v>9</v>
      </c>
      <c r="J6" s="14" t="s">
        <v>10</v>
      </c>
      <c r="K6" s="14" t="s">
        <v>11</v>
      </c>
      <c r="L6" s="14" t="s">
        <v>12</v>
      </c>
      <c r="M6" s="14" t="s">
        <v>13</v>
      </c>
      <c r="N6" s="14" t="s">
        <v>14</v>
      </c>
      <c r="O6" s="15" t="s">
        <v>15</v>
      </c>
      <c r="Q6" s="16"/>
      <c r="R6" s="17"/>
    </row>
    <row r="7" spans="1:18">
      <c r="A7" s="18" t="s">
        <v>16</v>
      </c>
      <c r="B7" s="4" t="s">
        <v>17</v>
      </c>
      <c r="C7" s="19">
        <v>222</v>
      </c>
      <c r="D7" s="19">
        <v>166</v>
      </c>
      <c r="E7" s="19">
        <v>240</v>
      </c>
      <c r="F7" s="19">
        <v>194</v>
      </c>
      <c r="G7" s="19">
        <v>205</v>
      </c>
      <c r="H7" s="19">
        <v>204</v>
      </c>
      <c r="I7" s="19">
        <v>201</v>
      </c>
      <c r="J7" s="19">
        <v>205</v>
      </c>
      <c r="K7" s="19">
        <v>205</v>
      </c>
      <c r="L7" s="19">
        <v>204</v>
      </c>
      <c r="M7" s="36">
        <v>201</v>
      </c>
      <c r="N7" s="36">
        <v>201</v>
      </c>
      <c r="O7" s="20">
        <f>AVERAGE(C7:N7)</f>
        <v>204</v>
      </c>
      <c r="Q7" s="17"/>
      <c r="R7" s="17"/>
    </row>
    <row r="8" spans="1:18">
      <c r="B8" s="4" t="s">
        <v>18</v>
      </c>
      <c r="C8" s="19">
        <v>11311260</v>
      </c>
      <c r="D8" s="19">
        <v>8757600</v>
      </c>
      <c r="E8" s="19">
        <v>12292380</v>
      </c>
      <c r="F8" s="19">
        <v>10105030</v>
      </c>
      <c r="G8" s="19">
        <v>11235580</v>
      </c>
      <c r="H8" s="19">
        <v>12697460</v>
      </c>
      <c r="I8" s="19">
        <v>12255920</v>
      </c>
      <c r="J8" s="19">
        <v>12819400</v>
      </c>
      <c r="K8" s="19">
        <v>13418870</v>
      </c>
      <c r="L8" s="19">
        <v>11440120</v>
      </c>
      <c r="M8" s="19">
        <v>13189064.157000002</v>
      </c>
      <c r="N8" s="19">
        <v>10884112.953000002</v>
      </c>
      <c r="O8" s="20">
        <f>SUM(C8:N8)</f>
        <v>140406797.11000001</v>
      </c>
    </row>
    <row r="9" spans="1:18">
      <c r="B9" s="4" t="s">
        <v>19</v>
      </c>
      <c r="C9" s="19">
        <v>10096230</v>
      </c>
      <c r="D9" s="19">
        <v>7325030</v>
      </c>
      <c r="E9" s="19">
        <v>10134120</v>
      </c>
      <c r="F9" s="19">
        <v>6170020</v>
      </c>
      <c r="G9" s="19">
        <v>5366220</v>
      </c>
      <c r="H9" s="19">
        <v>6172820</v>
      </c>
      <c r="I9" s="19">
        <v>5989530</v>
      </c>
      <c r="J9" s="19">
        <v>6323530</v>
      </c>
      <c r="K9" s="19">
        <v>6624700</v>
      </c>
      <c r="L9" s="19">
        <v>5670630</v>
      </c>
      <c r="M9" s="19">
        <v>6447742.7110000001</v>
      </c>
      <c r="N9" s="19">
        <v>7240160.3410000009</v>
      </c>
      <c r="O9" s="20">
        <f>SUM(C9:N9)</f>
        <v>83560733.052000001</v>
      </c>
    </row>
    <row r="10" spans="1:18">
      <c r="B10" s="4" t="s">
        <v>20</v>
      </c>
      <c r="C10" s="19">
        <v>18352660</v>
      </c>
      <c r="D10" s="19">
        <v>13406300</v>
      </c>
      <c r="E10" s="19">
        <v>18759730</v>
      </c>
      <c r="F10" s="19">
        <v>16963140</v>
      </c>
      <c r="G10" s="19">
        <v>19882680</v>
      </c>
      <c r="H10" s="19">
        <v>23079970</v>
      </c>
      <c r="I10" s="19">
        <v>22144480</v>
      </c>
      <c r="J10" s="19">
        <v>21826380</v>
      </c>
      <c r="K10" s="19">
        <v>23561560</v>
      </c>
      <c r="L10" s="19">
        <v>20500680</v>
      </c>
      <c r="M10" s="19">
        <v>23756236.926000006</v>
      </c>
      <c r="N10" s="19">
        <v>18126872.268000007</v>
      </c>
      <c r="O10" s="20">
        <f t="shared" ref="O10:O14" si="0">SUM(C10:N10)</f>
        <v>240360689.19400001</v>
      </c>
    </row>
    <row r="11" spans="1:18">
      <c r="B11" s="4" t="s">
        <v>21</v>
      </c>
      <c r="C11" s="19">
        <f>SUM(C8:C10)</f>
        <v>39760150</v>
      </c>
      <c r="D11" s="19">
        <f t="shared" ref="D11:L11" si="1">SUM(D8:D10)</f>
        <v>29488930</v>
      </c>
      <c r="E11" s="19">
        <f t="shared" si="1"/>
        <v>41186230</v>
      </c>
      <c r="F11" s="19">
        <f t="shared" si="1"/>
        <v>33238190</v>
      </c>
      <c r="G11" s="19">
        <f t="shared" si="1"/>
        <v>36484480</v>
      </c>
      <c r="H11" s="19">
        <f t="shared" si="1"/>
        <v>41950250</v>
      </c>
      <c r="I11" s="19">
        <f t="shared" si="1"/>
        <v>40389930</v>
      </c>
      <c r="J11" s="19">
        <f t="shared" si="1"/>
        <v>40969310</v>
      </c>
      <c r="K11" s="19">
        <f t="shared" si="1"/>
        <v>43605130</v>
      </c>
      <c r="L11" s="19">
        <f t="shared" si="1"/>
        <v>37611430</v>
      </c>
      <c r="M11" s="19">
        <f>SUM(M8:M10)</f>
        <v>43393043.794000007</v>
      </c>
      <c r="N11" s="19">
        <f t="shared" ref="N11" si="2">SUM(N8:N10)</f>
        <v>36251145.562000006</v>
      </c>
      <c r="O11" s="20">
        <f t="shared" si="0"/>
        <v>464328219.35600007</v>
      </c>
      <c r="P11" s="20"/>
    </row>
    <row r="12" spans="1:18"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0"/>
    </row>
    <row r="13" spans="1:18">
      <c r="B13" s="4" t="s">
        <v>22</v>
      </c>
      <c r="C13" s="19">
        <v>92559</v>
      </c>
      <c r="D13" s="19">
        <v>66323.39</v>
      </c>
      <c r="E13" s="19">
        <v>96852.499999999985</v>
      </c>
      <c r="F13" s="19">
        <v>81571.459999999992</v>
      </c>
      <c r="G13" s="19">
        <v>94258.129999999961</v>
      </c>
      <c r="H13" s="19">
        <v>103230.37999999999</v>
      </c>
      <c r="I13" s="19">
        <v>100013.72</v>
      </c>
      <c r="J13" s="19">
        <v>102955.26000000001</v>
      </c>
      <c r="K13" s="19">
        <v>101253.71000000002</v>
      </c>
      <c r="L13" s="19">
        <v>100900.71000000006</v>
      </c>
      <c r="M13" s="19">
        <v>91546.699999999968</v>
      </c>
      <c r="N13" s="19">
        <v>84630.370000000024</v>
      </c>
      <c r="O13" s="20">
        <f t="shared" si="0"/>
        <v>1116095.3299999998</v>
      </c>
    </row>
    <row r="14" spans="1:18">
      <c r="B14" s="4" t="s">
        <v>23</v>
      </c>
      <c r="C14" s="19">
        <v>92182.119999999923</v>
      </c>
      <c r="D14" s="19">
        <v>65264.989999999962</v>
      </c>
      <c r="E14" s="19">
        <v>96345.240000000049</v>
      </c>
      <c r="F14" s="19">
        <v>81052.22000000003</v>
      </c>
      <c r="G14" s="19">
        <v>93080.920000000013</v>
      </c>
      <c r="H14" s="19">
        <v>101387.52000000003</v>
      </c>
      <c r="I14" s="19">
        <v>99442.609999999913</v>
      </c>
      <c r="J14" s="19">
        <v>102335.53999999995</v>
      </c>
      <c r="K14" s="19">
        <v>101827.98999999999</v>
      </c>
      <c r="L14" s="19">
        <v>100855.30000000002</v>
      </c>
      <c r="M14" s="19">
        <v>89584.710000000021</v>
      </c>
      <c r="N14" s="19">
        <v>82462.12000000001</v>
      </c>
      <c r="O14" s="20">
        <f t="shared" si="0"/>
        <v>1105821.28</v>
      </c>
    </row>
    <row r="15" spans="1:18"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0"/>
    </row>
    <row r="16" spans="1:18">
      <c r="A16" s="18" t="s">
        <v>24</v>
      </c>
      <c r="B16" s="4" t="s">
        <v>17</v>
      </c>
      <c r="C16" s="19">
        <v>77</v>
      </c>
      <c r="D16" s="19">
        <v>47</v>
      </c>
      <c r="E16" s="19">
        <v>77</v>
      </c>
      <c r="F16" s="19">
        <v>58</v>
      </c>
      <c r="G16" s="19">
        <v>64</v>
      </c>
      <c r="H16" s="19">
        <v>61</v>
      </c>
      <c r="I16" s="19">
        <v>61</v>
      </c>
      <c r="J16" s="19">
        <v>61</v>
      </c>
      <c r="K16" s="19">
        <v>62</v>
      </c>
      <c r="L16" s="19">
        <v>61</v>
      </c>
      <c r="M16" s="37">
        <v>62</v>
      </c>
      <c r="N16" s="36">
        <v>62</v>
      </c>
      <c r="O16" s="20">
        <f>AVERAGE(C16:N16)</f>
        <v>62.75</v>
      </c>
    </row>
    <row r="17" spans="1:16">
      <c r="B17" s="4" t="s">
        <v>18</v>
      </c>
      <c r="C17" s="19">
        <v>4286655</v>
      </c>
      <c r="D17" s="19">
        <v>2898028</v>
      </c>
      <c r="E17" s="19">
        <v>4490223</v>
      </c>
      <c r="F17" s="19">
        <v>3364469</v>
      </c>
      <c r="G17" s="19">
        <v>3960942</v>
      </c>
      <c r="H17" s="19">
        <v>4112817</v>
      </c>
      <c r="I17" s="19">
        <v>3896001</v>
      </c>
      <c r="J17" s="19">
        <v>4008549</v>
      </c>
      <c r="K17" s="19">
        <v>4441501</v>
      </c>
      <c r="L17" s="19">
        <v>3922430</v>
      </c>
      <c r="M17" s="19">
        <v>4669839.2579999994</v>
      </c>
      <c r="N17" s="19">
        <v>4074588.6350000007</v>
      </c>
      <c r="O17" s="20">
        <f>SUM(C17:N17)</f>
        <v>48126042.892999999</v>
      </c>
    </row>
    <row r="18" spans="1:16">
      <c r="B18" s="4" t="s">
        <v>19</v>
      </c>
      <c r="C18" s="19">
        <v>3681573</v>
      </c>
      <c r="D18" s="19">
        <v>2350325</v>
      </c>
      <c r="E18" s="19">
        <v>3566779</v>
      </c>
      <c r="F18" s="19">
        <v>1985599</v>
      </c>
      <c r="G18" s="19">
        <v>1929956</v>
      </c>
      <c r="H18" s="19">
        <v>2048511</v>
      </c>
      <c r="I18" s="19">
        <v>1949564</v>
      </c>
      <c r="J18" s="19">
        <v>2030293</v>
      </c>
      <c r="K18" s="19">
        <v>2217703</v>
      </c>
      <c r="L18" s="19">
        <v>1980461</v>
      </c>
      <c r="M18" s="19">
        <v>2282499.5620000004</v>
      </c>
      <c r="N18" s="19">
        <v>2551862.6149999998</v>
      </c>
      <c r="O18" s="20">
        <f t="shared" ref="O18:O23" si="3">SUM(C18:N18)</f>
        <v>28575126.176999997</v>
      </c>
    </row>
    <row r="19" spans="1:16">
      <c r="B19" s="4" t="s">
        <v>20</v>
      </c>
      <c r="C19" s="19">
        <v>6700276</v>
      </c>
      <c r="D19" s="19">
        <v>4379623</v>
      </c>
      <c r="E19" s="19">
        <v>6589120</v>
      </c>
      <c r="F19" s="19">
        <v>5439547</v>
      </c>
      <c r="G19" s="19">
        <v>6312394</v>
      </c>
      <c r="H19" s="19">
        <v>6737745</v>
      </c>
      <c r="I19" s="19">
        <v>6372288</v>
      </c>
      <c r="J19" s="19">
        <v>6152157</v>
      </c>
      <c r="K19" s="19">
        <v>7222043</v>
      </c>
      <c r="L19" s="19">
        <v>6502403</v>
      </c>
      <c r="M19" s="19">
        <v>7796223.9300000025</v>
      </c>
      <c r="N19" s="19">
        <v>6249420.8890000023</v>
      </c>
      <c r="O19" s="20">
        <f t="shared" si="3"/>
        <v>76453240.819000006</v>
      </c>
    </row>
    <row r="20" spans="1:16">
      <c r="B20" s="4" t="s">
        <v>21</v>
      </c>
      <c r="C20" s="19">
        <f>SUM(C17:C19)</f>
        <v>14668504</v>
      </c>
      <c r="D20" s="19">
        <f t="shared" ref="D20" si="4">SUM(D17:D19)</f>
        <v>9627976</v>
      </c>
      <c r="E20" s="19">
        <f t="shared" ref="E20" si="5">SUM(E17:E19)</f>
        <v>14646122</v>
      </c>
      <c r="F20" s="19">
        <f t="shared" ref="F20" si="6">SUM(F17:F19)</f>
        <v>10789615</v>
      </c>
      <c r="G20" s="19">
        <f t="shared" ref="G20" si="7">SUM(G17:G19)</f>
        <v>12203292</v>
      </c>
      <c r="H20" s="19">
        <f t="shared" ref="H20" si="8">SUM(H17:H19)</f>
        <v>12899073</v>
      </c>
      <c r="I20" s="19">
        <f t="shared" ref="I20" si="9">SUM(I17:I19)</f>
        <v>12217853</v>
      </c>
      <c r="J20" s="19">
        <f t="shared" ref="J20" si="10">SUM(J17:J19)</f>
        <v>12190999</v>
      </c>
      <c r="K20" s="19">
        <f t="shared" ref="K20" si="11">SUM(K17:K19)</f>
        <v>13881247</v>
      </c>
      <c r="L20" s="19">
        <f t="shared" ref="L20" si="12">SUM(L17:L19)</f>
        <v>12405294</v>
      </c>
      <c r="M20" s="19">
        <f>SUM(M17:M19)</f>
        <v>14748562.750000004</v>
      </c>
      <c r="N20" s="19">
        <f t="shared" ref="N20" si="13">SUM(N17:N19)</f>
        <v>12875872.139000002</v>
      </c>
      <c r="O20" s="20">
        <f t="shared" si="3"/>
        <v>153154409.889</v>
      </c>
      <c r="P20" s="20"/>
    </row>
    <row r="21" spans="1:16"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</row>
    <row r="22" spans="1:16">
      <c r="B22" s="4" t="s">
        <v>22</v>
      </c>
      <c r="C22" s="19">
        <v>37347.420000000006</v>
      </c>
      <c r="D22" s="19">
        <v>21957.169999999995</v>
      </c>
      <c r="E22" s="19">
        <v>36159.789999999994</v>
      </c>
      <c r="F22" s="19">
        <v>29674.37</v>
      </c>
      <c r="G22" s="19">
        <v>33374.42</v>
      </c>
      <c r="H22" s="19">
        <v>34093.529999999984</v>
      </c>
      <c r="I22" s="19">
        <v>33330.139999999992</v>
      </c>
      <c r="J22" s="19">
        <v>33703.520000000011</v>
      </c>
      <c r="K22" s="19">
        <v>34921.620000000017</v>
      </c>
      <c r="L22" s="19">
        <v>35442.360000000008</v>
      </c>
      <c r="M22" s="19">
        <v>33987.189999999988</v>
      </c>
      <c r="N22" s="19">
        <v>32081.089999999982</v>
      </c>
      <c r="O22" s="20">
        <f t="shared" si="3"/>
        <v>396072.61999999994</v>
      </c>
    </row>
    <row r="23" spans="1:16">
      <c r="B23" s="4" t="s">
        <v>23</v>
      </c>
      <c r="C23" s="19">
        <v>36205.23000000001</v>
      </c>
      <c r="D23" s="19">
        <v>21537.500000000004</v>
      </c>
      <c r="E23" s="19">
        <v>35636.710000000006</v>
      </c>
      <c r="F23" s="19">
        <v>28848.449999999993</v>
      </c>
      <c r="G23" s="19">
        <v>32842.230000000003</v>
      </c>
      <c r="H23" s="19">
        <v>33642.959999999999</v>
      </c>
      <c r="I23" s="19">
        <v>33087.600000000006</v>
      </c>
      <c r="J23" s="19">
        <v>33526.67</v>
      </c>
      <c r="K23" s="19">
        <v>34493.500000000007</v>
      </c>
      <c r="L23" s="19">
        <v>35092.990000000005</v>
      </c>
      <c r="M23" s="19">
        <v>33196.53</v>
      </c>
      <c r="N23" s="19">
        <v>30183.420000000006</v>
      </c>
      <c r="O23" s="20">
        <f t="shared" si="3"/>
        <v>388293.79</v>
      </c>
    </row>
    <row r="24" spans="1:16"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</row>
    <row r="25" spans="1:16">
      <c r="A25" s="18" t="s">
        <v>25</v>
      </c>
      <c r="B25" s="4" t="s">
        <v>17</v>
      </c>
      <c r="C25" s="19">
        <v>12</v>
      </c>
      <c r="D25" s="19">
        <v>11</v>
      </c>
      <c r="E25" s="19">
        <v>10</v>
      </c>
      <c r="F25" s="19">
        <v>10</v>
      </c>
      <c r="G25" s="19">
        <v>10</v>
      </c>
      <c r="H25" s="19">
        <v>10</v>
      </c>
      <c r="I25" s="19">
        <v>9</v>
      </c>
      <c r="J25" s="19">
        <v>9</v>
      </c>
      <c r="K25" s="19">
        <v>9</v>
      </c>
      <c r="L25" s="19">
        <v>9</v>
      </c>
      <c r="M25" s="19">
        <v>9</v>
      </c>
      <c r="N25" s="19">
        <v>9</v>
      </c>
      <c r="O25" s="20">
        <f>AVERAGE(C25:N25)</f>
        <v>9.75</v>
      </c>
    </row>
    <row r="26" spans="1:16">
      <c r="B26" s="4" t="s">
        <v>18</v>
      </c>
      <c r="C26" s="19">
        <v>1600144</v>
      </c>
      <c r="D26" s="19">
        <v>1668180</v>
      </c>
      <c r="E26" s="19">
        <v>1449167</v>
      </c>
      <c r="F26" s="19">
        <v>1515689</v>
      </c>
      <c r="G26" s="19">
        <v>1641361</v>
      </c>
      <c r="H26" s="19">
        <v>1847406</v>
      </c>
      <c r="I26" s="19">
        <v>1719814</v>
      </c>
      <c r="J26" s="19">
        <v>1767597</v>
      </c>
      <c r="K26" s="19">
        <v>1930746</v>
      </c>
      <c r="L26" s="19">
        <v>1741556</v>
      </c>
      <c r="M26" s="19">
        <v>1714615.662</v>
      </c>
      <c r="N26" s="19">
        <v>1385019.915</v>
      </c>
      <c r="O26" s="20">
        <f>SUM(C26:N26)</f>
        <v>19981295.577</v>
      </c>
    </row>
    <row r="27" spans="1:16">
      <c r="B27" s="4" t="s">
        <v>19</v>
      </c>
      <c r="C27" s="19">
        <v>1432981</v>
      </c>
      <c r="D27" s="19">
        <v>1344838</v>
      </c>
      <c r="E27" s="19">
        <v>1161617</v>
      </c>
      <c r="F27" s="19">
        <v>965792</v>
      </c>
      <c r="G27" s="19">
        <v>769777</v>
      </c>
      <c r="H27" s="19">
        <v>865794</v>
      </c>
      <c r="I27" s="19">
        <v>804104</v>
      </c>
      <c r="J27" s="19">
        <v>825397</v>
      </c>
      <c r="K27" s="19">
        <v>906560</v>
      </c>
      <c r="L27" s="19">
        <v>812546</v>
      </c>
      <c r="M27" s="19">
        <v>792403.755</v>
      </c>
      <c r="N27" s="19">
        <v>825424.57500000007</v>
      </c>
      <c r="O27" s="20">
        <f t="shared" ref="O27:O32" si="14">SUM(C27:N27)</f>
        <v>11507234.33</v>
      </c>
    </row>
    <row r="28" spans="1:16">
      <c r="B28" s="4" t="s">
        <v>20</v>
      </c>
      <c r="C28" s="19">
        <v>2834996</v>
      </c>
      <c r="D28" s="19">
        <v>2659313</v>
      </c>
      <c r="E28" s="19">
        <v>2276368</v>
      </c>
      <c r="F28" s="19">
        <v>2514442</v>
      </c>
      <c r="G28" s="19">
        <v>3304925</v>
      </c>
      <c r="H28" s="19">
        <v>3389509</v>
      </c>
      <c r="I28" s="19">
        <v>3380594</v>
      </c>
      <c r="J28" s="19">
        <v>3381745</v>
      </c>
      <c r="K28" s="19">
        <v>3850707</v>
      </c>
      <c r="L28" s="19">
        <v>3387867</v>
      </c>
      <c r="M28" s="19">
        <v>3434551.8670000001</v>
      </c>
      <c r="N28" s="19">
        <v>2585370.1459999997</v>
      </c>
      <c r="O28" s="20">
        <f t="shared" si="14"/>
        <v>37000388.012999997</v>
      </c>
    </row>
    <row r="29" spans="1:16">
      <c r="B29" s="4" t="s">
        <v>21</v>
      </c>
      <c r="C29" s="19">
        <f>SUM(C26:C28)</f>
        <v>5868121</v>
      </c>
      <c r="D29" s="19">
        <f t="shared" ref="D29" si="15">SUM(D26:D28)</f>
        <v>5672331</v>
      </c>
      <c r="E29" s="19">
        <f t="shared" ref="E29" si="16">SUM(E26:E28)</f>
        <v>4887152</v>
      </c>
      <c r="F29" s="19">
        <f t="shared" ref="F29" si="17">SUM(F26:F28)</f>
        <v>4995923</v>
      </c>
      <c r="G29" s="19">
        <f t="shared" ref="G29" si="18">SUM(G26:G28)</f>
        <v>5716063</v>
      </c>
      <c r="H29" s="19">
        <f t="shared" ref="H29" si="19">SUM(H26:H28)</f>
        <v>6102709</v>
      </c>
      <c r="I29" s="19">
        <f t="shared" ref="I29" si="20">SUM(I26:I28)</f>
        <v>5904512</v>
      </c>
      <c r="J29" s="19">
        <f t="shared" ref="J29" si="21">SUM(J26:J28)</f>
        <v>5974739</v>
      </c>
      <c r="K29" s="19">
        <f t="shared" ref="K29" si="22">SUM(K26:K28)</f>
        <v>6688013</v>
      </c>
      <c r="L29" s="19">
        <f t="shared" ref="L29" si="23">SUM(L26:L28)</f>
        <v>5941969</v>
      </c>
      <c r="M29" s="19">
        <f>SUM(M26:M28)</f>
        <v>5941571.284</v>
      </c>
      <c r="N29" s="19">
        <f t="shared" ref="N29" si="24">SUM(N26:N28)</f>
        <v>4795814.6359999999</v>
      </c>
      <c r="O29" s="20">
        <f t="shared" si="14"/>
        <v>68488917.920000002</v>
      </c>
      <c r="P29" s="20"/>
    </row>
    <row r="30" spans="1:16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0"/>
    </row>
    <row r="31" spans="1:16">
      <c r="B31" s="4" t="s">
        <v>22</v>
      </c>
      <c r="C31" s="19">
        <v>11687.96</v>
      </c>
      <c r="D31" s="19">
        <v>11839.460000000003</v>
      </c>
      <c r="E31" s="19">
        <v>10675.08</v>
      </c>
      <c r="F31" s="19">
        <v>10978.48</v>
      </c>
      <c r="G31" s="19">
        <v>12049.68</v>
      </c>
      <c r="H31" s="19">
        <v>13205.16</v>
      </c>
      <c r="I31" s="19">
        <v>12890.74</v>
      </c>
      <c r="J31" s="19">
        <v>13165.179999999998</v>
      </c>
      <c r="K31" s="19">
        <v>12858.5</v>
      </c>
      <c r="L31" s="19">
        <v>13062.82</v>
      </c>
      <c r="M31" s="19">
        <v>10685.279999999999</v>
      </c>
      <c r="N31" s="19">
        <v>9932.64</v>
      </c>
      <c r="O31" s="20">
        <f t="shared" si="14"/>
        <v>143030.97999999998</v>
      </c>
    </row>
    <row r="32" spans="1:16">
      <c r="B32" s="4" t="s">
        <v>23</v>
      </c>
      <c r="C32" s="19">
        <v>13055.32</v>
      </c>
      <c r="D32" s="19">
        <v>11439.18</v>
      </c>
      <c r="E32" s="19">
        <v>10644.380000000001</v>
      </c>
      <c r="F32" s="19">
        <v>11032.62</v>
      </c>
      <c r="G32" s="19">
        <v>12416.839999999998</v>
      </c>
      <c r="H32" s="19">
        <v>12873.12</v>
      </c>
      <c r="I32" s="19">
        <v>12740.12</v>
      </c>
      <c r="J32" s="19">
        <v>13186.460000000001</v>
      </c>
      <c r="K32" s="19">
        <v>13233.56</v>
      </c>
      <c r="L32" s="19">
        <v>13153.359999999999</v>
      </c>
      <c r="M32" s="19">
        <v>10706.4</v>
      </c>
      <c r="N32" s="19">
        <v>9780.880000000001</v>
      </c>
      <c r="O32" s="20">
        <f t="shared" si="14"/>
        <v>144262.24000000002</v>
      </c>
    </row>
    <row r="33" spans="1:17"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0"/>
    </row>
    <row r="34" spans="1:17">
      <c r="A34" s="18" t="s">
        <v>26</v>
      </c>
      <c r="B34" s="4" t="s">
        <v>17</v>
      </c>
      <c r="C34" s="19">
        <v>61</v>
      </c>
      <c r="D34" s="19">
        <v>44</v>
      </c>
      <c r="E34" s="19">
        <v>66</v>
      </c>
      <c r="F34" s="19">
        <v>53</v>
      </c>
      <c r="G34" s="19">
        <v>57</v>
      </c>
      <c r="H34" s="19">
        <v>54</v>
      </c>
      <c r="I34" s="19">
        <v>54</v>
      </c>
      <c r="J34" s="19">
        <v>55</v>
      </c>
      <c r="K34" s="19">
        <v>57</v>
      </c>
      <c r="L34" s="19">
        <v>60</v>
      </c>
      <c r="M34" s="19">
        <v>56</v>
      </c>
      <c r="N34" s="19">
        <v>56</v>
      </c>
      <c r="O34" s="20">
        <f>AVERAGE(C34:N34)</f>
        <v>56.083333333333336</v>
      </c>
    </row>
    <row r="35" spans="1:17">
      <c r="B35" s="4" t="s">
        <v>18</v>
      </c>
      <c r="C35" s="19">
        <v>15740976</v>
      </c>
      <c r="D35" s="19">
        <v>11058904</v>
      </c>
      <c r="E35" s="19">
        <v>17193091</v>
      </c>
      <c r="F35" s="19">
        <v>13467580</v>
      </c>
      <c r="G35" s="19">
        <v>15564497</v>
      </c>
      <c r="H35" s="19">
        <v>16448098</v>
      </c>
      <c r="I35" s="19">
        <v>15688860</v>
      </c>
      <c r="J35" s="19">
        <v>16206617</v>
      </c>
      <c r="K35" s="19">
        <v>17326077</v>
      </c>
      <c r="L35" s="19">
        <v>16628934</v>
      </c>
      <c r="M35" s="19">
        <v>17440922.871000003</v>
      </c>
      <c r="N35" s="19">
        <v>14161417.386999998</v>
      </c>
      <c r="O35" s="20">
        <f>SUM(C35:N35)</f>
        <v>186925974.25799999</v>
      </c>
    </row>
    <row r="36" spans="1:17">
      <c r="B36" s="4" t="s">
        <v>19</v>
      </c>
      <c r="C36" s="19">
        <v>13249732</v>
      </c>
      <c r="D36" s="19">
        <v>9367544</v>
      </c>
      <c r="E36" s="19">
        <v>13646522</v>
      </c>
      <c r="F36" s="19">
        <v>8655112</v>
      </c>
      <c r="G36" s="19">
        <v>7268696</v>
      </c>
      <c r="H36" s="19">
        <v>7597061</v>
      </c>
      <c r="I36" s="19">
        <v>7328911</v>
      </c>
      <c r="J36" s="19">
        <v>7585833</v>
      </c>
      <c r="K36" s="19">
        <v>8159131</v>
      </c>
      <c r="L36" s="19">
        <v>7734908</v>
      </c>
      <c r="M36" s="19">
        <v>8053883.2910000011</v>
      </c>
      <c r="N36" s="19">
        <v>9871458.4609999973</v>
      </c>
      <c r="O36" s="20">
        <f t="shared" ref="O36:O41" si="25">SUM(C36:N36)</f>
        <v>108518791.752</v>
      </c>
    </row>
    <row r="37" spans="1:17">
      <c r="B37" s="4" t="s">
        <v>20</v>
      </c>
      <c r="C37" s="19">
        <v>27798360</v>
      </c>
      <c r="D37" s="19">
        <v>18965193</v>
      </c>
      <c r="E37" s="19">
        <v>28266617</v>
      </c>
      <c r="F37" s="19">
        <v>23814536</v>
      </c>
      <c r="G37" s="19">
        <v>30593831</v>
      </c>
      <c r="H37" s="19">
        <v>31676244</v>
      </c>
      <c r="I37" s="19">
        <v>30646405</v>
      </c>
      <c r="J37" s="19">
        <v>31519712</v>
      </c>
      <c r="K37" s="19">
        <v>32781674</v>
      </c>
      <c r="L37" s="19">
        <v>34004543</v>
      </c>
      <c r="M37" s="19">
        <v>34316104.937000014</v>
      </c>
      <c r="N37" s="19">
        <v>24730371.34999999</v>
      </c>
      <c r="O37" s="20">
        <f t="shared" si="25"/>
        <v>349113591.287</v>
      </c>
    </row>
    <row r="38" spans="1:17">
      <c r="B38" s="4" t="s">
        <v>21</v>
      </c>
      <c r="C38" s="19">
        <f>SUM(C35:C37)</f>
        <v>56789068</v>
      </c>
      <c r="D38" s="19">
        <f t="shared" ref="D38" si="26">SUM(D35:D37)</f>
        <v>39391641</v>
      </c>
      <c r="E38" s="19">
        <f t="shared" ref="E38" si="27">SUM(E35:E37)</f>
        <v>59106230</v>
      </c>
      <c r="F38" s="19">
        <f t="shared" ref="F38" si="28">SUM(F35:F37)</f>
        <v>45937228</v>
      </c>
      <c r="G38" s="19">
        <f t="shared" ref="G38" si="29">SUM(G35:G37)</f>
        <v>53427024</v>
      </c>
      <c r="H38" s="19">
        <f t="shared" ref="H38" si="30">SUM(H35:H37)</f>
        <v>55721403</v>
      </c>
      <c r="I38" s="19">
        <f t="shared" ref="I38" si="31">SUM(I35:I37)</f>
        <v>53664176</v>
      </c>
      <c r="J38" s="19">
        <f t="shared" ref="J38" si="32">SUM(J35:J37)</f>
        <v>55312162</v>
      </c>
      <c r="K38" s="19">
        <f t="shared" ref="K38" si="33">SUM(K35:K37)</f>
        <v>58266882</v>
      </c>
      <c r="L38" s="19">
        <f t="shared" ref="L38" si="34">SUM(L35:L37)</f>
        <v>58368385</v>
      </c>
      <c r="M38" s="19">
        <f>SUM(M35:M37)</f>
        <v>59810911.099000022</v>
      </c>
      <c r="N38" s="19">
        <f t="shared" ref="N38" si="35">SUM(N35:N37)</f>
        <v>48763247.197999984</v>
      </c>
      <c r="O38" s="20">
        <f t="shared" si="25"/>
        <v>644558357.29699993</v>
      </c>
      <c r="P38" s="20"/>
    </row>
    <row r="39" spans="1:17"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0"/>
    </row>
    <row r="40" spans="1:17">
      <c r="B40" s="4" t="s">
        <v>22</v>
      </c>
      <c r="C40" s="19">
        <v>116372.25000000001</v>
      </c>
      <c r="D40" s="19">
        <v>78530.639999999985</v>
      </c>
      <c r="E40" s="19">
        <v>126148.04000000001</v>
      </c>
      <c r="F40" s="19">
        <v>98512.37000000001</v>
      </c>
      <c r="G40" s="19">
        <v>116792.16999999998</v>
      </c>
      <c r="H40" s="19">
        <v>115808.89000000001</v>
      </c>
      <c r="I40" s="19">
        <v>115420.23000000004</v>
      </c>
      <c r="J40" s="19">
        <v>118023.02999999998</v>
      </c>
      <c r="K40" s="19">
        <v>119917.94</v>
      </c>
      <c r="L40" s="19">
        <v>133316.87</v>
      </c>
      <c r="M40" s="19">
        <v>110236.03000000001</v>
      </c>
      <c r="N40" s="19">
        <v>102041.43000000001</v>
      </c>
      <c r="O40" s="20">
        <f t="shared" si="25"/>
        <v>1351119.8900000001</v>
      </c>
    </row>
    <row r="41" spans="1:17">
      <c r="B41" s="4" t="s">
        <v>23</v>
      </c>
      <c r="C41" s="19">
        <v>114931.03999999995</v>
      </c>
      <c r="D41" s="19">
        <v>78420.47</v>
      </c>
      <c r="E41" s="19">
        <v>124706.32</v>
      </c>
      <c r="F41" s="19">
        <v>99001.4</v>
      </c>
      <c r="G41" s="19">
        <v>115668.04000000002</v>
      </c>
      <c r="H41" s="19">
        <v>114679.01999999999</v>
      </c>
      <c r="I41" s="19">
        <v>113656.16</v>
      </c>
      <c r="J41" s="19">
        <v>117873.61000000002</v>
      </c>
      <c r="K41" s="19">
        <v>118571.79999999999</v>
      </c>
      <c r="L41" s="19">
        <v>132332.72000000003</v>
      </c>
      <c r="M41" s="19">
        <v>108560.78000000001</v>
      </c>
      <c r="N41" s="19">
        <v>101358.18000000002</v>
      </c>
      <c r="O41" s="20">
        <f t="shared" si="25"/>
        <v>1339759.54</v>
      </c>
    </row>
    <row r="42" spans="1:17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Q42" s="17"/>
    </row>
    <row r="43" spans="1:17">
      <c r="A43" s="18" t="s">
        <v>27</v>
      </c>
      <c r="B43" s="4" t="s">
        <v>17</v>
      </c>
      <c r="C43" s="19">
        <v>49</v>
      </c>
      <c r="D43" s="19">
        <v>44</v>
      </c>
      <c r="E43" s="19">
        <v>50</v>
      </c>
      <c r="F43" s="19">
        <v>47</v>
      </c>
      <c r="G43" s="19">
        <v>47</v>
      </c>
      <c r="H43" s="19">
        <v>47</v>
      </c>
      <c r="I43" s="19">
        <v>47</v>
      </c>
      <c r="J43" s="19">
        <v>47</v>
      </c>
      <c r="K43" s="19">
        <v>47</v>
      </c>
      <c r="L43" s="19">
        <v>53</v>
      </c>
      <c r="M43" s="19">
        <v>46</v>
      </c>
      <c r="N43" s="19">
        <v>46</v>
      </c>
      <c r="O43" s="20">
        <f>AVERAGE(C43:N43)</f>
        <v>47.5</v>
      </c>
    </row>
    <row r="44" spans="1:17">
      <c r="B44" s="4" t="s">
        <v>18</v>
      </c>
      <c r="C44" s="19">
        <v>17967887</v>
      </c>
      <c r="D44" s="19">
        <v>14232042</v>
      </c>
      <c r="E44" s="19">
        <v>16171869</v>
      </c>
      <c r="F44" s="19">
        <v>16294268</v>
      </c>
      <c r="G44" s="19">
        <v>14661696</v>
      </c>
      <c r="H44" s="19">
        <v>16032169</v>
      </c>
      <c r="I44" s="19">
        <v>15843661</v>
      </c>
      <c r="J44" s="19">
        <v>14662313</v>
      </c>
      <c r="K44" s="19">
        <v>17004277</v>
      </c>
      <c r="L44" s="19">
        <v>19845293</v>
      </c>
      <c r="M44" s="19">
        <f>121615722.882-101000000</f>
        <v>20615722.881999999</v>
      </c>
      <c r="N44" s="19">
        <v>16862197.245000001</v>
      </c>
      <c r="O44" s="20">
        <f>SUM(C44:N44)</f>
        <v>200193395.127</v>
      </c>
      <c r="P44" s="20"/>
    </row>
    <row r="45" spans="1:17">
      <c r="B45" s="4" t="s">
        <v>19</v>
      </c>
      <c r="C45" s="19">
        <v>16255395</v>
      </c>
      <c r="D45" s="19">
        <v>13347101</v>
      </c>
      <c r="E45" s="19">
        <v>14648617</v>
      </c>
      <c r="F45" s="19">
        <v>11602235</v>
      </c>
      <c r="G45" s="19">
        <v>6612481</v>
      </c>
      <c r="H45" s="19">
        <v>7228044</v>
      </c>
      <c r="I45" s="19">
        <v>7067635</v>
      </c>
      <c r="J45" s="19">
        <v>6604166</v>
      </c>
      <c r="K45" s="19">
        <v>7688573</v>
      </c>
      <c r="L45" s="19">
        <v>8877729</v>
      </c>
      <c r="M45" s="19">
        <v>8800564.7309999987</v>
      </c>
      <c r="N45" s="19">
        <v>12660897.652999999</v>
      </c>
      <c r="O45" s="20">
        <f t="shared" ref="O45:O50" si="36">SUM(C45:N45)</f>
        <v>121393438.384</v>
      </c>
    </row>
    <row r="46" spans="1:17">
      <c r="B46" s="4" t="s">
        <v>20</v>
      </c>
      <c r="C46" s="19">
        <v>35008821</v>
      </c>
      <c r="D46" s="19">
        <v>28271925</v>
      </c>
      <c r="E46" s="19">
        <v>31009909</v>
      </c>
      <c r="F46" s="19">
        <v>30073621</v>
      </c>
      <c r="G46" s="19">
        <v>35415564</v>
      </c>
      <c r="H46" s="19">
        <v>36601460</v>
      </c>
      <c r="I46" s="19">
        <v>34647212</v>
      </c>
      <c r="J46" s="19">
        <v>34857438</v>
      </c>
      <c r="K46" s="19">
        <v>37161822</v>
      </c>
      <c r="L46" s="19">
        <v>48644330</v>
      </c>
      <c r="M46" s="19">
        <v>46538711.468000002</v>
      </c>
      <c r="N46" s="19">
        <v>34401699.857999995</v>
      </c>
      <c r="O46" s="20">
        <f t="shared" si="36"/>
        <v>432632513.32599998</v>
      </c>
    </row>
    <row r="47" spans="1:17">
      <c r="B47" s="4" t="s">
        <v>21</v>
      </c>
      <c r="C47" s="19">
        <f>SUM(C44:C46)</f>
        <v>69232103</v>
      </c>
      <c r="D47" s="19">
        <f t="shared" ref="D47" si="37">SUM(D44:D46)</f>
        <v>55851068</v>
      </c>
      <c r="E47" s="19">
        <f t="shared" ref="E47" si="38">SUM(E44:E46)</f>
        <v>61830395</v>
      </c>
      <c r="F47" s="19">
        <f t="shared" ref="F47" si="39">SUM(F44:F46)</f>
        <v>57970124</v>
      </c>
      <c r="G47" s="19">
        <f t="shared" ref="G47" si="40">SUM(G44:G46)</f>
        <v>56689741</v>
      </c>
      <c r="H47" s="19">
        <f t="shared" ref="H47" si="41">SUM(H44:H46)</f>
        <v>59861673</v>
      </c>
      <c r="I47" s="19">
        <f t="shared" ref="I47" si="42">SUM(I44:I46)</f>
        <v>57558508</v>
      </c>
      <c r="J47" s="19">
        <f t="shared" ref="J47" si="43">SUM(J44:J46)</f>
        <v>56123917</v>
      </c>
      <c r="K47" s="19">
        <f t="shared" ref="K47" si="44">SUM(K44:K46)</f>
        <v>61854672</v>
      </c>
      <c r="L47" s="19">
        <f t="shared" ref="L47" si="45">SUM(L44:L46)</f>
        <v>77367352</v>
      </c>
      <c r="M47" s="19">
        <f>SUM(M44:M46)</f>
        <v>75954999.081</v>
      </c>
      <c r="N47" s="19">
        <f t="shared" ref="N47" si="46">SUM(N44:N46)</f>
        <v>63924794.755999997</v>
      </c>
      <c r="O47" s="20">
        <f t="shared" si="36"/>
        <v>754219346.83700001</v>
      </c>
      <c r="P47" s="20"/>
    </row>
    <row r="48" spans="1:17"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0"/>
    </row>
    <row r="49" spans="1:16">
      <c r="B49" s="4" t="s">
        <v>22</v>
      </c>
      <c r="C49" s="19">
        <v>149818.29999999999</v>
      </c>
      <c r="D49" s="19">
        <v>124691.23000000001</v>
      </c>
      <c r="E49" s="19">
        <v>135676.25</v>
      </c>
      <c r="F49" s="19">
        <v>113918.08</v>
      </c>
      <c r="G49" s="19">
        <v>122352.27</v>
      </c>
      <c r="H49" s="19">
        <v>111615.59999999999</v>
      </c>
      <c r="I49" s="19">
        <v>111304.09</v>
      </c>
      <c r="J49" s="19">
        <v>116281.59000000001</v>
      </c>
      <c r="K49" s="19">
        <v>111911.34999999999</v>
      </c>
      <c r="L49" s="19">
        <v>159899.44</v>
      </c>
      <c r="M49" s="19">
        <v>133786.26</v>
      </c>
      <c r="N49" s="19">
        <v>126236.41</v>
      </c>
      <c r="O49" s="20">
        <f t="shared" si="36"/>
        <v>1517490.8699999999</v>
      </c>
    </row>
    <row r="50" spans="1:16">
      <c r="B50" s="4" t="s">
        <v>23</v>
      </c>
      <c r="C50" s="19">
        <v>148148.19999999998</v>
      </c>
      <c r="D50" s="19">
        <v>113244.49</v>
      </c>
      <c r="E50" s="19">
        <v>135279.33999999997</v>
      </c>
      <c r="F50" s="19">
        <v>111195.70999999999</v>
      </c>
      <c r="G50" s="19">
        <v>112554.81999999999</v>
      </c>
      <c r="H50" s="19">
        <v>110377.99</v>
      </c>
      <c r="I50" s="19">
        <v>106794.32</v>
      </c>
      <c r="J50" s="19">
        <v>109231.85999999999</v>
      </c>
      <c r="K50" s="19">
        <v>108900.27</v>
      </c>
      <c r="L50" s="19">
        <v>154622.94</v>
      </c>
      <c r="M50" s="19">
        <v>131701.34</v>
      </c>
      <c r="N50" s="19">
        <v>126842.28000000001</v>
      </c>
      <c r="O50" s="20">
        <f t="shared" si="36"/>
        <v>1468893.5599999998</v>
      </c>
    </row>
    <row r="51" spans="1:16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</row>
    <row r="52" spans="1:16">
      <c r="A52" s="18" t="s">
        <v>28</v>
      </c>
      <c r="B52" s="4" t="s">
        <v>17</v>
      </c>
      <c r="C52" s="19">
        <v>26</v>
      </c>
      <c r="D52" s="19">
        <v>20</v>
      </c>
      <c r="E52" s="19">
        <v>27</v>
      </c>
      <c r="F52" s="19">
        <v>21</v>
      </c>
      <c r="G52" s="19">
        <v>24</v>
      </c>
      <c r="H52" s="19">
        <v>24</v>
      </c>
      <c r="I52" s="19">
        <v>23</v>
      </c>
      <c r="J52" s="19">
        <v>23</v>
      </c>
      <c r="K52" s="19">
        <v>23</v>
      </c>
      <c r="L52" s="19">
        <v>25</v>
      </c>
      <c r="M52" s="19">
        <v>25</v>
      </c>
      <c r="N52" s="19">
        <v>25</v>
      </c>
      <c r="O52" s="20">
        <f>AVERAGE(C52:N52)</f>
        <v>23.833333333333332</v>
      </c>
    </row>
    <row r="53" spans="1:16">
      <c r="B53" s="4" t="s">
        <v>18</v>
      </c>
      <c r="C53" s="19">
        <v>6903692</v>
      </c>
      <c r="D53" s="19">
        <v>4359421</v>
      </c>
      <c r="E53" s="19">
        <v>6313919</v>
      </c>
      <c r="F53" s="19">
        <v>5052656</v>
      </c>
      <c r="G53" s="19">
        <v>7483988</v>
      </c>
      <c r="H53" s="19">
        <v>7197969</v>
      </c>
      <c r="I53" s="19">
        <v>6457966</v>
      </c>
      <c r="J53" s="19">
        <v>7635806</v>
      </c>
      <c r="K53" s="19">
        <v>9295871</v>
      </c>
      <c r="L53" s="19">
        <v>8314927</v>
      </c>
      <c r="M53" s="19">
        <v>10759881.484000001</v>
      </c>
      <c r="N53" s="19">
        <v>5642063.1400000006</v>
      </c>
      <c r="O53" s="20">
        <f>SUM(C53:N53)</f>
        <v>85418159.623999998</v>
      </c>
    </row>
    <row r="54" spans="1:16">
      <c r="B54" s="4" t="s">
        <v>19</v>
      </c>
      <c r="C54" s="19">
        <v>7348523</v>
      </c>
      <c r="D54" s="19">
        <v>4125345</v>
      </c>
      <c r="E54" s="19">
        <v>5351024</v>
      </c>
      <c r="F54" s="19">
        <v>3038764</v>
      </c>
      <c r="G54" s="19">
        <v>3368404</v>
      </c>
      <c r="H54" s="19">
        <v>3225356</v>
      </c>
      <c r="I54" s="19">
        <v>2591932</v>
      </c>
      <c r="J54" s="19">
        <v>3110452</v>
      </c>
      <c r="K54" s="19">
        <v>3878281</v>
      </c>
      <c r="L54" s="19">
        <v>3468602</v>
      </c>
      <c r="M54" s="19">
        <v>5056919.8039999995</v>
      </c>
      <c r="N54" s="19">
        <v>4293877.6609999994</v>
      </c>
      <c r="O54" s="20">
        <f t="shared" ref="O54:O59" si="47">SUM(C54:N54)</f>
        <v>48857480.464999996</v>
      </c>
    </row>
    <row r="55" spans="1:16">
      <c r="B55" s="4" t="s">
        <v>20</v>
      </c>
      <c r="C55" s="19">
        <v>16643744</v>
      </c>
      <c r="D55" s="19">
        <v>9235529</v>
      </c>
      <c r="E55" s="19">
        <v>13633938</v>
      </c>
      <c r="F55" s="19">
        <v>10839850</v>
      </c>
      <c r="G55" s="19">
        <v>20730883</v>
      </c>
      <c r="H55" s="19">
        <v>19185761</v>
      </c>
      <c r="I55" s="19">
        <v>19380458</v>
      </c>
      <c r="J55" s="19">
        <v>19941167</v>
      </c>
      <c r="K55" s="19">
        <v>27765358</v>
      </c>
      <c r="L55" s="19">
        <v>25582382</v>
      </c>
      <c r="M55" s="19">
        <v>27133354.362</v>
      </c>
      <c r="N55" s="19">
        <v>13587398.423999999</v>
      </c>
      <c r="O55" s="20">
        <f t="shared" si="47"/>
        <v>223659822.78599998</v>
      </c>
    </row>
    <row r="56" spans="1:16">
      <c r="B56" s="4" t="s">
        <v>21</v>
      </c>
      <c r="C56" s="19">
        <f>SUM(C53:C55)</f>
        <v>30895959</v>
      </c>
      <c r="D56" s="19">
        <f t="shared" ref="D56" si="48">SUM(D53:D55)</f>
        <v>17720295</v>
      </c>
      <c r="E56" s="19">
        <f t="shared" ref="E56" si="49">SUM(E53:E55)</f>
        <v>25298881</v>
      </c>
      <c r="F56" s="19">
        <f t="shared" ref="F56" si="50">SUM(F53:F55)</f>
        <v>18931270</v>
      </c>
      <c r="G56" s="19">
        <f t="shared" ref="G56" si="51">SUM(G53:G55)</f>
        <v>31583275</v>
      </c>
      <c r="H56" s="19">
        <f t="shared" ref="H56" si="52">SUM(H53:H55)</f>
        <v>29609086</v>
      </c>
      <c r="I56" s="19">
        <f t="shared" ref="I56" si="53">SUM(I53:I55)</f>
        <v>28430356</v>
      </c>
      <c r="J56" s="19">
        <f t="shared" ref="J56" si="54">SUM(J53:J55)</f>
        <v>30687425</v>
      </c>
      <c r="K56" s="19">
        <f t="shared" ref="K56" si="55">SUM(K53:K55)</f>
        <v>40939510</v>
      </c>
      <c r="L56" s="19">
        <f t="shared" ref="L56" si="56">SUM(L53:L55)</f>
        <v>37365911</v>
      </c>
      <c r="M56" s="19">
        <f>SUM(M53:M55)</f>
        <v>42950155.649999999</v>
      </c>
      <c r="N56" s="19">
        <f t="shared" ref="N56" si="57">SUM(N53:N55)</f>
        <v>23523339.224999998</v>
      </c>
      <c r="O56" s="20">
        <f t="shared" si="47"/>
        <v>357935462.875</v>
      </c>
      <c r="P56" s="20"/>
    </row>
    <row r="57" spans="1:16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20"/>
    </row>
    <row r="58" spans="1:16">
      <c r="B58" s="4" t="s">
        <v>22</v>
      </c>
      <c r="C58" s="19">
        <v>127028.08000000002</v>
      </c>
      <c r="D58" s="19">
        <v>115856.8</v>
      </c>
      <c r="E58" s="19">
        <v>119565.48000000001</v>
      </c>
      <c r="F58" s="19">
        <v>112386.56</v>
      </c>
      <c r="G58" s="19">
        <v>98033.44</v>
      </c>
      <c r="H58" s="19">
        <v>99811.6</v>
      </c>
      <c r="I58" s="19">
        <v>125688.72</v>
      </c>
      <c r="J58" s="19">
        <v>137310.82000000004</v>
      </c>
      <c r="K58" s="19">
        <v>122403.76</v>
      </c>
      <c r="L58" s="19">
        <v>169207.44</v>
      </c>
      <c r="M58" s="19">
        <v>158988.22999999998</v>
      </c>
      <c r="N58" s="19">
        <v>116061.2</v>
      </c>
      <c r="O58" s="20">
        <f t="shared" si="47"/>
        <v>1502342.13</v>
      </c>
    </row>
    <row r="59" spans="1:16">
      <c r="B59" s="4" t="s">
        <v>23</v>
      </c>
      <c r="C59" s="19">
        <v>130442.28</v>
      </c>
      <c r="D59" s="19">
        <v>127458.36</v>
      </c>
      <c r="E59" s="19">
        <v>124081.84000000001</v>
      </c>
      <c r="F59" s="19">
        <v>93323.48000000001</v>
      </c>
      <c r="G59" s="19">
        <v>100075.36</v>
      </c>
      <c r="H59" s="19">
        <v>96046.24</v>
      </c>
      <c r="I59" s="19">
        <v>117662.16</v>
      </c>
      <c r="J59" s="19">
        <v>98210.859999999986</v>
      </c>
      <c r="K59" s="19">
        <v>104921.08</v>
      </c>
      <c r="L59" s="19">
        <v>119604.08</v>
      </c>
      <c r="M59" s="19">
        <v>142652.89000000001</v>
      </c>
      <c r="N59" s="19">
        <v>105367.7</v>
      </c>
      <c r="O59" s="20">
        <f t="shared" si="47"/>
        <v>1359846.3299999998</v>
      </c>
    </row>
    <row r="60" spans="1:16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1:16">
      <c r="C61" s="19"/>
      <c r="D61" s="19"/>
      <c r="E61" s="19"/>
      <c r="F61" s="22"/>
      <c r="G61" s="22"/>
      <c r="H61" s="22"/>
      <c r="I61" s="22"/>
      <c r="J61" s="22"/>
      <c r="K61" s="22"/>
      <c r="L61" s="22"/>
      <c r="M61" s="22"/>
      <c r="N61" s="22"/>
      <c r="O61" s="23"/>
    </row>
    <row r="62" spans="1:16">
      <c r="A62" s="24" t="s">
        <v>29</v>
      </c>
      <c r="B62" s="25" t="s">
        <v>17</v>
      </c>
      <c r="C62" s="26">
        <f>+C52+C43+C34+C25+C16+C7</f>
        <v>447</v>
      </c>
      <c r="D62" s="26">
        <f>+D52+D43+D34+D25+D16+D7</f>
        <v>332</v>
      </c>
      <c r="E62" s="26">
        <f>+E52+E43+E34+E25+E16+E7</f>
        <v>470</v>
      </c>
      <c r="F62" s="19">
        <f t="shared" ref="F62:L62" si="58">+F52+F43+F34+F25+F16+F7</f>
        <v>383</v>
      </c>
      <c r="G62" s="19">
        <f>+G52+G43+G34+G25+G16+G7</f>
        <v>407</v>
      </c>
      <c r="H62" s="19">
        <f t="shared" si="58"/>
        <v>400</v>
      </c>
      <c r="I62" s="19">
        <f t="shared" si="58"/>
        <v>395</v>
      </c>
      <c r="J62" s="19">
        <f t="shared" si="58"/>
        <v>400</v>
      </c>
      <c r="K62" s="19">
        <f t="shared" si="58"/>
        <v>403</v>
      </c>
      <c r="L62" s="19">
        <f t="shared" si="58"/>
        <v>412</v>
      </c>
      <c r="M62" s="19">
        <f>+M52+M43+M34+M25+M16+M7</f>
        <v>399</v>
      </c>
      <c r="N62" s="19">
        <f>+N52+N43+N34+N25+N16+N7</f>
        <v>399</v>
      </c>
      <c r="O62" s="29">
        <f>AVERAGE(C62:N62)</f>
        <v>403.91666666666669</v>
      </c>
    </row>
    <row r="63" spans="1:16">
      <c r="A63" s="27"/>
      <c r="B63" s="13"/>
      <c r="C63" s="28"/>
      <c r="D63" s="28"/>
      <c r="E63" s="28"/>
      <c r="F63" s="19"/>
      <c r="G63" s="19"/>
      <c r="H63" s="19"/>
      <c r="I63" s="19"/>
      <c r="J63" s="19"/>
      <c r="K63" s="19"/>
      <c r="L63" s="19"/>
      <c r="M63" s="19"/>
      <c r="N63" s="19"/>
      <c r="O63" s="29"/>
    </row>
    <row r="64" spans="1:16">
      <c r="A64" s="27"/>
      <c r="B64" s="13" t="s">
        <v>18</v>
      </c>
      <c r="C64" s="28">
        <f t="shared" ref="C64:M67" si="59">+C53+C44+C35+C26+C17+C8</f>
        <v>57810614</v>
      </c>
      <c r="D64" s="28">
        <f t="shared" si="59"/>
        <v>42974175</v>
      </c>
      <c r="E64" s="28">
        <f t="shared" si="59"/>
        <v>57910649</v>
      </c>
      <c r="F64" s="19">
        <f>+F53+F44+F35+F26+F17+F8</f>
        <v>49799692</v>
      </c>
      <c r="G64" s="19">
        <f>+G53+G44+G35+G26+G17+G8</f>
        <v>54548064</v>
      </c>
      <c r="H64" s="19">
        <f t="shared" si="59"/>
        <v>58335919</v>
      </c>
      <c r="I64" s="19">
        <f t="shared" si="59"/>
        <v>55862222</v>
      </c>
      <c r="J64" s="19">
        <f t="shared" si="59"/>
        <v>57100282</v>
      </c>
      <c r="K64" s="19">
        <f t="shared" si="59"/>
        <v>63417342</v>
      </c>
      <c r="L64" s="19">
        <f t="shared" si="59"/>
        <v>61893260</v>
      </c>
      <c r="M64" s="19">
        <f>+M53+M44+M35+M26+M17+M8</f>
        <v>68390046.31400001</v>
      </c>
      <c r="N64" s="19">
        <f t="shared" ref="N64:N67" si="60">+N53+N44+N35+N26+N17+N8</f>
        <v>53009399.274999999</v>
      </c>
      <c r="O64" s="29">
        <f>SUM(C64:N64)</f>
        <v>681051664.58899999</v>
      </c>
    </row>
    <row r="65" spans="1:16">
      <c r="A65" s="27"/>
      <c r="B65" s="13" t="s">
        <v>19</v>
      </c>
      <c r="C65" s="28">
        <f t="shared" si="59"/>
        <v>52064434</v>
      </c>
      <c r="D65" s="28">
        <f t="shared" si="59"/>
        <v>37860183</v>
      </c>
      <c r="E65" s="28">
        <f t="shared" si="59"/>
        <v>48508679</v>
      </c>
      <c r="F65" s="19">
        <f t="shared" si="59"/>
        <v>32417522</v>
      </c>
      <c r="G65" s="19">
        <f>+G54+G45+G36+G27+G18+G9</f>
        <v>25315534</v>
      </c>
      <c r="H65" s="19">
        <f t="shared" si="59"/>
        <v>27137586</v>
      </c>
      <c r="I65" s="19">
        <f t="shared" si="59"/>
        <v>25731676</v>
      </c>
      <c r="J65" s="19">
        <f t="shared" si="59"/>
        <v>26479671</v>
      </c>
      <c r="K65" s="19">
        <f t="shared" si="59"/>
        <v>29474948</v>
      </c>
      <c r="L65" s="19">
        <f t="shared" si="59"/>
        <v>28544876</v>
      </c>
      <c r="M65" s="19">
        <f t="shared" si="59"/>
        <v>31434013.853999995</v>
      </c>
      <c r="N65" s="19">
        <f t="shared" si="60"/>
        <v>37443681.305999994</v>
      </c>
      <c r="O65" s="29">
        <f t="shared" ref="O65:O70" si="61">SUM(C65:N65)</f>
        <v>402412804.15999997</v>
      </c>
    </row>
    <row r="66" spans="1:16">
      <c r="A66" s="27"/>
      <c r="B66" s="13" t="s">
        <v>20</v>
      </c>
      <c r="C66" s="28">
        <f t="shared" si="59"/>
        <v>107338857</v>
      </c>
      <c r="D66" s="28">
        <f t="shared" si="59"/>
        <v>76917883</v>
      </c>
      <c r="E66" s="28">
        <f t="shared" si="59"/>
        <v>100535682</v>
      </c>
      <c r="F66" s="19">
        <f t="shared" si="59"/>
        <v>89645136</v>
      </c>
      <c r="G66" s="19">
        <f>+G55+G46+G37+G28+G19+G10</f>
        <v>116240277</v>
      </c>
      <c r="H66" s="19">
        <f t="shared" si="59"/>
        <v>120670689</v>
      </c>
      <c r="I66" s="19">
        <f t="shared" si="59"/>
        <v>116571437</v>
      </c>
      <c r="J66" s="19">
        <f t="shared" si="59"/>
        <v>117678599</v>
      </c>
      <c r="K66" s="19">
        <f t="shared" si="59"/>
        <v>132343164</v>
      </c>
      <c r="L66" s="19">
        <f t="shared" si="59"/>
        <v>138622205</v>
      </c>
      <c r="M66" s="19">
        <f t="shared" si="59"/>
        <v>142975183.49000004</v>
      </c>
      <c r="N66" s="19">
        <f t="shared" si="60"/>
        <v>99681132.934999987</v>
      </c>
      <c r="O66" s="29">
        <f t="shared" si="61"/>
        <v>1359220245.425</v>
      </c>
    </row>
    <row r="67" spans="1:16">
      <c r="A67" s="27"/>
      <c r="B67" s="13" t="s">
        <v>21</v>
      </c>
      <c r="C67" s="28">
        <f t="shared" si="59"/>
        <v>217213905</v>
      </c>
      <c r="D67" s="28">
        <f t="shared" si="59"/>
        <v>157752241</v>
      </c>
      <c r="E67" s="28">
        <f t="shared" si="59"/>
        <v>206955010</v>
      </c>
      <c r="F67" s="19">
        <f t="shared" si="59"/>
        <v>171862350</v>
      </c>
      <c r="G67" s="19">
        <f>+G56+G47+G38+G29+G20+G11</f>
        <v>196103875</v>
      </c>
      <c r="H67" s="19">
        <f t="shared" si="59"/>
        <v>206144194</v>
      </c>
      <c r="I67" s="19">
        <f t="shared" si="59"/>
        <v>198165335</v>
      </c>
      <c r="J67" s="19">
        <f t="shared" si="59"/>
        <v>201258552</v>
      </c>
      <c r="K67" s="19">
        <f t="shared" si="59"/>
        <v>225235454</v>
      </c>
      <c r="L67" s="19">
        <f t="shared" si="59"/>
        <v>229060341</v>
      </c>
      <c r="M67" s="19">
        <f t="shared" si="59"/>
        <v>242799243.65800005</v>
      </c>
      <c r="N67" s="19">
        <f t="shared" si="60"/>
        <v>190134213.51599997</v>
      </c>
      <c r="O67" s="29">
        <f t="shared" si="61"/>
        <v>2442684714.1739998</v>
      </c>
      <c r="P67" s="20"/>
    </row>
    <row r="68" spans="1:16">
      <c r="A68" s="27"/>
      <c r="B68" s="13"/>
      <c r="C68" s="28"/>
      <c r="D68" s="28"/>
      <c r="E68" s="28"/>
      <c r="F68" s="19"/>
      <c r="G68" s="19"/>
      <c r="H68" s="19"/>
      <c r="I68" s="19"/>
      <c r="J68" s="19"/>
      <c r="K68" s="19"/>
      <c r="L68" s="19"/>
      <c r="M68" s="19"/>
      <c r="N68" s="19"/>
      <c r="O68" s="29"/>
    </row>
    <row r="69" spans="1:16">
      <c r="A69" s="27"/>
      <c r="B69" s="13" t="s">
        <v>22</v>
      </c>
      <c r="C69" s="28">
        <f t="shared" ref="C69:N70" si="62">+C58+C49+C40+C31+C22+C13</f>
        <v>534813.01</v>
      </c>
      <c r="D69" s="28">
        <f t="shared" si="62"/>
        <v>419198.69000000006</v>
      </c>
      <c r="E69" s="28">
        <f t="shared" si="62"/>
        <v>525077.14</v>
      </c>
      <c r="F69" s="19">
        <f t="shared" si="62"/>
        <v>447041.31999999995</v>
      </c>
      <c r="G69" s="19">
        <f>+G58+G49+G40+G31+G22+G13</f>
        <v>476860.10999999993</v>
      </c>
      <c r="H69" s="19">
        <f t="shared" si="62"/>
        <v>477765.16</v>
      </c>
      <c r="I69" s="19">
        <f t="shared" si="62"/>
        <v>498647.64</v>
      </c>
      <c r="J69" s="19">
        <f t="shared" si="62"/>
        <v>521439.4</v>
      </c>
      <c r="K69" s="19">
        <f t="shared" si="62"/>
        <v>503266.88</v>
      </c>
      <c r="L69" s="19">
        <f t="shared" si="62"/>
        <v>611829.64</v>
      </c>
      <c r="M69" s="19">
        <f t="shared" si="62"/>
        <v>539229.69000000006</v>
      </c>
      <c r="N69" s="19">
        <f t="shared" si="62"/>
        <v>470983.14</v>
      </c>
      <c r="O69" s="29">
        <f t="shared" si="61"/>
        <v>6026151.8200000003</v>
      </c>
    </row>
    <row r="70" spans="1:16">
      <c r="A70" s="30"/>
      <c r="B70" s="31" t="s">
        <v>23</v>
      </c>
      <c r="C70" s="22">
        <f t="shared" si="62"/>
        <v>534964.18999999983</v>
      </c>
      <c r="D70" s="22">
        <f t="shared" si="62"/>
        <v>417364.99</v>
      </c>
      <c r="E70" s="22">
        <f t="shared" si="62"/>
        <v>526693.83000000007</v>
      </c>
      <c r="F70" s="22">
        <f t="shared" si="62"/>
        <v>424453.88</v>
      </c>
      <c r="G70" s="22">
        <f>+G59+G50+G41+G32+G23+G14</f>
        <v>466638.21000000008</v>
      </c>
      <c r="H70" s="22">
        <f t="shared" si="62"/>
        <v>469006.85000000003</v>
      </c>
      <c r="I70" s="22">
        <f t="shared" si="62"/>
        <v>483382.96999999991</v>
      </c>
      <c r="J70" s="22">
        <f t="shared" si="62"/>
        <v>474364.99999999988</v>
      </c>
      <c r="K70" s="22">
        <f t="shared" si="62"/>
        <v>481948.2</v>
      </c>
      <c r="L70" s="22">
        <f t="shared" si="62"/>
        <v>555661.39</v>
      </c>
      <c r="M70" s="22">
        <f t="shared" si="62"/>
        <v>516402.65000000008</v>
      </c>
      <c r="N70" s="22">
        <f t="shared" si="62"/>
        <v>455994.58</v>
      </c>
      <c r="O70" s="32">
        <f t="shared" si="61"/>
        <v>5806876.7399999993</v>
      </c>
    </row>
    <row r="73" spans="1:16">
      <c r="A73" s="8" t="s">
        <v>30</v>
      </c>
    </row>
  </sheetData>
  <printOptions horizontalCentered="1" gridLines="1"/>
  <pageMargins left="0.25" right="0.25" top="0.5" bottom="0.5" header="0.3" footer="0.3"/>
  <pageSetup scale="75" orientation="portrait" horizontalDpi="4294967294" r:id="rId1"/>
  <headerFooter alignWithMargins="0">
    <oddFooter>&amp;L&amp;F   &amp;A&amp;C&amp;P&amp;R&amp;D 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opLeftCell="C1" workbookViewId="0">
      <selection activeCell="O8" sqref="O8:O10"/>
    </sheetView>
  </sheetViews>
  <sheetFormatPr defaultRowHeight="13.2"/>
  <cols>
    <col min="1" max="1" width="12.6640625" style="4" customWidth="1"/>
    <col min="2" max="2" width="15.6640625" style="4" customWidth="1"/>
    <col min="3" max="14" width="12.6640625" style="4" customWidth="1"/>
    <col min="15" max="15" width="15.6640625" style="4" customWidth="1"/>
    <col min="16" max="16384" width="8.88671875" style="4"/>
  </cols>
  <sheetData>
    <row r="1" spans="1: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>
      <c r="A3" s="1" t="s">
        <v>31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>
      <c r="A4" s="5"/>
      <c r="B4" s="2"/>
      <c r="C4" s="3"/>
      <c r="D4" s="3"/>
      <c r="E4" s="3"/>
      <c r="F4" s="34"/>
      <c r="G4" s="33"/>
      <c r="H4" s="3"/>
      <c r="I4" s="3"/>
      <c r="J4" s="3"/>
      <c r="K4" s="3"/>
      <c r="L4" s="3"/>
      <c r="M4" s="3"/>
      <c r="N4" s="3"/>
      <c r="O4" s="35"/>
    </row>
    <row r="5" spans="1:15">
      <c r="A5" s="8"/>
      <c r="C5" s="9"/>
      <c r="D5" s="9"/>
      <c r="E5" s="9"/>
      <c r="F5" s="9"/>
      <c r="G5" s="9"/>
      <c r="H5" s="9"/>
      <c r="I5" s="9"/>
      <c r="J5" s="10"/>
      <c r="K5" s="9"/>
      <c r="L5" s="9"/>
      <c r="M5" s="9"/>
      <c r="N5" s="9"/>
      <c r="O5" s="11"/>
    </row>
    <row r="6" spans="1:15">
      <c r="A6" s="12"/>
      <c r="B6" s="13"/>
      <c r="C6" s="14" t="s">
        <v>3</v>
      </c>
      <c r="D6" s="14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4" t="s">
        <v>9</v>
      </c>
      <c r="J6" s="14" t="s">
        <v>10</v>
      </c>
      <c r="K6" s="14" t="s">
        <v>11</v>
      </c>
      <c r="L6" s="14" t="s">
        <v>12</v>
      </c>
      <c r="M6" s="14" t="s">
        <v>13</v>
      </c>
      <c r="N6" s="14" t="s">
        <v>14</v>
      </c>
      <c r="O6" s="15" t="s">
        <v>15</v>
      </c>
    </row>
    <row r="7" spans="1:15">
      <c r="A7" s="18" t="s">
        <v>16</v>
      </c>
      <c r="B7" s="4" t="s">
        <v>17</v>
      </c>
      <c r="C7" s="19">
        <v>16</v>
      </c>
      <c r="D7" s="19">
        <v>11</v>
      </c>
      <c r="E7" s="19">
        <v>18</v>
      </c>
      <c r="F7" s="19">
        <v>15</v>
      </c>
      <c r="G7" s="19">
        <v>16</v>
      </c>
      <c r="H7" s="19">
        <v>16</v>
      </c>
      <c r="I7" s="19">
        <v>17</v>
      </c>
      <c r="J7" s="19">
        <v>16</v>
      </c>
      <c r="K7" s="19">
        <v>16</v>
      </c>
      <c r="L7" s="19">
        <v>15</v>
      </c>
      <c r="M7" s="19">
        <v>19</v>
      </c>
      <c r="N7" s="19">
        <v>19</v>
      </c>
      <c r="O7" s="20">
        <f>AVERAGE(C7:N7)</f>
        <v>16.166666666666668</v>
      </c>
    </row>
    <row r="8" spans="1:15">
      <c r="A8" s="8"/>
      <c r="B8" s="4" t="s">
        <v>18</v>
      </c>
      <c r="C8" s="19">
        <v>549480</v>
      </c>
      <c r="D8" s="19">
        <v>352750</v>
      </c>
      <c r="E8" s="19">
        <v>461460</v>
      </c>
      <c r="F8" s="19">
        <v>433060</v>
      </c>
      <c r="G8" s="19">
        <v>356320</v>
      </c>
      <c r="H8" s="19">
        <v>534060</v>
      </c>
      <c r="I8" s="19">
        <v>507660</v>
      </c>
      <c r="J8" s="19">
        <v>541120</v>
      </c>
      <c r="K8" s="19">
        <v>621440</v>
      </c>
      <c r="L8" s="19">
        <v>421780</v>
      </c>
      <c r="M8" s="19">
        <v>746524.73999999987</v>
      </c>
      <c r="N8" s="19">
        <v>698679.09999999986</v>
      </c>
      <c r="O8" s="20">
        <f>SUM(C8:N8)</f>
        <v>6224333.8399999999</v>
      </c>
    </row>
    <row r="9" spans="1:15">
      <c r="A9" s="8"/>
      <c r="B9" s="4" t="s">
        <v>19</v>
      </c>
      <c r="C9" s="19">
        <v>539590</v>
      </c>
      <c r="D9" s="19">
        <v>312700</v>
      </c>
      <c r="E9" s="19">
        <v>401330</v>
      </c>
      <c r="F9" s="19">
        <v>282460</v>
      </c>
      <c r="G9" s="19">
        <v>173720</v>
      </c>
      <c r="H9" s="19">
        <v>275140</v>
      </c>
      <c r="I9" s="19">
        <v>271580</v>
      </c>
      <c r="J9" s="19">
        <v>289040</v>
      </c>
      <c r="K9" s="19">
        <v>329140</v>
      </c>
      <c r="L9" s="19">
        <v>228240</v>
      </c>
      <c r="M9" s="19">
        <v>367955.72000000003</v>
      </c>
      <c r="N9" s="19">
        <v>454326.18000000005</v>
      </c>
      <c r="O9" s="20">
        <f>SUM(C9:N9)</f>
        <v>3925221.9000000004</v>
      </c>
    </row>
    <row r="10" spans="1:15">
      <c r="A10" s="8"/>
      <c r="B10" s="4" t="s">
        <v>20</v>
      </c>
      <c r="C10" s="19">
        <v>1081610</v>
      </c>
      <c r="D10" s="19">
        <v>621840</v>
      </c>
      <c r="E10" s="19">
        <v>789560</v>
      </c>
      <c r="F10" s="19">
        <v>733380</v>
      </c>
      <c r="G10" s="19">
        <v>556260</v>
      </c>
      <c r="H10" s="19">
        <v>773120</v>
      </c>
      <c r="I10" s="19">
        <v>692260</v>
      </c>
      <c r="J10" s="19">
        <v>720840</v>
      </c>
      <c r="K10" s="19">
        <v>808800</v>
      </c>
      <c r="L10" s="19">
        <v>584240</v>
      </c>
      <c r="M10" s="19">
        <v>1255643.44</v>
      </c>
      <c r="N10" s="19">
        <v>1183802.3999999999</v>
      </c>
      <c r="O10" s="20">
        <f t="shared" ref="O10:O11" si="0">SUM(C10:N10)</f>
        <v>9801355.8399999999</v>
      </c>
    </row>
    <row r="11" spans="1:15">
      <c r="A11" s="8"/>
      <c r="B11" s="4" t="s">
        <v>21</v>
      </c>
      <c r="C11" s="19">
        <f>SUM(C8:C10)</f>
        <v>2170680</v>
      </c>
      <c r="D11" s="19">
        <f>SUM(D8:D10)</f>
        <v>1287290</v>
      </c>
      <c r="E11" s="19">
        <f>SUM(E8:E10)</f>
        <v>1652350</v>
      </c>
      <c r="F11" s="19">
        <f>SUM(F8:F10)</f>
        <v>1448900</v>
      </c>
      <c r="G11" s="19">
        <f>SUM(G8:G10)</f>
        <v>1086300</v>
      </c>
      <c r="H11" s="19">
        <f>SUM(H8:H10)</f>
        <v>1582320</v>
      </c>
      <c r="I11" s="19">
        <f>SUM(I8:I10)</f>
        <v>1471500</v>
      </c>
      <c r="J11" s="19">
        <f>SUM(J8:J10)</f>
        <v>1551000</v>
      </c>
      <c r="K11" s="19">
        <f>SUM(K8:K10)</f>
        <v>1759380</v>
      </c>
      <c r="L11" s="19">
        <f>SUM(L8:L10)</f>
        <v>1234260</v>
      </c>
      <c r="M11" s="19">
        <f>SUM(M8:M10)</f>
        <v>2370123.9</v>
      </c>
      <c r="N11" s="19">
        <f>SUM(N8:N10)</f>
        <v>2336807.6799999997</v>
      </c>
      <c r="O11" s="19">
        <f>SUM(O8:O10)</f>
        <v>19950911.579999998</v>
      </c>
    </row>
    <row r="12" spans="1:15">
      <c r="A12" s="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0"/>
    </row>
    <row r="13" spans="1:15">
      <c r="A13" s="8"/>
      <c r="B13" s="4" t="s">
        <v>22</v>
      </c>
      <c r="C13" s="19">
        <v>6513.57</v>
      </c>
      <c r="D13" s="19">
        <v>3332.3500000000004</v>
      </c>
      <c r="E13" s="19">
        <v>5019.4000000000005</v>
      </c>
      <c r="F13" s="19">
        <v>3924.7599999999998</v>
      </c>
      <c r="G13" s="19">
        <v>4539.2</v>
      </c>
      <c r="H13" s="19">
        <v>5440.1399999999994</v>
      </c>
      <c r="I13" s="19">
        <v>5013.54</v>
      </c>
      <c r="J13" s="19">
        <v>5673.6000000000013</v>
      </c>
      <c r="K13" s="19">
        <v>5574.5600000000013</v>
      </c>
      <c r="L13" s="19">
        <v>4867.9799999999996</v>
      </c>
      <c r="M13" s="19">
        <v>6169.579999999999</v>
      </c>
      <c r="N13" s="19">
        <v>7150.6000000000013</v>
      </c>
      <c r="O13" s="20">
        <v>7150.6000000000013</v>
      </c>
    </row>
    <row r="14" spans="1:15">
      <c r="A14" s="8"/>
      <c r="B14" s="4" t="s">
        <v>23</v>
      </c>
      <c r="C14" s="19">
        <v>6491.3300000000008</v>
      </c>
      <c r="D14" s="19">
        <v>3295.69</v>
      </c>
      <c r="E14" s="19">
        <v>5055.8700000000008</v>
      </c>
      <c r="F14" s="19">
        <v>3734.48</v>
      </c>
      <c r="G14" s="19">
        <v>3955.8399999999992</v>
      </c>
      <c r="H14" s="19">
        <v>5238.68</v>
      </c>
      <c r="I14" s="19">
        <v>4952.88</v>
      </c>
      <c r="J14" s="19">
        <v>5544.26</v>
      </c>
      <c r="K14" s="19">
        <v>5567.2000000000007</v>
      </c>
      <c r="L14" s="19">
        <v>4812.380000000001</v>
      </c>
      <c r="M14" s="19">
        <v>5862.8</v>
      </c>
      <c r="N14" s="19">
        <v>6899.5000000000009</v>
      </c>
      <c r="O14" s="20">
        <v>6899.5000000000009</v>
      </c>
    </row>
    <row r="15" spans="1:15">
      <c r="A15" s="8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0"/>
    </row>
    <row r="16" spans="1:15">
      <c r="A16" s="18" t="s">
        <v>24</v>
      </c>
      <c r="B16" s="4" t="s">
        <v>17</v>
      </c>
      <c r="C16" s="19">
        <v>11</v>
      </c>
      <c r="D16" s="19">
        <v>7</v>
      </c>
      <c r="E16" s="19">
        <v>13</v>
      </c>
      <c r="F16" s="19">
        <v>10</v>
      </c>
      <c r="G16" s="19">
        <v>10</v>
      </c>
      <c r="H16" s="19">
        <v>11</v>
      </c>
      <c r="I16" s="19">
        <v>10</v>
      </c>
      <c r="J16" s="19">
        <v>10</v>
      </c>
      <c r="K16" s="19">
        <v>10</v>
      </c>
      <c r="L16" s="19">
        <v>10</v>
      </c>
      <c r="M16" s="19">
        <v>12</v>
      </c>
      <c r="N16" s="19">
        <v>12</v>
      </c>
      <c r="O16" s="20">
        <f>AVERAGE(C16:N16)</f>
        <v>10.5</v>
      </c>
    </row>
    <row r="17" spans="1:15">
      <c r="A17" s="8"/>
      <c r="B17" s="4" t="s">
        <v>18</v>
      </c>
      <c r="C17" s="19">
        <v>474466</v>
      </c>
      <c r="D17" s="19">
        <v>320042</v>
      </c>
      <c r="E17" s="19">
        <v>565045</v>
      </c>
      <c r="F17" s="19">
        <v>394922</v>
      </c>
      <c r="G17" s="19">
        <v>375962</v>
      </c>
      <c r="H17" s="19">
        <v>455217</v>
      </c>
      <c r="I17" s="19">
        <v>418321</v>
      </c>
      <c r="J17" s="19">
        <v>415282</v>
      </c>
      <c r="K17" s="19">
        <v>449185</v>
      </c>
      <c r="L17" s="19">
        <v>414589</v>
      </c>
      <c r="M17" s="19">
        <v>598672.38399999996</v>
      </c>
      <c r="N17" s="19">
        <v>541611.51100000006</v>
      </c>
      <c r="O17" s="20">
        <f>SUM(C17:N17)</f>
        <v>5423314.8949999996</v>
      </c>
    </row>
    <row r="18" spans="1:15">
      <c r="A18" s="8"/>
      <c r="B18" s="4" t="s">
        <v>19</v>
      </c>
      <c r="C18" s="19">
        <v>393660</v>
      </c>
      <c r="D18" s="19">
        <v>258190</v>
      </c>
      <c r="E18" s="19">
        <v>440625</v>
      </c>
      <c r="F18" s="19">
        <v>253728</v>
      </c>
      <c r="G18" s="19">
        <v>184463</v>
      </c>
      <c r="H18" s="19">
        <v>239500</v>
      </c>
      <c r="I18" s="19">
        <v>216892</v>
      </c>
      <c r="J18" s="19">
        <v>213498</v>
      </c>
      <c r="K18" s="19">
        <v>231168</v>
      </c>
      <c r="L18" s="19">
        <v>225041</v>
      </c>
      <c r="M18" s="19">
        <v>314840.01</v>
      </c>
      <c r="N18" s="19">
        <v>343791.13700000005</v>
      </c>
      <c r="O18" s="20">
        <f t="shared" ref="O18:O23" si="1">SUM(C18:N18)</f>
        <v>3315396.1469999999</v>
      </c>
    </row>
    <row r="19" spans="1:15">
      <c r="A19" s="8"/>
      <c r="B19" s="4" t="s">
        <v>20</v>
      </c>
      <c r="C19" s="19">
        <v>661904</v>
      </c>
      <c r="D19" s="19">
        <v>443927</v>
      </c>
      <c r="E19" s="19">
        <v>740739</v>
      </c>
      <c r="F19" s="19">
        <v>551993</v>
      </c>
      <c r="G19" s="19">
        <v>579668</v>
      </c>
      <c r="H19" s="19">
        <v>617963</v>
      </c>
      <c r="I19" s="19">
        <v>598189</v>
      </c>
      <c r="J19" s="19">
        <v>584389</v>
      </c>
      <c r="K19" s="19">
        <v>659359</v>
      </c>
      <c r="L19" s="19">
        <v>621670</v>
      </c>
      <c r="M19" s="19">
        <v>972131.58299999998</v>
      </c>
      <c r="N19" s="19">
        <v>806196.34100000001</v>
      </c>
      <c r="O19" s="20">
        <f t="shared" si="1"/>
        <v>7838128.9239999996</v>
      </c>
    </row>
    <row r="20" spans="1:15">
      <c r="A20" s="8"/>
      <c r="B20" s="4" t="s">
        <v>21</v>
      </c>
      <c r="C20" s="19">
        <f>SUM(C17:C19)</f>
        <v>1530030</v>
      </c>
      <c r="D20" s="19">
        <f>SUM(D17:D19)</f>
        <v>1022159</v>
      </c>
      <c r="E20" s="19">
        <f>SUM(E17:E19)</f>
        <v>1746409</v>
      </c>
      <c r="F20" s="19">
        <f>SUM(F17:F19)</f>
        <v>1200643</v>
      </c>
      <c r="G20" s="19">
        <f>SUM(G17:G19)</f>
        <v>1140093</v>
      </c>
      <c r="H20" s="19">
        <f>SUM(H17:H19)</f>
        <v>1312680</v>
      </c>
      <c r="I20" s="19">
        <f>SUM(I17:I19)</f>
        <v>1233402</v>
      </c>
      <c r="J20" s="19">
        <f>SUM(J17:J19)</f>
        <v>1213169</v>
      </c>
      <c r="K20" s="19">
        <f>SUM(K17:K19)</f>
        <v>1339712</v>
      </c>
      <c r="L20" s="19">
        <f>SUM(L17:L19)</f>
        <v>1261300</v>
      </c>
      <c r="M20" s="19">
        <f>SUM(M17:M19)</f>
        <v>1885643.977</v>
      </c>
      <c r="N20" s="19">
        <f>SUM(N17:N19)</f>
        <v>1691598.9890000001</v>
      </c>
      <c r="O20" s="19">
        <f>SUM(O17:O19)</f>
        <v>16576839.965999998</v>
      </c>
    </row>
    <row r="21" spans="1:15">
      <c r="A21" s="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</row>
    <row r="22" spans="1:15">
      <c r="A22" s="8"/>
      <c r="B22" s="4" t="s">
        <v>22</v>
      </c>
      <c r="C22" s="19">
        <v>4334.5599999999995</v>
      </c>
      <c r="D22" s="19">
        <v>2870.87</v>
      </c>
      <c r="E22" s="19">
        <v>5708.54</v>
      </c>
      <c r="F22" s="19">
        <v>4950.8899999999994</v>
      </c>
      <c r="G22" s="19">
        <v>3511.44</v>
      </c>
      <c r="H22" s="19">
        <v>4675.2699999999995</v>
      </c>
      <c r="I22" s="19">
        <v>4218.8900000000003</v>
      </c>
      <c r="J22" s="19">
        <v>4206.8200000000006</v>
      </c>
      <c r="K22" s="19">
        <v>4262.82</v>
      </c>
      <c r="L22" s="19">
        <v>4360.1200000000008</v>
      </c>
      <c r="M22" s="19">
        <v>6187.11</v>
      </c>
      <c r="N22" s="19">
        <v>5979.95</v>
      </c>
      <c r="O22" s="20">
        <f t="shared" si="1"/>
        <v>55267.28</v>
      </c>
    </row>
    <row r="23" spans="1:15">
      <c r="A23" s="8"/>
      <c r="B23" s="4" t="s">
        <v>23</v>
      </c>
      <c r="C23" s="19">
        <v>4226.09</v>
      </c>
      <c r="D23" s="19">
        <v>2710.42</v>
      </c>
      <c r="E23" s="19">
        <v>5561.01</v>
      </c>
      <c r="F23" s="19">
        <v>4542.3700000000008</v>
      </c>
      <c r="G23" s="19">
        <v>3465.64</v>
      </c>
      <c r="H23" s="19">
        <v>4458.78</v>
      </c>
      <c r="I23" s="19">
        <v>4003.1</v>
      </c>
      <c r="J23" s="19">
        <v>4171.2699999999995</v>
      </c>
      <c r="K23" s="19">
        <v>4359.6499999999996</v>
      </c>
      <c r="L23" s="19">
        <v>4228.2900000000009</v>
      </c>
      <c r="M23" s="19">
        <v>5999.9800000000005</v>
      </c>
      <c r="N23" s="19">
        <v>5029.3799999999992</v>
      </c>
      <c r="O23" s="20">
        <f t="shared" si="1"/>
        <v>52755.979999999996</v>
      </c>
    </row>
    <row r="24" spans="1:15">
      <c r="A24" s="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</row>
    <row r="25" spans="1:15">
      <c r="A25" s="18" t="s">
        <v>25</v>
      </c>
      <c r="B25" s="4" t="s">
        <v>17</v>
      </c>
      <c r="C25" s="19">
        <v>1</v>
      </c>
      <c r="D25" s="19">
        <v>1</v>
      </c>
      <c r="E25" s="19">
        <v>1</v>
      </c>
      <c r="F25" s="19">
        <v>1</v>
      </c>
      <c r="G25" s="19">
        <v>1</v>
      </c>
      <c r="H25" s="19">
        <v>1</v>
      </c>
      <c r="I25" s="19">
        <v>1</v>
      </c>
      <c r="J25" s="19">
        <v>1</v>
      </c>
      <c r="K25" s="19">
        <v>1</v>
      </c>
      <c r="L25" s="19">
        <v>1</v>
      </c>
      <c r="M25" s="19">
        <v>1</v>
      </c>
      <c r="N25" s="19">
        <v>1</v>
      </c>
      <c r="O25" s="19">
        <f>AVERAGE(C25:N25)</f>
        <v>1</v>
      </c>
    </row>
    <row r="26" spans="1:15">
      <c r="A26" s="8"/>
      <c r="B26" s="4" t="s">
        <v>18</v>
      </c>
      <c r="C26" s="19">
        <v>134400</v>
      </c>
      <c r="D26" s="19">
        <v>155600</v>
      </c>
      <c r="E26" s="19">
        <v>141200</v>
      </c>
      <c r="F26" s="19">
        <v>149200</v>
      </c>
      <c r="G26" s="19">
        <v>144000</v>
      </c>
      <c r="H26" s="19">
        <v>184000</v>
      </c>
      <c r="I26" s="19">
        <v>186400</v>
      </c>
      <c r="J26" s="19">
        <v>169200</v>
      </c>
      <c r="K26" s="19">
        <v>185200</v>
      </c>
      <c r="L26" s="19">
        <v>152800</v>
      </c>
      <c r="M26" s="19">
        <v>182213.6</v>
      </c>
      <c r="N26" s="19">
        <v>146304.79999999999</v>
      </c>
      <c r="O26" s="19">
        <f>SUM(C26:N26)</f>
        <v>1930518.4000000001</v>
      </c>
    </row>
    <row r="27" spans="1:15">
      <c r="A27" s="8"/>
      <c r="B27" s="4" t="s">
        <v>19</v>
      </c>
      <c r="C27" s="19">
        <v>127600</v>
      </c>
      <c r="D27" s="19">
        <v>111600</v>
      </c>
      <c r="E27" s="19">
        <v>111600</v>
      </c>
      <c r="F27" s="19">
        <v>92400</v>
      </c>
      <c r="G27" s="19">
        <v>72400</v>
      </c>
      <c r="H27" s="19">
        <v>93600</v>
      </c>
      <c r="I27" s="19">
        <v>92800</v>
      </c>
      <c r="J27" s="19">
        <v>87600</v>
      </c>
      <c r="K27" s="19">
        <v>93200</v>
      </c>
      <c r="L27" s="19">
        <v>76000</v>
      </c>
      <c r="M27" s="19">
        <v>89002</v>
      </c>
      <c r="N27" s="19">
        <v>88406.8</v>
      </c>
      <c r="O27" s="19">
        <f t="shared" ref="O27:O32" si="2">SUM(C27:N27)</f>
        <v>1136208.8</v>
      </c>
    </row>
    <row r="28" spans="1:15">
      <c r="A28" s="8"/>
      <c r="B28" s="4" t="s">
        <v>20</v>
      </c>
      <c r="C28" s="19">
        <v>219600</v>
      </c>
      <c r="D28" s="19">
        <v>195600</v>
      </c>
      <c r="E28" s="19">
        <v>192800</v>
      </c>
      <c r="F28" s="19">
        <v>240800</v>
      </c>
      <c r="G28" s="19">
        <v>219200</v>
      </c>
      <c r="H28" s="19">
        <v>252000</v>
      </c>
      <c r="I28" s="19">
        <v>281200</v>
      </c>
      <c r="J28" s="19">
        <v>228800</v>
      </c>
      <c r="K28" s="19">
        <v>255600</v>
      </c>
      <c r="L28" s="19">
        <v>237200</v>
      </c>
      <c r="M28" s="19">
        <v>275115.59999999998</v>
      </c>
      <c r="N28" s="19">
        <v>218472</v>
      </c>
      <c r="O28" s="19">
        <f t="shared" si="2"/>
        <v>2816387.6</v>
      </c>
    </row>
    <row r="29" spans="1:15">
      <c r="A29" s="8"/>
      <c r="B29" s="4" t="s">
        <v>21</v>
      </c>
      <c r="C29" s="19">
        <f>SUM(C26:C28)</f>
        <v>481600</v>
      </c>
      <c r="D29" s="19">
        <f>SUM(D26:D28)</f>
        <v>462800</v>
      </c>
      <c r="E29" s="19">
        <f>SUM(E26:E28)</f>
        <v>445600</v>
      </c>
      <c r="F29" s="19">
        <f>SUM(F26:F28)</f>
        <v>482400</v>
      </c>
      <c r="G29" s="19">
        <f>SUM(G26:G28)</f>
        <v>435600</v>
      </c>
      <c r="H29" s="19">
        <f>SUM(H26:H28)</f>
        <v>529600</v>
      </c>
      <c r="I29" s="19">
        <f>SUM(I26:I28)</f>
        <v>560400</v>
      </c>
      <c r="J29" s="19">
        <f>SUM(J26:J28)</f>
        <v>485600</v>
      </c>
      <c r="K29" s="19">
        <f>SUM(K26:K28)</f>
        <v>534000</v>
      </c>
      <c r="L29" s="19">
        <f>SUM(L26:L28)</f>
        <v>466000</v>
      </c>
      <c r="M29" s="19">
        <f>SUM(M26:M28)</f>
        <v>546331.19999999995</v>
      </c>
      <c r="N29" s="19">
        <f>SUM(N26:N28)</f>
        <v>453183.6</v>
      </c>
      <c r="O29" s="19">
        <f>SUM(O26:O28)</f>
        <v>5883114.8000000007</v>
      </c>
    </row>
    <row r="30" spans="1:15">
      <c r="A30" s="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5">
      <c r="A31" s="8"/>
      <c r="B31" s="4" t="s">
        <v>22</v>
      </c>
      <c r="C31" s="19">
        <v>950</v>
      </c>
      <c r="D31" s="19">
        <v>950.4</v>
      </c>
      <c r="E31" s="19">
        <v>941.6</v>
      </c>
      <c r="F31" s="19">
        <v>1043.5999999999999</v>
      </c>
      <c r="G31" s="19">
        <v>990.4</v>
      </c>
      <c r="H31" s="19">
        <v>1495.2</v>
      </c>
      <c r="I31" s="19">
        <v>1448.8</v>
      </c>
      <c r="J31" s="19">
        <v>1398.8</v>
      </c>
      <c r="K31" s="19">
        <v>1202.8</v>
      </c>
      <c r="L31" s="19">
        <v>1266</v>
      </c>
      <c r="M31" s="19">
        <v>1030.4000000000001</v>
      </c>
      <c r="N31" s="19">
        <v>918.4</v>
      </c>
      <c r="O31" s="19">
        <f t="shared" si="2"/>
        <v>13636.399999999998</v>
      </c>
    </row>
    <row r="32" spans="1:15">
      <c r="A32" s="8"/>
      <c r="B32" s="4" t="s">
        <v>23</v>
      </c>
      <c r="C32" s="19">
        <v>947.2</v>
      </c>
      <c r="D32" s="19">
        <v>920.4</v>
      </c>
      <c r="E32" s="19">
        <v>927.2</v>
      </c>
      <c r="F32" s="19">
        <v>1078.4000000000001</v>
      </c>
      <c r="G32" s="19">
        <v>1038</v>
      </c>
      <c r="H32" s="19">
        <v>1408</v>
      </c>
      <c r="I32" s="19">
        <v>1357.6</v>
      </c>
      <c r="J32" s="19">
        <v>1429.6</v>
      </c>
      <c r="K32" s="19">
        <v>1415.2</v>
      </c>
      <c r="L32" s="19">
        <v>1344</v>
      </c>
      <c r="M32" s="19">
        <v>1035.5999999999999</v>
      </c>
      <c r="N32" s="19">
        <v>912.8</v>
      </c>
      <c r="O32" s="19">
        <f t="shared" si="2"/>
        <v>13814.000000000002</v>
      </c>
    </row>
    <row r="33" spans="1:15">
      <c r="A33" s="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0"/>
    </row>
    <row r="34" spans="1:15">
      <c r="A34" s="18" t="s">
        <v>26</v>
      </c>
      <c r="B34" s="4" t="s">
        <v>17</v>
      </c>
      <c r="C34" s="19">
        <v>1</v>
      </c>
      <c r="D34" s="19">
        <v>1</v>
      </c>
      <c r="E34" s="19">
        <v>1</v>
      </c>
      <c r="F34" s="19">
        <v>1</v>
      </c>
      <c r="G34" s="19">
        <v>1</v>
      </c>
      <c r="H34" s="19">
        <v>1</v>
      </c>
      <c r="I34" s="19">
        <v>1</v>
      </c>
      <c r="J34" s="19">
        <v>2</v>
      </c>
      <c r="K34" s="19">
        <v>1</v>
      </c>
      <c r="L34" s="19">
        <v>1</v>
      </c>
      <c r="M34" s="19">
        <v>1</v>
      </c>
      <c r="N34" s="19">
        <v>1</v>
      </c>
      <c r="O34" s="20">
        <f>AVERAGE(C34:N34)</f>
        <v>1.0833333333333333</v>
      </c>
    </row>
    <row r="35" spans="1:15">
      <c r="A35" s="8"/>
      <c r="B35" s="4" t="s">
        <v>18</v>
      </c>
      <c r="C35" s="19">
        <v>12510</v>
      </c>
      <c r="D35" s="19">
        <v>9228</v>
      </c>
      <c r="E35" s="19">
        <v>12673</v>
      </c>
      <c r="F35" s="19">
        <v>396</v>
      </c>
      <c r="G35" s="19">
        <v>7850</v>
      </c>
      <c r="H35" s="19">
        <v>4994</v>
      </c>
      <c r="I35" s="19">
        <v>2495</v>
      </c>
      <c r="J35" s="19">
        <v>326658</v>
      </c>
      <c r="K35" s="19">
        <v>3921</v>
      </c>
      <c r="L35" s="19">
        <v>0</v>
      </c>
      <c r="M35" s="19">
        <v>10447</v>
      </c>
      <c r="N35" s="19">
        <v>0</v>
      </c>
      <c r="O35" s="20">
        <f>SUM(C35:N35)</f>
        <v>391172</v>
      </c>
    </row>
    <row r="36" spans="1:15">
      <c r="A36" s="8"/>
      <c r="B36" s="4" t="s">
        <v>19</v>
      </c>
      <c r="C36" s="19">
        <v>12105</v>
      </c>
      <c r="D36" s="19">
        <v>21578</v>
      </c>
      <c r="E36" s="19">
        <v>11459</v>
      </c>
      <c r="F36" s="19">
        <v>1514</v>
      </c>
      <c r="G36" s="19">
        <v>3203</v>
      </c>
      <c r="H36" s="19">
        <v>2146</v>
      </c>
      <c r="I36" s="19">
        <v>0</v>
      </c>
      <c r="J36" s="19">
        <v>161719</v>
      </c>
      <c r="K36" s="19">
        <v>1256</v>
      </c>
      <c r="L36" s="19">
        <v>0</v>
      </c>
      <c r="M36" s="19">
        <v>5405</v>
      </c>
      <c r="N36" s="19">
        <v>0</v>
      </c>
      <c r="O36" s="20">
        <f t="shared" ref="O36:O41" si="3">SUM(C36:N36)</f>
        <v>220385</v>
      </c>
    </row>
    <row r="37" spans="1:15">
      <c r="A37" s="8"/>
      <c r="B37" s="4" t="s">
        <v>20</v>
      </c>
      <c r="C37" s="19">
        <v>24797</v>
      </c>
      <c r="D37" s="19">
        <v>13676</v>
      </c>
      <c r="E37" s="19">
        <v>24215</v>
      </c>
      <c r="F37" s="19">
        <v>0</v>
      </c>
      <c r="G37" s="19">
        <v>6608</v>
      </c>
      <c r="H37" s="19">
        <v>11579</v>
      </c>
      <c r="I37" s="19">
        <v>1389</v>
      </c>
      <c r="J37" s="19">
        <v>449443</v>
      </c>
      <c r="K37" s="19">
        <v>2555</v>
      </c>
      <c r="L37" s="19">
        <v>2533</v>
      </c>
      <c r="M37" s="19">
        <v>6967</v>
      </c>
      <c r="N37" s="19">
        <v>0</v>
      </c>
      <c r="O37" s="20">
        <f t="shared" si="3"/>
        <v>543762</v>
      </c>
    </row>
    <row r="38" spans="1:15">
      <c r="A38" s="8"/>
      <c r="B38" s="4" t="s">
        <v>21</v>
      </c>
      <c r="C38" s="19">
        <f>SUM(C35:C37)</f>
        <v>49412</v>
      </c>
      <c r="D38" s="19">
        <f>SUM(D35:D37)</f>
        <v>44482</v>
      </c>
      <c r="E38" s="19">
        <f>SUM(E35:E37)</f>
        <v>48347</v>
      </c>
      <c r="F38" s="19">
        <f>SUM(F35:F37)</f>
        <v>1910</v>
      </c>
      <c r="G38" s="19">
        <f>SUM(G35:G37)</f>
        <v>17661</v>
      </c>
      <c r="H38" s="19">
        <f>SUM(H35:H37)</f>
        <v>18719</v>
      </c>
      <c r="I38" s="19">
        <f>SUM(I35:I37)</f>
        <v>3884</v>
      </c>
      <c r="J38" s="19">
        <f>SUM(J35:J37)</f>
        <v>937820</v>
      </c>
      <c r="K38" s="19">
        <f>SUM(K35:K37)</f>
        <v>7732</v>
      </c>
      <c r="L38" s="19">
        <f>SUM(L35:L37)</f>
        <v>2533</v>
      </c>
      <c r="M38" s="19">
        <f>SUM(M35:M37)</f>
        <v>22819</v>
      </c>
      <c r="N38" s="19">
        <f>SUM(N35:N37)</f>
        <v>0</v>
      </c>
      <c r="O38" s="19">
        <f>SUM(O35:O37)</f>
        <v>1155319</v>
      </c>
    </row>
    <row r="39" spans="1:15">
      <c r="A39" s="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0"/>
    </row>
    <row r="40" spans="1:15">
      <c r="A40" s="8"/>
      <c r="B40" s="4" t="s">
        <v>22</v>
      </c>
      <c r="C40" s="19">
        <v>528</v>
      </c>
      <c r="D40" s="19">
        <v>654.5</v>
      </c>
      <c r="E40" s="19">
        <v>510.5</v>
      </c>
      <c r="F40" s="19">
        <v>387</v>
      </c>
      <c r="G40" s="19">
        <v>662.5</v>
      </c>
      <c r="H40" s="19">
        <v>658.5</v>
      </c>
      <c r="I40" s="19">
        <v>815</v>
      </c>
      <c r="J40" s="19">
        <v>3023.5</v>
      </c>
      <c r="K40" s="19">
        <v>859.5</v>
      </c>
      <c r="L40" s="19">
        <v>0</v>
      </c>
      <c r="M40" s="19">
        <v>754</v>
      </c>
      <c r="N40" s="19">
        <v>0</v>
      </c>
      <c r="O40" s="20">
        <f t="shared" si="3"/>
        <v>8853</v>
      </c>
    </row>
    <row r="41" spans="1:15">
      <c r="A41" s="8"/>
      <c r="B41" s="4" t="s">
        <v>23</v>
      </c>
      <c r="C41" s="19">
        <v>536.5</v>
      </c>
      <c r="D41" s="19">
        <v>672.5</v>
      </c>
      <c r="E41" s="19">
        <v>600</v>
      </c>
      <c r="F41" s="19">
        <v>632.5</v>
      </c>
      <c r="G41" s="19">
        <v>606.5</v>
      </c>
      <c r="H41" s="19">
        <v>694.5</v>
      </c>
      <c r="I41" s="19">
        <v>0</v>
      </c>
      <c r="J41" s="19">
        <v>2878.7</v>
      </c>
      <c r="K41" s="19">
        <v>361</v>
      </c>
      <c r="L41" s="19">
        <v>0</v>
      </c>
      <c r="M41" s="19">
        <v>462</v>
      </c>
      <c r="N41" s="19">
        <v>0</v>
      </c>
      <c r="O41" s="20">
        <f t="shared" si="3"/>
        <v>7444.2</v>
      </c>
    </row>
    <row r="42" spans="1:15">
      <c r="A42" s="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</row>
    <row r="43" spans="1:15">
      <c r="A43" s="18" t="s">
        <v>27</v>
      </c>
      <c r="B43" s="4" t="s">
        <v>17</v>
      </c>
      <c r="C43" s="19">
        <v>11</v>
      </c>
      <c r="D43" s="19">
        <v>11</v>
      </c>
      <c r="E43" s="19">
        <v>11</v>
      </c>
      <c r="F43" s="19">
        <v>11</v>
      </c>
      <c r="G43" s="19">
        <v>11</v>
      </c>
      <c r="H43" s="19">
        <v>11</v>
      </c>
      <c r="I43" s="19">
        <v>11</v>
      </c>
      <c r="J43" s="19">
        <v>11</v>
      </c>
      <c r="K43" s="19">
        <v>11</v>
      </c>
      <c r="L43" s="19">
        <v>14</v>
      </c>
      <c r="M43" s="19">
        <v>10</v>
      </c>
      <c r="N43" s="19">
        <v>10</v>
      </c>
      <c r="O43" s="20">
        <f>AVERAGE(C43:N43)</f>
        <v>11.083333333333334</v>
      </c>
    </row>
    <row r="44" spans="1:15">
      <c r="A44" s="8"/>
      <c r="B44" s="4" t="s">
        <v>18</v>
      </c>
      <c r="C44" s="19">
        <v>224484</v>
      </c>
      <c r="D44" s="19">
        <v>149109</v>
      </c>
      <c r="E44" s="19">
        <v>160773</v>
      </c>
      <c r="F44" s="19">
        <v>141100</v>
      </c>
      <c r="G44" s="19">
        <v>124642</v>
      </c>
      <c r="H44" s="19">
        <v>259905</v>
      </c>
      <c r="I44" s="19">
        <v>79327</v>
      </c>
      <c r="J44" s="19">
        <v>170488</v>
      </c>
      <c r="K44" s="19">
        <v>82861</v>
      </c>
      <c r="L44" s="19">
        <v>150380</v>
      </c>
      <c r="M44" s="19">
        <f>102102210.402-101000000</f>
        <v>1102210.4019999951</v>
      </c>
      <c r="N44" s="19">
        <v>130459.26599999999</v>
      </c>
      <c r="O44" s="20">
        <f>SUM(C44:N44)</f>
        <v>2775738.6679999949</v>
      </c>
    </row>
    <row r="45" spans="1:15">
      <c r="A45" s="8"/>
      <c r="B45" s="4" t="s">
        <v>19</v>
      </c>
      <c r="C45" s="19">
        <v>229555</v>
      </c>
      <c r="D45" s="19">
        <v>154262</v>
      </c>
      <c r="E45" s="19">
        <v>123299</v>
      </c>
      <c r="F45" s="19">
        <v>112831</v>
      </c>
      <c r="G45" s="19">
        <v>57054</v>
      </c>
      <c r="H45" s="19">
        <v>126325</v>
      </c>
      <c r="I45" s="19">
        <v>33164</v>
      </c>
      <c r="J45" s="19">
        <v>88836</v>
      </c>
      <c r="K45" s="19">
        <v>38320</v>
      </c>
      <c r="L45" s="19">
        <v>67214</v>
      </c>
      <c r="M45" s="19">
        <v>43730.595999999998</v>
      </c>
      <c r="N45" s="19">
        <v>106429.02099999999</v>
      </c>
      <c r="O45" s="20">
        <f t="shared" ref="O45:O50" si="4">SUM(C45:N45)</f>
        <v>1181019.6169999999</v>
      </c>
    </row>
    <row r="46" spans="1:15">
      <c r="A46" s="8"/>
      <c r="B46" s="4" t="s">
        <v>20</v>
      </c>
      <c r="C46" s="19">
        <v>479884</v>
      </c>
      <c r="D46" s="19">
        <v>336396</v>
      </c>
      <c r="E46" s="19">
        <v>269880</v>
      </c>
      <c r="F46" s="19">
        <v>281504</v>
      </c>
      <c r="G46" s="19">
        <v>347239</v>
      </c>
      <c r="H46" s="19">
        <v>484788</v>
      </c>
      <c r="I46" s="19">
        <v>181267</v>
      </c>
      <c r="J46" s="19">
        <v>306328</v>
      </c>
      <c r="K46" s="19">
        <v>168326</v>
      </c>
      <c r="L46" s="19">
        <v>469424</v>
      </c>
      <c r="M46" s="19">
        <v>238728.08900000001</v>
      </c>
      <c r="N46" s="19">
        <v>272254.97499999998</v>
      </c>
      <c r="O46" s="20">
        <f>SUM(C46:N46)</f>
        <v>3836019.0640000002</v>
      </c>
    </row>
    <row r="47" spans="1:15">
      <c r="A47" s="8"/>
      <c r="B47" s="4" t="s">
        <v>21</v>
      </c>
      <c r="C47" s="19">
        <f>SUM(C44:C46)</f>
        <v>933923</v>
      </c>
      <c r="D47" s="19">
        <f>SUM(D44:D46)</f>
        <v>639767</v>
      </c>
      <c r="E47" s="19">
        <f>SUM(E44:E46)</f>
        <v>553952</v>
      </c>
      <c r="F47" s="19">
        <f>SUM(F44:F46)</f>
        <v>535435</v>
      </c>
      <c r="G47" s="19">
        <f>SUM(G44:G46)</f>
        <v>528935</v>
      </c>
      <c r="H47" s="19">
        <f>SUM(H44:H46)</f>
        <v>871018</v>
      </c>
      <c r="I47" s="19">
        <f>SUM(I44:I46)</f>
        <v>293758</v>
      </c>
      <c r="J47" s="19">
        <f>SUM(J44:J46)</f>
        <v>565652</v>
      </c>
      <c r="K47" s="19">
        <f>SUM(K44:K46)</f>
        <v>289507</v>
      </c>
      <c r="L47" s="19">
        <f>SUM(L44:L46)</f>
        <v>687018</v>
      </c>
      <c r="M47" s="19">
        <f>SUM(M44:M46)</f>
        <v>1384669.0869999949</v>
      </c>
      <c r="N47" s="19">
        <f>SUM(N44:N46)</f>
        <v>509143.26199999999</v>
      </c>
      <c r="O47" s="19">
        <f>SUM(O44:O46)</f>
        <v>7792777.3489999948</v>
      </c>
    </row>
    <row r="48" spans="1:15">
      <c r="A48" s="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0"/>
    </row>
    <row r="49" spans="1:15">
      <c r="A49" s="8"/>
      <c r="B49" s="4" t="s">
        <v>22</v>
      </c>
      <c r="C49" s="19">
        <v>4170.05</v>
      </c>
      <c r="D49" s="19">
        <v>10278.35</v>
      </c>
      <c r="E49" s="19">
        <v>4032.85</v>
      </c>
      <c r="F49" s="19">
        <v>1558.25</v>
      </c>
      <c r="G49" s="19">
        <v>5578.6500000000005</v>
      </c>
      <c r="H49" s="19">
        <v>3730.6</v>
      </c>
      <c r="I49" s="19">
        <v>841.3</v>
      </c>
      <c r="J49" s="19">
        <v>5211.75</v>
      </c>
      <c r="K49" s="19">
        <v>1055.55</v>
      </c>
      <c r="L49" s="19">
        <v>3802.3</v>
      </c>
      <c r="M49" s="19">
        <v>1016.9499999999999</v>
      </c>
      <c r="N49" s="19">
        <v>2336.9500000000003</v>
      </c>
      <c r="O49" s="20">
        <f t="shared" si="4"/>
        <v>43613.55</v>
      </c>
    </row>
    <row r="50" spans="1:15">
      <c r="A50" s="8"/>
      <c r="B50" s="4" t="s">
        <v>23</v>
      </c>
      <c r="C50" s="19">
        <v>4192.6000000000004</v>
      </c>
      <c r="D50" s="19">
        <v>4194.8999999999996</v>
      </c>
      <c r="E50" s="19">
        <v>3941.8999999999996</v>
      </c>
      <c r="F50" s="19">
        <v>1566.35</v>
      </c>
      <c r="G50" s="19">
        <v>5344.6</v>
      </c>
      <c r="H50" s="19">
        <v>3822.9</v>
      </c>
      <c r="I50" s="19">
        <v>720.4</v>
      </c>
      <c r="J50" s="19">
        <v>5381.85</v>
      </c>
      <c r="K50" s="19">
        <v>870.6</v>
      </c>
      <c r="L50" s="19">
        <v>3704.5</v>
      </c>
      <c r="M50" s="19">
        <v>966.80000000000007</v>
      </c>
      <c r="N50" s="19">
        <v>1928.6</v>
      </c>
      <c r="O50" s="20">
        <f t="shared" si="4"/>
        <v>36636</v>
      </c>
    </row>
    <row r="51" spans="1:15">
      <c r="A51" s="8"/>
      <c r="C51" s="21"/>
      <c r="D51" s="21"/>
      <c r="E51" s="21"/>
      <c r="F51" s="21"/>
      <c r="G51" s="19"/>
      <c r="H51" s="19"/>
      <c r="I51" s="19"/>
      <c r="J51" s="19"/>
      <c r="K51" s="19"/>
      <c r="L51" s="19"/>
      <c r="M51" s="19"/>
      <c r="N51" s="19"/>
      <c r="O51" s="20"/>
    </row>
    <row r="52" spans="1:15">
      <c r="A52" s="18" t="s">
        <v>28</v>
      </c>
      <c r="B52" s="4" t="s">
        <v>17</v>
      </c>
      <c r="C52" s="19">
        <v>9</v>
      </c>
      <c r="D52" s="19">
        <v>5</v>
      </c>
      <c r="E52" s="19">
        <v>8</v>
      </c>
      <c r="F52" s="19">
        <v>5</v>
      </c>
      <c r="G52" s="19">
        <v>6</v>
      </c>
      <c r="H52" s="19">
        <v>8</v>
      </c>
      <c r="I52" s="19">
        <v>7</v>
      </c>
      <c r="J52" s="19">
        <v>7</v>
      </c>
      <c r="K52" s="19">
        <v>7</v>
      </c>
      <c r="L52" s="19">
        <v>8</v>
      </c>
      <c r="M52" s="19">
        <v>9</v>
      </c>
      <c r="N52" s="19">
        <v>9</v>
      </c>
      <c r="O52" s="20">
        <f>AVERAGE(C52:N52)</f>
        <v>7.333333333333333</v>
      </c>
    </row>
    <row r="53" spans="1:15">
      <c r="A53" s="8"/>
      <c r="B53" s="4" t="s">
        <v>18</v>
      </c>
      <c r="C53" s="19">
        <v>328736</v>
      </c>
      <c r="D53" s="19">
        <v>286272</v>
      </c>
      <c r="E53" s="19">
        <v>106192</v>
      </c>
      <c r="F53" s="19">
        <v>74207</v>
      </c>
      <c r="G53" s="19">
        <v>318255</v>
      </c>
      <c r="H53" s="19">
        <v>354172</v>
      </c>
      <c r="I53" s="19">
        <v>103492</v>
      </c>
      <c r="J53" s="19">
        <v>137438</v>
      </c>
      <c r="K53" s="19">
        <v>117041</v>
      </c>
      <c r="L53" s="19">
        <v>124803</v>
      </c>
      <c r="M53" s="19">
        <v>210380.57199999999</v>
      </c>
      <c r="N53" s="19">
        <v>221996.79800000001</v>
      </c>
      <c r="O53" s="20">
        <f>SUM(C53:N53)</f>
        <v>2382985.37</v>
      </c>
    </row>
    <row r="54" spans="1:15">
      <c r="A54" s="8"/>
      <c r="B54" s="4" t="s">
        <v>19</v>
      </c>
      <c r="C54" s="19">
        <v>311966</v>
      </c>
      <c r="D54" s="19">
        <v>277046</v>
      </c>
      <c r="E54" s="19">
        <v>102895</v>
      </c>
      <c r="F54" s="19">
        <v>28280</v>
      </c>
      <c r="G54" s="19">
        <v>155566</v>
      </c>
      <c r="H54" s="19">
        <v>150136</v>
      </c>
      <c r="I54" s="19">
        <v>43872</v>
      </c>
      <c r="J54" s="19">
        <v>44373</v>
      </c>
      <c r="K54" s="19">
        <v>52145</v>
      </c>
      <c r="L54" s="19">
        <v>53182</v>
      </c>
      <c r="M54" s="19">
        <v>120733.87300000001</v>
      </c>
      <c r="N54" s="19">
        <v>208537.04200000002</v>
      </c>
      <c r="O54" s="20">
        <f t="shared" ref="O54:O59" si="5">SUM(C54:N54)</f>
        <v>1548731.915</v>
      </c>
    </row>
    <row r="55" spans="1:15">
      <c r="A55" s="8"/>
      <c r="B55" s="4" t="s">
        <v>20</v>
      </c>
      <c r="C55" s="19">
        <v>626927</v>
      </c>
      <c r="D55" s="19">
        <v>573078</v>
      </c>
      <c r="E55" s="19">
        <v>152653</v>
      </c>
      <c r="F55" s="19">
        <v>141948</v>
      </c>
      <c r="G55" s="19">
        <v>547430</v>
      </c>
      <c r="H55" s="19">
        <v>614253</v>
      </c>
      <c r="I55" s="19">
        <v>295742</v>
      </c>
      <c r="J55" s="19">
        <v>269644</v>
      </c>
      <c r="K55" s="19">
        <v>280729</v>
      </c>
      <c r="L55" s="19">
        <v>306389</v>
      </c>
      <c r="M55" s="19">
        <v>447365.772</v>
      </c>
      <c r="N55" s="19">
        <v>584498.68900000001</v>
      </c>
      <c r="O55" s="20">
        <f t="shared" si="5"/>
        <v>4840657.4610000001</v>
      </c>
    </row>
    <row r="56" spans="1:15">
      <c r="A56" s="8"/>
      <c r="B56" s="4" t="s">
        <v>21</v>
      </c>
      <c r="C56" s="19">
        <f>SUM(C53:C55)</f>
        <v>1267629</v>
      </c>
      <c r="D56" s="19">
        <f>SUM(D53:D55)</f>
        <v>1136396</v>
      </c>
      <c r="E56" s="19">
        <f>SUM(E53:E55)</f>
        <v>361740</v>
      </c>
      <c r="F56" s="19">
        <f>SUM(F53:F55)</f>
        <v>244435</v>
      </c>
      <c r="G56" s="19">
        <f>SUM(G53:G55)</f>
        <v>1021251</v>
      </c>
      <c r="H56" s="19">
        <f>SUM(H53:H55)</f>
        <v>1118561</v>
      </c>
      <c r="I56" s="19">
        <f>SUM(I53:I55)</f>
        <v>443106</v>
      </c>
      <c r="J56" s="19">
        <f>SUM(J53:J55)</f>
        <v>451455</v>
      </c>
      <c r="K56" s="19">
        <f>SUM(K53:K55)</f>
        <v>449915</v>
      </c>
      <c r="L56" s="19">
        <f>SUM(L53:L55)</f>
        <v>484374</v>
      </c>
      <c r="M56" s="19">
        <f>SUM(M53:M55)</f>
        <v>778480.21699999995</v>
      </c>
      <c r="N56" s="19">
        <f>SUM(N53:N55)</f>
        <v>1015032.5290000001</v>
      </c>
      <c r="O56" s="19">
        <f>SUM(O53:O55)</f>
        <v>8772374.7459999993</v>
      </c>
    </row>
    <row r="57" spans="1:15">
      <c r="A57" s="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20"/>
    </row>
    <row r="58" spans="1:15">
      <c r="A58" s="8"/>
      <c r="B58" s="4" t="s">
        <v>22</v>
      </c>
      <c r="C58" s="19">
        <v>7100.880000000001</v>
      </c>
      <c r="D58" s="19">
        <v>4672.2</v>
      </c>
      <c r="E58" s="19">
        <v>13339.279999999999</v>
      </c>
      <c r="F58" s="19">
        <v>7994.36</v>
      </c>
      <c r="G58" s="19">
        <v>6185.84</v>
      </c>
      <c r="H58" s="19">
        <v>10744.2</v>
      </c>
      <c r="I58" s="19">
        <v>9776.52</v>
      </c>
      <c r="J58" s="19">
        <v>8210.32</v>
      </c>
      <c r="K58" s="19">
        <v>8674.56</v>
      </c>
      <c r="L58" s="19">
        <v>6924.4400000000005</v>
      </c>
      <c r="M58" s="19">
        <v>11099.23</v>
      </c>
      <c r="N58" s="19">
        <v>5182</v>
      </c>
      <c r="O58" s="20">
        <f t="shared" si="5"/>
        <v>99903.83</v>
      </c>
    </row>
    <row r="59" spans="1:15">
      <c r="A59" s="8"/>
      <c r="B59" s="4" t="s">
        <v>23</v>
      </c>
      <c r="C59" s="19">
        <v>8177.08</v>
      </c>
      <c r="D59" s="19">
        <v>4528.3600000000006</v>
      </c>
      <c r="E59" s="19">
        <v>12338.24</v>
      </c>
      <c r="F59" s="19">
        <v>2930.68</v>
      </c>
      <c r="G59" s="19">
        <v>6062.76</v>
      </c>
      <c r="H59" s="19">
        <v>9698.84</v>
      </c>
      <c r="I59" s="19">
        <v>9292.56</v>
      </c>
      <c r="J59" s="19">
        <v>7148.16</v>
      </c>
      <c r="K59" s="19">
        <v>9059.68</v>
      </c>
      <c r="L59" s="19">
        <v>5305.68</v>
      </c>
      <c r="M59" s="19">
        <v>8280.89</v>
      </c>
      <c r="N59" s="19">
        <v>4206.1000000000004</v>
      </c>
      <c r="O59" s="20">
        <f t="shared" si="5"/>
        <v>87029.030000000013</v>
      </c>
    </row>
    <row r="60" spans="1:15">
      <c r="A60" s="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1:15">
      <c r="A61" s="8"/>
      <c r="C61" s="19"/>
      <c r="D61" s="19"/>
      <c r="E61" s="19"/>
      <c r="F61" s="22"/>
      <c r="G61" s="22"/>
      <c r="H61" s="22"/>
      <c r="I61" s="22"/>
      <c r="J61" s="22"/>
      <c r="K61" s="22"/>
      <c r="L61" s="22"/>
      <c r="M61" s="22"/>
      <c r="N61" s="22"/>
      <c r="O61" s="23"/>
    </row>
    <row r="62" spans="1:15">
      <c r="A62" s="24" t="s">
        <v>29</v>
      </c>
      <c r="B62" s="25" t="s">
        <v>17</v>
      </c>
      <c r="C62" s="26">
        <f>+C52+C43+C34+C25+C16+C7</f>
        <v>49</v>
      </c>
      <c r="D62" s="26">
        <f t="shared" ref="D62:N62" si="6">+D52+D43+D34+D25+D16+D7</f>
        <v>36</v>
      </c>
      <c r="E62" s="26">
        <f t="shared" si="6"/>
        <v>52</v>
      </c>
      <c r="F62" s="19">
        <f t="shared" si="6"/>
        <v>43</v>
      </c>
      <c r="G62" s="19">
        <f t="shared" si="6"/>
        <v>45</v>
      </c>
      <c r="H62" s="19">
        <f t="shared" si="6"/>
        <v>48</v>
      </c>
      <c r="I62" s="19">
        <f t="shared" si="6"/>
        <v>47</v>
      </c>
      <c r="J62" s="19">
        <f t="shared" si="6"/>
        <v>47</v>
      </c>
      <c r="K62" s="19">
        <f t="shared" si="6"/>
        <v>46</v>
      </c>
      <c r="L62" s="19">
        <f t="shared" si="6"/>
        <v>49</v>
      </c>
      <c r="M62" s="19">
        <f t="shared" si="6"/>
        <v>52</v>
      </c>
      <c r="N62" s="19">
        <f t="shared" si="6"/>
        <v>52</v>
      </c>
      <c r="O62" s="29">
        <f>AVERAGE(C62:N62)</f>
        <v>47.166666666666664</v>
      </c>
    </row>
    <row r="63" spans="1:15">
      <c r="A63" s="27"/>
      <c r="B63" s="13"/>
      <c r="C63" s="28"/>
      <c r="D63" s="28"/>
      <c r="E63" s="28"/>
      <c r="F63" s="19"/>
      <c r="G63" s="19"/>
      <c r="H63" s="19"/>
      <c r="I63" s="19"/>
      <c r="J63" s="19"/>
      <c r="K63" s="19"/>
      <c r="L63" s="19"/>
      <c r="M63" s="19"/>
      <c r="N63" s="19"/>
      <c r="O63" s="29"/>
    </row>
    <row r="64" spans="1:15">
      <c r="A64" s="27"/>
      <c r="B64" s="13" t="s">
        <v>18</v>
      </c>
      <c r="C64" s="28">
        <f>+C53+C44+C35+C26+C17+C8</f>
        <v>1724076</v>
      </c>
      <c r="D64" s="28">
        <f t="shared" ref="D64:N67" si="7">+D53+D44+D35+D26+D17+D8</f>
        <v>1273001</v>
      </c>
      <c r="E64" s="28">
        <f t="shared" si="7"/>
        <v>1447343</v>
      </c>
      <c r="F64" s="19">
        <f t="shared" si="7"/>
        <v>1192885</v>
      </c>
      <c r="G64" s="19">
        <f t="shared" si="7"/>
        <v>1327029</v>
      </c>
      <c r="H64" s="19">
        <f t="shared" si="7"/>
        <v>1792348</v>
      </c>
      <c r="I64" s="19">
        <f t="shared" si="7"/>
        <v>1297695</v>
      </c>
      <c r="J64" s="19">
        <f t="shared" si="7"/>
        <v>1760186</v>
      </c>
      <c r="K64" s="19">
        <f t="shared" si="7"/>
        <v>1459648</v>
      </c>
      <c r="L64" s="19">
        <f t="shared" si="7"/>
        <v>1264352</v>
      </c>
      <c r="M64" s="19">
        <f t="shared" si="7"/>
        <v>2850448.6979999947</v>
      </c>
      <c r="N64" s="19">
        <f t="shared" si="7"/>
        <v>1739051.4749999999</v>
      </c>
      <c r="O64" s="29">
        <f>SUM(C64:N64)</f>
        <v>19128063.172999997</v>
      </c>
    </row>
    <row r="65" spans="1:15">
      <c r="A65" s="27"/>
      <c r="B65" s="13" t="s">
        <v>19</v>
      </c>
      <c r="C65" s="28">
        <f>+C54+C45+C36+C27+C18+C9</f>
        <v>1614476</v>
      </c>
      <c r="D65" s="28">
        <f t="shared" si="7"/>
        <v>1135376</v>
      </c>
      <c r="E65" s="28">
        <f t="shared" si="7"/>
        <v>1191208</v>
      </c>
      <c r="F65" s="19">
        <f t="shared" si="7"/>
        <v>771213</v>
      </c>
      <c r="G65" s="19">
        <f t="shared" si="7"/>
        <v>646406</v>
      </c>
      <c r="H65" s="19">
        <f t="shared" si="7"/>
        <v>886847</v>
      </c>
      <c r="I65" s="19">
        <f t="shared" si="7"/>
        <v>658308</v>
      </c>
      <c r="J65" s="19">
        <f t="shared" si="7"/>
        <v>885066</v>
      </c>
      <c r="K65" s="19">
        <f t="shared" si="7"/>
        <v>745229</v>
      </c>
      <c r="L65" s="19">
        <f t="shared" si="7"/>
        <v>649677</v>
      </c>
      <c r="M65" s="19">
        <f t="shared" si="7"/>
        <v>941667.19900000002</v>
      </c>
      <c r="N65" s="19">
        <f t="shared" si="7"/>
        <v>1201490.1800000002</v>
      </c>
      <c r="O65" s="29">
        <f t="shared" ref="O65:O70" si="8">SUM(C65:N65)</f>
        <v>11326963.379000001</v>
      </c>
    </row>
    <row r="66" spans="1:15">
      <c r="A66" s="27"/>
      <c r="B66" s="13" t="s">
        <v>20</v>
      </c>
      <c r="C66" s="28">
        <f>+C55+C46+C37+C28+C19+C10</f>
        <v>3094722</v>
      </c>
      <c r="D66" s="28">
        <f t="shared" si="7"/>
        <v>2184517</v>
      </c>
      <c r="E66" s="28">
        <f t="shared" si="7"/>
        <v>2169847</v>
      </c>
      <c r="F66" s="19">
        <f t="shared" si="7"/>
        <v>1949625</v>
      </c>
      <c r="G66" s="19">
        <f t="shared" si="7"/>
        <v>2256405</v>
      </c>
      <c r="H66" s="19">
        <f t="shared" si="7"/>
        <v>2753703</v>
      </c>
      <c r="I66" s="19">
        <f t="shared" si="7"/>
        <v>2050047</v>
      </c>
      <c r="J66" s="19">
        <f t="shared" si="7"/>
        <v>2559444</v>
      </c>
      <c r="K66" s="19">
        <f t="shared" si="7"/>
        <v>2175369</v>
      </c>
      <c r="L66" s="19">
        <f t="shared" si="7"/>
        <v>2221456</v>
      </c>
      <c r="M66" s="19">
        <f t="shared" si="7"/>
        <v>3195951.4840000002</v>
      </c>
      <c r="N66" s="19">
        <f t="shared" si="7"/>
        <v>3065224.4049999998</v>
      </c>
      <c r="O66" s="29">
        <f t="shared" si="8"/>
        <v>29676310.889000002</v>
      </c>
    </row>
    <row r="67" spans="1:15">
      <c r="A67" s="27"/>
      <c r="B67" s="13" t="s">
        <v>21</v>
      </c>
      <c r="C67" s="19">
        <f>SUM(C64:C66)</f>
        <v>6433274</v>
      </c>
      <c r="D67" s="19">
        <f>SUM(D64:D66)</f>
        <v>4592894</v>
      </c>
      <c r="E67" s="19">
        <f>SUM(E64:E66)</f>
        <v>4808398</v>
      </c>
      <c r="F67" s="19">
        <f>SUM(F64:F66)</f>
        <v>3913723</v>
      </c>
      <c r="G67" s="19">
        <f>SUM(G64:G66)</f>
        <v>4229840</v>
      </c>
      <c r="H67" s="19">
        <f>SUM(H64:H66)</f>
        <v>5432898</v>
      </c>
      <c r="I67" s="19">
        <f>SUM(I64:I66)</f>
        <v>4006050</v>
      </c>
      <c r="J67" s="19">
        <f>SUM(J64:J66)</f>
        <v>5204696</v>
      </c>
      <c r="K67" s="19">
        <f>SUM(K64:K66)</f>
        <v>4380246</v>
      </c>
      <c r="L67" s="19">
        <f>SUM(L64:L66)</f>
        <v>4135485</v>
      </c>
      <c r="M67" s="19">
        <f>SUM(M64:M66)</f>
        <v>6988067.3809999954</v>
      </c>
      <c r="N67" s="19">
        <f>SUM(N64:N66)</f>
        <v>6005766.0600000005</v>
      </c>
      <c r="O67" s="19">
        <f>SUM(O64:O66)</f>
        <v>60131337.441</v>
      </c>
    </row>
    <row r="68" spans="1:15">
      <c r="A68" s="27"/>
      <c r="B68" s="13"/>
      <c r="C68" s="28"/>
      <c r="D68" s="28"/>
      <c r="E68" s="28"/>
      <c r="F68" s="19"/>
      <c r="G68" s="19"/>
      <c r="H68" s="19"/>
      <c r="I68" s="19"/>
      <c r="J68" s="19"/>
      <c r="K68" s="19"/>
      <c r="L68" s="19"/>
      <c r="M68" s="19"/>
      <c r="N68" s="19"/>
      <c r="O68" s="29"/>
    </row>
    <row r="69" spans="1:15">
      <c r="A69" s="27"/>
      <c r="B69" s="13" t="s">
        <v>22</v>
      </c>
      <c r="C69" s="28">
        <f t="shared" ref="C69:N70" si="9">+C58+C49+C40+C31+C22+C13</f>
        <v>23597.059999999998</v>
      </c>
      <c r="D69" s="28">
        <f t="shared" si="9"/>
        <v>22758.67</v>
      </c>
      <c r="E69" s="28">
        <f t="shared" si="9"/>
        <v>29552.17</v>
      </c>
      <c r="F69" s="19">
        <f t="shared" si="9"/>
        <v>19858.86</v>
      </c>
      <c r="G69" s="19">
        <f t="shared" si="9"/>
        <v>21468.030000000002</v>
      </c>
      <c r="H69" s="19">
        <f t="shared" si="9"/>
        <v>26743.91</v>
      </c>
      <c r="I69" s="19">
        <f t="shared" si="9"/>
        <v>22114.05</v>
      </c>
      <c r="J69" s="19">
        <f t="shared" si="9"/>
        <v>27724.79</v>
      </c>
      <c r="K69" s="19">
        <f t="shared" si="9"/>
        <v>21629.79</v>
      </c>
      <c r="L69" s="19">
        <f t="shared" si="9"/>
        <v>21220.840000000004</v>
      </c>
      <c r="M69" s="19">
        <f t="shared" si="9"/>
        <v>26257.269999999997</v>
      </c>
      <c r="N69" s="19">
        <f t="shared" si="9"/>
        <v>21567.9</v>
      </c>
      <c r="O69" s="29">
        <f t="shared" si="8"/>
        <v>284493.34000000003</v>
      </c>
    </row>
    <row r="70" spans="1:15">
      <c r="A70" s="30"/>
      <c r="B70" s="31" t="s">
        <v>23</v>
      </c>
      <c r="C70" s="22">
        <f t="shared" si="9"/>
        <v>24570.800000000003</v>
      </c>
      <c r="D70" s="22">
        <f t="shared" si="9"/>
        <v>16322.27</v>
      </c>
      <c r="E70" s="22">
        <f t="shared" si="9"/>
        <v>28424.22</v>
      </c>
      <c r="F70" s="22">
        <f t="shared" si="9"/>
        <v>14484.78</v>
      </c>
      <c r="G70" s="22">
        <f t="shared" si="9"/>
        <v>20473.34</v>
      </c>
      <c r="H70" s="22">
        <f t="shared" si="9"/>
        <v>25321.7</v>
      </c>
      <c r="I70" s="22">
        <f t="shared" si="9"/>
        <v>20326.54</v>
      </c>
      <c r="J70" s="22">
        <f t="shared" si="9"/>
        <v>26553.839999999997</v>
      </c>
      <c r="K70" s="22">
        <f t="shared" si="9"/>
        <v>21633.33</v>
      </c>
      <c r="L70" s="22">
        <f t="shared" si="9"/>
        <v>19394.850000000002</v>
      </c>
      <c r="M70" s="22">
        <f t="shared" si="9"/>
        <v>22608.07</v>
      </c>
      <c r="N70" s="22">
        <f t="shared" si="9"/>
        <v>18976.38</v>
      </c>
      <c r="O70" s="32">
        <f t="shared" si="8"/>
        <v>259090.12000000002</v>
      </c>
    </row>
    <row r="71" spans="1:15">
      <c r="A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5">
      <c r="A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5">
      <c r="A73" s="8" t="s">
        <v>30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</sheetData>
  <printOptions horizontalCentered="1" gridLines="1"/>
  <pageMargins left="0.25" right="0.25" top="0.5" bottom="0.5" header="0.3" footer="0.3"/>
  <pageSetup scale="75" orientation="portrait" horizontalDpi="4294967294" r:id="rId1"/>
  <headerFooter alignWithMargins="0">
    <oddFooter>&amp;L&amp;Z&amp;F&amp;A&amp;C&amp;P&amp;R&amp;D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All  CY</vt:lpstr>
      <vt:lpstr>Summary SOP CY</vt:lpstr>
      <vt:lpstr>'Summary All  CY'!Print_Titles</vt:lpstr>
      <vt:lpstr>'Summary SOP CY'!Print_Titles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Theriault</dc:creator>
  <cp:lastModifiedBy>Ann Theriault</cp:lastModifiedBy>
  <dcterms:created xsi:type="dcterms:W3CDTF">2018-08-08T12:54:11Z</dcterms:created>
  <dcterms:modified xsi:type="dcterms:W3CDTF">2018-08-09T12:42:59Z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798704041</vt:i4>
  </property>
  <property fmtid="{D5CDD505-2E9C-101B-9397-08002B2CF9AE}" pid="3" name="_NewReviewCycle">
    <vt:lpwstr/>
  </property>
  <property fmtid="{D5CDD505-2E9C-101B-9397-08002B2CF9AE}" pid="4" name="_EmailSubject">
    <vt:lpwstr>CMP SOP Md and Lg bid files</vt:lpwstr>
  </property>
  <property fmtid="{D5CDD505-2E9C-101B-9397-08002B2CF9AE}" pid="5" name="_AuthorEmail">
    <vt:lpwstr>Susan.Clary@cmpco.com</vt:lpwstr>
  </property>
  <property fmtid="{D5CDD505-2E9C-101B-9397-08002B2CF9AE}" pid="6" name="_AuthorEmailDisplayName">
    <vt:lpwstr>Clary, Susan E.</vt:lpwstr>
  </property>
  <property fmtid="{D5CDD505-2E9C-101B-9397-08002B2CF9AE}" pid="7" name="_PreviousAdHocReviewCycleID">
    <vt:i4>706053326</vt:i4>
  </property>
</Properties>
</file>