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2120" windowHeight="9090" activeTab="0"/>
  </bookViews>
  <sheets>
    <sheet name="SO _TOTAL" sheetId="1" r:id="rId1"/>
    <sheet name="TOTAL" sheetId="2" r:id="rId2"/>
  </sheets>
  <definedNames>
    <definedName name="BILL_DEMAND">'TOTAL'!$A$20:$N$64</definedName>
    <definedName name="_xlnm.Print_Area" localSheetId="0">'SO _TOTAL'!$A$6:$N$37</definedName>
    <definedName name="_xlnm.Print_Titles" localSheetId="0">'SO _TOTAL'!$1:$5</definedName>
    <definedName name="STANDOF">'SO _TOTAL'!$A$6:$N$33</definedName>
    <definedName name="TOTAL">'TOTAL'!$A$6:$N$64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<sst xmlns="http://schemas.openxmlformats.org/spreadsheetml/2006/main" count="211" uniqueCount="44">
  <si>
    <t>MAINE PUBLIC SERVICE COMPANY</t>
  </si>
  <si>
    <t>BILLING DETERMINANTS (customers, MW, MWH)</t>
  </si>
  <si>
    <t>by Standard Offer Rate Class TOTAL ALL</t>
  </si>
  <si>
    <t>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</si>
  <si>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</si>
  <si>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</si>
  <si>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</si>
  <si>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</si>
  <si>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</si>
  <si>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</si>
  <si>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</si>
  <si>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</si>
  <si>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</si>
  <si>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</si>
  <si>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</si>
  <si>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</si>
  <si>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</si>
  <si>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RESIDENTAIL  (TOTAL)</t>
  </si>
  <si>
    <t xml:space="preserve">    customers =</t>
  </si>
  <si>
    <t xml:space="preserve">    MW MAX metered</t>
  </si>
  <si>
    <t>NA</t>
  </si>
  <si>
    <t xml:space="preserve">    MWH</t>
  </si>
  <si>
    <t>COMMERCIAL (TOTAL) LESS THAN 50 KW = Small non-residential</t>
  </si>
  <si>
    <t>SMALL INDUSTRIAL (TOTAL) 50 TO 500 KW = Medium non-residential</t>
  </si>
  <si>
    <t>LARGE INDUSTRIAL (TOTAL) 500+ KW = Large non-residential</t>
  </si>
  <si>
    <t xml:space="preserve">    MW MAX metered-peak</t>
  </si>
  <si>
    <t xml:space="preserve">    MW MAX metered-opeak</t>
  </si>
  <si>
    <t xml:space="preserve">    MWH-peak</t>
  </si>
  <si>
    <t xml:space="preserve">    MWH-opeak</t>
  </si>
  <si>
    <t>RETAIL (TOTAL) TOTAL ALL</t>
  </si>
  <si>
    <t xml:space="preserve">    customers</t>
  </si>
  <si>
    <t>by MPS Rate Class TOTAL ALL</t>
  </si>
  <si>
    <t>Residential (A/A1/AH/AHN) (TOTAL)</t>
  </si>
  <si>
    <t>Commercial (C,F, 89) (TOTAL)</t>
  </si>
  <si>
    <t>Municipal Pumping (D2) (CORE)</t>
  </si>
  <si>
    <t xml:space="preserve">    MW to peak at customer</t>
  </si>
  <si>
    <t>ES (TOTAL)</t>
  </si>
  <si>
    <t>EP (CORE)</t>
  </si>
  <si>
    <t>S-T (TOTAL)</t>
  </si>
  <si>
    <t>H-T (TOTAL)</t>
  </si>
  <si>
    <t>SL/T (CORE)</t>
  </si>
  <si>
    <t>RETAIL (TOTAL)</t>
  </si>
  <si>
    <t>EP-T / ES-T (TOTAL)</t>
  </si>
  <si>
    <t>The residential and small non-residential standard offer class is made up of the categories labeled "RESIDENTIAL" and "COMMERIAL"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</si>
</sst>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;[Red]\-#,##0"/>
    <numFmt numFmtId="166" formatCode="#,##0.0"/>
    <numFmt numFmtId="167" formatCode="0.0%"/>
    <numFmt numFmtId="168" formatCode="#,##0.00000"/>
    <numFmt numFmtId="169" formatCode="#,##0.000000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u val="single"/>
      <sz val="12"/>
      <color indexed="8"/>
      <name val="SWISS"/>
      <family val="0"/>
    </font>
    <font>
      <sz val="12"/>
      <color indexed="8"/>
      <name val="SWISS"/>
      <family val="0"/>
    </font>
    <font>
      <u val="single"/>
      <sz val="12"/>
      <name val="SWISS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</cellStyleXfs>
  <cellXfs count="52"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15" applyNumberFormat="1" applyFont="1" applyAlignment="1">
      <alignment/>
      <protection locked="0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/>
    </xf>
    <xf numFmtId="0" fontId="4" fillId="0" borderId="0" xfId="15" applyFill="1" applyAlignment="1">
      <alignment horizontal="centerContinuous"/>
      <protection/>
    </xf>
    <xf numFmtId="0" fontId="4" fillId="0" borderId="0" xfId="15" applyFont="1" applyFill="1" applyAlignment="1">
      <alignment horizontal="centerContinuous"/>
      <protection/>
    </xf>
    <xf numFmtId="0" fontId="4" fillId="0" borderId="0" xfId="15" applyNumberFormat="1" applyFont="1" applyFill="1" applyAlignment="1">
      <alignment/>
      <protection/>
    </xf>
    <xf numFmtId="0" fontId="4" fillId="0" borderId="0" xfId="15" applyNumberFormat="1" applyFont="1" applyFill="1" applyAlignment="1">
      <alignment/>
      <protection locked="0"/>
    </xf>
    <xf numFmtId="0" fontId="4" fillId="0" borderId="0" xfId="15" applyNumberFormat="1" applyFont="1" applyFill="1" applyAlignment="1">
      <alignment horizontal="right"/>
      <protection/>
    </xf>
    <xf numFmtId="0" fontId="6" fillId="0" borderId="0" xfId="15" applyNumberFormat="1" applyFont="1" applyFill="1" applyAlignment="1">
      <alignment/>
      <protection/>
    </xf>
    <xf numFmtId="0" fontId="6" fillId="0" borderId="0" xfId="15" applyNumberFormat="1" applyFont="1" applyFill="1" applyAlignment="1">
      <alignment horizontal="right"/>
      <protection/>
    </xf>
    <xf numFmtId="3" fontId="7" fillId="0" borderId="0" xfId="15" applyNumberFormat="1" applyFont="1" applyFill="1" applyAlignment="1">
      <alignment horizontal="right"/>
      <protection/>
    </xf>
    <xf numFmtId="3" fontId="0" fillId="0" borderId="0" xfId="15" applyNumberFormat="1" applyFont="1" applyFill="1" applyAlignment="1">
      <alignment/>
      <protection/>
    </xf>
    <xf numFmtId="3" fontId="4" fillId="0" borderId="0" xfId="15" applyNumberFormat="1" applyFont="1" applyFill="1" applyAlignment="1">
      <alignment/>
      <protection/>
    </xf>
    <xf numFmtId="168" fontId="4" fillId="0" borderId="0" xfId="15" applyNumberFormat="1" applyFont="1" applyFill="1" applyAlignment="1">
      <alignment/>
      <protection/>
    </xf>
    <xf numFmtId="0" fontId="7" fillId="0" borderId="0" xfId="15" applyNumberFormat="1" applyFont="1" applyFill="1" applyAlignment="1">
      <alignment/>
      <protection/>
    </xf>
    <xf numFmtId="3" fontId="0" fillId="0" borderId="0" xfId="15" applyNumberFormat="1" applyFont="1" applyFill="1" applyAlignment="1">
      <alignment horizontal="center"/>
      <protection/>
    </xf>
    <xf numFmtId="166" fontId="4" fillId="0" borderId="0" xfId="15" applyNumberFormat="1" applyFont="1" applyFill="1" applyAlignment="1">
      <alignment/>
      <protection/>
    </xf>
    <xf numFmtId="10" fontId="4" fillId="0" borderId="0" xfId="15" applyNumberFormat="1" applyFont="1" applyFill="1" applyAlignment="1">
      <alignment/>
      <protection/>
    </xf>
    <xf numFmtId="166" fontId="4" fillId="0" borderId="0" xfId="15" applyNumberFormat="1" applyFont="1" applyFill="1" applyAlignment="1">
      <alignment horizontal="center"/>
      <protection/>
    </xf>
    <xf numFmtId="3" fontId="4" fillId="0" borderId="0" xfId="15" applyNumberFormat="1" applyFill="1">
      <alignment/>
      <protection/>
    </xf>
    <xf numFmtId="0" fontId="8" fillId="0" borderId="0" xfId="15" applyNumberFormat="1" applyFont="1" applyFill="1" applyAlignment="1">
      <alignment/>
      <protection/>
    </xf>
    <xf numFmtId="1" fontId="4" fillId="0" borderId="0" xfId="15" applyNumberFormat="1" applyFont="1" applyFill="1" applyAlignment="1">
      <alignment/>
      <protection/>
    </xf>
    <xf numFmtId="167" fontId="4" fillId="0" borderId="0" xfId="15" applyNumberFormat="1" applyFont="1" applyFill="1" applyAlignment="1">
      <alignment/>
      <protection/>
    </xf>
    <xf numFmtId="3" fontId="4" fillId="0" borderId="0" xfId="15" applyNumberFormat="1" applyFont="1" applyFill="1" applyAlignment="1">
      <alignment horizontal="center"/>
      <protection/>
    </xf>
    <xf numFmtId="164" fontId="7" fillId="0" borderId="0" xfId="15" applyNumberFormat="1" applyFont="1" applyFill="1" applyAlignment="1">
      <alignment horizontal="right"/>
      <protection/>
    </xf>
    <xf numFmtId="164" fontId="4" fillId="0" borderId="0" xfId="15" applyNumberFormat="1" applyFont="1" applyFill="1" applyAlignment="1">
      <alignment/>
      <protection/>
    </xf>
    <xf numFmtId="169" fontId="4" fillId="0" borderId="0" xfId="15" applyNumberFormat="1" applyFont="1" applyFill="1" applyAlignment="1">
      <alignment/>
      <protection/>
    </xf>
    <xf numFmtId="4" fontId="4" fillId="0" borderId="0" xfId="15" applyNumberFormat="1" applyFont="1" applyFill="1" applyAlignment="1">
      <alignment/>
      <protection/>
    </xf>
    <xf numFmtId="0" fontId="5" fillId="2" borderId="0" xfId="15" applyFont="1" applyFill="1" applyAlignment="1">
      <alignment horizontal="centerContinuous"/>
      <protection/>
    </xf>
    <xf numFmtId="0" fontId="5" fillId="2" borderId="0" xfId="0" applyFont="1" applyFill="1" applyAlignment="1">
      <alignment horizontal="centerContinuous"/>
    </xf>
    <xf numFmtId="0" fontId="9" fillId="0" borderId="0" xfId="0" applyNumberFormat="1" applyFont="1" applyAlignment="1">
      <alignment/>
    </xf>
  </cellXfs>
  <cellStyles count="2">
    <cellStyle name="Normal" xfId="0"/>
    <cellStyle name="Normal_TOTAL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OutlineSymbols="0" zoomScale="87" zoomScaleNormal="87" workbookViewId="0" topLeftCell="A1">
      <selection activeCell="F10" sqref="F10"/>
    </sheetView>
  </sheetViews>
  <sheetFormatPr defaultColWidth="8.88671875" defaultRowHeight="15.75"/>
  <cols>
    <col min="1" max="1" width="30.6640625" style="1" customWidth="1"/>
    <col min="2" max="16384" width="9.6640625" style="1" customWidth="1"/>
  </cols>
  <sheetData>
    <row r="1" spans="1:15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5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5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5.75">
      <c r="A4" s="50">
        <v>1999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</row>
    <row r="5" spans="1:15" ht="1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5"/>
    </row>
    <row r="6" spans="1:15" ht="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15">
      <c r="A7" s="8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0"/>
    </row>
    <row r="8" spans="1:15" ht="15">
      <c r="A8" s="7" t="s">
        <v>18</v>
      </c>
      <c r="B8" s="11">
        <v>28681</v>
      </c>
      <c r="C8" s="11">
        <v>28679</v>
      </c>
      <c r="D8" s="11">
        <v>28676</v>
      </c>
      <c r="E8" s="11">
        <v>28658</v>
      </c>
      <c r="F8" s="11">
        <v>28631</v>
      </c>
      <c r="G8" s="11">
        <v>28636</v>
      </c>
      <c r="H8" s="11">
        <v>28678</v>
      </c>
      <c r="I8" s="11">
        <v>28703</v>
      </c>
      <c r="J8" s="11">
        <v>29490</v>
      </c>
      <c r="K8" s="11">
        <v>29070</v>
      </c>
      <c r="L8" s="11">
        <v>29138</v>
      </c>
      <c r="M8" s="11">
        <v>28758</v>
      </c>
      <c r="N8" s="11">
        <v>345798</v>
      </c>
      <c r="O8" s="10"/>
    </row>
    <row r="9" spans="1:15" ht="15">
      <c r="A9" s="13" t="s">
        <v>19</v>
      </c>
      <c r="B9" s="11" t="s">
        <v>20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1" t="s">
        <v>20</v>
      </c>
      <c r="J9" s="11" t="s">
        <v>20</v>
      </c>
      <c r="K9" s="11" t="s">
        <v>20</v>
      </c>
      <c r="L9" s="11" t="s">
        <v>20</v>
      </c>
      <c r="M9" s="11" t="s">
        <v>20</v>
      </c>
      <c r="N9" s="11" t="s">
        <v>20</v>
      </c>
      <c r="O9" s="10"/>
    </row>
    <row r="10" spans="1:15" ht="15">
      <c r="A10" s="7" t="s">
        <v>21</v>
      </c>
      <c r="B10" s="11">
        <v>16598.409</v>
      </c>
      <c r="C10" s="11">
        <v>16328.267</v>
      </c>
      <c r="D10" s="11">
        <v>14272.606</v>
      </c>
      <c r="E10" s="11">
        <v>14864.626</v>
      </c>
      <c r="F10" s="11">
        <v>12505.385</v>
      </c>
      <c r="G10" s="11">
        <v>12384.55</v>
      </c>
      <c r="H10" s="11">
        <v>11733.946</v>
      </c>
      <c r="I10" s="11">
        <v>13041.186</v>
      </c>
      <c r="J10" s="11">
        <v>12449.029</v>
      </c>
      <c r="K10" s="11">
        <v>14294.8</v>
      </c>
      <c r="L10" s="11">
        <v>14622.294</v>
      </c>
      <c r="M10" s="11">
        <v>17386.37</v>
      </c>
      <c r="N10" s="11">
        <v>170481.468</v>
      </c>
      <c r="O10" s="10"/>
    </row>
    <row r="11" spans="1:15" ht="15">
      <c r="A11" s="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0"/>
    </row>
    <row r="12" spans="1:15" ht="15">
      <c r="A12" s="8" t="s">
        <v>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</row>
    <row r="13" spans="1:15" ht="15">
      <c r="A13" s="7" t="s">
        <v>18</v>
      </c>
      <c r="B13" s="11">
        <v>6562</v>
      </c>
      <c r="C13" s="11">
        <v>6554</v>
      </c>
      <c r="D13" s="11">
        <v>6546</v>
      </c>
      <c r="E13" s="11">
        <v>6558</v>
      </c>
      <c r="F13" s="11">
        <v>6578</v>
      </c>
      <c r="G13" s="11">
        <v>6589</v>
      </c>
      <c r="H13" s="11">
        <v>6656</v>
      </c>
      <c r="I13" s="11">
        <v>6643</v>
      </c>
      <c r="J13" s="11">
        <v>6826</v>
      </c>
      <c r="K13" s="11">
        <v>6779</v>
      </c>
      <c r="L13" s="11">
        <v>6790</v>
      </c>
      <c r="M13" s="11">
        <v>6730</v>
      </c>
      <c r="N13" s="11">
        <v>79811</v>
      </c>
      <c r="O13" s="10"/>
    </row>
    <row r="14" spans="1:15" ht="15">
      <c r="A14" s="13" t="s">
        <v>19</v>
      </c>
      <c r="B14" s="11" t="s">
        <v>20</v>
      </c>
      <c r="C14" s="11" t="s">
        <v>20</v>
      </c>
      <c r="D14" s="11" t="s">
        <v>20</v>
      </c>
      <c r="E14" s="11" t="s">
        <v>20</v>
      </c>
      <c r="F14" s="11" t="s">
        <v>20</v>
      </c>
      <c r="G14" s="11" t="s">
        <v>20</v>
      </c>
      <c r="H14" s="11" t="s">
        <v>20</v>
      </c>
      <c r="I14" s="11" t="s">
        <v>20</v>
      </c>
      <c r="J14" s="11" t="s">
        <v>20</v>
      </c>
      <c r="K14" s="11" t="s">
        <v>20</v>
      </c>
      <c r="L14" s="11" t="s">
        <v>20</v>
      </c>
      <c r="M14" s="11" t="s">
        <v>20</v>
      </c>
      <c r="N14" s="11" t="s">
        <v>20</v>
      </c>
      <c r="O14" s="10"/>
    </row>
    <row r="15" spans="1:15" ht="15">
      <c r="A15" s="7" t="s">
        <v>21</v>
      </c>
      <c r="B15" s="11">
        <v>9170.504</v>
      </c>
      <c r="C15" s="11">
        <v>7916.443</v>
      </c>
      <c r="D15" s="11">
        <v>8060.848</v>
      </c>
      <c r="E15" s="11">
        <v>7630.405</v>
      </c>
      <c r="F15" s="11">
        <v>6623.829</v>
      </c>
      <c r="G15" s="11">
        <v>6747.946</v>
      </c>
      <c r="H15" s="11">
        <v>7154.128</v>
      </c>
      <c r="I15" s="11">
        <v>6831.341</v>
      </c>
      <c r="J15" s="11">
        <v>6863.205</v>
      </c>
      <c r="K15" s="11">
        <v>8136.817</v>
      </c>
      <c r="L15" s="11">
        <v>7886.613</v>
      </c>
      <c r="M15" s="11">
        <v>8756.913</v>
      </c>
      <c r="N15" s="11">
        <v>91778.992</v>
      </c>
      <c r="O15" s="10"/>
    </row>
    <row r="16" spans="1:15" ht="15">
      <c r="A16" s="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6"/>
      <c r="O16" s="10"/>
    </row>
    <row r="17" spans="1:15" ht="15">
      <c r="A17" s="17" t="s">
        <v>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6"/>
      <c r="O17" s="10"/>
    </row>
    <row r="18" spans="1:15" ht="15">
      <c r="A18" s="7" t="s">
        <v>18</v>
      </c>
      <c r="B18" s="11">
        <v>194</v>
      </c>
      <c r="C18" s="11">
        <v>193</v>
      </c>
      <c r="D18" s="11">
        <v>190</v>
      </c>
      <c r="E18" s="11">
        <v>193</v>
      </c>
      <c r="F18" s="11">
        <v>192</v>
      </c>
      <c r="G18" s="11">
        <v>191</v>
      </c>
      <c r="H18" s="11">
        <v>195</v>
      </c>
      <c r="I18" s="11">
        <v>194</v>
      </c>
      <c r="J18" s="11">
        <v>194</v>
      </c>
      <c r="K18" s="11">
        <v>196</v>
      </c>
      <c r="L18" s="11">
        <v>196</v>
      </c>
      <c r="M18" s="11">
        <v>191</v>
      </c>
      <c r="N18" s="11">
        <v>2319</v>
      </c>
      <c r="O18" s="10"/>
    </row>
    <row r="19" spans="1:15" ht="15">
      <c r="A19" s="13" t="s">
        <v>19</v>
      </c>
      <c r="B19" s="18">
        <v>22.999962</v>
      </c>
      <c r="C19" s="18">
        <v>22.659543</v>
      </c>
      <c r="D19" s="18">
        <v>22.24436</v>
      </c>
      <c r="E19" s="18">
        <v>21.409505</v>
      </c>
      <c r="F19" s="18">
        <v>22.786</v>
      </c>
      <c r="G19" s="18">
        <v>23.285</v>
      </c>
      <c r="H19" s="18">
        <v>23.189</v>
      </c>
      <c r="I19" s="18">
        <v>23.776</v>
      </c>
      <c r="J19" s="18">
        <v>23.537</v>
      </c>
      <c r="K19" s="18">
        <v>23.157</v>
      </c>
      <c r="L19" s="18">
        <v>22.968</v>
      </c>
      <c r="M19" s="18">
        <v>24.007</v>
      </c>
      <c r="N19" s="18">
        <v>276.01837</v>
      </c>
      <c r="O19" s="10"/>
    </row>
    <row r="20" spans="1:15" ht="15">
      <c r="A20" s="7" t="s">
        <v>21</v>
      </c>
      <c r="B20" s="11">
        <v>8095.3</v>
      </c>
      <c r="C20" s="11">
        <v>7807.952</v>
      </c>
      <c r="D20" s="11">
        <v>8853.105</v>
      </c>
      <c r="E20" s="11">
        <v>7860.181</v>
      </c>
      <c r="F20" s="11">
        <v>7368.462</v>
      </c>
      <c r="G20" s="11">
        <v>8751.846</v>
      </c>
      <c r="H20" s="11">
        <v>8539.95</v>
      </c>
      <c r="I20" s="11">
        <v>8797.758</v>
      </c>
      <c r="J20" s="11">
        <v>8350.681</v>
      </c>
      <c r="K20" s="11">
        <v>7734.606</v>
      </c>
      <c r="L20" s="11">
        <v>8507.626</v>
      </c>
      <c r="M20" s="11">
        <v>8453.808</v>
      </c>
      <c r="N20" s="11">
        <v>99121.27500000001</v>
      </c>
      <c r="O20" s="10"/>
    </row>
    <row r="21" spans="1:15" ht="15">
      <c r="A21" s="7"/>
      <c r="B21" s="11"/>
      <c r="C21" s="11"/>
      <c r="D21" s="11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0"/>
    </row>
    <row r="22" spans="1:15" ht="15">
      <c r="A22" s="17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0"/>
    </row>
    <row r="23" spans="1:15" ht="15">
      <c r="A23" s="7" t="s">
        <v>18</v>
      </c>
      <c r="B23" s="11">
        <f>+TOTAL!B33+TOTAL!B41+TOTAL!B49</f>
        <v>16</v>
      </c>
      <c r="C23" s="11">
        <f>+TOTAL!C33+TOTAL!C41+TOTAL!C49</f>
        <v>16</v>
      </c>
      <c r="D23" s="11">
        <f>+TOTAL!D33+TOTAL!D41+TOTAL!D49</f>
        <v>16</v>
      </c>
      <c r="E23" s="11">
        <f>+TOTAL!E33+TOTAL!E41+TOTAL!E49</f>
        <v>16</v>
      </c>
      <c r="F23" s="11">
        <f>+TOTAL!F33+TOTAL!F41+TOTAL!F49</f>
        <v>16</v>
      </c>
      <c r="G23" s="11">
        <f>+TOTAL!G33+TOTAL!G41+TOTAL!G49</f>
        <v>16</v>
      </c>
      <c r="H23" s="11">
        <f>+TOTAL!H33+TOTAL!H41+TOTAL!H49</f>
        <v>16</v>
      </c>
      <c r="I23" s="11">
        <f>+TOTAL!I33+TOTAL!I41+TOTAL!I49</f>
        <v>16</v>
      </c>
      <c r="J23" s="11">
        <f>+TOTAL!J33+TOTAL!J41+TOTAL!J49</f>
        <v>16</v>
      </c>
      <c r="K23" s="11">
        <f>+TOTAL!K33+TOTAL!K41+TOTAL!K49</f>
        <v>16</v>
      </c>
      <c r="L23" s="11">
        <f>+TOTAL!L33+TOTAL!L41+TOTAL!L49</f>
        <v>16</v>
      </c>
      <c r="M23" s="11">
        <f>+TOTAL!M33+TOTAL!M41+TOTAL!M49</f>
        <v>16</v>
      </c>
      <c r="N23" s="11">
        <v>192</v>
      </c>
      <c r="O23" s="10"/>
    </row>
    <row r="24" spans="1:15" ht="15">
      <c r="A24" s="13" t="s">
        <v>25</v>
      </c>
      <c r="B24" s="18">
        <f>+TOTAL!B34+TOTAL!B42+TOTAL!B50</f>
        <v>28.30664</v>
      </c>
      <c r="C24" s="18">
        <f>+TOTAL!C34+TOTAL!C42+TOTAL!C50</f>
        <v>27.744525000000003</v>
      </c>
      <c r="D24" s="18">
        <f>+TOTAL!D34+TOTAL!D42+TOTAL!D50</f>
        <v>27.81068</v>
      </c>
      <c r="E24" s="18">
        <f>+TOTAL!E34+TOTAL!E42+TOTAL!E50</f>
        <v>27.543525</v>
      </c>
      <c r="F24" s="18">
        <f>+TOTAL!F34+TOTAL!F42+TOTAL!F50</f>
        <v>26.027335</v>
      </c>
      <c r="G24" s="18">
        <f>+TOTAL!G34+TOTAL!G42+TOTAL!G50</f>
        <v>26.735385</v>
      </c>
      <c r="H24" s="18">
        <f>+TOTAL!H34+TOTAL!H42+TOTAL!H50</f>
        <v>25.747815000000003</v>
      </c>
      <c r="I24" s="18">
        <f>+TOTAL!I34+TOTAL!I42+TOTAL!I50</f>
        <v>25.711785</v>
      </c>
      <c r="J24" s="18">
        <f>+TOTAL!J34+TOTAL!J42+TOTAL!J50</f>
        <v>27.264539999999997</v>
      </c>
      <c r="K24" s="18">
        <f>+TOTAL!K34+TOTAL!K42+TOTAL!K50</f>
        <v>29.60733</v>
      </c>
      <c r="L24" s="18">
        <f>+TOTAL!L34+TOTAL!L42+TOTAL!L50</f>
        <v>28.741275</v>
      </c>
      <c r="M24" s="18">
        <f>+TOTAL!M34+TOTAL!M42+TOTAL!M50</f>
        <v>30.074883999999997</v>
      </c>
      <c r="N24" s="18">
        <v>331.31571899999994</v>
      </c>
      <c r="O24" s="10"/>
    </row>
    <row r="25" spans="1:15" ht="15">
      <c r="A25" s="13" t="s">
        <v>26</v>
      </c>
      <c r="B25" s="18">
        <f>+TOTAL!B35+TOTAL!B43+TOTAL!B51</f>
        <v>26.79768</v>
      </c>
      <c r="C25" s="18">
        <f>+TOTAL!C35+TOTAL!C43+TOTAL!C51</f>
        <v>27.223039999999997</v>
      </c>
      <c r="D25" s="18">
        <f>+TOTAL!D35+TOTAL!D43+TOTAL!D51</f>
        <v>26.81673</v>
      </c>
      <c r="E25" s="18">
        <f>+TOTAL!E35+TOTAL!E43+TOTAL!E51</f>
        <v>27.15526</v>
      </c>
      <c r="F25" s="18">
        <f>+TOTAL!F35+TOTAL!F43+TOTAL!F51</f>
        <v>25.596915</v>
      </c>
      <c r="G25" s="18">
        <f>+TOTAL!G35+TOTAL!G43+TOTAL!G51</f>
        <v>25.76192</v>
      </c>
      <c r="H25" s="18">
        <f>+TOTAL!H35+TOTAL!H43+TOTAL!H51</f>
        <v>24.768124999999998</v>
      </c>
      <c r="I25" s="18">
        <f>+TOTAL!I35+TOTAL!I43+TOTAL!I51</f>
        <v>25.014200000000002</v>
      </c>
      <c r="J25" s="18">
        <f>+TOTAL!J35+TOTAL!J43+TOTAL!J51</f>
        <v>25.418409999999998</v>
      </c>
      <c r="K25" s="18">
        <f>+TOTAL!K35+TOTAL!K43+TOTAL!K51</f>
        <v>27.850695</v>
      </c>
      <c r="L25" s="18">
        <f>+TOTAL!L35+TOTAL!L43+TOTAL!L51</f>
        <v>28.54011</v>
      </c>
      <c r="M25" s="18">
        <f>+TOTAL!M35+TOTAL!M43+TOTAL!M51</f>
        <v>28.958924</v>
      </c>
      <c r="N25" s="18">
        <v>319.902009</v>
      </c>
      <c r="O25" s="10"/>
    </row>
    <row r="26" spans="1:15" ht="15">
      <c r="A26" s="7" t="s">
        <v>27</v>
      </c>
      <c r="B26" s="11">
        <f>+TOTAL!B36+TOTAL!B44+TOTAL!B52</f>
        <v>5949.415</v>
      </c>
      <c r="C26" s="11">
        <f>+TOTAL!C36+TOTAL!C44+TOTAL!C52</f>
        <v>5349.068</v>
      </c>
      <c r="D26" s="11">
        <f>+TOTAL!D36+TOTAL!D44+TOTAL!D52</f>
        <v>6524.201641162952</v>
      </c>
      <c r="E26" s="11">
        <f>+TOTAL!E36+TOTAL!E44+TOTAL!E52</f>
        <v>5768.799677933175</v>
      </c>
      <c r="F26" s="11">
        <f>+TOTAL!F36+TOTAL!F44+TOTAL!F52</f>
        <v>5729.857842036034</v>
      </c>
      <c r="G26" s="11">
        <f>+TOTAL!G36+TOTAL!G44+TOTAL!G52</f>
        <v>6315.689865493736</v>
      </c>
      <c r="H26" s="11">
        <f>+TOTAL!H36+TOTAL!H44+TOTAL!H52</f>
        <v>5632.407106422764</v>
      </c>
      <c r="I26" s="11">
        <f>+TOTAL!I36+TOTAL!I44+TOTAL!I52</f>
        <v>6138.387077267365</v>
      </c>
      <c r="J26" s="11">
        <f>+TOTAL!J36+TOTAL!J44+TOTAL!J52</f>
        <v>5859.402900009565</v>
      </c>
      <c r="K26" s="11">
        <f>+TOTAL!K36+TOTAL!K44+TOTAL!K52</f>
        <v>6310.971340801916</v>
      </c>
      <c r="L26" s="11">
        <f>+TOTAL!L36+TOTAL!L44+TOTAL!L52</f>
        <v>5956.754642645207</v>
      </c>
      <c r="M26" s="11">
        <f>+TOTAL!M36+TOTAL!M44+TOTAL!M52</f>
        <v>6609.530749885319</v>
      </c>
      <c r="N26" s="11">
        <v>72144.48584365804</v>
      </c>
      <c r="O26" s="10"/>
    </row>
    <row r="27" spans="1:15" ht="15">
      <c r="A27" s="7" t="s">
        <v>28</v>
      </c>
      <c r="B27" s="11">
        <f>+TOTAL!B37+TOTAL!B45+TOTAL!B53</f>
        <v>6002.468000000001</v>
      </c>
      <c r="C27" s="11">
        <f>+TOTAL!C37+TOTAL!C45+TOTAL!C53</f>
        <v>6136.787</v>
      </c>
      <c r="D27" s="11">
        <f>+TOTAL!D37+TOTAL!D45+TOTAL!D53</f>
        <v>7089.091358837048</v>
      </c>
      <c r="E27" s="11">
        <f>+TOTAL!E37+TOTAL!E45+TOTAL!E53</f>
        <v>6247.037322066825</v>
      </c>
      <c r="F27" s="11">
        <f>+TOTAL!F37+TOTAL!F45+TOTAL!F53</f>
        <v>5469.073157963966</v>
      </c>
      <c r="G27" s="11">
        <f>+TOTAL!G37+TOTAL!G45+TOTAL!G53</f>
        <v>7108.220134506264</v>
      </c>
      <c r="H27" s="11">
        <f>+TOTAL!H37+TOTAL!H45+TOTAL!H53</f>
        <v>5961.998893577238</v>
      </c>
      <c r="I27" s="11">
        <f>+TOTAL!I37+TOTAL!I45+TOTAL!I53</f>
        <v>6958.073922732636</v>
      </c>
      <c r="J27" s="11">
        <f>+TOTAL!J37+TOTAL!J45+TOTAL!J53</f>
        <v>6129.203099990435</v>
      </c>
      <c r="K27" s="11">
        <f>+TOTAL!K37+TOTAL!K45+TOTAL!K53</f>
        <v>6619.103659198085</v>
      </c>
      <c r="L27" s="11">
        <f>+TOTAL!L37+TOTAL!L45+TOTAL!L53</f>
        <v>7337.593357354794</v>
      </c>
      <c r="M27" s="11">
        <f>+TOTAL!M37+TOTAL!M45+TOTAL!M53</f>
        <v>6779.9622501146805</v>
      </c>
      <c r="N27" s="11">
        <v>77838.61215634197</v>
      </c>
      <c r="O27" s="10"/>
    </row>
    <row r="28" spans="1:15" ht="15">
      <c r="A28" s="7" t="s">
        <v>21</v>
      </c>
      <c r="B28" s="11">
        <f>+B26+B27</f>
        <v>11951.883000000002</v>
      </c>
      <c r="C28" s="11">
        <f aca="true" t="shared" si="0" ref="C28:M28">+C26+C27</f>
        <v>11485.855</v>
      </c>
      <c r="D28" s="11">
        <f t="shared" si="0"/>
        <v>13613.293</v>
      </c>
      <c r="E28" s="11">
        <f t="shared" si="0"/>
        <v>12015.837</v>
      </c>
      <c r="F28" s="11">
        <f t="shared" si="0"/>
        <v>11198.931</v>
      </c>
      <c r="G28" s="11">
        <f t="shared" si="0"/>
        <v>13423.91</v>
      </c>
      <c r="H28" s="11">
        <f t="shared" si="0"/>
        <v>11594.406000000003</v>
      </c>
      <c r="I28" s="11">
        <f t="shared" si="0"/>
        <v>13096.461000000001</v>
      </c>
      <c r="J28" s="11">
        <f t="shared" si="0"/>
        <v>11988.606</v>
      </c>
      <c r="K28" s="11">
        <f t="shared" si="0"/>
        <v>12930.075</v>
      </c>
      <c r="L28" s="11">
        <f t="shared" si="0"/>
        <v>13294.348000000002</v>
      </c>
      <c r="M28" s="11">
        <f t="shared" si="0"/>
        <v>13389.492999999999</v>
      </c>
      <c r="N28" s="11">
        <v>149979.852</v>
      </c>
      <c r="O28" s="10"/>
    </row>
    <row r="29" spans="1:15" ht="15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0"/>
    </row>
    <row r="30" spans="1:15" ht="15">
      <c r="A30" s="17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0"/>
    </row>
    <row r="31" spans="1:15" ht="15">
      <c r="A31" s="13" t="s">
        <v>30</v>
      </c>
      <c r="B31" s="12">
        <f aca="true" t="shared" si="1" ref="B31:N31">B8+B13+B18+B23</f>
        <v>35453</v>
      </c>
      <c r="C31" s="12">
        <f t="shared" si="1"/>
        <v>35442</v>
      </c>
      <c r="D31" s="12">
        <f t="shared" si="1"/>
        <v>35428</v>
      </c>
      <c r="E31" s="12">
        <f t="shared" si="1"/>
        <v>35425</v>
      </c>
      <c r="F31" s="12">
        <f t="shared" si="1"/>
        <v>35417</v>
      </c>
      <c r="G31" s="12">
        <f t="shared" si="1"/>
        <v>35432</v>
      </c>
      <c r="H31" s="12">
        <f t="shared" si="1"/>
        <v>35545</v>
      </c>
      <c r="I31" s="12">
        <f t="shared" si="1"/>
        <v>35556</v>
      </c>
      <c r="J31" s="12">
        <f t="shared" si="1"/>
        <v>36526</v>
      </c>
      <c r="K31" s="12">
        <f t="shared" si="1"/>
        <v>36061</v>
      </c>
      <c r="L31" s="12">
        <f t="shared" si="1"/>
        <v>36140</v>
      </c>
      <c r="M31" s="12">
        <f t="shared" si="1"/>
        <v>35695</v>
      </c>
      <c r="N31" s="12">
        <f t="shared" si="1"/>
        <v>428120</v>
      </c>
      <c r="O31" s="21"/>
    </row>
    <row r="32" spans="1:15" ht="15">
      <c r="A32" s="13" t="s">
        <v>19</v>
      </c>
      <c r="B32" s="22" t="s">
        <v>20</v>
      </c>
      <c r="C32" s="22" t="s">
        <v>20</v>
      </c>
      <c r="D32" s="22" t="s">
        <v>20</v>
      </c>
      <c r="E32" s="22" t="s">
        <v>20</v>
      </c>
      <c r="F32" s="22" t="s">
        <v>20</v>
      </c>
      <c r="G32" s="22" t="s">
        <v>20</v>
      </c>
      <c r="H32" s="22" t="s">
        <v>20</v>
      </c>
      <c r="I32" s="22" t="s">
        <v>20</v>
      </c>
      <c r="J32" s="22" t="s">
        <v>20</v>
      </c>
      <c r="K32" s="22" t="s">
        <v>20</v>
      </c>
      <c r="L32" s="22" t="s">
        <v>20</v>
      </c>
      <c r="M32" s="22" t="s">
        <v>20</v>
      </c>
      <c r="N32" s="22" t="s">
        <v>20</v>
      </c>
      <c r="O32" s="10"/>
    </row>
    <row r="33" spans="1:15" ht="15">
      <c r="A33" s="7" t="s">
        <v>21</v>
      </c>
      <c r="B33" s="12">
        <f aca="true" t="shared" si="2" ref="B33:M33">B10+B15+B20+B28</f>
        <v>45816.096000000005</v>
      </c>
      <c r="C33" s="12">
        <f t="shared" si="2"/>
        <v>43538.517</v>
      </c>
      <c r="D33" s="12">
        <f t="shared" si="2"/>
        <v>44799.852</v>
      </c>
      <c r="E33" s="12">
        <f t="shared" si="2"/>
        <v>42371.049</v>
      </c>
      <c r="F33" s="12">
        <f t="shared" si="2"/>
        <v>37696.607</v>
      </c>
      <c r="G33" s="12">
        <f t="shared" si="2"/>
        <v>41308.25199999999</v>
      </c>
      <c r="H33" s="12">
        <f t="shared" si="2"/>
        <v>39022.43000000001</v>
      </c>
      <c r="I33" s="12">
        <f t="shared" si="2"/>
        <v>41766.74600000001</v>
      </c>
      <c r="J33" s="12">
        <f t="shared" si="2"/>
        <v>39651.521</v>
      </c>
      <c r="K33" s="12">
        <f t="shared" si="2"/>
        <v>43096.297999999995</v>
      </c>
      <c r="L33" s="12">
        <f t="shared" si="2"/>
        <v>44310.881</v>
      </c>
      <c r="M33" s="12">
        <f t="shared" si="2"/>
        <v>47986.584</v>
      </c>
      <c r="N33" s="11">
        <v>511361.58699999994</v>
      </c>
      <c r="O33" s="21"/>
    </row>
    <row r="34" spans="1:15" ht="15">
      <c r="A34" s="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5"/>
    </row>
    <row r="35" spans="1:15" ht="15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"/>
    </row>
    <row r="37" ht="15.75">
      <c r="A37" s="51" t="s">
        <v>43</v>
      </c>
    </row>
  </sheetData>
  <printOptions/>
  <pageMargins left="0.5" right="0.6597222222222222" top="0.5" bottom="0.55" header="0.5" footer="0.5"/>
  <pageSetup horizontalDpi="300" verticalDpi="300" orientation="landscape" scale="66" r:id="rId1"/>
  <headerFooter alignWithMargins="0">
    <oddFooter>&amp;L&amp;D&amp;CPAGE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00"/>
  <sheetViews>
    <sheetView showOutlineSymbols="0"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5.75"/>
  <cols>
    <col min="1" max="1" width="27.3359375" style="2" customWidth="1"/>
    <col min="2" max="13" width="8.6640625" style="2" customWidth="1"/>
    <col min="14" max="14" width="8.6640625" style="2" hidden="1" customWidth="1"/>
    <col min="15" max="15" width="11.3359375" style="2" customWidth="1"/>
    <col min="16" max="16384" width="8.6640625" style="2" customWidth="1"/>
  </cols>
  <sheetData>
    <row r="1" spans="1:253" s="27" customFormat="1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253" s="27" customFormat="1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s="27" customFormat="1" ht="1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s="27" customFormat="1" ht="15.75">
      <c r="A4" s="49">
        <v>1999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8"/>
      <c r="T4" s="28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27" customFormat="1" ht="15">
      <c r="A5" s="29" t="s">
        <v>3</v>
      </c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/>
      <c r="P5" s="26"/>
      <c r="Q5" s="26"/>
      <c r="R5" s="26"/>
      <c r="S5" s="28"/>
      <c r="T5" s="28"/>
      <c r="U5" s="26"/>
      <c r="V5" s="26"/>
      <c r="W5" s="26"/>
      <c r="X5" s="30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s="27" customFormat="1" ht="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6"/>
      <c r="Q6" s="26"/>
      <c r="R6" s="26"/>
      <c r="S6" s="28"/>
      <c r="T6" s="28"/>
      <c r="U6" s="26"/>
      <c r="V6" s="26"/>
      <c r="W6" s="26"/>
      <c r="X6" s="30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pans="1:253" s="27" customFormat="1" ht="15">
      <c r="A7" s="29" t="s">
        <v>32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8"/>
      <c r="P7" s="26"/>
      <c r="Q7" s="26"/>
      <c r="R7" s="26"/>
      <c r="S7" s="2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pans="1:253" s="27" customFormat="1" ht="15">
      <c r="A8" s="26" t="s">
        <v>18</v>
      </c>
      <c r="B8" s="31">
        <v>28681</v>
      </c>
      <c r="C8" s="31">
        <v>28679</v>
      </c>
      <c r="D8" s="31">
        <v>28676</v>
      </c>
      <c r="E8" s="31">
        <v>28658</v>
      </c>
      <c r="F8" s="31">
        <v>28631</v>
      </c>
      <c r="G8" s="31">
        <v>28636</v>
      </c>
      <c r="H8" s="31">
        <v>28678</v>
      </c>
      <c r="I8" s="31">
        <v>28703</v>
      </c>
      <c r="J8" s="31">
        <v>29490</v>
      </c>
      <c r="K8" s="31">
        <v>29070</v>
      </c>
      <c r="L8" s="31">
        <v>29138</v>
      </c>
      <c r="M8" s="31">
        <v>28758</v>
      </c>
      <c r="N8" s="32">
        <v>345798</v>
      </c>
      <c r="O8" s="26"/>
      <c r="P8" s="26"/>
      <c r="Q8" s="26"/>
      <c r="R8" s="28"/>
      <c r="S8" s="34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s="27" customFormat="1" ht="15">
      <c r="A9" s="35" t="s">
        <v>19</v>
      </c>
      <c r="B9" s="36" t="s">
        <v>20</v>
      </c>
      <c r="C9" s="36" t="s">
        <v>20</v>
      </c>
      <c r="D9" s="36" t="s">
        <v>20</v>
      </c>
      <c r="E9" s="36" t="s">
        <v>20</v>
      </c>
      <c r="F9" s="36" t="s">
        <v>20</v>
      </c>
      <c r="G9" s="36" t="s">
        <v>20</v>
      </c>
      <c r="H9" s="36" t="s">
        <v>20</v>
      </c>
      <c r="I9" s="36" t="s">
        <v>20</v>
      </c>
      <c r="J9" s="36" t="s">
        <v>20</v>
      </c>
      <c r="K9" s="36" t="s">
        <v>20</v>
      </c>
      <c r="L9" s="36" t="s">
        <v>20</v>
      </c>
      <c r="M9" s="36" t="s">
        <v>20</v>
      </c>
      <c r="N9" s="36" t="s">
        <v>20</v>
      </c>
      <c r="O9" s="37"/>
      <c r="P9" s="26"/>
      <c r="Q9" s="26"/>
      <c r="R9" s="28"/>
      <c r="S9" s="34"/>
      <c r="T9" s="26"/>
      <c r="U9" s="26"/>
      <c r="V9" s="26"/>
      <c r="W9" s="26"/>
      <c r="X9" s="38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pans="1:253" s="27" customFormat="1" ht="15">
      <c r="A10" s="26" t="s">
        <v>21</v>
      </c>
      <c r="B10" s="31">
        <v>16598.409</v>
      </c>
      <c r="C10" s="31">
        <v>16328.267</v>
      </c>
      <c r="D10" s="31">
        <v>14272.606</v>
      </c>
      <c r="E10" s="31">
        <v>14864.626</v>
      </c>
      <c r="F10" s="31">
        <v>12505.385</v>
      </c>
      <c r="G10" s="31">
        <v>12384.55</v>
      </c>
      <c r="H10" s="31">
        <v>11733.946</v>
      </c>
      <c r="I10" s="31">
        <v>13041.186</v>
      </c>
      <c r="J10" s="31">
        <v>12449.029</v>
      </c>
      <c r="K10" s="31">
        <v>14294.8</v>
      </c>
      <c r="L10" s="31">
        <v>14622.294</v>
      </c>
      <c r="M10" s="31">
        <v>17386.37</v>
      </c>
      <c r="N10" s="32">
        <v>170481.468</v>
      </c>
      <c r="O10" s="26"/>
      <c r="P10" s="26"/>
      <c r="Q10" s="26"/>
      <c r="R10" s="26"/>
      <c r="S10" s="26"/>
      <c r="T10" s="26"/>
      <c r="U10" s="26"/>
      <c r="V10" s="26"/>
      <c r="W10" s="26"/>
      <c r="X10" s="38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pans="1:253" s="27" customFormat="1" ht="15">
      <c r="A11" s="26"/>
      <c r="B11" s="3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8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38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s="27" customFormat="1" ht="15">
      <c r="A12" s="29" t="s">
        <v>33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34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s="27" customFormat="1" ht="15">
      <c r="A13" s="26" t="s">
        <v>18</v>
      </c>
      <c r="B13" s="31">
        <v>5447</v>
      </c>
      <c r="C13" s="31">
        <v>5436</v>
      </c>
      <c r="D13" s="31">
        <v>5430</v>
      </c>
      <c r="E13" s="31">
        <v>5438</v>
      </c>
      <c r="F13" s="31">
        <v>5459</v>
      </c>
      <c r="G13" s="31">
        <v>5466</v>
      </c>
      <c r="H13" s="31">
        <v>5509</v>
      </c>
      <c r="I13" s="31">
        <v>5504</v>
      </c>
      <c r="J13" s="31">
        <v>5617</v>
      </c>
      <c r="K13" s="31">
        <v>5570</v>
      </c>
      <c r="L13" s="31">
        <v>5581</v>
      </c>
      <c r="M13" s="31">
        <v>5520</v>
      </c>
      <c r="N13" s="33">
        <v>65977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27" customFormat="1" ht="15">
      <c r="A14" s="35" t="s">
        <v>19</v>
      </c>
      <c r="B14" s="36" t="s">
        <v>20</v>
      </c>
      <c r="C14" s="36" t="s">
        <v>20</v>
      </c>
      <c r="D14" s="36" t="s">
        <v>20</v>
      </c>
      <c r="E14" s="36" t="s">
        <v>20</v>
      </c>
      <c r="F14" s="36" t="s">
        <v>20</v>
      </c>
      <c r="G14" s="36" t="s">
        <v>20</v>
      </c>
      <c r="H14" s="36" t="s">
        <v>20</v>
      </c>
      <c r="I14" s="36" t="s">
        <v>20</v>
      </c>
      <c r="J14" s="36" t="s">
        <v>20</v>
      </c>
      <c r="K14" s="36" t="s">
        <v>20</v>
      </c>
      <c r="L14" s="36" t="s">
        <v>20</v>
      </c>
      <c r="M14" s="36" t="s">
        <v>20</v>
      </c>
      <c r="N14" s="39" t="s">
        <v>20</v>
      </c>
      <c r="O14" s="37"/>
      <c r="P14" s="26"/>
      <c r="Q14" s="26"/>
      <c r="R14" s="26"/>
      <c r="S14" s="26"/>
      <c r="T14" s="26"/>
      <c r="U14" s="26"/>
      <c r="V14" s="26"/>
      <c r="W14" s="26"/>
      <c r="X14" s="38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s="27" customFormat="1" ht="15">
      <c r="A15" s="26" t="s">
        <v>21</v>
      </c>
      <c r="B15" s="33">
        <v>8637.939</v>
      </c>
      <c r="C15" s="31">
        <v>7418</v>
      </c>
      <c r="D15" s="31">
        <v>7536</v>
      </c>
      <c r="E15" s="31">
        <v>7128</v>
      </c>
      <c r="F15" s="40">
        <v>6137.787</v>
      </c>
      <c r="G15" s="40">
        <v>6265.349</v>
      </c>
      <c r="H15" s="40">
        <v>6643.15</v>
      </c>
      <c r="I15" s="40">
        <v>6324.426</v>
      </c>
      <c r="J15" s="40">
        <v>6373.939</v>
      </c>
      <c r="K15" s="40">
        <v>7650.8</v>
      </c>
      <c r="L15" s="40">
        <v>7418.033</v>
      </c>
      <c r="M15" s="40">
        <v>8269.977</v>
      </c>
      <c r="N15" s="33">
        <f>SUM(B15:M15)</f>
        <v>85803.4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s="27" customFormat="1" ht="15">
      <c r="A16" s="26"/>
      <c r="B16" s="33"/>
      <c r="C16" s="26"/>
      <c r="D16" s="26"/>
      <c r="E16" s="33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s="27" customFormat="1" ht="1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pans="1:253" s="27" customFormat="1" ht="15">
      <c r="A18" s="26" t="s">
        <v>18</v>
      </c>
      <c r="B18" s="31">
        <v>14</v>
      </c>
      <c r="C18" s="31">
        <v>14</v>
      </c>
      <c r="D18" s="31">
        <v>14</v>
      </c>
      <c r="E18" s="31">
        <v>14</v>
      </c>
      <c r="F18" s="31">
        <v>14</v>
      </c>
      <c r="G18" s="31">
        <v>14</v>
      </c>
      <c r="H18" s="31">
        <v>14</v>
      </c>
      <c r="I18" s="31">
        <v>14</v>
      </c>
      <c r="J18" s="31">
        <v>14</v>
      </c>
      <c r="K18" s="31">
        <v>14</v>
      </c>
      <c r="L18" s="31">
        <v>14</v>
      </c>
      <c r="M18" s="31">
        <v>15</v>
      </c>
      <c r="N18" s="33">
        <f>SUM(B18:M18)</f>
        <v>169</v>
      </c>
      <c r="O18" s="33"/>
      <c r="P18" s="4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pans="1:253" s="27" customFormat="1" ht="15">
      <c r="A19" s="35" t="s">
        <v>35</v>
      </c>
      <c r="B19" s="44" t="s">
        <v>20</v>
      </c>
      <c r="C19" s="44" t="s">
        <v>20</v>
      </c>
      <c r="D19" s="44" t="s">
        <v>20</v>
      </c>
      <c r="E19" s="44" t="s">
        <v>20</v>
      </c>
      <c r="F19" s="44" t="s">
        <v>20</v>
      </c>
      <c r="G19" s="44" t="s">
        <v>20</v>
      </c>
      <c r="H19" s="44" t="s">
        <v>20</v>
      </c>
      <c r="I19" s="44" t="s">
        <v>20</v>
      </c>
      <c r="J19" s="44" t="s">
        <v>20</v>
      </c>
      <c r="K19" s="44" t="s">
        <v>20</v>
      </c>
      <c r="L19" s="44" t="s">
        <v>20</v>
      </c>
      <c r="M19" s="44" t="s">
        <v>20</v>
      </c>
      <c r="N19" s="39" t="s">
        <v>20</v>
      </c>
      <c r="O19" s="33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253" s="27" customFormat="1" ht="15">
      <c r="A20" s="26" t="s">
        <v>21</v>
      </c>
      <c r="B20" s="31">
        <v>265.014</v>
      </c>
      <c r="C20" s="31">
        <v>230.366</v>
      </c>
      <c r="D20" s="31">
        <v>257.79</v>
      </c>
      <c r="E20" s="31">
        <v>233.02</v>
      </c>
      <c r="F20" s="31">
        <v>218.001</v>
      </c>
      <c r="G20" s="31">
        <v>242.238</v>
      </c>
      <c r="H20" s="31">
        <v>241.059</v>
      </c>
      <c r="I20" s="31">
        <v>237.426</v>
      </c>
      <c r="J20" s="31">
        <v>219.027</v>
      </c>
      <c r="K20" s="31">
        <v>209.511</v>
      </c>
      <c r="L20" s="31">
        <v>197.455</v>
      </c>
      <c r="M20" s="31">
        <v>214.743</v>
      </c>
      <c r="N20" s="33">
        <f>SUM(B20:M20)</f>
        <v>2765.6499999999996</v>
      </c>
      <c r="O20" s="33"/>
      <c r="P20" s="26"/>
      <c r="Q20" s="26"/>
      <c r="R20" s="26"/>
      <c r="S20" s="26"/>
      <c r="T20" s="26"/>
      <c r="U20" s="26"/>
      <c r="V20" s="4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pans="1:253" s="27" customFormat="1" ht="15">
      <c r="A21" s="2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6"/>
      <c r="O21" s="26"/>
      <c r="P21" s="26"/>
      <c r="Q21" s="26"/>
      <c r="R21" s="26"/>
      <c r="S21" s="26"/>
      <c r="T21" s="26"/>
      <c r="U21" s="26"/>
      <c r="V21" s="43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pans="1:253" s="27" customFormat="1" ht="15">
      <c r="A22" s="41" t="s">
        <v>36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pans="1:253" s="27" customFormat="1" ht="15">
      <c r="A23" s="26" t="s">
        <v>18</v>
      </c>
      <c r="B23" s="31">
        <v>185</v>
      </c>
      <c r="C23" s="31">
        <v>184</v>
      </c>
      <c r="D23" s="31">
        <v>181</v>
      </c>
      <c r="E23" s="31">
        <v>184</v>
      </c>
      <c r="F23" s="33">
        <v>183</v>
      </c>
      <c r="G23" s="33">
        <v>182</v>
      </c>
      <c r="H23" s="33">
        <v>186</v>
      </c>
      <c r="I23" s="33">
        <v>185</v>
      </c>
      <c r="J23" s="33">
        <v>185</v>
      </c>
      <c r="K23" s="33">
        <v>187</v>
      </c>
      <c r="L23" s="33">
        <v>187</v>
      </c>
      <c r="M23" s="33">
        <v>182</v>
      </c>
      <c r="N23" s="33">
        <f>SUM(B23:M23)</f>
        <v>2211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pans="1:253" s="27" customFormat="1" ht="15">
      <c r="A24" s="35" t="s">
        <v>19</v>
      </c>
      <c r="B24" s="45">
        <v>20.805122</v>
      </c>
      <c r="C24" s="45">
        <v>20.426083</v>
      </c>
      <c r="D24" s="45">
        <v>19.97443</v>
      </c>
      <c r="E24" s="45">
        <v>19.118725</v>
      </c>
      <c r="F24" s="46">
        <v>20.139</v>
      </c>
      <c r="G24" s="46">
        <v>20.647</v>
      </c>
      <c r="H24" s="46">
        <v>20.814</v>
      </c>
      <c r="I24" s="46">
        <v>21.717</v>
      </c>
      <c r="J24" s="46">
        <v>21.109</v>
      </c>
      <c r="K24" s="46">
        <v>20.764</v>
      </c>
      <c r="L24" s="46">
        <v>20.529</v>
      </c>
      <c r="M24" s="46">
        <v>21.505</v>
      </c>
      <c r="N24" s="46">
        <f>SUM(B24:M24)</f>
        <v>247.54835999999997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s="27" customFormat="1" ht="15">
      <c r="A25" s="26" t="s">
        <v>21</v>
      </c>
      <c r="B25" s="31">
        <v>7330.688</v>
      </c>
      <c r="C25" s="31">
        <v>7006.494</v>
      </c>
      <c r="D25" s="31">
        <v>7889.805</v>
      </c>
      <c r="E25" s="31">
        <v>6973.877</v>
      </c>
      <c r="F25" s="33">
        <v>6626.192</v>
      </c>
      <c r="G25" s="33">
        <v>7837.867</v>
      </c>
      <c r="H25" s="33">
        <v>7844.005</v>
      </c>
      <c r="I25" s="33">
        <v>8084.299</v>
      </c>
      <c r="J25" s="33">
        <v>7515.791</v>
      </c>
      <c r="K25" s="33">
        <v>6911.416</v>
      </c>
      <c r="L25" s="33">
        <v>7594.23</v>
      </c>
      <c r="M25" s="33">
        <v>7584.888</v>
      </c>
      <c r="N25" s="33">
        <f>SUM(B25:M25)</f>
        <v>89199.552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s="27" customFormat="1" ht="15">
      <c r="A26" s="2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s="27" customFormat="1" ht="15">
      <c r="A27" s="29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46"/>
      <c r="M27" s="33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s="27" customFormat="1" ht="15">
      <c r="A28" s="26" t="s">
        <v>18</v>
      </c>
      <c r="B28" s="31">
        <v>9</v>
      </c>
      <c r="C28" s="31">
        <v>9</v>
      </c>
      <c r="D28" s="31">
        <v>9</v>
      </c>
      <c r="E28" s="31">
        <v>9</v>
      </c>
      <c r="F28" s="31">
        <v>9</v>
      </c>
      <c r="G28" s="31">
        <v>9</v>
      </c>
      <c r="H28" s="31">
        <v>9</v>
      </c>
      <c r="I28" s="31">
        <v>9</v>
      </c>
      <c r="J28" s="31">
        <v>9</v>
      </c>
      <c r="K28" s="31">
        <v>9</v>
      </c>
      <c r="L28" s="31">
        <v>9</v>
      </c>
      <c r="M28" s="31">
        <v>9</v>
      </c>
      <c r="N28" s="33">
        <f>SUM(B28:M28)</f>
        <v>108</v>
      </c>
      <c r="O28" s="37"/>
      <c r="P28" s="26"/>
      <c r="Q28" s="26"/>
      <c r="R28" s="26"/>
      <c r="S28" s="26"/>
      <c r="T28" s="26"/>
      <c r="U28" s="26"/>
      <c r="V28" s="26"/>
      <c r="W28" s="26"/>
      <c r="X28" s="38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253" s="27" customFormat="1" ht="15">
      <c r="A29" s="35" t="s">
        <v>19</v>
      </c>
      <c r="B29" s="45">
        <v>2.19484</v>
      </c>
      <c r="C29" s="45">
        <v>2.23346</v>
      </c>
      <c r="D29" s="45">
        <v>2.26993</v>
      </c>
      <c r="E29" s="45">
        <v>2.29078</v>
      </c>
      <c r="F29" s="45">
        <v>2.647</v>
      </c>
      <c r="G29" s="45">
        <v>2.638</v>
      </c>
      <c r="H29" s="45">
        <v>2.375</v>
      </c>
      <c r="I29" s="45">
        <v>2.059</v>
      </c>
      <c r="J29" s="45">
        <v>2.428</v>
      </c>
      <c r="K29" s="45">
        <v>2.393</v>
      </c>
      <c r="L29" s="45">
        <v>2.439</v>
      </c>
      <c r="M29" s="45">
        <v>2.502</v>
      </c>
      <c r="N29" s="46">
        <f>SUM(B29:M29)</f>
        <v>28.470010000000002</v>
      </c>
      <c r="O29" s="37"/>
      <c r="P29" s="43"/>
      <c r="Q29" s="26"/>
      <c r="R29" s="26"/>
      <c r="S29" s="26"/>
      <c r="T29" s="26"/>
      <c r="U29" s="26"/>
      <c r="V29" s="26"/>
      <c r="W29" s="26"/>
      <c r="X29" s="38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pans="1:253" s="27" customFormat="1" ht="15">
      <c r="A30" s="26" t="s">
        <v>21</v>
      </c>
      <c r="B30" s="31">
        <v>764.612</v>
      </c>
      <c r="C30" s="31">
        <v>801.458</v>
      </c>
      <c r="D30" s="31">
        <v>963.3</v>
      </c>
      <c r="E30" s="31">
        <v>886.304</v>
      </c>
      <c r="F30" s="31">
        <v>742.27</v>
      </c>
      <c r="G30" s="31">
        <v>913.979</v>
      </c>
      <c r="H30" s="31">
        <v>695.945</v>
      </c>
      <c r="I30" s="31">
        <v>713.459</v>
      </c>
      <c r="J30" s="31">
        <v>834.89</v>
      </c>
      <c r="K30" s="31">
        <v>823.19</v>
      </c>
      <c r="L30" s="31">
        <v>913.396</v>
      </c>
      <c r="M30" s="31">
        <v>868.92</v>
      </c>
      <c r="N30" s="33">
        <f>SUM(B30:M30)</f>
        <v>9921.723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pans="1:253" s="27" customFormat="1" ht="15">
      <c r="A31" s="2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pans="1:253" s="27" customFormat="1" ht="15">
      <c r="A32" s="41" t="s">
        <v>42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253" s="27" customFormat="1" ht="15">
      <c r="A33" s="26" t="s">
        <v>18</v>
      </c>
      <c r="B33" s="31">
        <v>5</v>
      </c>
      <c r="C33" s="31">
        <v>5</v>
      </c>
      <c r="D33" s="31">
        <v>5</v>
      </c>
      <c r="E33" s="31">
        <v>5</v>
      </c>
      <c r="F33" s="31">
        <v>5</v>
      </c>
      <c r="G33" s="31">
        <v>5</v>
      </c>
      <c r="H33" s="31">
        <v>5</v>
      </c>
      <c r="I33" s="31">
        <v>5</v>
      </c>
      <c r="J33" s="31">
        <v>5</v>
      </c>
      <c r="K33" s="31">
        <v>5</v>
      </c>
      <c r="L33" s="31">
        <v>5</v>
      </c>
      <c r="M33" s="31">
        <v>5</v>
      </c>
      <c r="N33" s="33">
        <f aca="true" t="shared" si="0" ref="N33:N38">SUM(B33:M33)</f>
        <v>60</v>
      </c>
      <c r="O33" s="26"/>
      <c r="P33" s="31"/>
      <c r="Q33" s="31"/>
      <c r="R33" s="33"/>
      <c r="S33" s="33"/>
      <c r="T33" s="33"/>
      <c r="U33" s="33"/>
      <c r="V33" s="33"/>
      <c r="W33" s="33"/>
      <c r="X33" s="33"/>
      <c r="Y33" s="33"/>
      <c r="Z33" s="33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pans="1:253" s="27" customFormat="1" ht="15">
      <c r="A34" s="35" t="s">
        <v>25</v>
      </c>
      <c r="B34" s="45">
        <v>3.89609</v>
      </c>
      <c r="C34" s="45">
        <v>3.8567</v>
      </c>
      <c r="D34" s="45">
        <v>3.9072299999999998</v>
      </c>
      <c r="E34" s="45">
        <v>3.91935</v>
      </c>
      <c r="F34" s="45">
        <v>4.1677100000000005</v>
      </c>
      <c r="G34" s="45">
        <v>4.126860000000001</v>
      </c>
      <c r="H34" s="45">
        <v>4.07594</v>
      </c>
      <c r="I34" s="45">
        <v>3.95266</v>
      </c>
      <c r="J34" s="45">
        <v>4.10859</v>
      </c>
      <c r="K34" s="45">
        <v>4.09098</v>
      </c>
      <c r="L34" s="45">
        <v>3.7789</v>
      </c>
      <c r="M34" s="45">
        <v>3.883384</v>
      </c>
      <c r="N34" s="46">
        <f t="shared" si="0"/>
        <v>47.764394</v>
      </c>
      <c r="O34" s="26"/>
      <c r="P34" s="45"/>
      <c r="Q34" s="45"/>
      <c r="R34" s="46"/>
      <c r="S34" s="46"/>
      <c r="T34" s="46"/>
      <c r="U34" s="46"/>
      <c r="V34" s="46"/>
      <c r="W34" s="46"/>
      <c r="X34" s="46"/>
      <c r="Y34" s="46"/>
      <c r="Z34" s="4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pans="1:253" s="27" customFormat="1" ht="15">
      <c r="A35" s="35" t="s">
        <v>26</v>
      </c>
      <c r="B35" s="45">
        <v>3.41668</v>
      </c>
      <c r="C35" s="45">
        <v>3.7498899999999997</v>
      </c>
      <c r="D35" s="45">
        <v>3.63593</v>
      </c>
      <c r="E35" s="45">
        <v>3.8410599999999997</v>
      </c>
      <c r="F35" s="45">
        <v>3.9408899999999996</v>
      </c>
      <c r="G35" s="45">
        <v>3.98247</v>
      </c>
      <c r="H35" s="45">
        <v>3.6258</v>
      </c>
      <c r="I35" s="45">
        <v>3.66</v>
      </c>
      <c r="J35" s="45">
        <v>3.8928599999999998</v>
      </c>
      <c r="K35" s="45">
        <v>3.89362</v>
      </c>
      <c r="L35" s="45">
        <v>3.6910100000000003</v>
      </c>
      <c r="M35" s="45">
        <v>3.7652240000000003</v>
      </c>
      <c r="N35" s="46">
        <f t="shared" si="0"/>
        <v>45.095434000000004</v>
      </c>
      <c r="O35" s="26"/>
      <c r="P35" s="45"/>
      <c r="Q35" s="45"/>
      <c r="R35" s="46"/>
      <c r="S35" s="46"/>
      <c r="T35" s="46"/>
      <c r="U35" s="46"/>
      <c r="V35" s="46"/>
      <c r="W35" s="46"/>
      <c r="X35" s="46"/>
      <c r="Y35" s="46"/>
      <c r="Z35" s="4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pans="1:253" s="27" customFormat="1" ht="15">
      <c r="A36" s="26" t="s">
        <v>27</v>
      </c>
      <c r="B36" s="31">
        <v>807.94</v>
      </c>
      <c r="C36" s="31">
        <v>745.6429999999999</v>
      </c>
      <c r="D36" s="31">
        <v>930.92</v>
      </c>
      <c r="E36" s="31">
        <v>854.851</v>
      </c>
      <c r="F36" s="31">
        <v>863.332</v>
      </c>
      <c r="G36" s="31">
        <v>967.0215720930233</v>
      </c>
      <c r="H36" s="31">
        <v>838.81</v>
      </c>
      <c r="I36" s="31">
        <v>883.099</v>
      </c>
      <c r="J36" s="31">
        <v>866.234</v>
      </c>
      <c r="K36" s="31">
        <v>767.044</v>
      </c>
      <c r="L36" s="31">
        <v>743.193</v>
      </c>
      <c r="M36" s="31">
        <v>840.0920000000001</v>
      </c>
      <c r="N36" s="33">
        <f t="shared" si="0"/>
        <v>10108.179572093024</v>
      </c>
      <c r="O36" s="26"/>
      <c r="P36" s="31"/>
      <c r="Q36" s="31"/>
      <c r="R36" s="33"/>
      <c r="S36" s="33"/>
      <c r="T36" s="33"/>
      <c r="U36" s="33"/>
      <c r="V36" s="33"/>
      <c r="W36" s="33"/>
      <c r="X36" s="33"/>
      <c r="Y36" s="33"/>
      <c r="Z36" s="33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pans="1:253" s="27" customFormat="1" ht="15">
      <c r="A37" s="26" t="s">
        <v>28</v>
      </c>
      <c r="B37" s="31">
        <v>878.8979999999999</v>
      </c>
      <c r="C37" s="31">
        <v>896.034</v>
      </c>
      <c r="D37" s="31">
        <v>1041.442</v>
      </c>
      <c r="E37" s="31">
        <v>921.04</v>
      </c>
      <c r="F37" s="31">
        <v>927.252</v>
      </c>
      <c r="G37" s="31">
        <v>1145.8594279069769</v>
      </c>
      <c r="H37" s="31">
        <v>926.362</v>
      </c>
      <c r="I37" s="31">
        <v>1001.466</v>
      </c>
      <c r="J37" s="31">
        <v>940.164</v>
      </c>
      <c r="K37" s="31">
        <v>921.8</v>
      </c>
      <c r="L37" s="31">
        <v>980.322</v>
      </c>
      <c r="M37" s="31">
        <v>911.508</v>
      </c>
      <c r="N37" s="33">
        <f t="shared" si="0"/>
        <v>11492.147427906975</v>
      </c>
      <c r="O37" s="26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pans="1:253" s="27" customFormat="1" ht="15">
      <c r="A38" s="26" t="s">
        <v>21</v>
      </c>
      <c r="B38" s="31">
        <f>+B36+B37</f>
        <v>1686.838</v>
      </c>
      <c r="C38" s="31">
        <f aca="true" t="shared" si="1" ref="C38:M38">+C36+C37</f>
        <v>1641.677</v>
      </c>
      <c r="D38" s="31">
        <f t="shared" si="1"/>
        <v>1972.362</v>
      </c>
      <c r="E38" s="31">
        <f t="shared" si="1"/>
        <v>1775.891</v>
      </c>
      <c r="F38" s="31">
        <f t="shared" si="1"/>
        <v>1790.5839999999998</v>
      </c>
      <c r="G38" s="31">
        <f t="shared" si="1"/>
        <v>2112.8810000000003</v>
      </c>
      <c r="H38" s="31">
        <f t="shared" si="1"/>
        <v>1765.172</v>
      </c>
      <c r="I38" s="31">
        <f t="shared" si="1"/>
        <v>1884.565</v>
      </c>
      <c r="J38" s="31">
        <f t="shared" si="1"/>
        <v>1806.3980000000001</v>
      </c>
      <c r="K38" s="31">
        <f t="shared" si="1"/>
        <v>1688.844</v>
      </c>
      <c r="L38" s="31">
        <f t="shared" si="1"/>
        <v>1723.5149999999999</v>
      </c>
      <c r="M38" s="31">
        <f t="shared" si="1"/>
        <v>1751.6000000000001</v>
      </c>
      <c r="N38" s="33">
        <f t="shared" si="0"/>
        <v>21600.327</v>
      </c>
      <c r="O38" s="26"/>
      <c r="P38" s="31"/>
      <c r="Q38" s="31"/>
      <c r="R38" s="33"/>
      <c r="S38" s="33"/>
      <c r="T38" s="33"/>
      <c r="U38" s="33"/>
      <c r="V38" s="33"/>
      <c r="W38" s="33"/>
      <c r="X38" s="33"/>
      <c r="Y38" s="33"/>
      <c r="Z38" s="33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pans="1:253" s="27" customFormat="1" ht="15">
      <c r="A39" s="2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pans="1:253" s="27" customFormat="1" ht="15">
      <c r="A40" s="41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pans="1:253" s="27" customFormat="1" ht="15">
      <c r="A41" s="26" t="s">
        <v>18</v>
      </c>
      <c r="B41" s="31">
        <v>4</v>
      </c>
      <c r="C41" s="31">
        <v>4</v>
      </c>
      <c r="D41" s="31">
        <v>4</v>
      </c>
      <c r="E41" s="31">
        <v>4</v>
      </c>
      <c r="F41" s="26">
        <v>4</v>
      </c>
      <c r="G41" s="26">
        <v>4</v>
      </c>
      <c r="H41" s="26">
        <v>4</v>
      </c>
      <c r="I41" s="26">
        <v>4</v>
      </c>
      <c r="J41" s="26">
        <v>4</v>
      </c>
      <c r="K41" s="26">
        <v>4</v>
      </c>
      <c r="L41" s="26">
        <v>4</v>
      </c>
      <c r="M41" s="26">
        <v>4</v>
      </c>
      <c r="N41" s="33">
        <f aca="true" t="shared" si="2" ref="N41:N46">SUM(B41:M41)</f>
        <v>48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pans="1:253" s="27" customFormat="1" ht="15">
      <c r="A42" s="35" t="s">
        <v>25</v>
      </c>
      <c r="B42" s="45">
        <v>10.68375</v>
      </c>
      <c r="C42" s="45">
        <v>10.607625</v>
      </c>
      <c r="D42" s="45">
        <v>10.37325</v>
      </c>
      <c r="E42" s="45">
        <v>9.844375</v>
      </c>
      <c r="F42" s="46">
        <v>9.877625</v>
      </c>
      <c r="G42" s="46">
        <v>9.564125</v>
      </c>
      <c r="H42" s="46">
        <v>8.768875</v>
      </c>
      <c r="I42" s="46">
        <v>9.060125</v>
      </c>
      <c r="J42" s="46">
        <v>9.47975</v>
      </c>
      <c r="K42" s="46">
        <v>10.46175</v>
      </c>
      <c r="L42" s="46">
        <v>10.142375</v>
      </c>
      <c r="M42" s="46">
        <v>10.3395</v>
      </c>
      <c r="N42" s="46">
        <f t="shared" si="2"/>
        <v>119.20312499999999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pans="1:253" s="27" customFormat="1" ht="15">
      <c r="A43" s="35" t="s">
        <v>26</v>
      </c>
      <c r="B43" s="45">
        <v>9.822</v>
      </c>
      <c r="C43" s="45">
        <v>10.28675</v>
      </c>
      <c r="D43" s="45">
        <v>9.963</v>
      </c>
      <c r="E43" s="45">
        <v>9.93</v>
      </c>
      <c r="F43" s="46">
        <v>9.939625</v>
      </c>
      <c r="G43" s="46">
        <v>9.22125</v>
      </c>
      <c r="H43" s="46">
        <v>8.431125</v>
      </c>
      <c r="I43" s="46">
        <v>8.5</v>
      </c>
      <c r="J43" s="46">
        <v>8.99475</v>
      </c>
      <c r="K43" s="46">
        <v>9.383875</v>
      </c>
      <c r="L43" s="46">
        <v>9.8975</v>
      </c>
      <c r="M43" s="46">
        <v>10.1085</v>
      </c>
      <c r="N43" s="46">
        <f t="shared" si="2"/>
        <v>114.478375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pans="1:253" s="27" customFormat="1" ht="15">
      <c r="A44" s="26" t="s">
        <v>27</v>
      </c>
      <c r="B44" s="33">
        <v>2053.875</v>
      </c>
      <c r="C44" s="33">
        <v>1938.625</v>
      </c>
      <c r="D44" s="33">
        <v>2027</v>
      </c>
      <c r="E44" s="33">
        <v>1745.125</v>
      </c>
      <c r="F44" s="33">
        <v>1926.4147880215344</v>
      </c>
      <c r="G44" s="33">
        <v>1839.9175644944826</v>
      </c>
      <c r="H44" s="33">
        <v>1977.9557903684574</v>
      </c>
      <c r="I44" s="33">
        <v>2107.6206219324813</v>
      </c>
      <c r="J44" s="33">
        <v>1805.0273397966778</v>
      </c>
      <c r="K44" s="33">
        <v>2165.6371344721674</v>
      </c>
      <c r="L44" s="33">
        <v>2001.6843004603152</v>
      </c>
      <c r="M44" s="33">
        <v>2325.2653748646953</v>
      </c>
      <c r="N44" s="33">
        <f t="shared" si="2"/>
        <v>23914.147914410813</v>
      </c>
      <c r="O44" s="26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pans="1:253" s="27" customFormat="1" ht="15">
      <c r="A45" s="26" t="s">
        <v>28</v>
      </c>
      <c r="B45" s="33">
        <v>1265</v>
      </c>
      <c r="C45" s="33">
        <v>1401.625</v>
      </c>
      <c r="D45" s="33">
        <v>1656.396</v>
      </c>
      <c r="E45" s="33">
        <v>1329.875</v>
      </c>
      <c r="F45" s="33">
        <v>1164.5852119784656</v>
      </c>
      <c r="G45" s="33">
        <v>1223.8324355055174</v>
      </c>
      <c r="H45" s="33">
        <v>1303.9642096315429</v>
      </c>
      <c r="I45" s="33">
        <v>1422.529378067519</v>
      </c>
      <c r="J45" s="33">
        <v>1235.3226602033217</v>
      </c>
      <c r="K45" s="33">
        <v>1583.912865527833</v>
      </c>
      <c r="L45" s="33">
        <v>1691.3156995396848</v>
      </c>
      <c r="M45" s="33">
        <v>1808.9846251353044</v>
      </c>
      <c r="N45" s="33">
        <f t="shared" si="2"/>
        <v>17087.343085589186</v>
      </c>
      <c r="O45" s="26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pans="1:253" s="27" customFormat="1" ht="15">
      <c r="A46" s="26" t="s">
        <v>21</v>
      </c>
      <c r="B46" s="31">
        <v>3318.875</v>
      </c>
      <c r="C46" s="31">
        <v>3340.25</v>
      </c>
      <c r="D46" s="31">
        <v>3683.396</v>
      </c>
      <c r="E46" s="31">
        <v>3075</v>
      </c>
      <c r="F46" s="33">
        <f aca="true" t="shared" si="3" ref="F46:M46">F44+F45</f>
        <v>3091</v>
      </c>
      <c r="G46" s="33">
        <f t="shared" si="3"/>
        <v>3063.75</v>
      </c>
      <c r="H46" s="33">
        <f t="shared" si="3"/>
        <v>3281.92</v>
      </c>
      <c r="I46" s="33">
        <f t="shared" si="3"/>
        <v>3530.1500000000005</v>
      </c>
      <c r="J46" s="33">
        <f t="shared" si="3"/>
        <v>3040.3499999999995</v>
      </c>
      <c r="K46" s="33">
        <f t="shared" si="3"/>
        <v>3749.55</v>
      </c>
      <c r="L46" s="33">
        <f t="shared" si="3"/>
        <v>3693</v>
      </c>
      <c r="M46" s="33">
        <f t="shared" si="3"/>
        <v>4134.25</v>
      </c>
      <c r="N46" s="33">
        <f t="shared" si="2"/>
        <v>41001.491</v>
      </c>
      <c r="O46" s="26"/>
      <c r="P46" s="31"/>
      <c r="Q46" s="31"/>
      <c r="R46" s="33"/>
      <c r="S46" s="33"/>
      <c r="T46" s="33"/>
      <c r="U46" s="33"/>
      <c r="V46" s="33"/>
      <c r="W46" s="33"/>
      <c r="X46" s="33"/>
      <c r="Y46" s="33"/>
      <c r="Z46" s="33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pans="1:253" s="27" customFormat="1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3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33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27" customFormat="1" ht="15">
      <c r="A48" s="41" t="s">
        <v>39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6"/>
      <c r="P48" s="26"/>
      <c r="Q48" s="26"/>
      <c r="R48" s="26"/>
      <c r="S48" s="26"/>
      <c r="T48" s="26"/>
      <c r="U48" s="26"/>
      <c r="V48" s="26"/>
      <c r="W48" s="26"/>
      <c r="X48" s="38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pans="1:253" s="27" customFormat="1" ht="15">
      <c r="A49" s="26" t="s">
        <v>18</v>
      </c>
      <c r="B49" s="31">
        <v>7</v>
      </c>
      <c r="C49" s="31">
        <v>7</v>
      </c>
      <c r="D49" s="31">
        <v>7</v>
      </c>
      <c r="E49" s="31">
        <v>7</v>
      </c>
      <c r="F49" s="31">
        <v>7</v>
      </c>
      <c r="G49" s="31">
        <v>7</v>
      </c>
      <c r="H49" s="31">
        <v>7</v>
      </c>
      <c r="I49" s="31">
        <v>7</v>
      </c>
      <c r="J49" s="31">
        <v>7</v>
      </c>
      <c r="K49" s="31">
        <v>7</v>
      </c>
      <c r="L49" s="31">
        <v>7</v>
      </c>
      <c r="M49" s="31">
        <v>7</v>
      </c>
      <c r="N49" s="33">
        <f aca="true" t="shared" si="4" ref="N49:N54">SUM(B49:M49)</f>
        <v>84</v>
      </c>
      <c r="O49" s="26"/>
      <c r="P49" s="26"/>
      <c r="Q49" s="26"/>
      <c r="R49" s="26"/>
      <c r="S49" s="26"/>
      <c r="T49" s="26"/>
      <c r="U49" s="26"/>
      <c r="V49" s="26"/>
      <c r="W49" s="26"/>
      <c r="X49" s="3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27" customFormat="1" ht="15">
      <c r="A50" s="35" t="s">
        <v>25</v>
      </c>
      <c r="B50" s="45">
        <v>13.7268</v>
      </c>
      <c r="C50" s="45">
        <v>13.2802</v>
      </c>
      <c r="D50" s="45">
        <v>13.5302</v>
      </c>
      <c r="E50" s="45">
        <v>13.7798</v>
      </c>
      <c r="F50" s="45">
        <v>11.982</v>
      </c>
      <c r="G50" s="45">
        <v>13.0444</v>
      </c>
      <c r="H50" s="45">
        <v>12.903</v>
      </c>
      <c r="I50" s="45">
        <v>12.699</v>
      </c>
      <c r="J50" s="45">
        <v>13.6762</v>
      </c>
      <c r="K50" s="45">
        <v>15.0546</v>
      </c>
      <c r="L50" s="45">
        <v>14.82</v>
      </c>
      <c r="M50" s="45">
        <v>15.852</v>
      </c>
      <c r="N50" s="46">
        <f t="shared" si="4"/>
        <v>164.3482</v>
      </c>
      <c r="O50" s="26"/>
      <c r="P50" s="26"/>
      <c r="Q50" s="26"/>
      <c r="R50" s="26"/>
      <c r="S50" s="26"/>
      <c r="T50" s="26"/>
      <c r="U50" s="26"/>
      <c r="V50" s="26"/>
      <c r="W50" s="26"/>
      <c r="X50" s="3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pans="1:253" s="27" customFormat="1" ht="15">
      <c r="A51" s="35" t="s">
        <v>26</v>
      </c>
      <c r="B51" s="45">
        <v>13.559</v>
      </c>
      <c r="C51" s="45">
        <v>13.1864</v>
      </c>
      <c r="D51" s="45">
        <v>13.2178</v>
      </c>
      <c r="E51" s="45">
        <v>13.3842</v>
      </c>
      <c r="F51" s="45">
        <v>11.7164</v>
      </c>
      <c r="G51" s="45">
        <v>12.5582</v>
      </c>
      <c r="H51" s="45">
        <v>12.7112</v>
      </c>
      <c r="I51" s="45">
        <v>12.8542</v>
      </c>
      <c r="J51" s="45">
        <v>12.5308</v>
      </c>
      <c r="K51" s="45">
        <v>14.5732</v>
      </c>
      <c r="L51" s="45">
        <v>14.9516</v>
      </c>
      <c r="M51" s="45">
        <v>15.0852</v>
      </c>
      <c r="N51" s="46">
        <f t="shared" si="4"/>
        <v>160.32819999999998</v>
      </c>
      <c r="O51" s="26"/>
      <c r="P51" s="26"/>
      <c r="Q51" s="26"/>
      <c r="R51" s="26"/>
      <c r="S51" s="26"/>
      <c r="T51" s="26"/>
      <c r="U51" s="26"/>
      <c r="V51" s="26"/>
      <c r="W51" s="26"/>
      <c r="X51" s="38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pans="1:253" s="27" customFormat="1" ht="15">
      <c r="A52" s="26" t="s">
        <v>27</v>
      </c>
      <c r="B52" s="31">
        <v>3087.6</v>
      </c>
      <c r="C52" s="31">
        <v>2664.8</v>
      </c>
      <c r="D52" s="31">
        <v>3566.2816411629524</v>
      </c>
      <c r="E52" s="31">
        <v>3168.8236779331746</v>
      </c>
      <c r="F52" s="31">
        <v>2940.111054014499</v>
      </c>
      <c r="G52" s="31">
        <v>3508.7507289062305</v>
      </c>
      <c r="H52" s="31">
        <v>2815.641316054306</v>
      </c>
      <c r="I52" s="31">
        <v>3147.6674553348835</v>
      </c>
      <c r="J52" s="31">
        <v>3188.1415602128877</v>
      </c>
      <c r="K52" s="31">
        <v>3378.290206329749</v>
      </c>
      <c r="L52" s="31">
        <v>3211.877342184892</v>
      </c>
      <c r="M52" s="31">
        <v>3444.1733750206236</v>
      </c>
      <c r="N52" s="33">
        <f t="shared" si="4"/>
        <v>38122.15835715419</v>
      </c>
      <c r="O52" s="26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3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pans="1:253" s="27" customFormat="1" ht="15">
      <c r="A53" s="26" t="s">
        <v>28</v>
      </c>
      <c r="B53" s="31">
        <v>3858.57</v>
      </c>
      <c r="C53" s="31">
        <v>3839.128</v>
      </c>
      <c r="D53" s="31">
        <v>4391.253358837048</v>
      </c>
      <c r="E53" s="31">
        <v>3996.1223220668253</v>
      </c>
      <c r="F53" s="31">
        <v>3377.2359459855006</v>
      </c>
      <c r="G53" s="31">
        <v>4738.52827109377</v>
      </c>
      <c r="H53" s="31">
        <v>3731.6726839456946</v>
      </c>
      <c r="I53" s="31">
        <v>4534.078544665117</v>
      </c>
      <c r="J53" s="31">
        <v>3953.7164397871124</v>
      </c>
      <c r="K53" s="31">
        <v>4113.390793670252</v>
      </c>
      <c r="L53" s="31">
        <v>4665.955657815109</v>
      </c>
      <c r="M53" s="31">
        <v>4059.4696249793765</v>
      </c>
      <c r="N53" s="33">
        <f t="shared" si="4"/>
        <v>49259.12164284581</v>
      </c>
      <c r="O53" s="26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3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spans="1:253" s="27" customFormat="1" ht="15">
      <c r="A54" s="26" t="s">
        <v>21</v>
      </c>
      <c r="B54" s="31">
        <v>6946.17</v>
      </c>
      <c r="C54" s="31">
        <v>6503.928</v>
      </c>
      <c r="D54" s="31">
        <f aca="true" t="shared" si="5" ref="D54:M54">D52+D53</f>
        <v>7957.535</v>
      </c>
      <c r="E54" s="31">
        <f t="shared" si="5"/>
        <v>7164.946</v>
      </c>
      <c r="F54" s="31">
        <f t="shared" si="5"/>
        <v>6317.347</v>
      </c>
      <c r="G54" s="31">
        <f t="shared" si="5"/>
        <v>8247.279</v>
      </c>
      <c r="H54" s="31">
        <f t="shared" si="5"/>
        <v>6547.314</v>
      </c>
      <c r="I54" s="31">
        <f t="shared" si="5"/>
        <v>7681.746000000001</v>
      </c>
      <c r="J54" s="31">
        <f t="shared" si="5"/>
        <v>7141.858</v>
      </c>
      <c r="K54" s="31">
        <f t="shared" si="5"/>
        <v>7491.6810000000005</v>
      </c>
      <c r="L54" s="31">
        <f t="shared" si="5"/>
        <v>7877.8330000000005</v>
      </c>
      <c r="M54" s="31">
        <f t="shared" si="5"/>
        <v>7503.643</v>
      </c>
      <c r="N54" s="33">
        <f t="shared" si="4"/>
        <v>87381.28</v>
      </c>
      <c r="O54" s="26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3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</row>
    <row r="55" spans="1:253" s="27" customFormat="1" ht="15">
      <c r="A55" s="2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26"/>
      <c r="M55" s="37"/>
      <c r="N55" s="33"/>
      <c r="O55" s="26"/>
      <c r="P55" s="37"/>
      <c r="Q55" s="37"/>
      <c r="R55" s="37"/>
      <c r="S55" s="37"/>
      <c r="T55" s="37"/>
      <c r="U55" s="37"/>
      <c r="V55" s="37"/>
      <c r="W55" s="37"/>
      <c r="X55" s="37"/>
      <c r="Y55" s="26"/>
      <c r="Z55" s="37"/>
      <c r="AA55" s="33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</row>
    <row r="56" spans="1:253" s="27" customFormat="1" ht="15">
      <c r="A56" s="41" t="s">
        <v>40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6"/>
      <c r="P56" s="26"/>
      <c r="Q56" s="26"/>
      <c r="R56" s="26"/>
      <c r="S56" s="26"/>
      <c r="T56" s="26"/>
      <c r="U56" s="26"/>
      <c r="V56" s="26"/>
      <c r="W56" s="26"/>
      <c r="X56" s="38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</row>
    <row r="57" spans="1:253" s="27" customFormat="1" ht="15">
      <c r="A57" s="26" t="s">
        <v>18</v>
      </c>
      <c r="B57" s="31">
        <v>1101</v>
      </c>
      <c r="C57" s="31">
        <v>1104</v>
      </c>
      <c r="D57" s="31">
        <v>1102</v>
      </c>
      <c r="E57" s="31">
        <v>1106</v>
      </c>
      <c r="F57" s="31">
        <v>1105</v>
      </c>
      <c r="G57" s="31">
        <v>1109</v>
      </c>
      <c r="H57" s="31">
        <v>1133</v>
      </c>
      <c r="I57" s="31">
        <v>1125</v>
      </c>
      <c r="J57" s="31">
        <v>1195</v>
      </c>
      <c r="K57" s="31">
        <v>1195</v>
      </c>
      <c r="L57" s="31">
        <v>1195</v>
      </c>
      <c r="M57" s="31">
        <v>1195</v>
      </c>
      <c r="N57" s="33">
        <f>SUM(B57:M57)</f>
        <v>13665</v>
      </c>
      <c r="O57" s="33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</row>
    <row r="58" spans="1:253" s="27" customFormat="1" ht="15">
      <c r="A58" s="35" t="s">
        <v>19</v>
      </c>
      <c r="B58" s="39" t="s">
        <v>20</v>
      </c>
      <c r="C58" s="39" t="s">
        <v>20</v>
      </c>
      <c r="D58" s="39" t="s">
        <v>20</v>
      </c>
      <c r="E58" s="39" t="s">
        <v>20</v>
      </c>
      <c r="F58" s="39" t="s">
        <v>20</v>
      </c>
      <c r="G58" s="39" t="s">
        <v>20</v>
      </c>
      <c r="H58" s="39" t="s">
        <v>20</v>
      </c>
      <c r="I58" s="39" t="s">
        <v>20</v>
      </c>
      <c r="J58" s="39" t="s">
        <v>20</v>
      </c>
      <c r="K58" s="39" t="s">
        <v>20</v>
      </c>
      <c r="L58" s="39" t="s">
        <v>20</v>
      </c>
      <c r="M58" s="39" t="s">
        <v>20</v>
      </c>
      <c r="N58" s="39" t="s">
        <v>20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pans="1:253" s="27" customFormat="1" ht="15">
      <c r="A59" s="26" t="s">
        <v>21</v>
      </c>
      <c r="B59" s="31">
        <v>267.551</v>
      </c>
      <c r="C59" s="31">
        <v>268.077</v>
      </c>
      <c r="D59" s="31">
        <v>267.058</v>
      </c>
      <c r="E59" s="31">
        <v>269.385</v>
      </c>
      <c r="F59" s="31">
        <v>268.041</v>
      </c>
      <c r="G59" s="31">
        <v>240.359</v>
      </c>
      <c r="H59" s="31">
        <v>269.919</v>
      </c>
      <c r="I59" s="31">
        <v>269.489</v>
      </c>
      <c r="J59" s="31">
        <v>270.239</v>
      </c>
      <c r="K59" s="31">
        <v>276.506</v>
      </c>
      <c r="L59" s="31">
        <v>271.125</v>
      </c>
      <c r="M59" s="31">
        <v>272.193</v>
      </c>
      <c r="N59" s="33">
        <f>SUM(B59:M59)</f>
        <v>3209.942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pans="1:253" s="27" customFormat="1" ht="15">
      <c r="A60" s="2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2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pans="1:253" s="27" customFormat="1" ht="15">
      <c r="A61" s="41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pans="1:253" s="27" customFormat="1" ht="15">
      <c r="A62" s="35" t="s">
        <v>30</v>
      </c>
      <c r="B62" s="33">
        <f>B8+B13+B18+B23++B28+B33+B41+B49+B57</f>
        <v>35453</v>
      </c>
      <c r="C62" s="33">
        <f aca="true" t="shared" si="6" ref="C62:M62">C8+C13+C18+C23++C28+C33+C41+C49+C57</f>
        <v>35442</v>
      </c>
      <c r="D62" s="33">
        <f t="shared" si="6"/>
        <v>35428</v>
      </c>
      <c r="E62" s="33">
        <f t="shared" si="6"/>
        <v>35425</v>
      </c>
      <c r="F62" s="33">
        <f t="shared" si="6"/>
        <v>35417</v>
      </c>
      <c r="G62" s="33">
        <f t="shared" si="6"/>
        <v>35432</v>
      </c>
      <c r="H62" s="33">
        <f t="shared" si="6"/>
        <v>35545</v>
      </c>
      <c r="I62" s="33">
        <f t="shared" si="6"/>
        <v>35556</v>
      </c>
      <c r="J62" s="33">
        <f t="shared" si="6"/>
        <v>36526</v>
      </c>
      <c r="K62" s="33">
        <f t="shared" si="6"/>
        <v>36061</v>
      </c>
      <c r="L62" s="33">
        <f t="shared" si="6"/>
        <v>36140</v>
      </c>
      <c r="M62" s="33">
        <f t="shared" si="6"/>
        <v>35695</v>
      </c>
      <c r="N62" s="33">
        <f>SUM(B62:M62)</f>
        <v>428120</v>
      </c>
      <c r="O62" s="33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pans="1:253" s="27" customFormat="1" ht="15">
      <c r="A63" s="35" t="s">
        <v>19</v>
      </c>
      <c r="B63" s="39" t="s">
        <v>20</v>
      </c>
      <c r="C63" s="39" t="s">
        <v>20</v>
      </c>
      <c r="D63" s="39" t="s">
        <v>20</v>
      </c>
      <c r="E63" s="39" t="s">
        <v>20</v>
      </c>
      <c r="F63" s="39" t="s">
        <v>20</v>
      </c>
      <c r="G63" s="39" t="s">
        <v>20</v>
      </c>
      <c r="H63" s="39" t="s">
        <v>20</v>
      </c>
      <c r="I63" s="39" t="s">
        <v>20</v>
      </c>
      <c r="J63" s="39" t="s">
        <v>20</v>
      </c>
      <c r="K63" s="39" t="s">
        <v>20</v>
      </c>
      <c r="L63" s="39" t="s">
        <v>20</v>
      </c>
      <c r="M63" s="39" t="s">
        <v>20</v>
      </c>
      <c r="N63" s="39" t="s">
        <v>20</v>
      </c>
      <c r="O63" s="37"/>
      <c r="P63" s="26"/>
      <c r="Q63" s="26"/>
      <c r="R63" s="26"/>
      <c r="S63" s="26"/>
      <c r="T63" s="26"/>
      <c r="U63" s="26"/>
      <c r="V63" s="26"/>
      <c r="W63" s="26"/>
      <c r="X63" s="38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</row>
    <row r="64" spans="1:253" s="27" customFormat="1" ht="15">
      <c r="A64" s="26" t="s">
        <v>21</v>
      </c>
      <c r="B64" s="33">
        <f>B10+B15+B20+B25++B30+B38+B46+B54+B59</f>
        <v>45816.096</v>
      </c>
      <c r="C64" s="33">
        <f aca="true" t="shared" si="7" ref="C64:M64">C10+C15+C20+C25++C30+C38+C46+C54+C59</f>
        <v>43538.517</v>
      </c>
      <c r="D64" s="33">
        <f t="shared" si="7"/>
        <v>44799.85199999999</v>
      </c>
      <c r="E64" s="33">
        <f t="shared" si="7"/>
        <v>42371.049000000006</v>
      </c>
      <c r="F64" s="33">
        <f t="shared" si="7"/>
        <v>37696.606999999996</v>
      </c>
      <c r="G64" s="33">
        <f t="shared" si="7"/>
        <v>41308.252</v>
      </c>
      <c r="H64" s="33">
        <f t="shared" si="7"/>
        <v>39022.43</v>
      </c>
      <c r="I64" s="33">
        <f t="shared" si="7"/>
        <v>41766.746</v>
      </c>
      <c r="J64" s="33">
        <f t="shared" si="7"/>
        <v>39651.521</v>
      </c>
      <c r="K64" s="33">
        <f t="shared" si="7"/>
        <v>43096.298</v>
      </c>
      <c r="L64" s="33">
        <f t="shared" si="7"/>
        <v>44310.881</v>
      </c>
      <c r="M64" s="33">
        <f t="shared" si="7"/>
        <v>47986.584</v>
      </c>
      <c r="N64" s="33">
        <f>SUM(B64:M64)</f>
        <v>511364.833</v>
      </c>
      <c r="O64" s="33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</row>
    <row r="65" spans="1:253" s="27" customFormat="1" ht="15">
      <c r="A65" s="29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</row>
    <row r="66" spans="1:253" s="27" customFormat="1" ht="15">
      <c r="A66" s="2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26"/>
      <c r="Q66" s="26"/>
      <c r="R66" s="26"/>
      <c r="S66" s="26"/>
      <c r="T66" s="26"/>
      <c r="U66" s="26"/>
      <c r="V66" s="26"/>
      <c r="W66" s="26"/>
      <c r="X66" s="38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</row>
    <row r="67" spans="1:253" s="27" customFormat="1" ht="15">
      <c r="A67" s="3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pans="1:253" s="27" customFormat="1" ht="15">
      <c r="A68" s="3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9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1:253" s="27" customFormat="1" ht="15">
      <c r="A69" s="2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</row>
    <row r="70" spans="1:253" s="27" customFormat="1" ht="15">
      <c r="A70" s="2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</row>
    <row r="71" spans="1:253" s="27" customFormat="1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</row>
    <row r="72" spans="1:253" s="27" customFormat="1" ht="15">
      <c r="A72" s="2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</row>
    <row r="73" spans="1:253" s="27" customFormat="1" ht="15">
      <c r="A73" s="26"/>
      <c r="B73" s="33"/>
      <c r="C73" s="33"/>
      <c r="D73" s="33"/>
      <c r="E73" s="33"/>
      <c r="F73" s="37"/>
      <c r="G73" s="37"/>
      <c r="H73" s="37"/>
      <c r="I73" s="37"/>
      <c r="J73" s="37"/>
      <c r="K73" s="37"/>
      <c r="L73" s="37"/>
      <c r="M73" s="37"/>
      <c r="N73" s="33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</row>
    <row r="74" spans="1:253" s="27" customFormat="1" ht="15">
      <c r="A74" s="26"/>
      <c r="B74" s="33"/>
      <c r="C74" s="33"/>
      <c r="D74" s="33"/>
      <c r="E74" s="33"/>
      <c r="F74" s="26"/>
      <c r="G74" s="26"/>
      <c r="H74" s="26"/>
      <c r="I74" s="26"/>
      <c r="J74" s="26"/>
      <c r="K74" s="26"/>
      <c r="L74" s="26"/>
      <c r="M74" s="26"/>
      <c r="N74" s="33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</row>
    <row r="75" spans="1:253" s="27" customFormat="1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</row>
    <row r="76" spans="1:253" s="27" customFormat="1" ht="15">
      <c r="A76" s="2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</row>
    <row r="77" spans="1:253" s="27" customFormat="1" ht="15">
      <c r="A77" s="2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</row>
    <row r="78" spans="1:253" s="27" customFormat="1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</row>
    <row r="79" spans="1:253" s="27" customFormat="1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</row>
    <row r="80" spans="1:253" s="27" customFormat="1" ht="15">
      <c r="A80" s="2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</row>
    <row r="81" spans="1:253" s="27" customFormat="1" ht="15">
      <c r="A81" s="2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</row>
    <row r="82" spans="1:253" s="27" customFormat="1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</row>
    <row r="83" spans="1:253" s="27" customFormat="1" ht="15">
      <c r="A83" s="2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33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</row>
    <row r="84" spans="1:253" s="27" customFormat="1" ht="15">
      <c r="A84" s="2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</row>
    <row r="85" spans="1:253" s="27" customFormat="1" ht="15">
      <c r="A85" s="2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9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</row>
    <row r="86" spans="1:253" s="27" customFormat="1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</row>
    <row r="87" spans="1:253" s="27" customFormat="1" ht="15">
      <c r="A87" s="2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</row>
    <row r="88" spans="1:253" s="27" customFormat="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</row>
    <row r="89" spans="1:253" s="27" customFormat="1" ht="15">
      <c r="A89" s="2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</row>
    <row r="90" spans="1:253" s="27" customFormat="1" ht="15">
      <c r="A90" s="2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</row>
    <row r="91" spans="1:253" s="27" customFormat="1" ht="15">
      <c r="A91" s="2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</row>
    <row r="92" spans="1:253" s="27" customFormat="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</row>
    <row r="93" spans="1:253" s="27" customFormat="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</row>
    <row r="94" spans="1:253" s="27" customFormat="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</row>
    <row r="95" spans="1:253" s="27" customFormat="1" ht="15">
      <c r="A95" s="2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</row>
    <row r="96" spans="1:253" s="27" customFormat="1" ht="15">
      <c r="A96" s="2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</row>
    <row r="97" spans="1:253" s="27" customFormat="1" ht="15">
      <c r="A97" s="2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</row>
    <row r="98" spans="1:253" s="27" customFormat="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</row>
    <row r="99" spans="1:253" s="27" customFormat="1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</row>
    <row r="100" spans="1:253" s="27" customFormat="1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</row>
    <row r="101" spans="1:253" s="27" customFormat="1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</row>
    <row r="102" spans="1:253" s="27" customFormat="1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</row>
    <row r="103" spans="1:253" s="27" customFormat="1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</row>
    <row r="104" spans="1:253" s="27" customFormat="1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</row>
    <row r="105" spans="1:253" s="27" customFormat="1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</row>
    <row r="106" spans="1:253" s="27" customFormat="1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</row>
    <row r="107" spans="1:253" s="27" customFormat="1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</row>
    <row r="108" spans="1:253" s="27" customFormat="1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</row>
    <row r="109" spans="1:253" s="27" customFormat="1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</row>
    <row r="110" spans="1:253" s="27" customFormat="1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</row>
    <row r="111" spans="1:253" s="27" customFormat="1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</row>
    <row r="112" spans="1:253" s="27" customFormat="1" ht="15">
      <c r="A112" s="2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26"/>
      <c r="O112" s="26"/>
      <c r="P112" s="26"/>
      <c r="Q112" s="26"/>
      <c r="R112" s="30"/>
      <c r="S112" s="26"/>
      <c r="T112" s="26"/>
      <c r="U112" s="30"/>
      <c r="V112" s="26"/>
      <c r="W112" s="26"/>
      <c r="X112" s="26"/>
      <c r="Y112" s="30"/>
      <c r="Z112" s="26"/>
      <c r="AA112" s="26"/>
      <c r="AB112" s="26"/>
      <c r="AC112" s="30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</row>
    <row r="113" spans="1:253" s="27" customFormat="1" ht="15">
      <c r="A113" s="2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26"/>
      <c r="O113" s="26"/>
      <c r="P113" s="26"/>
      <c r="Q113" s="26"/>
      <c r="R113" s="26"/>
      <c r="S113" s="26"/>
      <c r="T113" s="28"/>
      <c r="U113" s="28"/>
      <c r="V113" s="28"/>
      <c r="W113" s="26"/>
      <c r="X113" s="28"/>
      <c r="Y113" s="28"/>
      <c r="Z113" s="28"/>
      <c r="AA113" s="26"/>
      <c r="AB113" s="28"/>
      <c r="AC113" s="28"/>
      <c r="AD113" s="28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</row>
    <row r="114" spans="1:253" s="27" customFormat="1" ht="15">
      <c r="A114" s="2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</row>
    <row r="115" spans="1:253" s="27" customFormat="1" ht="15">
      <c r="A115" s="29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26"/>
      <c r="Q115" s="26"/>
      <c r="R115" s="47"/>
      <c r="S115" s="26"/>
      <c r="T115" s="48"/>
      <c r="U115" s="26"/>
      <c r="V115" s="47"/>
      <c r="W115" s="26"/>
      <c r="X115" s="48"/>
      <c r="Y115" s="26"/>
      <c r="Z115" s="47"/>
      <c r="AA115" s="26"/>
      <c r="AB115" s="48"/>
      <c r="AC115" s="26"/>
      <c r="AD115" s="47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</row>
    <row r="116" spans="1:253" s="27" customFormat="1" ht="15">
      <c r="A116" s="2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26"/>
      <c r="Q116" s="26"/>
      <c r="R116" s="47"/>
      <c r="S116" s="26"/>
      <c r="T116" s="48"/>
      <c r="U116" s="26"/>
      <c r="V116" s="47"/>
      <c r="W116" s="26"/>
      <c r="X116" s="48"/>
      <c r="Y116" s="26"/>
      <c r="Z116" s="47"/>
      <c r="AA116" s="26"/>
      <c r="AB116" s="48"/>
      <c r="AC116" s="26"/>
      <c r="AD116" s="47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</row>
    <row r="117" spans="1:253" s="27" customFormat="1" ht="15">
      <c r="A117" s="2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26"/>
      <c r="Q117" s="26"/>
      <c r="R117" s="47"/>
      <c r="S117" s="26"/>
      <c r="T117" s="48"/>
      <c r="U117" s="26"/>
      <c r="V117" s="47"/>
      <c r="W117" s="26"/>
      <c r="X117" s="48"/>
      <c r="Y117" s="26"/>
      <c r="Z117" s="47"/>
      <c r="AA117" s="26"/>
      <c r="AB117" s="48"/>
      <c r="AC117" s="26"/>
      <c r="AD117" s="47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</row>
    <row r="118" spans="1:253" s="27" customFormat="1" ht="15">
      <c r="A118" s="2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26"/>
      <c r="Q118" s="26"/>
      <c r="R118" s="47"/>
      <c r="S118" s="26"/>
      <c r="T118" s="48"/>
      <c r="U118" s="26"/>
      <c r="V118" s="47"/>
      <c r="W118" s="26"/>
      <c r="X118" s="48"/>
      <c r="Y118" s="26"/>
      <c r="Z118" s="47"/>
      <c r="AA118" s="26"/>
      <c r="AB118" s="48"/>
      <c r="AC118" s="26"/>
      <c r="AD118" s="47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</row>
    <row r="119" spans="1:253" s="27" customFormat="1" ht="15">
      <c r="A119" s="29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26"/>
      <c r="Q119" s="26"/>
      <c r="R119" s="47"/>
      <c r="S119" s="26"/>
      <c r="T119" s="48"/>
      <c r="U119" s="26"/>
      <c r="V119" s="47"/>
      <c r="W119" s="26"/>
      <c r="X119" s="48"/>
      <c r="Y119" s="26"/>
      <c r="Z119" s="47"/>
      <c r="AA119" s="26"/>
      <c r="AB119" s="48"/>
      <c r="AC119" s="26"/>
      <c r="AD119" s="47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</row>
    <row r="120" spans="1:253" s="27" customFormat="1" ht="15">
      <c r="A120" s="2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26"/>
      <c r="Q120" s="26"/>
      <c r="R120" s="47"/>
      <c r="S120" s="26"/>
      <c r="T120" s="48"/>
      <c r="U120" s="26"/>
      <c r="V120" s="47"/>
      <c r="W120" s="26"/>
      <c r="X120" s="48"/>
      <c r="Y120" s="26"/>
      <c r="Z120" s="47"/>
      <c r="AA120" s="26"/>
      <c r="AB120" s="48"/>
      <c r="AC120" s="26"/>
      <c r="AD120" s="47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</row>
    <row r="121" spans="1:253" s="27" customFormat="1" ht="15">
      <c r="A121" s="2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26"/>
      <c r="Q121" s="26"/>
      <c r="R121" s="47"/>
      <c r="S121" s="26"/>
      <c r="T121" s="48"/>
      <c r="U121" s="26"/>
      <c r="V121" s="47"/>
      <c r="W121" s="26"/>
      <c r="X121" s="48"/>
      <c r="Y121" s="26"/>
      <c r="Z121" s="47"/>
      <c r="AA121" s="26"/>
      <c r="AB121" s="48"/>
      <c r="AC121" s="26"/>
      <c r="AD121" s="47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</row>
    <row r="122" spans="1:253" s="27" customFormat="1" ht="15">
      <c r="A122" s="2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26"/>
      <c r="Q122" s="26"/>
      <c r="R122" s="47"/>
      <c r="S122" s="26"/>
      <c r="T122" s="48"/>
      <c r="U122" s="26"/>
      <c r="V122" s="47"/>
      <c r="W122" s="26"/>
      <c r="X122" s="48"/>
      <c r="Y122" s="26"/>
      <c r="Z122" s="47"/>
      <c r="AA122" s="26"/>
      <c r="AB122" s="48"/>
      <c r="AC122" s="26"/>
      <c r="AD122" s="47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</row>
    <row r="123" spans="1:253" s="27" customFormat="1" ht="15">
      <c r="A123" s="29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26"/>
      <c r="Q123" s="26"/>
      <c r="R123" s="47"/>
      <c r="S123" s="26"/>
      <c r="T123" s="48"/>
      <c r="U123" s="26"/>
      <c r="V123" s="47"/>
      <c r="W123" s="26"/>
      <c r="X123" s="48"/>
      <c r="Y123" s="26"/>
      <c r="Z123" s="47"/>
      <c r="AA123" s="26"/>
      <c r="AB123" s="48"/>
      <c r="AC123" s="26"/>
      <c r="AD123" s="47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</row>
    <row r="124" spans="1:253" s="27" customFormat="1" ht="15">
      <c r="A124" s="2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26"/>
      <c r="Q124" s="26"/>
      <c r="R124" s="47"/>
      <c r="S124" s="26"/>
      <c r="T124" s="48"/>
      <c r="U124" s="26"/>
      <c r="V124" s="47"/>
      <c r="W124" s="26"/>
      <c r="X124" s="48"/>
      <c r="Y124" s="26"/>
      <c r="Z124" s="47"/>
      <c r="AA124" s="26"/>
      <c r="AB124" s="48"/>
      <c r="AC124" s="26"/>
      <c r="AD124" s="47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</row>
    <row r="125" spans="1:253" s="27" customFormat="1" ht="15">
      <c r="A125" s="2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26"/>
      <c r="Q125" s="26"/>
      <c r="R125" s="47"/>
      <c r="S125" s="26"/>
      <c r="T125" s="48"/>
      <c r="U125" s="26"/>
      <c r="V125" s="47"/>
      <c r="W125" s="26"/>
      <c r="X125" s="48"/>
      <c r="Y125" s="26"/>
      <c r="Z125" s="47"/>
      <c r="AA125" s="26"/>
      <c r="AB125" s="48"/>
      <c r="AC125" s="26"/>
      <c r="AD125" s="47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</row>
    <row r="126" spans="1:253" s="27" customFormat="1" ht="15">
      <c r="A126" s="2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26"/>
      <c r="Q126" s="26"/>
      <c r="R126" s="47"/>
      <c r="S126" s="26"/>
      <c r="T126" s="48"/>
      <c r="U126" s="26"/>
      <c r="V126" s="47"/>
      <c r="W126" s="26"/>
      <c r="X126" s="48"/>
      <c r="Y126" s="26"/>
      <c r="Z126" s="47"/>
      <c r="AA126" s="26"/>
      <c r="AB126" s="48"/>
      <c r="AC126" s="26"/>
      <c r="AD126" s="47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</row>
    <row r="127" spans="1:253" s="27" customFormat="1" ht="15">
      <c r="A127" s="29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26"/>
      <c r="Q127" s="26"/>
      <c r="R127" s="47"/>
      <c r="S127" s="26"/>
      <c r="T127" s="48"/>
      <c r="U127" s="26"/>
      <c r="V127" s="47"/>
      <c r="W127" s="26"/>
      <c r="X127" s="48"/>
      <c r="Y127" s="26"/>
      <c r="Z127" s="47"/>
      <c r="AA127" s="26"/>
      <c r="AB127" s="48"/>
      <c r="AC127" s="26"/>
      <c r="AD127" s="47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</row>
    <row r="128" spans="1:253" s="27" customFormat="1" ht="15">
      <c r="A128" s="2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26"/>
      <c r="Q128" s="26"/>
      <c r="R128" s="47"/>
      <c r="S128" s="26"/>
      <c r="T128" s="48"/>
      <c r="U128" s="26"/>
      <c r="V128" s="47"/>
      <c r="W128" s="26"/>
      <c r="X128" s="48"/>
      <c r="Y128" s="26"/>
      <c r="Z128" s="47"/>
      <c r="AA128" s="26"/>
      <c r="AB128" s="48"/>
      <c r="AC128" s="26"/>
      <c r="AD128" s="47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</row>
    <row r="129" spans="1:253" s="27" customFormat="1" ht="15">
      <c r="A129" s="29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26"/>
      <c r="Q129" s="26"/>
      <c r="R129" s="47"/>
      <c r="S129" s="26"/>
      <c r="T129" s="48"/>
      <c r="U129" s="26"/>
      <c r="V129" s="47"/>
      <c r="W129" s="26"/>
      <c r="X129" s="48"/>
      <c r="Y129" s="26"/>
      <c r="Z129" s="47"/>
      <c r="AA129" s="26"/>
      <c r="AB129" s="48"/>
      <c r="AC129" s="26"/>
      <c r="AD129" s="47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</row>
    <row r="130" spans="1:253" s="27" customFormat="1" ht="15">
      <c r="A130" s="2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26"/>
      <c r="Q130" s="26"/>
      <c r="R130" s="47"/>
      <c r="S130" s="26"/>
      <c r="T130" s="48"/>
      <c r="U130" s="26"/>
      <c r="V130" s="47"/>
      <c r="W130" s="26"/>
      <c r="X130" s="48"/>
      <c r="Y130" s="26"/>
      <c r="Z130" s="47"/>
      <c r="AA130" s="26"/>
      <c r="AB130" s="48"/>
      <c r="AC130" s="26"/>
      <c r="AD130" s="47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</row>
    <row r="131" spans="1:253" s="27" customFormat="1" ht="15">
      <c r="A131" s="29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26"/>
      <c r="Q131" s="26"/>
      <c r="R131" s="47"/>
      <c r="S131" s="26"/>
      <c r="T131" s="48"/>
      <c r="U131" s="26"/>
      <c r="V131" s="47"/>
      <c r="W131" s="26"/>
      <c r="X131" s="48"/>
      <c r="Y131" s="26"/>
      <c r="Z131" s="47"/>
      <c r="AA131" s="26"/>
      <c r="AB131" s="48"/>
      <c r="AC131" s="26"/>
      <c r="AD131" s="47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</row>
    <row r="132" spans="1:253" s="27" customFormat="1" ht="15">
      <c r="A132" s="2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26"/>
      <c r="Q132" s="26"/>
      <c r="R132" s="47"/>
      <c r="S132" s="26"/>
      <c r="T132" s="48"/>
      <c r="U132" s="26"/>
      <c r="V132" s="47"/>
      <c r="W132" s="26"/>
      <c r="X132" s="48"/>
      <c r="Y132" s="26"/>
      <c r="Z132" s="47"/>
      <c r="AA132" s="26"/>
      <c r="AB132" s="48"/>
      <c r="AC132" s="26"/>
      <c r="AD132" s="47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</row>
    <row r="133" spans="1:253" s="27" customFormat="1" ht="15">
      <c r="A133" s="29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26"/>
      <c r="Q133" s="26"/>
      <c r="R133" s="47"/>
      <c r="S133" s="26"/>
      <c r="T133" s="48"/>
      <c r="U133" s="26"/>
      <c r="V133" s="47"/>
      <c r="W133" s="26"/>
      <c r="X133" s="48"/>
      <c r="Y133" s="26"/>
      <c r="Z133" s="47"/>
      <c r="AA133" s="26"/>
      <c r="AB133" s="48"/>
      <c r="AC133" s="26"/>
      <c r="AD133" s="47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</row>
    <row r="134" spans="1:253" s="27" customFormat="1" ht="15">
      <c r="A134" s="2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26"/>
      <c r="Q134" s="26"/>
      <c r="R134" s="47"/>
      <c r="S134" s="26"/>
      <c r="T134" s="48"/>
      <c r="U134" s="26"/>
      <c r="V134" s="47"/>
      <c r="W134" s="26"/>
      <c r="X134" s="26"/>
      <c r="Y134" s="26"/>
      <c r="Z134" s="47"/>
      <c r="AA134" s="26"/>
      <c r="AB134" s="26"/>
      <c r="AC134" s="26"/>
      <c r="AD134" s="47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</row>
    <row r="135" spans="1:253" s="27" customFormat="1" ht="15">
      <c r="A135" s="29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26"/>
      <c r="Q135" s="26"/>
      <c r="R135" s="47"/>
      <c r="S135" s="26"/>
      <c r="T135" s="48"/>
      <c r="U135" s="26"/>
      <c r="V135" s="47"/>
      <c r="W135" s="26"/>
      <c r="X135" s="26"/>
      <c r="Y135" s="26"/>
      <c r="Z135" s="47"/>
      <c r="AA135" s="26"/>
      <c r="AB135" s="26"/>
      <c r="AC135" s="26"/>
      <c r="AD135" s="47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</row>
    <row r="136" spans="1:253" s="27" customFormat="1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47"/>
      <c r="S136" s="26"/>
      <c r="T136" s="48"/>
      <c r="U136" s="26"/>
      <c r="V136" s="47"/>
      <c r="W136" s="26"/>
      <c r="X136" s="26"/>
      <c r="Y136" s="26"/>
      <c r="Z136" s="47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</row>
    <row r="137" spans="1:253" s="27" customFormat="1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47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</row>
    <row r="138" spans="1:253" s="27" customFormat="1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47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</row>
    <row r="139" spans="1:253" s="27" customFormat="1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47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</row>
    <row r="140" spans="1:253" s="27" customFormat="1" ht="15">
      <c r="A140" s="2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6"/>
      <c r="P140" s="26"/>
      <c r="Q140" s="26"/>
      <c r="R140" s="26"/>
      <c r="S140" s="26"/>
      <c r="T140" s="26"/>
      <c r="U140" s="26"/>
      <c r="V140" s="47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</row>
    <row r="141" spans="1:253" s="27" customFormat="1" ht="15">
      <c r="A141" s="2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6"/>
      <c r="P141" s="26"/>
      <c r="Q141" s="26"/>
      <c r="R141" s="26"/>
      <c r="S141" s="26"/>
      <c r="T141" s="26"/>
      <c r="U141" s="26"/>
      <c r="V141" s="47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</row>
    <row r="142" spans="1:253" s="27" customFormat="1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47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</row>
    <row r="143" spans="1:253" s="27" customFormat="1" ht="15">
      <c r="A143" s="2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26"/>
      <c r="O143" s="26"/>
      <c r="P143" s="26"/>
      <c r="Q143" s="26"/>
      <c r="R143" s="26"/>
      <c r="S143" s="26"/>
      <c r="T143" s="26"/>
      <c r="U143" s="47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</row>
    <row r="144" spans="1:253" s="27" customFormat="1" ht="15">
      <c r="A144" s="2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</row>
    <row r="145" spans="1:253" s="27" customFormat="1" ht="15">
      <c r="A145" s="2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30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</row>
    <row r="146" spans="1:253" s="27" customFormat="1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</row>
    <row r="147" spans="1:253" s="27" customFormat="1" ht="15">
      <c r="A147" s="29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</row>
    <row r="148" spans="1:253" s="27" customFormat="1" ht="15">
      <c r="A148" s="2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</row>
    <row r="149" spans="1:253" s="27" customFormat="1" ht="15">
      <c r="A149" s="29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</row>
    <row r="150" spans="1:253" s="27" customFormat="1" ht="15">
      <c r="A150" s="2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</row>
    <row r="151" spans="1:253" s="27" customFormat="1" ht="15">
      <c r="A151" s="29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</row>
    <row r="152" spans="1:253" s="27" customFormat="1" ht="15">
      <c r="A152" s="2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</row>
    <row r="153" spans="1:253" s="27" customFormat="1" ht="15">
      <c r="A153" s="29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</row>
    <row r="154" spans="1:253" s="27" customFormat="1" ht="15">
      <c r="A154" s="2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</row>
    <row r="155" spans="1:253" s="27" customFormat="1" ht="15">
      <c r="A155" s="29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</row>
    <row r="156" spans="1:253" s="27" customFormat="1" ht="15">
      <c r="A156" s="2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</row>
    <row r="157" spans="1:253" s="27" customFormat="1" ht="15">
      <c r="A157" s="2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</row>
    <row r="158" spans="1:253" s="27" customFormat="1" ht="15">
      <c r="A158" s="2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</row>
    <row r="159" spans="1:253" s="27" customFormat="1" ht="15">
      <c r="A159" s="29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</row>
    <row r="160" spans="1:253" s="27" customFormat="1" ht="15">
      <c r="A160" s="2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</row>
    <row r="161" spans="1:253" s="27" customFormat="1" ht="15">
      <c r="A161" s="2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</row>
    <row r="162" spans="1:253" s="27" customFormat="1" ht="15">
      <c r="A162" s="2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</row>
    <row r="163" spans="1:253" s="27" customFormat="1" ht="15">
      <c r="A163" s="29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</row>
    <row r="164" spans="1:253" s="27" customFormat="1" ht="15">
      <c r="A164" s="2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</row>
    <row r="165" spans="1:253" s="27" customFormat="1" ht="15">
      <c r="A165" s="29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</row>
    <row r="166" spans="1:253" s="27" customFormat="1" ht="15">
      <c r="A166" s="2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</row>
    <row r="167" spans="1:253" s="27" customFormat="1" ht="15">
      <c r="A167" s="29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</row>
    <row r="168" spans="1:253" s="27" customFormat="1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</row>
    <row r="169" spans="1:253" s="27" customFormat="1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</row>
    <row r="170" spans="1:253" s="27" customFormat="1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</row>
    <row r="171" spans="1:253" s="27" customFormat="1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</row>
    <row r="172" spans="1:253" s="27" customFormat="1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</row>
    <row r="173" spans="1:253" s="27" customFormat="1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</row>
    <row r="174" spans="1:253" s="27" customFormat="1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</row>
    <row r="175" spans="1:253" s="27" customFormat="1" ht="15">
      <c r="A175" s="2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</row>
    <row r="176" spans="1:253" s="27" customFormat="1" ht="15">
      <c r="A176" s="2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</row>
    <row r="177" spans="1:253" s="27" customFormat="1" ht="15">
      <c r="A177" s="29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30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</row>
    <row r="178" spans="1:253" s="27" customFormat="1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</row>
    <row r="179" spans="1:253" s="27" customFormat="1" ht="15">
      <c r="A179" s="29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</row>
    <row r="180" spans="1:253" s="27" customFormat="1" ht="15">
      <c r="A180" s="2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</row>
    <row r="181" spans="1:253" s="27" customFormat="1" ht="15">
      <c r="A181" s="29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</row>
    <row r="182" spans="1:253" s="27" customFormat="1" ht="15">
      <c r="A182" s="26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</row>
    <row r="183" spans="1:253" s="27" customFormat="1" ht="15">
      <c r="A183" s="2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</row>
    <row r="184" spans="1:253" s="27" customFormat="1" ht="15">
      <c r="A184" s="2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</row>
    <row r="185" spans="1:253" s="27" customFormat="1" ht="15">
      <c r="A185" s="29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</row>
    <row r="186" spans="1:253" s="27" customFormat="1" ht="15">
      <c r="A186" s="26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</row>
    <row r="187" spans="1:253" s="27" customFormat="1" ht="15">
      <c r="A187" s="29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</row>
    <row r="188" spans="1:253" s="27" customFormat="1" ht="15">
      <c r="A188" s="26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</row>
    <row r="189" spans="1:253" s="27" customFormat="1" ht="15">
      <c r="A189" s="29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</row>
    <row r="190" spans="1:253" s="27" customFormat="1" ht="15">
      <c r="A190" s="26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</row>
    <row r="191" spans="1:253" s="27" customFormat="1" ht="15">
      <c r="A191" s="29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</row>
    <row r="192" spans="1:253" s="27" customFormat="1" ht="15">
      <c r="A192" s="26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</row>
    <row r="193" spans="1:253" s="27" customFormat="1" ht="15">
      <c r="A193" s="29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</row>
    <row r="194" spans="1:253" s="27" customFormat="1" ht="15">
      <c r="A194" s="26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</row>
    <row r="195" spans="1:253" s="27" customFormat="1" ht="15">
      <c r="A195" s="29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</row>
    <row r="196" spans="1:253" s="27" customFormat="1" ht="15">
      <c r="A196" s="26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</row>
    <row r="197" spans="1:253" s="27" customFormat="1" ht="15">
      <c r="A197" s="29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</row>
    <row r="198" spans="1:253" s="27" customFormat="1" ht="15">
      <c r="A198" s="26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</row>
    <row r="199" spans="1:253" s="27" customFormat="1" ht="15">
      <c r="A199" s="29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</row>
    <row r="200" spans="1:253" s="27" customFormat="1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</row>
    <row r="201" spans="1:253" s="27" customFormat="1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</row>
    <row r="202" spans="1:253" s="27" customFormat="1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</row>
    <row r="203" spans="1:253" s="27" customFormat="1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</row>
    <row r="204" spans="1:253" s="27" customFormat="1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</row>
    <row r="205" spans="1:253" s="27" customFormat="1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</row>
    <row r="206" spans="1:253" s="27" customFormat="1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</row>
    <row r="207" spans="1:253" s="27" customFormat="1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</row>
    <row r="208" spans="1:253" s="27" customFormat="1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</row>
    <row r="209" spans="1:253" s="27" customFormat="1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</row>
    <row r="210" spans="1:253" s="27" customFormat="1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</row>
    <row r="211" spans="1:253" s="27" customFormat="1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</row>
    <row r="212" spans="1:253" s="27" customFormat="1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</row>
    <row r="213" spans="1:253" s="27" customFormat="1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</row>
    <row r="214" spans="1:253" s="27" customFormat="1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</row>
    <row r="215" spans="1:253" s="27" customFormat="1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</row>
    <row r="216" spans="1:253" s="27" customFormat="1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</row>
    <row r="217" spans="1:253" s="27" customFormat="1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</row>
    <row r="218" spans="1:253" s="27" customFormat="1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</row>
    <row r="219" spans="1:253" s="27" customFormat="1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</row>
    <row r="220" spans="1:253" s="27" customFormat="1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</row>
    <row r="221" spans="1:253" s="27" customFormat="1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</row>
    <row r="222" spans="1:253" s="27" customFormat="1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</row>
    <row r="223" spans="1:253" s="27" customFormat="1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</row>
    <row r="224" spans="1:253" s="27" customFormat="1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</row>
    <row r="225" spans="1:253" s="27" customFormat="1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</row>
    <row r="226" spans="1:253" s="27" customFormat="1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</row>
    <row r="227" spans="1:253" s="27" customFormat="1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</row>
    <row r="228" spans="1:253" s="27" customFormat="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</row>
    <row r="229" spans="1:253" s="27" customFormat="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</row>
    <row r="230" spans="1:253" s="27" customFormat="1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</row>
    <row r="231" spans="1:253" s="27" customFormat="1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</row>
    <row r="232" spans="1:253" s="27" customFormat="1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</row>
    <row r="233" spans="1:253" s="27" customFormat="1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</row>
    <row r="234" spans="1:253" s="27" customFormat="1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</row>
    <row r="235" spans="1:253" s="27" customFormat="1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</row>
    <row r="236" spans="1:253" s="27" customFormat="1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</row>
    <row r="237" spans="1:253" s="27" customFormat="1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</row>
    <row r="238" spans="1:253" s="27" customFormat="1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</row>
    <row r="239" spans="1:253" s="27" customFormat="1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</row>
    <row r="240" spans="1:253" s="27" customFormat="1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</row>
    <row r="241" spans="1:253" s="27" customFormat="1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</row>
    <row r="242" spans="1:253" s="27" customFormat="1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</row>
    <row r="243" spans="1:253" s="27" customFormat="1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</row>
    <row r="244" spans="1:253" s="27" customFormat="1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</row>
    <row r="245" spans="1:253" s="27" customFormat="1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</row>
    <row r="246" spans="1:253" s="27" customFormat="1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</row>
    <row r="247" spans="1:253" s="27" customFormat="1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</row>
    <row r="248" spans="1:253" s="27" customFormat="1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</row>
    <row r="249" spans="1:253" s="27" customFormat="1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</row>
    <row r="250" spans="1:253" s="27" customFormat="1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</row>
    <row r="251" spans="1:253" s="27" customFormat="1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</row>
    <row r="252" spans="1:253" s="27" customFormat="1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</row>
    <row r="253" spans="1:253" s="27" customFormat="1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</row>
    <row r="254" spans="1:253" s="27" customFormat="1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</row>
    <row r="255" spans="1:253" s="27" customFormat="1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</row>
    <row r="256" spans="1:253" s="27" customFormat="1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</row>
    <row r="257" spans="1:253" s="27" customFormat="1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</row>
    <row r="258" spans="1:253" s="27" customFormat="1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</row>
    <row r="259" spans="1:253" s="27" customFormat="1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</row>
    <row r="260" spans="1:253" s="27" customFormat="1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</row>
    <row r="261" spans="1:253" s="27" customFormat="1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</row>
    <row r="262" spans="1:253" s="27" customFormat="1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</row>
    <row r="263" spans="1:253" s="27" customFormat="1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</row>
    <row r="264" spans="1:253" s="27" customFormat="1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</row>
    <row r="265" spans="1:253" s="27" customFormat="1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</row>
    <row r="266" spans="1:253" s="27" customFormat="1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</row>
    <row r="267" spans="1:253" s="27" customFormat="1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</row>
    <row r="268" spans="1:253" s="27" customFormat="1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</row>
    <row r="269" spans="1:253" s="27" customFormat="1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</row>
    <row r="270" spans="1:253" s="27" customFormat="1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</row>
    <row r="271" spans="1:253" s="27" customFormat="1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</row>
    <row r="272" spans="1:253" s="27" customFormat="1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</row>
    <row r="273" spans="1:253" s="27" customFormat="1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</row>
    <row r="274" spans="1:253" s="27" customFormat="1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</row>
    <row r="275" spans="1:253" s="27" customFormat="1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</row>
    <row r="276" spans="1:253" s="27" customFormat="1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</row>
    <row r="277" spans="1:253" s="27" customFormat="1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</row>
    <row r="278" spans="1:253" s="27" customFormat="1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</row>
    <row r="279" spans="1:253" s="27" customFormat="1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</row>
    <row r="280" spans="1:253" s="27" customFormat="1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</row>
    <row r="281" spans="1:253" s="27" customFormat="1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</row>
    <row r="282" spans="1:253" s="27" customFormat="1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</row>
    <row r="283" spans="1:253" s="27" customFormat="1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</row>
    <row r="284" spans="1:253" s="27" customFormat="1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</row>
    <row r="285" spans="1:253" s="27" customFormat="1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</row>
    <row r="286" spans="1:253" s="27" customFormat="1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</row>
    <row r="287" spans="1:253" s="27" customFormat="1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</row>
    <row r="288" spans="1:253" s="27" customFormat="1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</row>
    <row r="289" spans="1:253" s="27" customFormat="1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</row>
    <row r="290" spans="1:253" s="27" customFormat="1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</row>
    <row r="291" spans="1:253" s="27" customFormat="1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</row>
    <row r="292" spans="1:253" s="27" customFormat="1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</row>
    <row r="293" spans="1:253" s="27" customFormat="1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</row>
    <row r="294" spans="1:253" s="27" customFormat="1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</row>
    <row r="295" spans="1:253" s="27" customFormat="1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</row>
    <row r="296" spans="1:253" s="27" customFormat="1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</row>
    <row r="297" spans="1:253" s="27" customFormat="1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</row>
    <row r="298" spans="1:253" s="27" customFormat="1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</row>
    <row r="299" spans="1:253" s="27" customFormat="1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</row>
    <row r="300" spans="1:253" s="27" customFormat="1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</row>
  </sheetData>
  <printOptions/>
  <pageMargins left="0.5" right="0.6597222222222222" top="0.5" bottom="0.55" header="0.5" footer="0.5"/>
  <pageSetup horizontalDpi="300" verticalDpi="300" orientation="landscape" scale="66" r:id="rId1"/>
  <headerFooter alignWithMargins="0">
    <oddFooter>&amp;L&amp;D&amp;CPAGE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Margie Force</cp:lastModifiedBy>
  <cp:lastPrinted>2000-09-28T13:41:55Z</cp:lastPrinted>
  <dcterms:created xsi:type="dcterms:W3CDTF">2000-08-24T16:00:25Z</dcterms:created>
  <dcterms:modified xsi:type="dcterms:W3CDTF">2000-09-29T15:24:00Z</dcterms:modified>
  <cp:category/>
  <cp:version/>
  <cp:contentType/>
  <cp:contentStatus/>
</cp:coreProperties>
</file>