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4"/>
  </bookViews>
  <sheets>
    <sheet name="SO_CORE" sheetId="1" r:id="rId1"/>
    <sheet name="SO_TARGET" sheetId="2" r:id="rId2"/>
    <sheet name="SO_SPECIAL" sheetId="3" r:id="rId3"/>
    <sheet name="SO _TOTAL" sheetId="4" r:id="rId4"/>
    <sheet name="CORE" sheetId="5" r:id="rId5"/>
  </sheets>
  <definedNames>
    <definedName name="CORE">'CORE'!$A$6:$N$77</definedName>
    <definedName name="_xlnm.Print_Titles" localSheetId="0">'SO_CORE'!$1:$5</definedName>
    <definedName name="Print_Titles_MI" localSheetId="0">'SO_CORE'!$1:$5</definedName>
    <definedName name="STANDOF">'SO_CORE:SO _TOTAL'!$A$6:$N$39</definedName>
  </definedNames>
  <calcPr fullCalcOnLoad="1"/>
</workbook>
</file>

<file path=xl/sharedStrings.xml><?xml version="1.0" encoding="utf-8"?>
<sst xmlns="http://schemas.openxmlformats.org/spreadsheetml/2006/main" count="535" uniqueCount="63">
  <si>
    <t>MAINE PUBLIC SERVICE COMPANY</t>
  </si>
  <si>
    <t>BILLING DETERMINANTS (customers, MW, MWH)</t>
  </si>
  <si>
    <t>by Standard Offer Rate Class by CORE Customers</t>
  </si>
  <si>
    <t>Class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</si>
  <si>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</si>
  <si>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</si>
  <si>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</si>
  <si>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</si>
  <si>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</si>
  <si>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</si>
  <si>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</si>
  <si>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</si>
  <si>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</si>
  <si>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</si>
  <si>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</si>
  <si>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</si>
  <si>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</si>
  <si>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RESIDENTIAL (A/A1) CORE</t>
  </si>
  <si>
    <t xml:space="preserve">    customers =</t>
  </si>
  <si>
    <t xml:space="preserve">    MW MAX metered</t>
  </si>
  <si>
    <t>NA</t>
  </si>
  <si>
    <t xml:space="preserve">    MW BILLED</t>
  </si>
  <si>
    <t xml:space="preserve">    MWH</t>
  </si>
  <si>
    <t>COMMERCIAL  CORE BELOW 50 KW</t>
  </si>
  <si>
    <t>SMALL INDUSTRIAL (CORE) 50 TO 500 KW</t>
  </si>
  <si>
    <t>LARGE INDUSTRIAL (CORE) 500+ KW</t>
  </si>
  <si>
    <t xml:space="preserve">    MW MAX metered-peak</t>
  </si>
  <si>
    <t xml:space="preserve">    MW MAX metered-opeak</t>
  </si>
  <si>
    <t xml:space="preserve">    MVarH</t>
  </si>
  <si>
    <t xml:space="preserve">    MWH-peak</t>
  </si>
  <si>
    <t xml:space="preserve">    MWH-opeak</t>
  </si>
  <si>
    <t>RETAIL (CORE) TOTAL ALL</t>
  </si>
  <si>
    <t xml:space="preserve">    customers</t>
  </si>
  <si>
    <t>by Standard Offer Rate Class by Targeted Customers</t>
  </si>
  <si>
    <t>RESIDENTAIL  (TARGETED)</t>
  </si>
  <si>
    <t>COMMERCIAL (TARGETED ) LESS THAN 50 KW</t>
  </si>
  <si>
    <t>SMALL INDUSTRIAL (TARGETED) 50 TO 500 KW</t>
  </si>
  <si>
    <t>LARGE INDUSTRIAL (TARGETED) 500+ KW</t>
  </si>
  <si>
    <t>RETAIL (TARGETED) TOTAL ALL</t>
  </si>
  <si>
    <t>by Standard Offer Rate Class by Special Contract Customers</t>
  </si>
  <si>
    <t>RESIDENTAIL  (SPECIAL CONTRACTS)</t>
  </si>
  <si>
    <t>COMMERCIAL (SPECIAL CONTRACTS) LESS THAN 50 KW</t>
  </si>
  <si>
    <t>SMALL INDUSTRIAL (SPECIAL CONTRACTS) 50 TO 500 KW</t>
  </si>
  <si>
    <t>LARGE INDUSTRIAL (SPECIAL CONTRACTS) 500+ KW</t>
  </si>
  <si>
    <t>RETAIL (SPECIAL CONTRACTS) TOTAL ALL</t>
  </si>
  <si>
    <t>by Standard Offer Rate Class TOTAL ALL</t>
  </si>
  <si>
    <t>RESIDENTAIL  (TOTAL)</t>
  </si>
  <si>
    <t>COMMERCIAL (TOTAL) LESS THAN 50 KW</t>
  </si>
  <si>
    <t>SMALL INDUSTRIAL (TOTAL) 50 TO 500 KW</t>
  </si>
  <si>
    <t>LARGE INDUSTRIAL (TOTAL) 500+ KW</t>
  </si>
  <si>
    <t>RETAIL (TOTAL) TOTAL ALL</t>
  </si>
  <si>
    <t>by MPS Rate Class by Core Customers</t>
  </si>
  <si>
    <t>Residential (A/A1) (CORE)</t>
  </si>
  <si>
    <t>Commercial (C,89) (CORE)</t>
  </si>
  <si>
    <t>Municipal Pumping (D2) (CORE)</t>
  </si>
  <si>
    <t xml:space="preserve">    MW to peak at customer</t>
  </si>
  <si>
    <t>ES (CORE)</t>
  </si>
  <si>
    <t>EP (CORE)</t>
  </si>
  <si>
    <t>ES-T/EP-T (CORE)</t>
  </si>
  <si>
    <t>S-T (CORE)</t>
  </si>
  <si>
    <t>H-T (CORE)</t>
  </si>
  <si>
    <t>SL/T (CORE)</t>
  </si>
  <si>
    <t>RETAIL TOTAL (CORE)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</si>
</sst>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0_)"/>
    <numFmt numFmtId="167" formatCode="0.0%"/>
  </numFmts>
  <fonts count="7">
    <font>
      <sz val="12"/>
      <name val="SWISS"/>
      <family val="0"/>
    </font>
    <font>
      <sz val="10"/>
      <name val="Arial"/>
      <family val="0"/>
    </font>
    <font>
      <b/>
      <sz val="12"/>
      <name val="SWISS"/>
      <family val="0"/>
    </font>
    <font>
      <sz val="12"/>
      <name val="Arial"/>
      <family val="5"/>
    </font>
    <font>
      <u val="single"/>
      <sz val="12"/>
      <color indexed="8"/>
      <name val="SWISS"/>
      <family val="0"/>
    </font>
    <font>
      <sz val="12"/>
      <color indexed="8"/>
      <name val="SWISS"/>
      <family val="0"/>
    </font>
    <font>
      <u val="single"/>
      <sz val="12"/>
      <name val="SWIS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0" fillId="2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37" fontId="5" fillId="2" borderId="0" xfId="0" applyNumberFormat="1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37" fontId="3" fillId="2" borderId="0" xfId="0" applyNumberFormat="1" applyFont="1" applyFill="1" applyAlignment="1" applyProtection="1">
      <alignment horizontal="center"/>
      <protection/>
    </xf>
    <xf numFmtId="164" fontId="0" fillId="2" borderId="0" xfId="0" applyNumberFormat="1" applyFont="1" applyFill="1" applyAlignment="1" applyProtection="1">
      <alignment/>
      <protection/>
    </xf>
    <xf numFmtId="10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5" fillId="2" borderId="0" xfId="0" applyNumberFormat="1" applyFont="1" applyFill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/>
    </xf>
    <xf numFmtId="37" fontId="3" fillId="2" borderId="0" xfId="0" applyNumberFormat="1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167" fontId="0" fillId="2" borderId="0" xfId="0" applyNumberFormat="1" applyFont="1" applyFill="1" applyAlignment="1" applyProtection="1">
      <alignment/>
      <protection/>
    </xf>
    <xf numFmtId="165" fontId="0" fillId="2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0"/>
  <sheetViews>
    <sheetView defaultGridColor="0" zoomScale="87" zoomScaleNormal="87" colorId="22" workbookViewId="0" topLeftCell="F1">
      <selection activeCell="N6" sqref="N6"/>
    </sheetView>
  </sheetViews>
  <sheetFormatPr defaultColWidth="9.59765625" defaultRowHeight="15"/>
  <cols>
    <col min="1" max="1" width="30.59765625" style="0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4">
        <v>1999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>
      <c r="A7" s="6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>
      <c r="A8" s="5" t="s">
        <v>18</v>
      </c>
      <c r="B8" s="8">
        <v>27457</v>
      </c>
      <c r="C8" s="8">
        <v>27458</v>
      </c>
      <c r="D8" s="8">
        <v>27455</v>
      </c>
      <c r="E8" s="8">
        <v>27448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SUM(B8:M8)</f>
        <v>109818</v>
      </c>
    </row>
    <row r="9" spans="1:14" ht="15.75">
      <c r="A9" s="9" t="s">
        <v>19</v>
      </c>
      <c r="B9" s="10" t="s">
        <v>20</v>
      </c>
      <c r="C9" s="10" t="s">
        <v>20</v>
      </c>
      <c r="D9" s="10" t="s">
        <v>20</v>
      </c>
      <c r="E9" s="10" t="s">
        <v>20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</row>
    <row r="10" spans="1:14" ht="15.75">
      <c r="A10" s="5" t="s">
        <v>21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</row>
    <row r="11" spans="1:14" ht="15.75">
      <c r="A11" s="5" t="s">
        <v>22</v>
      </c>
      <c r="B11" s="8">
        <v>15092.021</v>
      </c>
      <c r="C11" s="8">
        <v>15090.366</v>
      </c>
      <c r="D11" s="8">
        <v>13077.05</v>
      </c>
      <c r="E11" s="8">
        <v>13886.693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SUM(B11:M11)</f>
        <v>57146.130000000005</v>
      </c>
    </row>
    <row r="12" spans="1:14" ht="15.75">
      <c r="A12" s="5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12"/>
      <c r="N12" s="5"/>
    </row>
    <row r="13" spans="1:14" ht="15.75">
      <c r="A13" s="6" t="s">
        <v>23</v>
      </c>
      <c r="B13" s="13"/>
      <c r="C13" s="5"/>
      <c r="D13" s="5"/>
      <c r="E13" s="5"/>
      <c r="F13" s="5"/>
      <c r="G13" s="5"/>
      <c r="H13" s="5"/>
      <c r="I13" s="5"/>
      <c r="J13" s="5"/>
      <c r="K13" s="5"/>
      <c r="L13" s="5"/>
      <c r="M13" s="12"/>
      <c r="N13" s="5"/>
    </row>
    <row r="14" spans="1:14" ht="15.75">
      <c r="A14" s="5" t="s">
        <v>18</v>
      </c>
      <c r="B14" s="8">
        <v>6111</v>
      </c>
      <c r="C14" s="8">
        <v>6106</v>
      </c>
      <c r="D14" s="8">
        <v>6098</v>
      </c>
      <c r="E14" s="8">
        <v>6108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SUM(B14:M14)</f>
        <v>24423</v>
      </c>
    </row>
    <row r="15" spans="1:14" ht="15.75">
      <c r="A15" s="9" t="s">
        <v>19</v>
      </c>
      <c r="B15" s="10" t="s">
        <v>20</v>
      </c>
      <c r="C15" s="10" t="s">
        <v>20</v>
      </c>
      <c r="D15" s="10" t="s">
        <v>20</v>
      </c>
      <c r="E15" s="10" t="s">
        <v>20</v>
      </c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  <c r="L15" s="10" t="s">
        <v>20</v>
      </c>
      <c r="M15" s="10" t="s">
        <v>20</v>
      </c>
      <c r="N15" s="10" t="s">
        <v>20</v>
      </c>
    </row>
    <row r="16" spans="1:14" ht="15.75">
      <c r="A16" s="5" t="s">
        <v>21</v>
      </c>
      <c r="B16" s="10" t="s">
        <v>20</v>
      </c>
      <c r="C16" s="10" t="s">
        <v>20</v>
      </c>
      <c r="D16" s="10" t="s">
        <v>20</v>
      </c>
      <c r="E16" s="10" t="s">
        <v>20</v>
      </c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</row>
    <row r="17" spans="1:14" ht="15.75">
      <c r="A17" s="5" t="s">
        <v>22</v>
      </c>
      <c r="B17" s="8">
        <v>7398.818</v>
      </c>
      <c r="C17" s="8">
        <v>6489.148</v>
      </c>
      <c r="D17" s="8">
        <v>6650.389</v>
      </c>
      <c r="E17" s="8">
        <v>6425.87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SUM(B17:M17)</f>
        <v>26964.225</v>
      </c>
    </row>
    <row r="18" spans="1:14" ht="15.75">
      <c r="A18" s="5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12"/>
      <c r="N18" s="5"/>
    </row>
    <row r="19" spans="1:14" ht="15.75">
      <c r="A19" s="14" t="s">
        <v>24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.75">
      <c r="A20" s="5" t="s">
        <v>18</v>
      </c>
      <c r="B20" s="8">
        <v>189</v>
      </c>
      <c r="C20" s="8">
        <v>188</v>
      </c>
      <c r="D20" s="8">
        <v>185</v>
      </c>
      <c r="E20" s="8">
        <v>188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>SUM(B20:M20)</f>
        <v>750</v>
      </c>
    </row>
    <row r="21" spans="1:14" ht="15.75">
      <c r="A21" s="9" t="s">
        <v>19</v>
      </c>
      <c r="B21" s="16">
        <v>21.815656</v>
      </c>
      <c r="C21" s="16">
        <v>21.510757</v>
      </c>
      <c r="D21" s="16">
        <v>21.151692</v>
      </c>
      <c r="E21" s="16">
        <v>20.537877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f>SUM(B21:M21)</f>
        <v>85.01598200000001</v>
      </c>
    </row>
    <row r="22" spans="1:14" ht="15.75">
      <c r="A22" s="9" t="s">
        <v>21</v>
      </c>
      <c r="B22" s="16">
        <v>21.815656</v>
      </c>
      <c r="C22" s="16">
        <v>21.510757</v>
      </c>
      <c r="D22" s="16">
        <v>21.151692</v>
      </c>
      <c r="E22" s="16">
        <v>20.537877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>SUM(B22:M22)</f>
        <v>85.01598200000001</v>
      </c>
    </row>
    <row r="23" spans="1:14" ht="15.75">
      <c r="A23" s="5" t="s">
        <v>22</v>
      </c>
      <c r="B23" s="8">
        <v>7689.163</v>
      </c>
      <c r="C23" s="8">
        <v>7405.335</v>
      </c>
      <c r="D23" s="8">
        <v>8449.154</v>
      </c>
      <c r="E23" s="8">
        <v>7509.759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>SUM(B23:M23)</f>
        <v>31053.411</v>
      </c>
    </row>
    <row r="24" spans="1:14" ht="15.75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7"/>
      <c r="N24" s="18"/>
    </row>
    <row r="25" spans="1:14" ht="15.75">
      <c r="A25" s="14" t="s">
        <v>25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.75">
      <c r="A26" s="5" t="s">
        <v>18</v>
      </c>
      <c r="B26" s="8">
        <v>9</v>
      </c>
      <c r="C26" s="8">
        <v>9</v>
      </c>
      <c r="D26" s="8">
        <v>9</v>
      </c>
      <c r="E26" s="8">
        <v>9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 aca="true" t="shared" si="0" ref="N26:N33">SUM(B26:M26)</f>
        <v>36</v>
      </c>
    </row>
    <row r="27" spans="1:14" ht="15.75">
      <c r="A27" s="9" t="s">
        <v>26</v>
      </c>
      <c r="B27" s="16">
        <v>9.52874</v>
      </c>
      <c r="C27" s="16">
        <v>9.313625</v>
      </c>
      <c r="D27" s="16">
        <v>9.51228</v>
      </c>
      <c r="E27" s="16">
        <v>8.997025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 t="shared" si="0"/>
        <v>37.35167</v>
      </c>
    </row>
    <row r="28" spans="1:14" ht="15.75">
      <c r="A28" s="9" t="s">
        <v>27</v>
      </c>
      <c r="B28" s="16">
        <v>8.59528</v>
      </c>
      <c r="C28" s="16">
        <v>9.10674</v>
      </c>
      <c r="D28" s="16">
        <v>8.85443</v>
      </c>
      <c r="E28" s="16">
        <v>8.76916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0"/>
        <v>35.32561</v>
      </c>
    </row>
    <row r="29" spans="1:14" ht="15.75">
      <c r="A29" s="5" t="s">
        <v>21</v>
      </c>
      <c r="B29" s="16">
        <v>10.11466</v>
      </c>
      <c r="C29" s="16">
        <v>10.036945</v>
      </c>
      <c r="D29" s="16">
        <v>9.91628</v>
      </c>
      <c r="E29" s="16">
        <v>9.410745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0"/>
        <v>39.47863</v>
      </c>
    </row>
    <row r="30" spans="1:14" ht="15.75">
      <c r="A30" s="5" t="s">
        <v>28</v>
      </c>
      <c r="B30" s="8">
        <v>2012.318</v>
      </c>
      <c r="C30" s="8">
        <v>1629.399</v>
      </c>
      <c r="D30" s="8">
        <v>2295.415</v>
      </c>
      <c r="E30" s="8">
        <v>1984.81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f t="shared" si="0"/>
        <v>7921.941999999999</v>
      </c>
    </row>
    <row r="31" spans="1:14" ht="15.75">
      <c r="A31" s="5" t="s">
        <v>29</v>
      </c>
      <c r="B31" s="8">
        <v>1905.715</v>
      </c>
      <c r="C31" s="8">
        <v>1810.968</v>
      </c>
      <c r="D31" s="8">
        <v>2291.92</v>
      </c>
      <c r="E31" s="8">
        <v>1603.676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0"/>
        <v>7612.279</v>
      </c>
    </row>
    <row r="32" spans="1:14" ht="15.75">
      <c r="A32" s="5" t="s">
        <v>30</v>
      </c>
      <c r="B32" s="8">
        <v>1427.168</v>
      </c>
      <c r="C32" s="8">
        <v>1572.187</v>
      </c>
      <c r="D32" s="8">
        <v>2094.473</v>
      </c>
      <c r="E32" s="8">
        <v>1515.861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0"/>
        <v>6609.688999999999</v>
      </c>
    </row>
    <row r="33" spans="1:14" ht="15.75">
      <c r="A33" s="5" t="s">
        <v>22</v>
      </c>
      <c r="B33" s="8">
        <v>3332.883</v>
      </c>
      <c r="C33" s="8">
        <v>3383.155</v>
      </c>
      <c r="D33" s="8">
        <v>4386.393</v>
      </c>
      <c r="E33" s="8">
        <v>3119.537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14221.968</v>
      </c>
    </row>
    <row r="34" spans="1:14" ht="15.75">
      <c r="A34" s="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.75">
      <c r="A35" s="14" t="s">
        <v>31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.75">
      <c r="A36" s="9" t="s">
        <v>32</v>
      </c>
      <c r="B36" s="13">
        <f aca="true" t="shared" si="1" ref="B36:N36">B8+B14+B20+B26</f>
        <v>33766</v>
      </c>
      <c r="C36" s="13">
        <f t="shared" si="1"/>
        <v>33761</v>
      </c>
      <c r="D36" s="13">
        <f t="shared" si="1"/>
        <v>33747</v>
      </c>
      <c r="E36" s="13">
        <f t="shared" si="1"/>
        <v>33753</v>
      </c>
      <c r="F36" s="13">
        <f t="shared" si="1"/>
        <v>0</v>
      </c>
      <c r="G36" s="13">
        <f t="shared" si="1"/>
        <v>0</v>
      </c>
      <c r="H36" s="13">
        <f t="shared" si="1"/>
        <v>0</v>
      </c>
      <c r="I36" s="13">
        <f t="shared" si="1"/>
        <v>0</v>
      </c>
      <c r="J36" s="13">
        <f t="shared" si="1"/>
        <v>0</v>
      </c>
      <c r="K36" s="13">
        <f t="shared" si="1"/>
        <v>0</v>
      </c>
      <c r="L36" s="13">
        <f t="shared" si="1"/>
        <v>0</v>
      </c>
      <c r="M36" s="13">
        <f t="shared" si="1"/>
        <v>0</v>
      </c>
      <c r="N36" s="13">
        <f t="shared" si="1"/>
        <v>135027</v>
      </c>
    </row>
    <row r="37" spans="1:14" ht="15.75">
      <c r="A37" s="9" t="s">
        <v>19</v>
      </c>
      <c r="B37" s="19" t="s">
        <v>20</v>
      </c>
      <c r="C37" s="19" t="s">
        <v>20</v>
      </c>
      <c r="D37" s="19" t="s">
        <v>20</v>
      </c>
      <c r="E37" s="19" t="s">
        <v>20</v>
      </c>
      <c r="F37" s="19" t="s">
        <v>20</v>
      </c>
      <c r="G37" s="19" t="s">
        <v>20</v>
      </c>
      <c r="H37" s="19" t="s">
        <v>20</v>
      </c>
      <c r="I37" s="19" t="s">
        <v>20</v>
      </c>
      <c r="J37" s="19" t="s">
        <v>20</v>
      </c>
      <c r="K37" s="19" t="s">
        <v>20</v>
      </c>
      <c r="L37" s="19" t="s">
        <v>20</v>
      </c>
      <c r="M37" s="19" t="s">
        <v>20</v>
      </c>
      <c r="N37" s="19" t="s">
        <v>20</v>
      </c>
    </row>
    <row r="38" spans="1:14" ht="15.75">
      <c r="A38" s="5" t="s">
        <v>21</v>
      </c>
      <c r="B38" s="19" t="s">
        <v>20</v>
      </c>
      <c r="C38" s="19" t="s">
        <v>20</v>
      </c>
      <c r="D38" s="19" t="s">
        <v>20</v>
      </c>
      <c r="E38" s="19" t="s">
        <v>20</v>
      </c>
      <c r="F38" s="19" t="s">
        <v>20</v>
      </c>
      <c r="G38" s="19" t="s">
        <v>20</v>
      </c>
      <c r="H38" s="19" t="s">
        <v>20</v>
      </c>
      <c r="I38" s="19" t="s">
        <v>20</v>
      </c>
      <c r="J38" s="19" t="s">
        <v>20</v>
      </c>
      <c r="K38" s="19" t="s">
        <v>20</v>
      </c>
      <c r="L38" s="19" t="s">
        <v>20</v>
      </c>
      <c r="M38" s="19" t="s">
        <v>20</v>
      </c>
      <c r="N38" s="19" t="s">
        <v>20</v>
      </c>
    </row>
    <row r="39" spans="1:14" ht="15.75">
      <c r="A39" s="5" t="s">
        <v>22</v>
      </c>
      <c r="B39" s="13">
        <f aca="true" t="shared" si="2" ref="B39:N39">B11+B17+B23+B33</f>
        <v>33512.885</v>
      </c>
      <c r="C39" s="13">
        <f t="shared" si="2"/>
        <v>32368.003999999997</v>
      </c>
      <c r="D39" s="13">
        <f t="shared" si="2"/>
        <v>32562.986</v>
      </c>
      <c r="E39" s="13">
        <f t="shared" si="2"/>
        <v>30941.859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 t="shared" si="2"/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129385.734</v>
      </c>
    </row>
    <row r="40" spans="1:14" ht="15.7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printOptions/>
  <pageMargins left="0.5" right="0.659" top="0.5" bottom="0.55" header="0.5" footer="0.5"/>
  <pageSetup orientation="landscape" scale="66" r:id="rId1"/>
  <headerFooter alignWithMargins="0">
    <oddFooter>&amp;L&amp;D&amp;CPAGE &amp;P&amp;R^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0"/>
  <sheetViews>
    <sheetView defaultGridColor="0" zoomScale="87" zoomScaleNormal="87" colorId="22" workbookViewId="0" topLeftCell="E1">
      <selection activeCell="N18" sqref="N18"/>
    </sheetView>
  </sheetViews>
  <sheetFormatPr defaultColWidth="9.59765625" defaultRowHeight="15"/>
  <cols>
    <col min="1" max="1" width="30.59765625" style="0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4">
        <v>1999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>
      <c r="A7" s="6" t="s">
        <v>34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>
      <c r="A8" s="5" t="s">
        <v>18</v>
      </c>
      <c r="B8" s="8">
        <v>1224</v>
      </c>
      <c r="C8" s="8">
        <v>1221</v>
      </c>
      <c r="D8" s="8">
        <v>1221</v>
      </c>
      <c r="E8" s="8">
        <v>1210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SUM(B8:M8)</f>
        <v>4876</v>
      </c>
    </row>
    <row r="9" spans="1:14" ht="15.75">
      <c r="A9" s="9" t="s">
        <v>19</v>
      </c>
      <c r="B9" s="10" t="s">
        <v>20</v>
      </c>
      <c r="C9" s="10" t="s">
        <v>20</v>
      </c>
      <c r="D9" s="10" t="s">
        <v>20</v>
      </c>
      <c r="E9" s="10" t="s">
        <v>20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</row>
    <row r="10" spans="1:14" ht="15.75">
      <c r="A10" s="5" t="s">
        <v>21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</row>
    <row r="11" spans="1:14" ht="15.75">
      <c r="A11" s="5" t="s">
        <v>22</v>
      </c>
      <c r="B11" s="8">
        <v>1506.388</v>
      </c>
      <c r="C11" s="8">
        <v>1237.901</v>
      </c>
      <c r="D11" s="8">
        <v>1195.556</v>
      </c>
      <c r="E11" s="8">
        <v>977.933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SUM(B11:M11)</f>
        <v>4917.778</v>
      </c>
    </row>
    <row r="12" spans="1:14" ht="15.75">
      <c r="A12" s="5"/>
      <c r="B12" s="2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.75">
      <c r="A13" s="6" t="s">
        <v>35</v>
      </c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12"/>
      <c r="N13" s="5"/>
    </row>
    <row r="14" spans="1:14" ht="15.75">
      <c r="A14" s="5" t="s">
        <v>18</v>
      </c>
      <c r="B14" s="8">
        <v>446</v>
      </c>
      <c r="C14" s="8">
        <v>443</v>
      </c>
      <c r="D14" s="8">
        <v>443</v>
      </c>
      <c r="E14" s="8">
        <v>447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SUM(B14:M14)</f>
        <v>1779</v>
      </c>
    </row>
    <row r="15" spans="1:14" ht="15.75">
      <c r="A15" s="9" t="s">
        <v>19</v>
      </c>
      <c r="B15" s="8">
        <v>0</v>
      </c>
      <c r="C15" s="10" t="s">
        <v>20</v>
      </c>
      <c r="D15" s="10" t="s">
        <v>20</v>
      </c>
      <c r="E15" s="10" t="s">
        <v>20</v>
      </c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  <c r="L15" s="10" t="s">
        <v>20</v>
      </c>
      <c r="M15" s="10" t="s">
        <v>20</v>
      </c>
      <c r="N15" s="10" t="s">
        <v>20</v>
      </c>
    </row>
    <row r="16" spans="1:14" ht="15.75">
      <c r="A16" s="5" t="s">
        <v>21</v>
      </c>
      <c r="B16" s="8">
        <v>0</v>
      </c>
      <c r="C16" s="10" t="s">
        <v>20</v>
      </c>
      <c r="D16" s="10" t="s">
        <v>20</v>
      </c>
      <c r="E16" s="10" t="s">
        <v>20</v>
      </c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</row>
    <row r="17" spans="1:14" ht="15.75">
      <c r="A17" s="5" t="s">
        <v>22</v>
      </c>
      <c r="B17" s="8">
        <v>1661.382</v>
      </c>
      <c r="C17" s="8">
        <v>1295.487</v>
      </c>
      <c r="D17" s="8">
        <v>1264.755</v>
      </c>
      <c r="E17" s="8">
        <v>1068.503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SUM(B17:M17)</f>
        <v>5290.1269999999995</v>
      </c>
    </row>
    <row r="18" spans="1:14" ht="15.75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5"/>
    </row>
    <row r="19" spans="1:14" ht="15.75">
      <c r="A19" s="14" t="s">
        <v>36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5"/>
    </row>
    <row r="20" spans="1:14" ht="15.75">
      <c r="A20" s="5" t="s">
        <v>18</v>
      </c>
      <c r="B20" s="8">
        <v>6</v>
      </c>
      <c r="C20" s="8">
        <v>6</v>
      </c>
      <c r="D20" s="8">
        <v>6</v>
      </c>
      <c r="E20" s="8">
        <v>6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>SUM(B20:M20)</f>
        <v>24</v>
      </c>
    </row>
    <row r="21" spans="1:14" ht="15.75">
      <c r="A21" s="9" t="s">
        <v>19</v>
      </c>
      <c r="B21" s="16">
        <v>1.184306</v>
      </c>
      <c r="C21" s="16">
        <v>1.148786</v>
      </c>
      <c r="D21" s="16">
        <v>1.092668</v>
      </c>
      <c r="E21" s="16">
        <v>0.871628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f>SUM(B21:M21)</f>
        <v>4.297388000000001</v>
      </c>
    </row>
    <row r="22" spans="1:14" ht="15.75">
      <c r="A22" s="9" t="s">
        <v>21</v>
      </c>
      <c r="B22" s="16">
        <v>1.184306</v>
      </c>
      <c r="C22" s="16">
        <v>1.148786</v>
      </c>
      <c r="D22" s="16">
        <v>1.092668</v>
      </c>
      <c r="E22" s="16">
        <v>0.871628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>SUM(B22:M22)</f>
        <v>4.297388000000001</v>
      </c>
    </row>
    <row r="23" spans="1:14" ht="15.75">
      <c r="A23" s="5" t="s">
        <v>22</v>
      </c>
      <c r="B23" s="8">
        <v>406.137</v>
      </c>
      <c r="C23" s="8">
        <v>402.617</v>
      </c>
      <c r="D23" s="8">
        <v>403.951</v>
      </c>
      <c r="E23" s="8">
        <v>350.422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>SUM(B23:M23)</f>
        <v>1563.127</v>
      </c>
    </row>
    <row r="24" spans="1:14" ht="15.75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8"/>
    </row>
    <row r="25" spans="1:14" ht="15.75">
      <c r="A25" s="14" t="s">
        <v>37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1"/>
    </row>
    <row r="26" spans="1:14" ht="15.75">
      <c r="A26" s="5" t="s">
        <v>18</v>
      </c>
      <c r="B26" s="8">
        <v>2</v>
      </c>
      <c r="C26" s="8">
        <v>2</v>
      </c>
      <c r="D26" s="8">
        <v>2</v>
      </c>
      <c r="E26" s="8">
        <v>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 aca="true" t="shared" si="0" ref="N26:N33">SUM(B26:M26)</f>
        <v>8</v>
      </c>
    </row>
    <row r="27" spans="1:14" ht="15.75">
      <c r="A27" s="9" t="s">
        <v>26</v>
      </c>
      <c r="B27" s="16">
        <v>2.4345</v>
      </c>
      <c r="C27" s="16">
        <v>2.3559</v>
      </c>
      <c r="D27" s="16">
        <v>2.5428</v>
      </c>
      <c r="E27" s="16">
        <v>2.6727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 t="shared" si="0"/>
        <v>10.0059</v>
      </c>
    </row>
    <row r="28" spans="1:14" ht="15.75">
      <c r="A28" s="9" t="s">
        <v>27</v>
      </c>
      <c r="B28" s="16">
        <v>2.0226</v>
      </c>
      <c r="C28" s="16">
        <v>2.3481</v>
      </c>
      <c r="D28" s="16">
        <v>2.3937</v>
      </c>
      <c r="E28" s="16">
        <v>2.6187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0"/>
        <v>9.3831</v>
      </c>
    </row>
    <row r="29" spans="1:14" ht="15.75">
      <c r="A29" s="5" t="s">
        <v>21</v>
      </c>
      <c r="B29" s="16">
        <v>2.4345</v>
      </c>
      <c r="C29" s="16">
        <v>2.3559</v>
      </c>
      <c r="D29" s="16">
        <v>2.5428</v>
      </c>
      <c r="E29" s="16">
        <v>2.6727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0"/>
        <v>10.0059</v>
      </c>
    </row>
    <row r="30" spans="1:14" ht="15.75">
      <c r="A30" s="5" t="s">
        <v>28</v>
      </c>
      <c r="B30" s="8">
        <v>482.4</v>
      </c>
      <c r="C30" s="8">
        <v>465.3</v>
      </c>
      <c r="D30" s="8">
        <v>638.1</v>
      </c>
      <c r="E30" s="8">
        <v>407.7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f t="shared" si="0"/>
        <v>1993.5000000000002</v>
      </c>
    </row>
    <row r="31" spans="1:14" ht="15.75">
      <c r="A31" s="5" t="s">
        <v>29</v>
      </c>
      <c r="B31" s="8">
        <v>424.5</v>
      </c>
      <c r="C31" s="8">
        <v>392.1</v>
      </c>
      <c r="D31" s="8">
        <v>542.4</v>
      </c>
      <c r="E31" s="8">
        <v>395.1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0"/>
        <v>1754.1</v>
      </c>
    </row>
    <row r="32" spans="1:14" ht="15.75">
      <c r="A32" s="5" t="s">
        <v>30</v>
      </c>
      <c r="B32" s="8">
        <v>417.3</v>
      </c>
      <c r="C32" s="8">
        <v>435</v>
      </c>
      <c r="D32" s="8">
        <v>537.3</v>
      </c>
      <c r="E32" s="8">
        <v>370.8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0"/>
        <v>1760.3999999999999</v>
      </c>
    </row>
    <row r="33" spans="1:14" ht="15.75">
      <c r="A33" s="5" t="s">
        <v>22</v>
      </c>
      <c r="B33" s="8">
        <v>841.8</v>
      </c>
      <c r="C33" s="8">
        <v>827.1</v>
      </c>
      <c r="D33" s="8">
        <v>1079.7</v>
      </c>
      <c r="E33" s="8">
        <v>765.9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3514.5000000000005</v>
      </c>
    </row>
    <row r="34" spans="1:14" ht="15.75">
      <c r="A34" s="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5"/>
    </row>
    <row r="35" spans="1:14" ht="15.75">
      <c r="A35" s="14" t="s">
        <v>38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"/>
    </row>
    <row r="36" spans="1:14" ht="15.75">
      <c r="A36" s="9" t="s">
        <v>32</v>
      </c>
      <c r="B36" s="13">
        <f aca="true" t="shared" si="1" ref="B36:N36">B8+B14+B20+B26</f>
        <v>1678</v>
      </c>
      <c r="C36" s="13">
        <f t="shared" si="1"/>
        <v>1672</v>
      </c>
      <c r="D36" s="13">
        <f t="shared" si="1"/>
        <v>1672</v>
      </c>
      <c r="E36" s="13">
        <f t="shared" si="1"/>
        <v>1665</v>
      </c>
      <c r="F36" s="13">
        <f t="shared" si="1"/>
        <v>0</v>
      </c>
      <c r="G36" s="13">
        <f t="shared" si="1"/>
        <v>0</v>
      </c>
      <c r="H36" s="13">
        <f t="shared" si="1"/>
        <v>0</v>
      </c>
      <c r="I36" s="13">
        <f t="shared" si="1"/>
        <v>0</v>
      </c>
      <c r="J36" s="13">
        <f t="shared" si="1"/>
        <v>0</v>
      </c>
      <c r="K36" s="13">
        <f t="shared" si="1"/>
        <v>0</v>
      </c>
      <c r="L36" s="13">
        <f t="shared" si="1"/>
        <v>0</v>
      </c>
      <c r="M36" s="13">
        <f t="shared" si="1"/>
        <v>0</v>
      </c>
      <c r="N36" s="13">
        <f t="shared" si="1"/>
        <v>6687</v>
      </c>
    </row>
    <row r="37" spans="1:14" ht="15.75">
      <c r="A37" s="9" t="s">
        <v>19</v>
      </c>
      <c r="B37" s="19" t="s">
        <v>20</v>
      </c>
      <c r="C37" s="19" t="s">
        <v>20</v>
      </c>
      <c r="D37" s="19" t="s">
        <v>20</v>
      </c>
      <c r="E37" s="19" t="s">
        <v>20</v>
      </c>
      <c r="F37" s="19" t="s">
        <v>20</v>
      </c>
      <c r="G37" s="19" t="s">
        <v>20</v>
      </c>
      <c r="H37" s="19" t="s">
        <v>20</v>
      </c>
      <c r="I37" s="19" t="s">
        <v>20</v>
      </c>
      <c r="J37" s="19" t="s">
        <v>20</v>
      </c>
      <c r="K37" s="19" t="s">
        <v>20</v>
      </c>
      <c r="L37" s="19" t="s">
        <v>20</v>
      </c>
      <c r="M37" s="19" t="s">
        <v>20</v>
      </c>
      <c r="N37" s="19" t="s">
        <v>20</v>
      </c>
    </row>
    <row r="38" spans="1:14" ht="15.75">
      <c r="A38" s="5" t="s">
        <v>21</v>
      </c>
      <c r="B38" s="19" t="s">
        <v>20</v>
      </c>
      <c r="C38" s="19" t="s">
        <v>20</v>
      </c>
      <c r="D38" s="19" t="s">
        <v>20</v>
      </c>
      <c r="E38" s="19" t="s">
        <v>20</v>
      </c>
      <c r="F38" s="19" t="s">
        <v>20</v>
      </c>
      <c r="G38" s="19" t="s">
        <v>20</v>
      </c>
      <c r="H38" s="19" t="s">
        <v>20</v>
      </c>
      <c r="I38" s="19" t="s">
        <v>20</v>
      </c>
      <c r="J38" s="19" t="s">
        <v>20</v>
      </c>
      <c r="K38" s="19" t="s">
        <v>20</v>
      </c>
      <c r="L38" s="19" t="s">
        <v>20</v>
      </c>
      <c r="M38" s="19" t="s">
        <v>20</v>
      </c>
      <c r="N38" s="19" t="s">
        <v>20</v>
      </c>
    </row>
    <row r="39" spans="1:14" ht="15.75">
      <c r="A39" s="5" t="s">
        <v>22</v>
      </c>
      <c r="B39" s="13">
        <f aca="true" t="shared" si="2" ref="B39:N39">B11+B17+B23+B33</f>
        <v>4415.707</v>
      </c>
      <c r="C39" s="13">
        <f t="shared" si="2"/>
        <v>3763.105</v>
      </c>
      <c r="D39" s="13">
        <f t="shared" si="2"/>
        <v>3943.9620000000004</v>
      </c>
      <c r="E39" s="13">
        <f t="shared" si="2"/>
        <v>3162.7580000000003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 t="shared" si="2"/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15285.532</v>
      </c>
    </row>
    <row r="40" spans="1:14" ht="15.75">
      <c r="A40" s="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</sheetData>
  <printOptions/>
  <pageMargins left="0.5" right="0.659" top="0.5" bottom="0.55" header="0.5" footer="0.5"/>
  <pageSetup orientation="landscape" scale="66" r:id="rId1"/>
  <headerFooter alignWithMargins="0">
    <oddFooter>&amp;L&amp;D&amp;CPAGE &amp;P&amp;R^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41"/>
  <sheetViews>
    <sheetView defaultGridColor="0" zoomScale="87" zoomScaleNormal="87" colorId="22" workbookViewId="0" topLeftCell="E1">
      <selection activeCell="N19" sqref="N19"/>
    </sheetView>
  </sheetViews>
  <sheetFormatPr defaultColWidth="9.59765625" defaultRowHeight="15"/>
  <cols>
    <col min="1" max="1" width="30.59765625" style="0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4">
        <v>1999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>
      <c r="A7" s="6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</row>
    <row r="8" spans="1:14" ht="15.75">
      <c r="A8" s="5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SUM(B8:M8)</f>
        <v>0</v>
      </c>
    </row>
    <row r="9" spans="1:14" ht="15.75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 t="s">
        <v>20</v>
      </c>
    </row>
    <row r="10" spans="1:14" ht="15.75">
      <c r="A10" s="5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20</v>
      </c>
    </row>
    <row r="11" spans="1:14" ht="15.75">
      <c r="A11" s="5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>SUM(B11:M11)</f>
        <v>0</v>
      </c>
    </row>
    <row r="12" spans="1:14" ht="15.75">
      <c r="A12" s="5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5"/>
    </row>
    <row r="13" spans="1:14" ht="15.75">
      <c r="A13" s="6" t="s">
        <v>41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5"/>
    </row>
    <row r="14" spans="1:14" ht="15.75">
      <c r="A14" s="5" t="s">
        <v>18</v>
      </c>
      <c r="B14" s="8">
        <v>5</v>
      </c>
      <c r="C14" s="8">
        <v>5</v>
      </c>
      <c r="D14" s="8">
        <v>5</v>
      </c>
      <c r="E14" s="8">
        <v>3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SUM(B14:M14)</f>
        <v>18</v>
      </c>
    </row>
    <row r="15" spans="1:14" ht="15.75">
      <c r="A15" s="9" t="s">
        <v>19</v>
      </c>
      <c r="B15" s="8" t="s">
        <v>20</v>
      </c>
      <c r="C15" s="8" t="s">
        <v>20</v>
      </c>
      <c r="D15" s="8" t="s">
        <v>20</v>
      </c>
      <c r="E15" s="8" t="s">
        <v>20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10" t="s">
        <v>20</v>
      </c>
    </row>
    <row r="16" spans="1:14" ht="15.75">
      <c r="A16" s="5" t="s">
        <v>21</v>
      </c>
      <c r="B16" s="8" t="s">
        <v>20</v>
      </c>
      <c r="C16" s="8" t="s">
        <v>20</v>
      </c>
      <c r="D16" s="8" t="s">
        <v>20</v>
      </c>
      <c r="E16" s="8" t="s">
        <v>20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0" t="s">
        <v>20</v>
      </c>
    </row>
    <row r="17" spans="1:14" ht="15.75">
      <c r="A17" s="5" t="s">
        <v>22</v>
      </c>
      <c r="B17" s="8">
        <v>110.304</v>
      </c>
      <c r="C17" s="8">
        <v>131.808</v>
      </c>
      <c r="D17" s="8">
        <v>145.704</v>
      </c>
      <c r="E17" s="8">
        <v>136.032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>SUM(B17:M17)</f>
        <v>523.8480000000001</v>
      </c>
    </row>
    <row r="18" spans="1:14" ht="15.7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5"/>
    </row>
    <row r="19" spans="1:14" ht="15.75">
      <c r="A19" s="14" t="s">
        <v>42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5"/>
    </row>
    <row r="20" spans="1:14" ht="15.75">
      <c r="A20" s="5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>
        <f>SUM(B20:M20)</f>
        <v>0</v>
      </c>
    </row>
    <row r="21" spans="1:14" ht="15.75">
      <c r="A21" s="9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7"/>
      <c r="N21" s="16">
        <f>SUM(B21:M21)</f>
        <v>0</v>
      </c>
    </row>
    <row r="22" spans="1:14" ht="15.75">
      <c r="A22" s="9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6">
        <f>SUM(B22:M22)</f>
        <v>0</v>
      </c>
    </row>
    <row r="23" spans="1:14" ht="15.75">
      <c r="A23" s="5" t="s">
        <v>22</v>
      </c>
      <c r="B23" s="8"/>
      <c r="C23" s="8"/>
      <c r="D23" s="8"/>
      <c r="E23" s="22"/>
      <c r="F23" s="22"/>
      <c r="G23" s="22"/>
      <c r="H23" s="22"/>
      <c r="I23" s="22"/>
      <c r="J23" s="22"/>
      <c r="K23" s="22"/>
      <c r="L23" s="22"/>
      <c r="M23" s="22"/>
      <c r="N23" s="8">
        <f>SUM(B23:M23)</f>
        <v>0</v>
      </c>
    </row>
    <row r="24" spans="1:14" ht="15.75">
      <c r="A24" s="5"/>
      <c r="B24" s="8"/>
      <c r="C24" s="8"/>
      <c r="D24" s="8"/>
      <c r="E24" s="22"/>
      <c r="F24" s="22"/>
      <c r="G24" s="22"/>
      <c r="H24" s="22"/>
      <c r="I24" s="22"/>
      <c r="J24" s="22"/>
      <c r="K24" s="22"/>
      <c r="L24" s="22"/>
      <c r="M24" s="22"/>
      <c r="N24" s="18"/>
    </row>
    <row r="25" spans="1:14" ht="15.75">
      <c r="A25" s="14" t="s">
        <v>43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/>
    </row>
    <row r="26" spans="1:14" ht="15.75">
      <c r="A26" s="5" t="s">
        <v>18</v>
      </c>
      <c r="B26" s="8">
        <v>5</v>
      </c>
      <c r="C26" s="8">
        <v>5</v>
      </c>
      <c r="D26" s="8">
        <v>5</v>
      </c>
      <c r="E26" s="8">
        <v>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 aca="true" t="shared" si="0" ref="N26:N33">SUM(B26:M26)</f>
        <v>20</v>
      </c>
    </row>
    <row r="27" spans="1:14" ht="15.75">
      <c r="A27" s="9" t="s">
        <v>26</v>
      </c>
      <c r="B27" s="16">
        <v>16.3434</v>
      </c>
      <c r="C27" s="16">
        <v>16.075</v>
      </c>
      <c r="D27" s="16">
        <v>15.7556</v>
      </c>
      <c r="E27" s="16">
        <v>15.8738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 t="shared" si="0"/>
        <v>64.0478</v>
      </c>
    </row>
    <row r="28" spans="1:14" ht="15.75">
      <c r="A28" s="9" t="s">
        <v>27</v>
      </c>
      <c r="B28" s="16">
        <v>16.1798</v>
      </c>
      <c r="C28" s="16">
        <v>15.7682</v>
      </c>
      <c r="D28" s="16">
        <v>15.5686</v>
      </c>
      <c r="E28" s="16">
        <v>15.7674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0"/>
        <v>63.284</v>
      </c>
    </row>
    <row r="29" spans="1:14" ht="15.75">
      <c r="A29" s="5" t="s">
        <v>21</v>
      </c>
      <c r="B29" s="16">
        <v>16.3434</v>
      </c>
      <c r="C29" s="16">
        <v>16.075</v>
      </c>
      <c r="D29" s="16">
        <v>15.7556</v>
      </c>
      <c r="E29" s="16">
        <v>15.8738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0"/>
        <v>64.0478</v>
      </c>
    </row>
    <row r="30" spans="1:14" ht="15.75">
      <c r="A30" s="5" t="s">
        <v>28</v>
      </c>
      <c r="B30" s="8">
        <v>3482.6</v>
      </c>
      <c r="C30" s="8">
        <v>3276.2</v>
      </c>
      <c r="D30" s="8">
        <v>3613</v>
      </c>
      <c r="E30" s="8">
        <v>3595.8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f t="shared" si="0"/>
        <v>13967.599999999999</v>
      </c>
    </row>
    <row r="31" spans="1:14" ht="15.75">
      <c r="A31" s="5" t="s">
        <v>29</v>
      </c>
      <c r="B31" s="8">
        <v>3619.2</v>
      </c>
      <c r="C31" s="8">
        <v>3146</v>
      </c>
      <c r="D31" s="8">
        <v>3685.4</v>
      </c>
      <c r="E31" s="8">
        <v>3734.2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0"/>
        <v>14184.8</v>
      </c>
    </row>
    <row r="32" spans="1:14" ht="15.75">
      <c r="A32" s="5" t="s">
        <v>30</v>
      </c>
      <c r="B32" s="8">
        <v>4158</v>
      </c>
      <c r="C32" s="8">
        <v>4129.6</v>
      </c>
      <c r="D32" s="8">
        <v>4451.8</v>
      </c>
      <c r="E32" s="8">
        <v>4315.2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0"/>
        <v>17054.600000000002</v>
      </c>
    </row>
    <row r="33" spans="1:14" ht="15.75">
      <c r="A33" s="5" t="s">
        <v>22</v>
      </c>
      <c r="B33" s="8">
        <v>7777.2</v>
      </c>
      <c r="C33" s="8">
        <v>7275.6</v>
      </c>
      <c r="D33" s="8">
        <v>8137.2</v>
      </c>
      <c r="E33" s="8">
        <v>8049.4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31239.4</v>
      </c>
    </row>
    <row r="34" spans="1:14" ht="15.75">
      <c r="A34" s="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.75">
      <c r="A35" s="14" t="s">
        <v>44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"/>
    </row>
    <row r="36" spans="1:14" ht="15.75">
      <c r="A36" s="9" t="s">
        <v>32</v>
      </c>
      <c r="B36" s="13">
        <f aca="true" t="shared" si="1" ref="B36:N36">B8+B14+B20+B26</f>
        <v>10</v>
      </c>
      <c r="C36" s="13">
        <f t="shared" si="1"/>
        <v>10</v>
      </c>
      <c r="D36" s="13">
        <f t="shared" si="1"/>
        <v>10</v>
      </c>
      <c r="E36" s="13">
        <f t="shared" si="1"/>
        <v>8</v>
      </c>
      <c r="F36" s="13">
        <f t="shared" si="1"/>
        <v>0</v>
      </c>
      <c r="G36" s="13">
        <f t="shared" si="1"/>
        <v>0</v>
      </c>
      <c r="H36" s="13">
        <f t="shared" si="1"/>
        <v>0</v>
      </c>
      <c r="I36" s="13">
        <f t="shared" si="1"/>
        <v>0</v>
      </c>
      <c r="J36" s="13">
        <f t="shared" si="1"/>
        <v>0</v>
      </c>
      <c r="K36" s="13">
        <f t="shared" si="1"/>
        <v>0</v>
      </c>
      <c r="L36" s="13">
        <f t="shared" si="1"/>
        <v>0</v>
      </c>
      <c r="M36" s="13">
        <f t="shared" si="1"/>
        <v>0</v>
      </c>
      <c r="N36" s="13">
        <f t="shared" si="1"/>
        <v>38</v>
      </c>
    </row>
    <row r="37" spans="1:14" ht="15.75">
      <c r="A37" s="9" t="s">
        <v>19</v>
      </c>
      <c r="B37" s="19" t="s">
        <v>20</v>
      </c>
      <c r="C37" s="19" t="s">
        <v>20</v>
      </c>
      <c r="D37" s="19" t="s">
        <v>20</v>
      </c>
      <c r="E37" s="19" t="s">
        <v>20</v>
      </c>
      <c r="F37" s="19" t="s">
        <v>20</v>
      </c>
      <c r="G37" s="19" t="s">
        <v>20</v>
      </c>
      <c r="H37" s="19" t="s">
        <v>20</v>
      </c>
      <c r="I37" s="19" t="s">
        <v>20</v>
      </c>
      <c r="J37" s="19" t="s">
        <v>20</v>
      </c>
      <c r="K37" s="19" t="s">
        <v>20</v>
      </c>
      <c r="L37" s="19" t="s">
        <v>20</v>
      </c>
      <c r="M37" s="19" t="s">
        <v>20</v>
      </c>
      <c r="N37" s="19" t="s">
        <v>20</v>
      </c>
    </row>
    <row r="38" spans="1:14" ht="15.75">
      <c r="A38" s="5" t="s">
        <v>21</v>
      </c>
      <c r="B38" s="19" t="s">
        <v>20</v>
      </c>
      <c r="C38" s="19" t="s">
        <v>20</v>
      </c>
      <c r="D38" s="19" t="s">
        <v>20</v>
      </c>
      <c r="E38" s="19" t="s">
        <v>20</v>
      </c>
      <c r="F38" s="19" t="s">
        <v>20</v>
      </c>
      <c r="G38" s="19" t="s">
        <v>20</v>
      </c>
      <c r="H38" s="19" t="s">
        <v>20</v>
      </c>
      <c r="I38" s="19" t="s">
        <v>20</v>
      </c>
      <c r="J38" s="19" t="s">
        <v>20</v>
      </c>
      <c r="K38" s="19" t="s">
        <v>20</v>
      </c>
      <c r="L38" s="19" t="s">
        <v>20</v>
      </c>
      <c r="M38" s="19" t="s">
        <v>20</v>
      </c>
      <c r="N38" s="19" t="s">
        <v>20</v>
      </c>
    </row>
    <row r="39" spans="1:14" ht="15.75">
      <c r="A39" s="5" t="s">
        <v>22</v>
      </c>
      <c r="B39" s="13">
        <f aca="true" t="shared" si="2" ref="B39:N39">B11+B17+B23+B33</f>
        <v>7887.504</v>
      </c>
      <c r="C39" s="13">
        <f t="shared" si="2"/>
        <v>7407.408</v>
      </c>
      <c r="D39" s="13">
        <f t="shared" si="2"/>
        <v>8282.904</v>
      </c>
      <c r="E39" s="13">
        <f t="shared" si="2"/>
        <v>8185.432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 t="shared" si="2"/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31763.248000000003</v>
      </c>
    </row>
    <row r="40" spans="1:14" ht="15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.75">
      <c r="A41" s="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</sheetData>
  <printOptions/>
  <pageMargins left="0.5" right="0.659" top="0.5" bottom="0.55" header="0.5" footer="0.5"/>
  <pageSetup orientation="landscape" scale="66" r:id="rId1"/>
  <headerFooter alignWithMargins="0">
    <oddFooter>&amp;L&amp;D&amp;CPAGE &amp;P&amp;R^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41"/>
  <sheetViews>
    <sheetView defaultGridColor="0" zoomScale="87" zoomScaleNormal="87" colorId="22" workbookViewId="0" topLeftCell="G1">
      <selection activeCell="N1" sqref="N1"/>
    </sheetView>
  </sheetViews>
  <sheetFormatPr defaultColWidth="9.59765625" defaultRowHeight="15"/>
  <cols>
    <col min="1" max="1" width="30.59765625" style="0" customWidth="1"/>
  </cols>
  <sheetData>
    <row r="1" spans="1:15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5"/>
    </row>
    <row r="2" spans="1:15" ht="15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5"/>
    </row>
    <row r="3" spans="1:15" ht="15.75">
      <c r="A3" s="3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5"/>
    </row>
    <row r="4" spans="1:15" ht="15.75">
      <c r="A4" s="4">
        <v>1999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5"/>
    </row>
    <row r="5" spans="1:15" ht="15.7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15"/>
    </row>
    <row r="6" spans="1:15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5"/>
    </row>
    <row r="7" spans="1:15" ht="15.75">
      <c r="A7" s="6" t="s">
        <v>46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15"/>
    </row>
    <row r="8" spans="1:15" ht="15.75">
      <c r="A8" s="5" t="s">
        <v>18</v>
      </c>
      <c r="B8" s="8">
        <f>SO_CORE!B8+SO_TARGET!B8+SO_SPECIAL!B8</f>
        <v>28681</v>
      </c>
      <c r="C8" s="8">
        <f>SO_CORE!C8+SO_TARGET!C8+SO_SPECIAL!C8</f>
        <v>28679</v>
      </c>
      <c r="D8" s="8">
        <f>SO_CORE!D8+SO_TARGET!D8+SO_SPECIAL!D8</f>
        <v>28676</v>
      </c>
      <c r="E8" s="8">
        <f>SO_CORE!E8+SO_TARGET!E8+SO_SPECIAL!E8</f>
        <v>28658</v>
      </c>
      <c r="F8" s="8">
        <f>SO_CORE!F8+SO_TARGET!F8+SO_SPECIAL!F8</f>
        <v>0</v>
      </c>
      <c r="G8" s="8">
        <f>SO_CORE!G8+SO_TARGET!G8+SO_SPECIAL!G8</f>
        <v>0</v>
      </c>
      <c r="H8" s="8">
        <f>SO_CORE!H8+SO_TARGET!H8+SO_SPECIAL!H8</f>
        <v>0</v>
      </c>
      <c r="I8" s="8">
        <f>SO_CORE!I8+SO_TARGET!I8+SO_SPECIAL!I8</f>
        <v>0</v>
      </c>
      <c r="J8" s="8">
        <f>SO_CORE!J8+SO_TARGET!J8+SO_SPECIAL!J8</f>
        <v>0</v>
      </c>
      <c r="K8" s="8">
        <f>SO_CORE!K8+SO_TARGET!K8+SO_SPECIAL!K8</f>
        <v>0</v>
      </c>
      <c r="L8" s="8">
        <f>SO_CORE!L8+SO_TARGET!L8+SO_SPECIAL!L8</f>
        <v>0</v>
      </c>
      <c r="M8" s="8">
        <f>SO_CORE!M8+SO_TARGET!M8+SO_SPECIAL!M8</f>
        <v>0</v>
      </c>
      <c r="N8" s="8">
        <f>SUM(B8:M8)</f>
        <v>114694</v>
      </c>
      <c r="O8" s="15"/>
    </row>
    <row r="9" spans="1:15" ht="15.75">
      <c r="A9" s="9" t="s">
        <v>19</v>
      </c>
      <c r="B9" s="8">
        <f>SO_CORE!B9+SO_TARGET!B9+SO_SPECIAL!B9</f>
        <v>0</v>
      </c>
      <c r="C9" s="8" t="str">
        <f>SO_TARGET!C9</f>
        <v>NA</v>
      </c>
      <c r="D9" s="8" t="str">
        <f>SO_TARGET!D9</f>
        <v>NA</v>
      </c>
      <c r="E9" s="8" t="str">
        <f>SO_TARGET!E9</f>
        <v>NA</v>
      </c>
      <c r="F9" s="8" t="str">
        <f>SO_TARGET!F9</f>
        <v>NA</v>
      </c>
      <c r="G9" s="8" t="str">
        <f>SO_TARGET!G9</f>
        <v>NA</v>
      </c>
      <c r="H9" s="8" t="str">
        <f>SO_TARGET!H9</f>
        <v>NA</v>
      </c>
      <c r="I9" s="8" t="str">
        <f>SO_TARGET!I9</f>
        <v>NA</v>
      </c>
      <c r="J9" s="8" t="str">
        <f>SO_TARGET!J9</f>
        <v>NA</v>
      </c>
      <c r="K9" s="8" t="str">
        <f>SO_TARGET!K9</f>
        <v>NA</v>
      </c>
      <c r="L9" s="8" t="str">
        <f>SO_TARGET!L9</f>
        <v>NA</v>
      </c>
      <c r="M9" s="8" t="str">
        <f>SO_TARGET!M9</f>
        <v>NA</v>
      </c>
      <c r="N9" s="10" t="s">
        <v>20</v>
      </c>
      <c r="O9" s="15"/>
    </row>
    <row r="10" spans="1:15" ht="15.75">
      <c r="A10" s="5" t="s">
        <v>21</v>
      </c>
      <c r="B10" s="8">
        <f>SO_CORE!B10+SO_TARGET!B10+SO_SPECIAL!B10</f>
        <v>0</v>
      </c>
      <c r="C10" s="8" t="str">
        <f>SO_TARGET!C10</f>
        <v>NA</v>
      </c>
      <c r="D10" s="8" t="str">
        <f>SO_TARGET!D10</f>
        <v>NA</v>
      </c>
      <c r="E10" s="8" t="str">
        <f>SO_TARGET!E10</f>
        <v>NA</v>
      </c>
      <c r="F10" s="8" t="str">
        <f>SO_TARGET!F10</f>
        <v>NA</v>
      </c>
      <c r="G10" s="8" t="str">
        <f>SO_TARGET!G10</f>
        <v>NA</v>
      </c>
      <c r="H10" s="8" t="str">
        <f>SO_TARGET!H10</f>
        <v>NA</v>
      </c>
      <c r="I10" s="8" t="str">
        <f>SO_TARGET!I10</f>
        <v>NA</v>
      </c>
      <c r="J10" s="8" t="str">
        <f>SO_TARGET!J10</f>
        <v>NA</v>
      </c>
      <c r="K10" s="8" t="str">
        <f>SO_TARGET!K10</f>
        <v>NA</v>
      </c>
      <c r="L10" s="8" t="str">
        <f>SO_TARGET!L10</f>
        <v>NA</v>
      </c>
      <c r="M10" s="8" t="str">
        <f>SO_TARGET!M10</f>
        <v>NA</v>
      </c>
      <c r="N10" s="10" t="s">
        <v>20</v>
      </c>
      <c r="O10" s="15"/>
    </row>
    <row r="11" spans="1:15" ht="15.75">
      <c r="A11" s="5" t="s">
        <v>22</v>
      </c>
      <c r="B11" s="8">
        <f>SO_CORE!B11+SO_TARGET!B11+SO_SPECIAL!B11</f>
        <v>16598.409</v>
      </c>
      <c r="C11" s="8">
        <f>SO_CORE!C11+SO_TARGET!C11+SO_SPECIAL!C11</f>
        <v>16328.267</v>
      </c>
      <c r="D11" s="8">
        <f>SO_CORE!D11+SO_TARGET!D11+SO_SPECIAL!D11</f>
        <v>14272.606</v>
      </c>
      <c r="E11" s="8">
        <f>SO_CORE!E11+SO_TARGET!E11+SO_SPECIAL!E11</f>
        <v>14864.626</v>
      </c>
      <c r="F11" s="8">
        <f>SO_CORE!F11+SO_TARGET!F11+SO_SPECIAL!F11</f>
        <v>0</v>
      </c>
      <c r="G11" s="8">
        <f>SO_CORE!G11+SO_TARGET!G11+SO_SPECIAL!G11</f>
        <v>0</v>
      </c>
      <c r="H11" s="8">
        <f>SO_CORE!H11+SO_TARGET!H11+SO_SPECIAL!H11</f>
        <v>0</v>
      </c>
      <c r="I11" s="8">
        <f>SO_CORE!I11+SO_TARGET!I11+SO_SPECIAL!I11</f>
        <v>0</v>
      </c>
      <c r="J11" s="8">
        <f>SO_CORE!J11+SO_TARGET!J11+SO_SPECIAL!J11</f>
        <v>0</v>
      </c>
      <c r="K11" s="8">
        <f>SO_CORE!K11+SO_TARGET!K11+SO_SPECIAL!K11</f>
        <v>0</v>
      </c>
      <c r="L11" s="8">
        <f>SO_CORE!L11+SO_TARGET!L11+SO_SPECIAL!L11</f>
        <v>0</v>
      </c>
      <c r="M11" s="8">
        <f>SO_CORE!M11+SO_TARGET!M11+SO_SPECIAL!M11</f>
        <v>0</v>
      </c>
      <c r="N11" s="8">
        <f>SUM(B11:M11)</f>
        <v>62063.907999999996</v>
      </c>
      <c r="O11" s="15"/>
    </row>
    <row r="12" spans="1:15" ht="15.75">
      <c r="A12" s="5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5"/>
      <c r="O12" s="15"/>
    </row>
    <row r="13" spans="1:15" ht="15.75">
      <c r="A13" s="6" t="s">
        <v>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5"/>
      <c r="O13" s="15"/>
    </row>
    <row r="14" spans="1:15" ht="15.75">
      <c r="A14" s="5" t="s">
        <v>18</v>
      </c>
      <c r="B14" s="8">
        <f>SO_CORE!B14+SO_TARGET!B14+SO_SPECIAL!B14</f>
        <v>6562</v>
      </c>
      <c r="C14" s="8">
        <f>SO_CORE!C14+SO_TARGET!C14+SO_SPECIAL!C14</f>
        <v>6554</v>
      </c>
      <c r="D14" s="8">
        <f>SO_CORE!D14+SO_TARGET!D14+SO_SPECIAL!D14</f>
        <v>6546</v>
      </c>
      <c r="E14" s="8">
        <f>SO_CORE!E14+SO_TARGET!E14+SO_SPECIAL!E14</f>
        <v>6558</v>
      </c>
      <c r="F14" s="8">
        <f>SO_CORE!F14+SO_TARGET!F14+SO_SPECIAL!F14</f>
        <v>0</v>
      </c>
      <c r="G14" s="8">
        <f>SO_CORE!G14+SO_TARGET!G14+SO_SPECIAL!G14</f>
        <v>0</v>
      </c>
      <c r="H14" s="8">
        <f>SO_CORE!H14+SO_TARGET!H14+SO_SPECIAL!H14</f>
        <v>0</v>
      </c>
      <c r="I14" s="8">
        <f>SO_CORE!I14+SO_TARGET!I14+SO_SPECIAL!I14</f>
        <v>0</v>
      </c>
      <c r="J14" s="8">
        <f>SO_CORE!J14+SO_TARGET!J14+SO_SPECIAL!J14</f>
        <v>0</v>
      </c>
      <c r="K14" s="8">
        <f>SO_CORE!K14+SO_TARGET!K14+SO_SPECIAL!K14</f>
        <v>0</v>
      </c>
      <c r="L14" s="8">
        <f>SO_CORE!L14+SO_TARGET!L14+SO_SPECIAL!L14</f>
        <v>0</v>
      </c>
      <c r="M14" s="8">
        <f>SO_CORE!M14+SO_TARGET!M14+SO_SPECIAL!M14</f>
        <v>0</v>
      </c>
      <c r="N14" s="8">
        <f>SUM(B14:M14)</f>
        <v>26220</v>
      </c>
      <c r="O14" s="15"/>
    </row>
    <row r="15" spans="1:15" ht="15.75">
      <c r="A15" s="9" t="s">
        <v>19</v>
      </c>
      <c r="B15" s="8">
        <f>SO_CORE!B15+SO_TARGET!B15+SO_SPECIAL!B15</f>
        <v>0</v>
      </c>
      <c r="C15" s="8">
        <f>SO_CORE!C15+SO_TARGET!C15+SO_SPECIAL!C15</f>
        <v>0</v>
      </c>
      <c r="D15" s="8">
        <f>SO_CORE!D15+SO_TARGET!D15+SO_SPECIAL!D15</f>
        <v>0</v>
      </c>
      <c r="E15" s="8">
        <f>SO_CORE!E15+SO_TARGET!E15+SO_SPECIAL!E15</f>
        <v>0</v>
      </c>
      <c r="F15" s="8">
        <f>SO_CORE!F15+SO_TARGET!F15+SO_SPECIAL!F15</f>
        <v>0</v>
      </c>
      <c r="G15" s="8">
        <f>SO_CORE!G15+SO_TARGET!G15+SO_SPECIAL!G15</f>
        <v>0</v>
      </c>
      <c r="H15" s="8">
        <f>SO_CORE!H15+SO_TARGET!H15+SO_SPECIAL!H15</f>
        <v>0</v>
      </c>
      <c r="I15" s="8">
        <f>SO_CORE!I15+SO_TARGET!I15+SO_SPECIAL!I15</f>
        <v>0</v>
      </c>
      <c r="J15" s="8">
        <f>SO_CORE!J15+SO_TARGET!J15+SO_SPECIAL!J15</f>
        <v>0</v>
      </c>
      <c r="K15" s="8">
        <f>SO_CORE!K15+SO_TARGET!K15+SO_SPECIAL!K15</f>
        <v>0</v>
      </c>
      <c r="L15" s="8">
        <f>SO_CORE!L15+SO_TARGET!L15+SO_SPECIAL!L15</f>
        <v>0</v>
      </c>
      <c r="M15" s="8">
        <f>SO_CORE!M15+SO_TARGET!M15+SO_SPECIAL!M15</f>
        <v>0</v>
      </c>
      <c r="N15" s="10" t="s">
        <v>20</v>
      </c>
      <c r="O15" s="15"/>
    </row>
    <row r="16" spans="1:15" ht="15.75">
      <c r="A16" s="5" t="s">
        <v>21</v>
      </c>
      <c r="B16" s="8">
        <f>SO_CORE!B16+SO_TARGET!B16+SO_SPECIAL!B16</f>
        <v>0</v>
      </c>
      <c r="C16" s="8">
        <f>SO_CORE!C16+SO_TARGET!C16+SO_SPECIAL!C16</f>
        <v>0</v>
      </c>
      <c r="D16" s="8">
        <f>SO_CORE!D16+SO_TARGET!D16+SO_SPECIAL!D16</f>
        <v>0</v>
      </c>
      <c r="E16" s="8">
        <f>SO_CORE!E16+SO_TARGET!E16+SO_SPECIAL!E16</f>
        <v>0</v>
      </c>
      <c r="F16" s="8">
        <f>SO_CORE!F16+SO_TARGET!F16+SO_SPECIAL!F16</f>
        <v>0</v>
      </c>
      <c r="G16" s="8">
        <f>SO_CORE!G16+SO_TARGET!G16+SO_SPECIAL!G16</f>
        <v>0</v>
      </c>
      <c r="H16" s="8">
        <f>SO_CORE!H16+SO_TARGET!H16+SO_SPECIAL!H16</f>
        <v>0</v>
      </c>
      <c r="I16" s="8">
        <f>SO_CORE!I16+SO_TARGET!I16+SO_SPECIAL!I16</f>
        <v>0</v>
      </c>
      <c r="J16" s="8">
        <f>SO_CORE!J16+SO_TARGET!J16+SO_SPECIAL!J16</f>
        <v>0</v>
      </c>
      <c r="K16" s="8">
        <f>SO_CORE!K16+SO_TARGET!K16+SO_SPECIAL!K16</f>
        <v>0</v>
      </c>
      <c r="L16" s="8">
        <f>SO_CORE!L16+SO_TARGET!L16+SO_SPECIAL!L16</f>
        <v>0</v>
      </c>
      <c r="M16" s="8">
        <f>SO_CORE!M16+SO_TARGET!M16+SO_SPECIAL!M16</f>
        <v>0</v>
      </c>
      <c r="N16" s="10" t="s">
        <v>20</v>
      </c>
      <c r="O16" s="15"/>
    </row>
    <row r="17" spans="1:15" ht="15.75">
      <c r="A17" s="5" t="s">
        <v>22</v>
      </c>
      <c r="B17" s="8">
        <f>SO_CORE!B17+SO_TARGET!B17+SO_SPECIAL!B17</f>
        <v>9170.504</v>
      </c>
      <c r="C17" s="8">
        <f>SO_CORE!C17+SO_TARGET!C17+SO_SPECIAL!C17</f>
        <v>7916.443</v>
      </c>
      <c r="D17" s="8">
        <f>SO_CORE!D17+SO_TARGET!D17+SO_SPECIAL!D17</f>
        <v>8060.848</v>
      </c>
      <c r="E17" s="8">
        <f>SO_CORE!E17+SO_TARGET!E17+SO_SPECIAL!E17</f>
        <v>7630.405</v>
      </c>
      <c r="F17" s="8">
        <f>SO_CORE!F17+SO_TARGET!F17+SO_SPECIAL!F17</f>
        <v>0</v>
      </c>
      <c r="G17" s="8">
        <f>SO_CORE!G17+SO_TARGET!G17+SO_SPECIAL!G17</f>
        <v>0</v>
      </c>
      <c r="H17" s="8">
        <f>SO_CORE!H17+SO_TARGET!H17+SO_SPECIAL!H17</f>
        <v>0</v>
      </c>
      <c r="I17" s="8">
        <f>SO_CORE!I17+SO_TARGET!I17+SO_SPECIAL!I17</f>
        <v>0</v>
      </c>
      <c r="J17" s="8">
        <f>SO_CORE!J17+SO_TARGET!J17+SO_SPECIAL!J17</f>
        <v>0</v>
      </c>
      <c r="K17" s="8">
        <f>SO_CORE!K17+SO_TARGET!K17+SO_SPECIAL!K17</f>
        <v>0</v>
      </c>
      <c r="L17" s="8">
        <f>SO_CORE!L17+SO_TARGET!L17+SO_SPECIAL!L17</f>
        <v>0</v>
      </c>
      <c r="M17" s="8">
        <f>SO_CORE!M17+SO_TARGET!M17+SO_SPECIAL!M17</f>
        <v>0</v>
      </c>
      <c r="N17" s="8">
        <f>SUM(B17:M17)</f>
        <v>32778.2</v>
      </c>
      <c r="O17" s="15"/>
    </row>
    <row r="18" spans="1:15" ht="15.7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5"/>
      <c r="O18" s="15"/>
    </row>
    <row r="19" spans="1:15" ht="15.75">
      <c r="A19" s="14" t="s">
        <v>48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5"/>
      <c r="O19" s="15"/>
    </row>
    <row r="20" spans="1:15" ht="15.75">
      <c r="A20" s="5" t="s">
        <v>18</v>
      </c>
      <c r="B20" s="8">
        <f>SO_CORE!B20+SO_TARGET!B20+SO_SPECIAL!B20</f>
        <v>195</v>
      </c>
      <c r="C20" s="8">
        <f>SO_CORE!C20+SO_TARGET!C20+SO_SPECIAL!C20</f>
        <v>194</v>
      </c>
      <c r="D20" s="8">
        <f>SO_CORE!D20+SO_TARGET!D20+SO_SPECIAL!D20</f>
        <v>191</v>
      </c>
      <c r="E20" s="8">
        <f>SO_CORE!E20+SO_TARGET!E20+SO_SPECIAL!E20</f>
        <v>194</v>
      </c>
      <c r="F20" s="8">
        <f>SO_CORE!F20+SO_TARGET!F20+SO_SPECIAL!F20</f>
        <v>0</v>
      </c>
      <c r="G20" s="8">
        <f>SO_CORE!G20+SO_TARGET!G20+SO_SPECIAL!G20</f>
        <v>0</v>
      </c>
      <c r="H20" s="8">
        <f>SO_CORE!H20+SO_TARGET!H20+SO_SPECIAL!H20</f>
        <v>0</v>
      </c>
      <c r="I20" s="8">
        <f>SO_CORE!I20+SO_TARGET!I20+SO_SPECIAL!I20</f>
        <v>0</v>
      </c>
      <c r="J20" s="8">
        <f>SO_CORE!J20+SO_TARGET!J20+SO_SPECIAL!J20</f>
        <v>0</v>
      </c>
      <c r="K20" s="8">
        <f>SO_CORE!K20+SO_TARGET!K20+SO_SPECIAL!K20</f>
        <v>0</v>
      </c>
      <c r="L20" s="8">
        <f>SO_CORE!L20+SO_TARGET!L20+SO_SPECIAL!L20</f>
        <v>0</v>
      </c>
      <c r="M20" s="8">
        <f>SO_CORE!M20+SO_TARGET!M20+SO_SPECIAL!M20</f>
        <v>0</v>
      </c>
      <c r="N20" s="8">
        <f>SUM(B20:M20)</f>
        <v>774</v>
      </c>
      <c r="O20" s="15"/>
    </row>
    <row r="21" spans="1:15" ht="15.75">
      <c r="A21" s="9" t="s">
        <v>19</v>
      </c>
      <c r="B21" s="16">
        <f>SO_CORE!B21+SO_TARGET!B21+SO_SPECIAL!B21</f>
        <v>22.999962</v>
      </c>
      <c r="C21" s="16">
        <f>SO_CORE!C21+SO_TARGET!C21+SO_SPECIAL!C21</f>
        <v>22.659543000000003</v>
      </c>
      <c r="D21" s="16">
        <f>SO_CORE!D21+SO_TARGET!D21+SO_SPECIAL!D21</f>
        <v>22.24436</v>
      </c>
      <c r="E21" s="16">
        <f>SO_CORE!E21+SO_TARGET!E21+SO_SPECIAL!E21</f>
        <v>21.409505000000003</v>
      </c>
      <c r="F21" s="16">
        <f>SO_CORE!F21+SO_TARGET!F21+SO_SPECIAL!F21</f>
        <v>0</v>
      </c>
      <c r="G21" s="16">
        <f>SO_CORE!G21+SO_TARGET!G21+SO_SPECIAL!G21</f>
        <v>0</v>
      </c>
      <c r="H21" s="16">
        <f>SO_CORE!H21+SO_TARGET!H21+SO_SPECIAL!H21</f>
        <v>0</v>
      </c>
      <c r="I21" s="16">
        <f>SO_CORE!I21+SO_TARGET!I21+SO_SPECIAL!I21</f>
        <v>0</v>
      </c>
      <c r="J21" s="16">
        <f>SO_CORE!J21+SO_TARGET!J21+SO_SPECIAL!J21</f>
        <v>0</v>
      </c>
      <c r="K21" s="16">
        <f>SO_CORE!K21+SO_TARGET!K21+SO_SPECIAL!K21</f>
        <v>0</v>
      </c>
      <c r="L21" s="16">
        <f>SO_CORE!L21+SO_TARGET!L21+SO_SPECIAL!L21</f>
        <v>0</v>
      </c>
      <c r="M21" s="16">
        <f>SO_CORE!M21+SO_TARGET!M21+SO_SPECIAL!M21</f>
        <v>0</v>
      </c>
      <c r="N21" s="16">
        <f>SUM(B21:M21)</f>
        <v>89.31336999999999</v>
      </c>
      <c r="O21" s="15"/>
    </row>
    <row r="22" spans="1:15" ht="15.75">
      <c r="A22" s="9" t="s">
        <v>21</v>
      </c>
      <c r="B22" s="16">
        <f>SO_CORE!B22+SO_TARGET!B22+SO_SPECIAL!B22</f>
        <v>22.999962</v>
      </c>
      <c r="C22" s="16">
        <f>SO_CORE!C22+SO_TARGET!C22+SO_SPECIAL!C22</f>
        <v>22.659543000000003</v>
      </c>
      <c r="D22" s="16">
        <f>SO_CORE!D22+SO_TARGET!D22+SO_SPECIAL!D22</f>
        <v>22.24436</v>
      </c>
      <c r="E22" s="16">
        <f>SO_CORE!E22+SO_TARGET!E22+SO_SPECIAL!E22</f>
        <v>21.409505000000003</v>
      </c>
      <c r="F22" s="16">
        <f>SO_CORE!F22+SO_TARGET!F22+SO_SPECIAL!F22</f>
        <v>0</v>
      </c>
      <c r="G22" s="16">
        <f>SO_CORE!G22+SO_TARGET!G22+SO_SPECIAL!G22</f>
        <v>0</v>
      </c>
      <c r="H22" s="16">
        <f>SO_CORE!H22+SO_TARGET!H22+SO_SPECIAL!H22</f>
        <v>0</v>
      </c>
      <c r="I22" s="16">
        <f>SO_CORE!I22+SO_TARGET!I22+SO_SPECIAL!I22</f>
        <v>0</v>
      </c>
      <c r="J22" s="16">
        <f>SO_CORE!J22+SO_TARGET!J22+SO_SPECIAL!J22</f>
        <v>0</v>
      </c>
      <c r="K22" s="16">
        <f>SO_CORE!K22+SO_TARGET!K22+SO_SPECIAL!K22</f>
        <v>0</v>
      </c>
      <c r="L22" s="16">
        <f>SO_CORE!L22+SO_TARGET!L22+SO_SPECIAL!L22</f>
        <v>0</v>
      </c>
      <c r="M22" s="16">
        <f>SO_CORE!M22+SO_TARGET!M22+SO_SPECIAL!M22</f>
        <v>0</v>
      </c>
      <c r="N22" s="16">
        <f>SUM(B22:M22)</f>
        <v>89.31336999999999</v>
      </c>
      <c r="O22" s="15"/>
    </row>
    <row r="23" spans="1:15" ht="15.75">
      <c r="A23" s="5" t="s">
        <v>22</v>
      </c>
      <c r="B23" s="8">
        <f>SO_CORE!B23+SO_TARGET!B23+SO_SPECIAL!B23</f>
        <v>8095.299999999999</v>
      </c>
      <c r="C23" s="8">
        <f>SO_CORE!C23+SO_TARGET!C23+SO_SPECIAL!C23</f>
        <v>7807.952</v>
      </c>
      <c r="D23" s="8">
        <f>SO_CORE!D23+SO_TARGET!D23+SO_SPECIAL!D23</f>
        <v>8853.105</v>
      </c>
      <c r="E23" s="8">
        <f>SO_CORE!E23+SO_TARGET!E23+SO_SPECIAL!E23</f>
        <v>7860.1810000000005</v>
      </c>
      <c r="F23" s="8">
        <f>SO_CORE!F23+SO_TARGET!F23+SO_SPECIAL!F23</f>
        <v>0</v>
      </c>
      <c r="G23" s="8">
        <f>SO_CORE!G23+SO_TARGET!G23+SO_SPECIAL!G23</f>
        <v>0</v>
      </c>
      <c r="H23" s="8">
        <f>SO_CORE!H23+SO_TARGET!H23+SO_SPECIAL!H23</f>
        <v>0</v>
      </c>
      <c r="I23" s="8">
        <f>SO_CORE!I23+SO_TARGET!I23+SO_SPECIAL!I23</f>
        <v>0</v>
      </c>
      <c r="J23" s="8">
        <f>SO_CORE!J23+SO_TARGET!J23+SO_SPECIAL!J23</f>
        <v>0</v>
      </c>
      <c r="K23" s="8">
        <f>SO_CORE!K23+SO_TARGET!K23+SO_SPECIAL!K23</f>
        <v>0</v>
      </c>
      <c r="L23" s="8">
        <f>SO_CORE!L23+SO_TARGET!L23+SO_SPECIAL!L23</f>
        <v>0</v>
      </c>
      <c r="M23" s="8">
        <f>SO_CORE!M23+SO_TARGET!M23+SO_SPECIAL!M23</f>
        <v>0</v>
      </c>
      <c r="N23" s="8">
        <f>SUM(B23:M23)</f>
        <v>32616.538</v>
      </c>
      <c r="O23" s="15"/>
    </row>
    <row r="24" spans="1:15" ht="15.75">
      <c r="A24" s="5"/>
      <c r="B24" s="8"/>
      <c r="C24" s="8"/>
      <c r="D24" s="8"/>
      <c r="E24" s="22"/>
      <c r="F24" s="22"/>
      <c r="G24" s="22"/>
      <c r="H24" s="22"/>
      <c r="I24" s="22"/>
      <c r="J24" s="22"/>
      <c r="K24" s="22"/>
      <c r="L24" s="22"/>
      <c r="M24" s="22"/>
      <c r="N24" s="18"/>
      <c r="O24" s="15"/>
    </row>
    <row r="25" spans="1:15" ht="15.75">
      <c r="A25" s="14" t="s">
        <v>49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/>
      <c r="O25" s="15"/>
    </row>
    <row r="26" spans="1:15" ht="15.75">
      <c r="A26" s="5" t="s">
        <v>18</v>
      </c>
      <c r="B26" s="8">
        <f>SO_CORE!B26+SO_TARGET!B26+SO_SPECIAL!B26</f>
        <v>16</v>
      </c>
      <c r="C26" s="8">
        <f>SO_CORE!C26+SO_TARGET!C26+SO_SPECIAL!C26</f>
        <v>16</v>
      </c>
      <c r="D26" s="8">
        <f>SO_CORE!D26+SO_TARGET!D26+SO_SPECIAL!D26</f>
        <v>16</v>
      </c>
      <c r="E26" s="8">
        <f>SO_CORE!E26+SO_TARGET!E26+SO_SPECIAL!E26</f>
        <v>16</v>
      </c>
      <c r="F26" s="8">
        <f>SO_CORE!F26+SO_TARGET!F26+SO_SPECIAL!F26</f>
        <v>0</v>
      </c>
      <c r="G26" s="8">
        <f>SO_CORE!G26+SO_TARGET!G26+SO_SPECIAL!G26</f>
        <v>0</v>
      </c>
      <c r="H26" s="8">
        <f>SO_CORE!H26+SO_TARGET!H26+SO_SPECIAL!H26</f>
        <v>0</v>
      </c>
      <c r="I26" s="8">
        <f>SO_CORE!I26+SO_TARGET!I26+SO_SPECIAL!I26</f>
        <v>0</v>
      </c>
      <c r="J26" s="8">
        <f>SO_CORE!J26+SO_TARGET!J26+SO_SPECIAL!J26</f>
        <v>0</v>
      </c>
      <c r="K26" s="8">
        <f>SO_CORE!K26+SO_TARGET!K26+SO_SPECIAL!K26</f>
        <v>0</v>
      </c>
      <c r="L26" s="8">
        <f>SO_CORE!L26+SO_TARGET!L26+SO_SPECIAL!L26</f>
        <v>0</v>
      </c>
      <c r="M26" s="8">
        <f>SO_CORE!M26+SO_TARGET!M26+SO_SPECIAL!M26</f>
        <v>0</v>
      </c>
      <c r="N26" s="8">
        <f aca="true" t="shared" si="0" ref="N26:N33">SUM(B26:M26)</f>
        <v>64</v>
      </c>
      <c r="O26" s="15"/>
    </row>
    <row r="27" spans="1:15" ht="15.75">
      <c r="A27" s="9" t="s">
        <v>26</v>
      </c>
      <c r="B27" s="16">
        <f>SO_CORE!B27+SO_TARGET!B27+SO_SPECIAL!B27</f>
        <v>28.30664</v>
      </c>
      <c r="C27" s="16">
        <f>SO_CORE!C27+SO_TARGET!C27+SO_SPECIAL!C27</f>
        <v>27.744525</v>
      </c>
      <c r="D27" s="16">
        <f>SO_CORE!D27+SO_TARGET!D27+SO_SPECIAL!D27</f>
        <v>27.810679999999998</v>
      </c>
      <c r="E27" s="16">
        <f>SO_CORE!E27+SO_TARGET!E27+SO_SPECIAL!E27</f>
        <v>27.543525</v>
      </c>
      <c r="F27" s="16">
        <f>SO_CORE!F27+SO_TARGET!F27+SO_SPECIAL!F27</f>
        <v>0</v>
      </c>
      <c r="G27" s="16">
        <f>SO_CORE!G27+SO_TARGET!G27+SO_SPECIAL!G27</f>
        <v>0</v>
      </c>
      <c r="H27" s="16">
        <f>SO_CORE!H27+SO_TARGET!H27+SO_SPECIAL!H27</f>
        <v>0</v>
      </c>
      <c r="I27" s="16">
        <f>SO_CORE!I27+SO_TARGET!I27+SO_SPECIAL!I27</f>
        <v>0</v>
      </c>
      <c r="J27" s="16">
        <f>SO_CORE!J27+SO_TARGET!J27+SO_SPECIAL!J27</f>
        <v>0</v>
      </c>
      <c r="K27" s="16">
        <f>SO_CORE!K27+SO_TARGET!K27+SO_SPECIAL!K27</f>
        <v>0</v>
      </c>
      <c r="L27" s="16">
        <f>SO_CORE!L27+SO_TARGET!L27+SO_SPECIAL!L27</f>
        <v>0</v>
      </c>
      <c r="M27" s="16">
        <f>SO_CORE!M27+SO_TARGET!M27+SO_SPECIAL!M27</f>
        <v>0</v>
      </c>
      <c r="N27" s="16">
        <f t="shared" si="0"/>
        <v>111.40536999999999</v>
      </c>
      <c r="O27" s="15"/>
    </row>
    <row r="28" spans="1:15" ht="15.75">
      <c r="A28" s="9" t="s">
        <v>27</v>
      </c>
      <c r="B28" s="16">
        <f>SO_CORE!B28+SO_TARGET!B28+SO_SPECIAL!B28</f>
        <v>26.79768</v>
      </c>
      <c r="C28" s="16">
        <f>SO_CORE!C28+SO_TARGET!C28+SO_SPECIAL!C28</f>
        <v>27.22304</v>
      </c>
      <c r="D28" s="16">
        <f>SO_CORE!D28+SO_TARGET!D28+SO_SPECIAL!D28</f>
        <v>26.81673</v>
      </c>
      <c r="E28" s="16">
        <f>SO_CORE!E28+SO_TARGET!E28+SO_SPECIAL!E28</f>
        <v>27.15526</v>
      </c>
      <c r="F28" s="16">
        <f>SO_CORE!F28+SO_TARGET!F28+SO_SPECIAL!F28</f>
        <v>0</v>
      </c>
      <c r="G28" s="16">
        <f>SO_CORE!G28+SO_TARGET!G28+SO_SPECIAL!G28</f>
        <v>0</v>
      </c>
      <c r="H28" s="16">
        <f>SO_CORE!H28+SO_TARGET!H28+SO_SPECIAL!H28</f>
        <v>0</v>
      </c>
      <c r="I28" s="16">
        <f>SO_CORE!I28+SO_TARGET!I28+SO_SPECIAL!I28</f>
        <v>0</v>
      </c>
      <c r="J28" s="16">
        <f>SO_CORE!J28+SO_TARGET!J28+SO_SPECIAL!J28</f>
        <v>0</v>
      </c>
      <c r="K28" s="16">
        <f>SO_CORE!K28+SO_TARGET!K28+SO_SPECIAL!K28</f>
        <v>0</v>
      </c>
      <c r="L28" s="16">
        <f>SO_CORE!L28+SO_TARGET!L28+SO_SPECIAL!L28</f>
        <v>0</v>
      </c>
      <c r="M28" s="16">
        <f>SO_CORE!M28+SO_TARGET!M28+SO_SPECIAL!M28</f>
        <v>0</v>
      </c>
      <c r="N28" s="16">
        <f t="shared" si="0"/>
        <v>107.99270999999999</v>
      </c>
      <c r="O28" s="15"/>
    </row>
    <row r="29" spans="1:15" ht="15.75">
      <c r="A29" s="5" t="s">
        <v>21</v>
      </c>
      <c r="B29" s="16">
        <f>SO_CORE!B29+SO_TARGET!B29+SO_SPECIAL!B29</f>
        <v>28.89256</v>
      </c>
      <c r="C29" s="16">
        <f>SO_CORE!C29+SO_TARGET!C29+SO_SPECIAL!C29</f>
        <v>28.467844999999997</v>
      </c>
      <c r="D29" s="16">
        <f>SO_CORE!D29+SO_TARGET!D29+SO_SPECIAL!D29</f>
        <v>28.21468</v>
      </c>
      <c r="E29" s="16">
        <f>SO_CORE!E29+SO_TARGET!E29+SO_SPECIAL!E29</f>
        <v>27.957245</v>
      </c>
      <c r="F29" s="16">
        <f>SO_CORE!F29+SO_TARGET!F29+SO_SPECIAL!F29</f>
        <v>0</v>
      </c>
      <c r="G29" s="16">
        <f>SO_CORE!G29+SO_TARGET!G29+SO_SPECIAL!G29</f>
        <v>0</v>
      </c>
      <c r="H29" s="16">
        <f>SO_CORE!H29+SO_TARGET!H29+SO_SPECIAL!H29</f>
        <v>0</v>
      </c>
      <c r="I29" s="16">
        <f>SO_CORE!I29+SO_TARGET!I29+SO_SPECIAL!I29</f>
        <v>0</v>
      </c>
      <c r="J29" s="16">
        <f>SO_CORE!J29+SO_TARGET!J29+SO_SPECIAL!J29</f>
        <v>0</v>
      </c>
      <c r="K29" s="16">
        <f>SO_CORE!K29+SO_TARGET!K29+SO_SPECIAL!K29</f>
        <v>0</v>
      </c>
      <c r="L29" s="16">
        <f>SO_CORE!L29+SO_TARGET!L29+SO_SPECIAL!L29</f>
        <v>0</v>
      </c>
      <c r="M29" s="16">
        <f>SO_CORE!M29+SO_TARGET!M29+SO_SPECIAL!M29</f>
        <v>0</v>
      </c>
      <c r="N29" s="16">
        <f t="shared" si="0"/>
        <v>113.53233</v>
      </c>
      <c r="O29" s="15"/>
    </row>
    <row r="30" spans="1:15" ht="15.75">
      <c r="A30" s="5" t="s">
        <v>28</v>
      </c>
      <c r="B30" s="8">
        <f>SO_CORE!B30+SO_TARGET!B30+SO_SPECIAL!B30</f>
        <v>5977.317999999999</v>
      </c>
      <c r="C30" s="8">
        <f>SO_CORE!C30+SO_TARGET!C30+SO_SPECIAL!C30</f>
        <v>5370.898999999999</v>
      </c>
      <c r="D30" s="8">
        <f>SO_CORE!D30+SO_TARGET!D30+SO_SPECIAL!D30</f>
        <v>6546.514999999999</v>
      </c>
      <c r="E30" s="8">
        <f>SO_CORE!E30+SO_TARGET!E30+SO_SPECIAL!E30</f>
        <v>5988.3099999999995</v>
      </c>
      <c r="F30" s="8">
        <f>SO_CORE!F30+SO_TARGET!F30+SO_SPECIAL!F30</f>
        <v>0</v>
      </c>
      <c r="G30" s="8">
        <f>SO_CORE!G30+SO_TARGET!G30+SO_SPECIAL!G30</f>
        <v>0</v>
      </c>
      <c r="H30" s="8">
        <f>SO_CORE!H30+SO_TARGET!H30+SO_SPECIAL!H30</f>
        <v>0</v>
      </c>
      <c r="I30" s="8">
        <f>SO_CORE!I30+SO_TARGET!I30+SO_SPECIAL!I30</f>
        <v>0</v>
      </c>
      <c r="J30" s="8">
        <f>SO_CORE!J30+SO_TARGET!J30+SO_SPECIAL!J30</f>
        <v>0</v>
      </c>
      <c r="K30" s="8">
        <f>SO_CORE!K30+SO_TARGET!K30+SO_SPECIAL!K30</f>
        <v>0</v>
      </c>
      <c r="L30" s="8">
        <f>SO_CORE!L30+SO_TARGET!L30+SO_SPECIAL!L30</f>
        <v>0</v>
      </c>
      <c r="M30" s="8">
        <f>SO_CORE!M30+SO_TARGET!M30+SO_SPECIAL!M30</f>
        <v>0</v>
      </c>
      <c r="N30" s="8">
        <f t="shared" si="0"/>
        <v>23883.041999999994</v>
      </c>
      <c r="O30" s="15"/>
    </row>
    <row r="31" spans="1:15" ht="15.75">
      <c r="A31" s="5" t="s">
        <v>29</v>
      </c>
      <c r="B31" s="8">
        <f>SO_CORE!B31+SO_TARGET!B31+SO_SPECIAL!B31</f>
        <v>5949.415</v>
      </c>
      <c r="C31" s="8">
        <f>SO_CORE!C31+SO_TARGET!C31+SO_SPECIAL!C31</f>
        <v>5349.068</v>
      </c>
      <c r="D31" s="8">
        <f>SO_CORE!D31+SO_TARGET!D31+SO_SPECIAL!D31</f>
        <v>6519.72</v>
      </c>
      <c r="E31" s="8">
        <f>SO_CORE!E31+SO_TARGET!E31+SO_SPECIAL!E31</f>
        <v>5732.976</v>
      </c>
      <c r="F31" s="8">
        <f>SO_CORE!F31+SO_TARGET!F31+SO_SPECIAL!F31</f>
        <v>0</v>
      </c>
      <c r="G31" s="8">
        <f>SO_CORE!G31+SO_TARGET!G31+SO_SPECIAL!G31</f>
        <v>0</v>
      </c>
      <c r="H31" s="8">
        <f>SO_CORE!H31+SO_TARGET!H31+SO_SPECIAL!H31</f>
        <v>0</v>
      </c>
      <c r="I31" s="8">
        <f>SO_CORE!I31+SO_TARGET!I31+SO_SPECIAL!I31</f>
        <v>0</v>
      </c>
      <c r="J31" s="8">
        <f>SO_CORE!J31+SO_TARGET!J31+SO_SPECIAL!J31</f>
        <v>0</v>
      </c>
      <c r="K31" s="8">
        <f>SO_CORE!K31+SO_TARGET!K31+SO_SPECIAL!K31</f>
        <v>0</v>
      </c>
      <c r="L31" s="8">
        <f>SO_CORE!L31+SO_TARGET!L31+SO_SPECIAL!L31</f>
        <v>0</v>
      </c>
      <c r="M31" s="8">
        <f>SO_CORE!M31+SO_TARGET!M31+SO_SPECIAL!M31</f>
        <v>0</v>
      </c>
      <c r="N31" s="8">
        <f t="shared" si="0"/>
        <v>23551.179</v>
      </c>
      <c r="O31" s="15"/>
    </row>
    <row r="32" spans="1:15" ht="15.75">
      <c r="A32" s="5" t="s">
        <v>30</v>
      </c>
      <c r="B32" s="8">
        <f>SO_CORE!B32+SO_TARGET!B32+SO_SPECIAL!B32</f>
        <v>6002.468</v>
      </c>
      <c r="C32" s="8">
        <f>SO_CORE!C32+SO_TARGET!C32+SO_SPECIAL!C32</f>
        <v>6136.787</v>
      </c>
      <c r="D32" s="8">
        <f>SO_CORE!D32+SO_TARGET!D32+SO_SPECIAL!D32</f>
        <v>7083.573</v>
      </c>
      <c r="E32" s="8">
        <f>SO_CORE!E32+SO_TARGET!E32+SO_SPECIAL!E32</f>
        <v>6201.861</v>
      </c>
      <c r="F32" s="8">
        <f>SO_CORE!F32+SO_TARGET!F32+SO_SPECIAL!F32</f>
        <v>0</v>
      </c>
      <c r="G32" s="8">
        <f>SO_CORE!G32+SO_TARGET!G32+SO_SPECIAL!G32</f>
        <v>0</v>
      </c>
      <c r="H32" s="8">
        <f>SO_CORE!H32+SO_TARGET!H32+SO_SPECIAL!H32</f>
        <v>0</v>
      </c>
      <c r="I32" s="8">
        <f>SO_CORE!I32+SO_TARGET!I32+SO_SPECIAL!I32</f>
        <v>0</v>
      </c>
      <c r="J32" s="8">
        <f>SO_CORE!J32+SO_TARGET!J32+SO_SPECIAL!J32</f>
        <v>0</v>
      </c>
      <c r="K32" s="8">
        <f>SO_CORE!K32+SO_TARGET!K32+SO_SPECIAL!K32</f>
        <v>0</v>
      </c>
      <c r="L32" s="8">
        <f>SO_CORE!L32+SO_TARGET!L32+SO_SPECIAL!L32</f>
        <v>0</v>
      </c>
      <c r="M32" s="8">
        <f>SO_CORE!M32+SO_TARGET!M32+SO_SPECIAL!M32</f>
        <v>0</v>
      </c>
      <c r="N32" s="8">
        <f t="shared" si="0"/>
        <v>25424.689000000002</v>
      </c>
      <c r="O32" s="15"/>
    </row>
    <row r="33" spans="1:15" ht="15.75">
      <c r="A33" s="5" t="s">
        <v>22</v>
      </c>
      <c r="B33" s="8">
        <f>SO_CORE!B33+SO_TARGET!B33+SO_SPECIAL!B33</f>
        <v>11951.883</v>
      </c>
      <c r="C33" s="8">
        <f>SO_CORE!C33+SO_TARGET!C33+SO_SPECIAL!C33</f>
        <v>11485.855</v>
      </c>
      <c r="D33" s="8">
        <f>SO_CORE!D33+SO_TARGET!D33+SO_SPECIAL!D33</f>
        <v>13603.293</v>
      </c>
      <c r="E33" s="8">
        <f>SO_CORE!E33+SO_TARGET!E33+SO_SPECIAL!E33</f>
        <v>11934.837</v>
      </c>
      <c r="F33" s="8">
        <f>SO_CORE!F33+SO_TARGET!F33+SO_SPECIAL!F33</f>
        <v>0</v>
      </c>
      <c r="G33" s="8">
        <f>SO_CORE!G33+SO_TARGET!G33+SO_SPECIAL!G33</f>
        <v>0</v>
      </c>
      <c r="H33" s="8">
        <f>SO_CORE!H33+SO_TARGET!H33+SO_SPECIAL!H33</f>
        <v>0</v>
      </c>
      <c r="I33" s="8">
        <f>SO_CORE!I33+SO_TARGET!I33+SO_SPECIAL!I33</f>
        <v>0</v>
      </c>
      <c r="J33" s="8">
        <f>SO_CORE!J33+SO_TARGET!J33+SO_SPECIAL!J33</f>
        <v>0</v>
      </c>
      <c r="K33" s="8">
        <f>SO_CORE!K33+SO_TARGET!K33+SO_SPECIAL!K33</f>
        <v>0</v>
      </c>
      <c r="L33" s="8">
        <f>SO_CORE!L33+SO_TARGET!L33+SO_SPECIAL!L33</f>
        <v>0</v>
      </c>
      <c r="M33" s="8">
        <f>SO_CORE!M33+SO_TARGET!M33+SO_SPECIAL!M33</f>
        <v>0</v>
      </c>
      <c r="N33" s="8">
        <f t="shared" si="0"/>
        <v>48975.867999999995</v>
      </c>
      <c r="O33" s="15"/>
    </row>
    <row r="34" spans="1:15" ht="15.75">
      <c r="A34" s="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5.75">
      <c r="A35" s="14" t="s">
        <v>50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"/>
      <c r="O35" s="15"/>
    </row>
    <row r="36" spans="1:15" ht="15.75">
      <c r="A36" s="9" t="s">
        <v>32</v>
      </c>
      <c r="B36" s="13">
        <f aca="true" t="shared" si="1" ref="B36:N36">B8+B14+B20+B26</f>
        <v>35454</v>
      </c>
      <c r="C36" s="13">
        <f t="shared" si="1"/>
        <v>35443</v>
      </c>
      <c r="D36" s="13">
        <f t="shared" si="1"/>
        <v>35429</v>
      </c>
      <c r="E36" s="13">
        <f t="shared" si="1"/>
        <v>35426</v>
      </c>
      <c r="F36" s="13">
        <f t="shared" si="1"/>
        <v>0</v>
      </c>
      <c r="G36" s="13">
        <f t="shared" si="1"/>
        <v>0</v>
      </c>
      <c r="H36" s="13">
        <f t="shared" si="1"/>
        <v>0</v>
      </c>
      <c r="I36" s="13">
        <f t="shared" si="1"/>
        <v>0</v>
      </c>
      <c r="J36" s="13">
        <f t="shared" si="1"/>
        <v>0</v>
      </c>
      <c r="K36" s="13">
        <f t="shared" si="1"/>
        <v>0</v>
      </c>
      <c r="L36" s="13">
        <f t="shared" si="1"/>
        <v>0</v>
      </c>
      <c r="M36" s="13">
        <f t="shared" si="1"/>
        <v>0</v>
      </c>
      <c r="N36" s="13">
        <f t="shared" si="1"/>
        <v>141752</v>
      </c>
      <c r="O36" s="17">
        <f>SO_CORE!N36+SO_TARGET!N36+SO_SPECIAL!N36</f>
        <v>141752</v>
      </c>
    </row>
    <row r="37" spans="1:15" ht="15.75">
      <c r="A37" s="9" t="s">
        <v>19</v>
      </c>
      <c r="B37" s="19" t="s">
        <v>20</v>
      </c>
      <c r="C37" s="19" t="s">
        <v>20</v>
      </c>
      <c r="D37" s="19" t="s">
        <v>20</v>
      </c>
      <c r="E37" s="19" t="s">
        <v>20</v>
      </c>
      <c r="F37" s="19" t="s">
        <v>20</v>
      </c>
      <c r="G37" s="19" t="s">
        <v>20</v>
      </c>
      <c r="H37" s="19" t="s">
        <v>20</v>
      </c>
      <c r="I37" s="19" t="s">
        <v>20</v>
      </c>
      <c r="J37" s="19" t="s">
        <v>20</v>
      </c>
      <c r="K37" s="19" t="s">
        <v>20</v>
      </c>
      <c r="L37" s="19" t="s">
        <v>20</v>
      </c>
      <c r="M37" s="19" t="s">
        <v>20</v>
      </c>
      <c r="N37" s="19" t="s">
        <v>20</v>
      </c>
      <c r="O37" s="15"/>
    </row>
    <row r="38" spans="1:15" ht="15.75">
      <c r="A38" s="5" t="s">
        <v>21</v>
      </c>
      <c r="B38" s="19" t="s">
        <v>20</v>
      </c>
      <c r="C38" s="19" t="s">
        <v>20</v>
      </c>
      <c r="D38" s="19" t="s">
        <v>20</v>
      </c>
      <c r="E38" s="19" t="s">
        <v>20</v>
      </c>
      <c r="F38" s="19" t="s">
        <v>20</v>
      </c>
      <c r="G38" s="19" t="s">
        <v>20</v>
      </c>
      <c r="H38" s="19" t="s">
        <v>20</v>
      </c>
      <c r="I38" s="19" t="s">
        <v>20</v>
      </c>
      <c r="J38" s="19" t="s">
        <v>20</v>
      </c>
      <c r="K38" s="19" t="s">
        <v>20</v>
      </c>
      <c r="L38" s="19" t="s">
        <v>20</v>
      </c>
      <c r="M38" s="19" t="s">
        <v>20</v>
      </c>
      <c r="N38" s="19" t="s">
        <v>20</v>
      </c>
      <c r="O38" s="15"/>
    </row>
    <row r="39" spans="1:15" ht="15.75">
      <c r="A39" s="5" t="s">
        <v>22</v>
      </c>
      <c r="B39" s="13">
        <f aca="true" t="shared" si="2" ref="B39:N39">B11+B17+B23+B33</f>
        <v>45816.096000000005</v>
      </c>
      <c r="C39" s="13">
        <f t="shared" si="2"/>
        <v>43538.517</v>
      </c>
      <c r="D39" s="13">
        <f t="shared" si="2"/>
        <v>44789.852</v>
      </c>
      <c r="E39" s="13">
        <f t="shared" si="2"/>
        <v>42290.049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 t="shared" si="2"/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176434.514</v>
      </c>
      <c r="O39" s="17">
        <f>SO_CORE!N39+SO_TARGET!N39+SO_SPECIAL!N39</f>
        <v>176434.514</v>
      </c>
    </row>
    <row r="40" spans="1:15" ht="15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5"/>
    </row>
    <row r="41" spans="1:15" ht="15.75">
      <c r="A41" s="9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5"/>
    </row>
  </sheetData>
  <printOptions/>
  <pageMargins left="0.5" right="0.659" top="0.5" bottom="0.55" header="0.5" footer="0.5"/>
  <pageSetup orientation="landscape" scale="66" r:id="rId1"/>
  <headerFooter alignWithMargins="0">
    <oddFooter>&amp;L&amp;D&amp;CPAGE &amp;P&amp;R^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77"/>
  <sheetViews>
    <sheetView tabSelected="1" defaultGridColor="0" zoomScale="87" zoomScaleNormal="87" colorId="22" workbookViewId="0" topLeftCell="A1">
      <selection activeCell="A71" sqref="A71"/>
    </sheetView>
  </sheetViews>
  <sheetFormatPr defaultColWidth="9.59765625" defaultRowHeight="15"/>
  <cols>
    <col min="1" max="1" width="30.59765625" style="0" customWidth="1"/>
  </cols>
  <sheetData>
    <row r="1" spans="1:14" ht="15.7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4">
        <v>1999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>
      <c r="A7" s="6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>
      <c r="A8" s="5" t="s">
        <v>18</v>
      </c>
      <c r="B8" s="8">
        <v>27457</v>
      </c>
      <c r="C8" s="8">
        <v>27458</v>
      </c>
      <c r="D8" s="8">
        <v>27455</v>
      </c>
      <c r="E8" s="8">
        <v>27448</v>
      </c>
      <c r="F8" s="8"/>
      <c r="G8" s="8"/>
      <c r="H8" s="8"/>
      <c r="I8" s="8"/>
      <c r="J8" s="8"/>
      <c r="K8" s="8"/>
      <c r="L8" s="8"/>
      <c r="M8" s="8"/>
      <c r="N8" s="8">
        <f>SUM(B8:M8)</f>
        <v>109818</v>
      </c>
    </row>
    <row r="9" spans="1:14" ht="15.75">
      <c r="A9" s="9" t="s">
        <v>19</v>
      </c>
      <c r="B9" s="10" t="s">
        <v>20</v>
      </c>
      <c r="C9" s="10" t="s">
        <v>20</v>
      </c>
      <c r="D9" s="10" t="s">
        <v>20</v>
      </c>
      <c r="E9" s="10" t="s">
        <v>20</v>
      </c>
      <c r="F9" s="10"/>
      <c r="G9" s="10"/>
      <c r="H9" s="10"/>
      <c r="I9" s="10"/>
      <c r="J9" s="10"/>
      <c r="K9" s="10"/>
      <c r="L9" s="10"/>
      <c r="M9" s="10"/>
      <c r="N9" s="10" t="s">
        <v>20</v>
      </c>
    </row>
    <row r="10" spans="1:14" ht="15.75">
      <c r="A10" s="5" t="s">
        <v>21</v>
      </c>
      <c r="B10" s="10" t="s">
        <v>20</v>
      </c>
      <c r="C10" s="10" t="s">
        <v>20</v>
      </c>
      <c r="D10" s="10" t="s">
        <v>20</v>
      </c>
      <c r="E10" s="10" t="s">
        <v>20</v>
      </c>
      <c r="F10" s="10"/>
      <c r="G10" s="10"/>
      <c r="H10" s="10"/>
      <c r="I10" s="10"/>
      <c r="J10" s="10"/>
      <c r="K10" s="10"/>
      <c r="L10" s="10"/>
      <c r="M10" s="10"/>
      <c r="N10" s="10" t="s">
        <v>20</v>
      </c>
    </row>
    <row r="11" spans="1:14" ht="15.75">
      <c r="A11" s="5" t="s">
        <v>22</v>
      </c>
      <c r="B11" s="8">
        <v>15092.021</v>
      </c>
      <c r="C11" s="8">
        <v>15090.366</v>
      </c>
      <c r="D11" s="8">
        <v>13077.05</v>
      </c>
      <c r="E11" s="8">
        <v>13886.693</v>
      </c>
      <c r="F11" s="8"/>
      <c r="G11" s="8"/>
      <c r="H11" s="8"/>
      <c r="I11" s="8"/>
      <c r="J11" s="8"/>
      <c r="K11" s="8"/>
      <c r="L11" s="8"/>
      <c r="M11" s="8"/>
      <c r="N11" s="8">
        <f>SUM(B11:M11)</f>
        <v>57146.130000000005</v>
      </c>
    </row>
    <row r="12" spans="1:14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.75">
      <c r="A13" s="6" t="s">
        <v>53</v>
      </c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12"/>
      <c r="N13" s="5"/>
    </row>
    <row r="14" spans="1:14" ht="15.75">
      <c r="A14" s="5" t="s">
        <v>18</v>
      </c>
      <c r="B14" s="8">
        <v>4996</v>
      </c>
      <c r="C14" s="8">
        <v>4988</v>
      </c>
      <c r="D14" s="8">
        <v>4982</v>
      </c>
      <c r="E14" s="8">
        <v>4988</v>
      </c>
      <c r="F14" s="8"/>
      <c r="G14" s="8"/>
      <c r="H14" s="8"/>
      <c r="I14" s="8"/>
      <c r="J14" s="8"/>
      <c r="K14" s="8"/>
      <c r="L14" s="8"/>
      <c r="M14" s="8"/>
      <c r="N14" s="8">
        <f>SUM(B14:M14)</f>
        <v>19954</v>
      </c>
    </row>
    <row r="15" spans="1:14" ht="15.75">
      <c r="A15" s="9" t="s">
        <v>19</v>
      </c>
      <c r="B15" s="10" t="s">
        <v>20</v>
      </c>
      <c r="C15" s="10" t="s">
        <v>20</v>
      </c>
      <c r="D15" s="10" t="s">
        <v>20</v>
      </c>
      <c r="E15" s="10" t="s">
        <v>20</v>
      </c>
      <c r="F15" s="10"/>
      <c r="G15" s="10"/>
      <c r="H15" s="10"/>
      <c r="I15" s="10"/>
      <c r="J15" s="10"/>
      <c r="K15" s="10"/>
      <c r="L15" s="10"/>
      <c r="M15" s="10"/>
      <c r="N15" s="10" t="s">
        <v>20</v>
      </c>
    </row>
    <row r="16" spans="1:14" ht="15.75">
      <c r="A16" s="5" t="s">
        <v>21</v>
      </c>
      <c r="B16" s="10" t="s">
        <v>20</v>
      </c>
      <c r="C16" s="10" t="s">
        <v>20</v>
      </c>
      <c r="D16" s="10" t="s">
        <v>20</v>
      </c>
      <c r="E16" s="10" t="s">
        <v>20</v>
      </c>
      <c r="F16" s="10"/>
      <c r="G16" s="10"/>
      <c r="H16" s="10"/>
      <c r="I16" s="10"/>
      <c r="J16" s="10"/>
      <c r="K16" s="10"/>
      <c r="L16" s="10"/>
      <c r="M16" s="10"/>
      <c r="N16" s="10" t="s">
        <v>20</v>
      </c>
    </row>
    <row r="17" spans="1:14" ht="15.75">
      <c r="A17" s="5" t="s">
        <v>22</v>
      </c>
      <c r="B17" s="8">
        <v>6866.253</v>
      </c>
      <c r="C17" s="8">
        <v>5990.705</v>
      </c>
      <c r="D17" s="8">
        <v>6125.541</v>
      </c>
      <c r="E17" s="8">
        <v>5923.465</v>
      </c>
      <c r="F17" s="8"/>
      <c r="G17" s="8"/>
      <c r="H17" s="8"/>
      <c r="I17" s="8"/>
      <c r="J17" s="8"/>
      <c r="K17" s="8"/>
      <c r="L17" s="8"/>
      <c r="M17" s="8"/>
      <c r="N17" s="8">
        <f>SUM(B17:M17)</f>
        <v>24905.964</v>
      </c>
    </row>
    <row r="18" spans="1:14" ht="15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.75">
      <c r="A19" s="14" t="s">
        <v>54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5"/>
    </row>
    <row r="20" spans="1:14" ht="15.75">
      <c r="A20" s="5" t="s">
        <v>18</v>
      </c>
      <c r="B20" s="8">
        <v>14</v>
      </c>
      <c r="C20" s="8">
        <v>14</v>
      </c>
      <c r="D20" s="8">
        <v>14</v>
      </c>
      <c r="E20" s="8">
        <v>14</v>
      </c>
      <c r="F20" s="8"/>
      <c r="G20" s="8"/>
      <c r="H20" s="8"/>
      <c r="I20" s="8"/>
      <c r="J20" s="8"/>
      <c r="K20" s="8"/>
      <c r="L20" s="8"/>
      <c r="M20" s="8"/>
      <c r="N20" s="13">
        <f>SUM(B20:M20)</f>
        <v>56</v>
      </c>
    </row>
    <row r="21" spans="1:14" ht="15.75">
      <c r="A21" s="9" t="s">
        <v>55</v>
      </c>
      <c r="B21" s="13" t="s">
        <v>20</v>
      </c>
      <c r="C21" s="13" t="s">
        <v>20</v>
      </c>
      <c r="D21" s="13" t="s">
        <v>20</v>
      </c>
      <c r="E21" s="13" t="s">
        <v>20</v>
      </c>
      <c r="F21" s="13"/>
      <c r="G21" s="13"/>
      <c r="H21" s="13"/>
      <c r="I21" s="13"/>
      <c r="J21" s="13"/>
      <c r="K21" s="13"/>
      <c r="L21" s="13"/>
      <c r="M21" s="13"/>
      <c r="N21" s="19" t="s">
        <v>20</v>
      </c>
    </row>
    <row r="22" spans="1:14" ht="15.75">
      <c r="A22" s="5" t="s">
        <v>21</v>
      </c>
      <c r="B22" s="13" t="s">
        <v>20</v>
      </c>
      <c r="C22" s="13" t="s">
        <v>20</v>
      </c>
      <c r="D22" s="13" t="s">
        <v>20</v>
      </c>
      <c r="E22" s="13" t="s">
        <v>20</v>
      </c>
      <c r="F22" s="13"/>
      <c r="G22" s="13"/>
      <c r="H22" s="13"/>
      <c r="I22" s="13"/>
      <c r="J22" s="13"/>
      <c r="K22" s="13"/>
      <c r="L22" s="13"/>
      <c r="M22" s="13"/>
      <c r="N22" s="19" t="s">
        <v>20</v>
      </c>
    </row>
    <row r="23" spans="1:14" ht="15.75">
      <c r="A23" s="5" t="s">
        <v>22</v>
      </c>
      <c r="B23" s="8">
        <v>265.014</v>
      </c>
      <c r="C23" s="8">
        <v>230.366</v>
      </c>
      <c r="D23" s="8">
        <v>257.79</v>
      </c>
      <c r="E23" s="8">
        <v>233.02</v>
      </c>
      <c r="F23" s="8"/>
      <c r="G23" s="8"/>
      <c r="H23" s="8"/>
      <c r="I23" s="8"/>
      <c r="J23" s="8"/>
      <c r="K23" s="8"/>
      <c r="L23" s="8"/>
      <c r="M23" s="8"/>
      <c r="N23" s="13">
        <f>SUM(B23:M23)</f>
        <v>986.19</v>
      </c>
    </row>
    <row r="24" spans="1:14" ht="15.75">
      <c r="A24" s="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5"/>
    </row>
    <row r="25" spans="1:14" ht="15.75">
      <c r="A25" s="14" t="s">
        <v>56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5"/>
    </row>
    <row r="26" spans="1:14" ht="15.75">
      <c r="A26" s="5" t="s">
        <v>18</v>
      </c>
      <c r="B26" s="15">
        <v>179</v>
      </c>
      <c r="C26" s="15">
        <v>178</v>
      </c>
      <c r="D26" s="15">
        <v>175</v>
      </c>
      <c r="E26" s="15">
        <v>178</v>
      </c>
      <c r="F26" s="8"/>
      <c r="G26" s="8"/>
      <c r="H26" s="8"/>
      <c r="I26" s="8"/>
      <c r="J26" s="8"/>
      <c r="K26" s="8"/>
      <c r="L26" s="8"/>
      <c r="M26" s="8"/>
      <c r="N26" s="13">
        <f>SUM(B26:M26)</f>
        <v>710</v>
      </c>
    </row>
    <row r="27" spans="1:14" ht="15.75">
      <c r="A27" s="9" t="s">
        <v>19</v>
      </c>
      <c r="B27" s="22">
        <v>19.620816</v>
      </c>
      <c r="C27" s="22">
        <v>19.277297</v>
      </c>
      <c r="D27" s="22">
        <v>18.881762</v>
      </c>
      <c r="E27" s="22">
        <v>18.247097</v>
      </c>
      <c r="F27" s="8"/>
      <c r="G27" s="8"/>
      <c r="H27" s="8"/>
      <c r="I27" s="8"/>
      <c r="J27" s="8"/>
      <c r="K27" s="8"/>
      <c r="L27" s="8"/>
      <c r="M27" s="8"/>
      <c r="N27" s="25">
        <f>SUM(B27:M27)</f>
        <v>76.026972</v>
      </c>
    </row>
    <row r="28" spans="1:14" ht="15.75">
      <c r="A28" s="9" t="s">
        <v>21</v>
      </c>
      <c r="B28" s="22">
        <v>19.620816</v>
      </c>
      <c r="C28" s="22">
        <v>19.277297</v>
      </c>
      <c r="D28" s="22">
        <v>18.881762</v>
      </c>
      <c r="E28" s="22">
        <v>18.247097</v>
      </c>
      <c r="F28" s="25"/>
      <c r="G28" s="25"/>
      <c r="H28" s="25"/>
      <c r="I28" s="25"/>
      <c r="J28" s="25"/>
      <c r="K28" s="25"/>
      <c r="L28" s="25"/>
      <c r="M28" s="25"/>
      <c r="N28" s="25">
        <f>SUM(B28:M28)</f>
        <v>76.026972</v>
      </c>
    </row>
    <row r="29" spans="1:14" ht="15.75">
      <c r="A29" s="5" t="s">
        <v>22</v>
      </c>
      <c r="B29" s="17">
        <v>6924.551</v>
      </c>
      <c r="C29" s="17">
        <v>6603.877</v>
      </c>
      <c r="D29" s="17">
        <v>7485.854</v>
      </c>
      <c r="E29" s="17">
        <v>6623.455</v>
      </c>
      <c r="F29" s="8"/>
      <c r="G29" s="8"/>
      <c r="H29" s="8"/>
      <c r="I29" s="8"/>
      <c r="J29" s="8"/>
      <c r="K29" s="8"/>
      <c r="L29" s="8"/>
      <c r="M29" s="8"/>
      <c r="N29" s="13">
        <f>SUM(B29:M29)</f>
        <v>27637.737</v>
      </c>
    </row>
    <row r="30" spans="1:14" ht="15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3"/>
    </row>
    <row r="31" spans="1:14" ht="15.75">
      <c r="A31" s="6" t="s">
        <v>57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5"/>
    </row>
    <row r="32" spans="1:14" ht="15.75">
      <c r="A32" s="5" t="s">
        <v>18</v>
      </c>
      <c r="B32" s="8">
        <v>10</v>
      </c>
      <c r="C32" s="8">
        <v>10</v>
      </c>
      <c r="D32" s="8">
        <v>10</v>
      </c>
      <c r="E32" s="8">
        <v>10</v>
      </c>
      <c r="F32" s="8"/>
      <c r="G32" s="8"/>
      <c r="H32" s="8"/>
      <c r="I32" s="8"/>
      <c r="J32" s="8"/>
      <c r="K32" s="8"/>
      <c r="L32" s="8"/>
      <c r="M32" s="8"/>
      <c r="N32" s="13">
        <f>SUM(B32:M32)</f>
        <v>40</v>
      </c>
    </row>
    <row r="33" spans="1:14" ht="15.75">
      <c r="A33" s="9" t="s">
        <v>19</v>
      </c>
      <c r="B33" s="16">
        <v>0</v>
      </c>
      <c r="C33" s="16">
        <v>0</v>
      </c>
      <c r="D33" s="16">
        <v>0</v>
      </c>
      <c r="E33" s="16">
        <v>0</v>
      </c>
      <c r="F33" s="8"/>
      <c r="G33" s="8"/>
      <c r="H33" s="8"/>
      <c r="I33" s="8"/>
      <c r="J33" s="8"/>
      <c r="K33" s="8"/>
      <c r="L33" s="8"/>
      <c r="M33" s="8"/>
      <c r="N33" s="25">
        <f>SUM(B33:M33)</f>
        <v>0</v>
      </c>
    </row>
    <row r="34" spans="1:14" ht="15.75">
      <c r="A34" s="5" t="s">
        <v>21</v>
      </c>
      <c r="B34" s="25">
        <v>0</v>
      </c>
      <c r="C34" s="25">
        <v>0</v>
      </c>
      <c r="D34" s="25">
        <v>0</v>
      </c>
      <c r="E34" s="25">
        <v>0</v>
      </c>
      <c r="F34" s="25"/>
      <c r="G34" s="25"/>
      <c r="H34" s="25"/>
      <c r="I34" s="25"/>
      <c r="J34" s="25"/>
      <c r="K34" s="25"/>
      <c r="L34" s="25"/>
      <c r="M34" s="25"/>
      <c r="N34" s="25">
        <f>SUM(B34:M34)</f>
        <v>0</v>
      </c>
    </row>
    <row r="35" spans="1:14" ht="15.75">
      <c r="A35" s="5" t="s">
        <v>22</v>
      </c>
      <c r="B35" s="8">
        <v>764.612</v>
      </c>
      <c r="C35" s="8">
        <v>801.458</v>
      </c>
      <c r="D35" s="8">
        <v>963.3</v>
      </c>
      <c r="E35" s="8">
        <v>886.304</v>
      </c>
      <c r="F35" s="8"/>
      <c r="G35" s="8"/>
      <c r="H35" s="8"/>
      <c r="I35" s="8"/>
      <c r="J35" s="8"/>
      <c r="K35" s="8"/>
      <c r="L35" s="8"/>
      <c r="M35" s="8"/>
      <c r="N35" s="13">
        <f>SUM(B35:M35)</f>
        <v>3415.674</v>
      </c>
    </row>
    <row r="36" spans="1:14" ht="15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8"/>
    </row>
    <row r="37" spans="1:14" ht="15.75">
      <c r="A37" s="14" t="s">
        <v>58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5"/>
    </row>
    <row r="38" spans="1:14" ht="15.75">
      <c r="A38" s="5" t="s">
        <v>18</v>
      </c>
      <c r="B38" s="15">
        <v>3</v>
      </c>
      <c r="C38" s="15">
        <v>3</v>
      </c>
      <c r="D38" s="15">
        <v>3</v>
      </c>
      <c r="E38" s="15">
        <v>3</v>
      </c>
      <c r="F38" s="8"/>
      <c r="G38" s="8"/>
      <c r="H38" s="8"/>
      <c r="I38" s="8"/>
      <c r="J38" s="8"/>
      <c r="K38" s="8"/>
      <c r="L38" s="8"/>
      <c r="M38" s="8"/>
      <c r="N38" s="13">
        <f aca="true" t="shared" si="0" ref="N38:N45">SUM(B38:M38)</f>
        <v>12</v>
      </c>
    </row>
    <row r="39" spans="1:14" ht="15.75">
      <c r="A39" s="9" t="s">
        <v>26</v>
      </c>
      <c r="B39" s="22">
        <v>2.27999</v>
      </c>
      <c r="C39" s="22">
        <v>2.2784</v>
      </c>
      <c r="D39" s="22">
        <v>2.27943</v>
      </c>
      <c r="E39" s="22">
        <v>2.28045</v>
      </c>
      <c r="F39" s="8"/>
      <c r="G39" s="8"/>
      <c r="H39" s="8"/>
      <c r="I39" s="8"/>
      <c r="J39" s="8"/>
      <c r="K39" s="8"/>
      <c r="L39" s="8"/>
      <c r="M39" s="8"/>
      <c r="N39" s="25">
        <f t="shared" si="0"/>
        <v>9.11827</v>
      </c>
    </row>
    <row r="40" spans="1:14" ht="15.75">
      <c r="A40" s="9" t="s">
        <v>27</v>
      </c>
      <c r="B40" s="22">
        <v>2.17948</v>
      </c>
      <c r="C40" s="22">
        <v>2.22019</v>
      </c>
      <c r="D40" s="22">
        <v>2.12663</v>
      </c>
      <c r="E40" s="22">
        <v>2.26276</v>
      </c>
      <c r="F40" s="8"/>
      <c r="G40" s="8"/>
      <c r="H40" s="8"/>
      <c r="I40" s="8"/>
      <c r="J40" s="8"/>
      <c r="K40" s="8"/>
      <c r="L40" s="8"/>
      <c r="M40" s="8"/>
      <c r="N40" s="25">
        <f t="shared" si="0"/>
        <v>8.789060000000001</v>
      </c>
    </row>
    <row r="41" spans="1:14" ht="15.75">
      <c r="A41" s="5" t="s">
        <v>21</v>
      </c>
      <c r="B41" s="22">
        <v>2.27999</v>
      </c>
      <c r="C41" s="22">
        <v>2.2784</v>
      </c>
      <c r="D41" s="22">
        <v>2.27943</v>
      </c>
      <c r="E41" s="22">
        <v>2.28045</v>
      </c>
      <c r="F41" s="25"/>
      <c r="G41" s="25"/>
      <c r="H41" s="25"/>
      <c r="I41" s="25"/>
      <c r="J41" s="25"/>
      <c r="K41" s="25"/>
      <c r="L41" s="25"/>
      <c r="M41" s="25"/>
      <c r="N41" s="25">
        <f t="shared" si="0"/>
        <v>9.11827</v>
      </c>
    </row>
    <row r="42" spans="1:14" ht="15.75">
      <c r="A42" s="5" t="s">
        <v>28</v>
      </c>
      <c r="B42" s="17">
        <v>547.418</v>
      </c>
      <c r="C42" s="17">
        <v>552.349</v>
      </c>
      <c r="D42" s="17">
        <v>667.14</v>
      </c>
      <c r="E42" s="17">
        <v>608.11</v>
      </c>
      <c r="F42" s="25"/>
      <c r="G42" s="25"/>
      <c r="H42" s="25"/>
      <c r="I42" s="25"/>
      <c r="J42" s="25"/>
      <c r="K42" s="25"/>
      <c r="L42" s="25"/>
      <c r="M42" s="25"/>
      <c r="N42" s="13">
        <f t="shared" si="0"/>
        <v>2375.0170000000003</v>
      </c>
    </row>
    <row r="43" spans="1:14" ht="15.75">
      <c r="A43" s="5" t="s">
        <v>29</v>
      </c>
      <c r="B43" s="17">
        <v>511.24</v>
      </c>
      <c r="C43" s="17">
        <v>498.143</v>
      </c>
      <c r="D43" s="17">
        <v>593.72</v>
      </c>
      <c r="E43" s="17">
        <v>546.751</v>
      </c>
      <c r="F43" s="8"/>
      <c r="G43" s="8"/>
      <c r="H43" s="8"/>
      <c r="I43" s="8"/>
      <c r="J43" s="8"/>
      <c r="K43" s="8"/>
      <c r="L43" s="8"/>
      <c r="M43" s="8"/>
      <c r="N43" s="13">
        <f t="shared" si="0"/>
        <v>2149.8540000000003</v>
      </c>
    </row>
    <row r="44" spans="1:14" ht="15.75">
      <c r="A44" s="5" t="s">
        <v>30</v>
      </c>
      <c r="B44" s="17">
        <v>526.398</v>
      </c>
      <c r="C44" s="17">
        <v>554.634</v>
      </c>
      <c r="D44" s="17">
        <v>644.542</v>
      </c>
      <c r="E44" s="17">
        <v>572.44</v>
      </c>
      <c r="F44" s="13"/>
      <c r="G44" s="13"/>
      <c r="H44" s="13"/>
      <c r="I44" s="13"/>
      <c r="J44" s="13"/>
      <c r="K44" s="13"/>
      <c r="L44" s="13"/>
      <c r="M44" s="13"/>
      <c r="N44" s="13">
        <f t="shared" si="0"/>
        <v>2298.014</v>
      </c>
    </row>
    <row r="45" spans="1:14" ht="15.75">
      <c r="A45" s="5" t="s">
        <v>22</v>
      </c>
      <c r="B45" s="17">
        <v>1037.638</v>
      </c>
      <c r="C45" s="17">
        <v>1052.777</v>
      </c>
      <c r="D45" s="17">
        <v>1238.262</v>
      </c>
      <c r="E45" s="17">
        <v>1119.191</v>
      </c>
      <c r="F45" s="8"/>
      <c r="G45" s="8"/>
      <c r="H45" s="8"/>
      <c r="I45" s="8"/>
      <c r="J45" s="8"/>
      <c r="K45" s="8"/>
      <c r="L45" s="8"/>
      <c r="M45" s="8"/>
      <c r="N45" s="13">
        <f t="shared" si="0"/>
        <v>4447.8679999999995</v>
      </c>
    </row>
    <row r="46" spans="1:14" ht="15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8"/>
    </row>
    <row r="47" spans="1:14" ht="15.75">
      <c r="A47" s="14" t="s">
        <v>59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.75">
      <c r="A48" s="5" t="s">
        <v>18</v>
      </c>
      <c r="B48" s="15">
        <v>3</v>
      </c>
      <c r="C48" s="15">
        <v>3</v>
      </c>
      <c r="D48" s="15">
        <v>3</v>
      </c>
      <c r="E48" s="15">
        <v>3</v>
      </c>
      <c r="F48" s="8"/>
      <c r="G48" s="8"/>
      <c r="H48" s="8"/>
      <c r="I48" s="8"/>
      <c r="J48" s="8"/>
      <c r="K48" s="8"/>
      <c r="L48" s="8"/>
      <c r="M48" s="8"/>
      <c r="N48" s="13">
        <f aca="true" t="shared" si="1" ref="N48:N55">SUM(B48:M48)</f>
        <v>12</v>
      </c>
    </row>
    <row r="49" spans="1:14" ht="15.75">
      <c r="A49" s="9" t="s">
        <v>26</v>
      </c>
      <c r="B49" s="22">
        <v>6.58875</v>
      </c>
      <c r="C49" s="22">
        <v>6.512625</v>
      </c>
      <c r="D49" s="22">
        <v>6.36825</v>
      </c>
      <c r="E49" s="22">
        <v>5.884375</v>
      </c>
      <c r="F49" s="8"/>
      <c r="G49" s="8"/>
      <c r="H49" s="8"/>
      <c r="I49" s="8"/>
      <c r="J49" s="8"/>
      <c r="K49" s="8"/>
      <c r="L49" s="8"/>
      <c r="M49" s="8"/>
      <c r="N49" s="25">
        <f t="shared" si="1"/>
        <v>25.354</v>
      </c>
    </row>
    <row r="50" spans="1:14" ht="15.75">
      <c r="A50" s="9" t="s">
        <v>27</v>
      </c>
      <c r="B50" s="22">
        <v>5.754</v>
      </c>
      <c r="C50" s="22">
        <v>6.37175</v>
      </c>
      <c r="D50" s="22">
        <v>5.904</v>
      </c>
      <c r="E50" s="22">
        <v>5.817</v>
      </c>
      <c r="F50" s="8"/>
      <c r="G50" s="8"/>
      <c r="H50" s="8"/>
      <c r="I50" s="8"/>
      <c r="J50" s="8"/>
      <c r="K50" s="8"/>
      <c r="L50" s="8"/>
      <c r="M50" s="8"/>
      <c r="N50" s="25">
        <f t="shared" si="1"/>
        <v>23.84675</v>
      </c>
    </row>
    <row r="51" spans="1:14" ht="15.75">
      <c r="A51" s="5" t="s">
        <v>21</v>
      </c>
      <c r="B51" s="22">
        <v>6.58875</v>
      </c>
      <c r="C51" s="22">
        <v>6.512625</v>
      </c>
      <c r="D51" s="22">
        <v>6.36825</v>
      </c>
      <c r="E51" s="22">
        <v>5.884375</v>
      </c>
      <c r="F51" s="8"/>
      <c r="G51" s="8"/>
      <c r="H51" s="8"/>
      <c r="I51" s="8"/>
      <c r="J51" s="8"/>
      <c r="K51" s="8"/>
      <c r="L51" s="8"/>
      <c r="M51" s="8"/>
      <c r="N51" s="25">
        <f t="shared" si="1"/>
        <v>25.354</v>
      </c>
    </row>
    <row r="52" spans="1:14" ht="15.75">
      <c r="A52" s="5" t="s">
        <v>28</v>
      </c>
      <c r="B52" s="17">
        <v>1333.5</v>
      </c>
      <c r="C52" s="17">
        <v>964.25</v>
      </c>
      <c r="D52" s="17">
        <v>1442.875</v>
      </c>
      <c r="E52" s="17">
        <v>1270.5</v>
      </c>
      <c r="F52" s="8"/>
      <c r="G52" s="8"/>
      <c r="H52" s="8"/>
      <c r="I52" s="8"/>
      <c r="J52" s="8"/>
      <c r="K52" s="8"/>
      <c r="L52" s="8"/>
      <c r="M52" s="8"/>
      <c r="N52" s="13">
        <f t="shared" si="1"/>
        <v>5011.125</v>
      </c>
    </row>
    <row r="53" spans="1:14" ht="15.75">
      <c r="A53" s="5" t="s">
        <v>29</v>
      </c>
      <c r="B53" s="17">
        <v>1288.875</v>
      </c>
      <c r="C53" s="17">
        <v>1227.625</v>
      </c>
      <c r="D53" s="17">
        <v>1568</v>
      </c>
      <c r="E53" s="17">
        <v>1007.125</v>
      </c>
      <c r="F53" s="25"/>
      <c r="G53" s="25"/>
      <c r="H53" s="25"/>
      <c r="I53" s="25"/>
      <c r="J53" s="25"/>
      <c r="K53" s="25"/>
      <c r="L53" s="25"/>
      <c r="M53" s="25"/>
      <c r="N53" s="13">
        <f t="shared" si="1"/>
        <v>5091.625</v>
      </c>
    </row>
    <row r="54" spans="1:14" ht="15.75">
      <c r="A54" s="5" t="s">
        <v>30</v>
      </c>
      <c r="B54" s="17">
        <v>833</v>
      </c>
      <c r="C54" s="17">
        <v>933.625</v>
      </c>
      <c r="D54" s="17">
        <v>1359.396</v>
      </c>
      <c r="E54" s="17">
        <v>888.875</v>
      </c>
      <c r="F54" s="25"/>
      <c r="G54" s="25"/>
      <c r="H54" s="25"/>
      <c r="I54" s="25"/>
      <c r="J54" s="25"/>
      <c r="K54" s="25"/>
      <c r="L54" s="25"/>
      <c r="M54" s="25"/>
      <c r="N54" s="13">
        <f t="shared" si="1"/>
        <v>4014.8959999999997</v>
      </c>
    </row>
    <row r="55" spans="1:14" ht="15.75">
      <c r="A55" s="5" t="s">
        <v>22</v>
      </c>
      <c r="B55" s="17">
        <v>2121.875</v>
      </c>
      <c r="C55" s="17">
        <v>2161.25</v>
      </c>
      <c r="D55" s="17">
        <v>2927.396</v>
      </c>
      <c r="E55" s="17">
        <v>1896</v>
      </c>
      <c r="F55" s="8"/>
      <c r="G55" s="8"/>
      <c r="H55" s="8"/>
      <c r="I55" s="8"/>
      <c r="J55" s="8"/>
      <c r="K55" s="8"/>
      <c r="L55" s="8"/>
      <c r="M55" s="8"/>
      <c r="N55" s="13">
        <f t="shared" si="1"/>
        <v>9106.521</v>
      </c>
    </row>
    <row r="56" spans="1:14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.75">
      <c r="A57" s="14" t="s">
        <v>60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.75">
      <c r="A58" s="5" t="s">
        <v>18</v>
      </c>
      <c r="B58" s="15">
        <v>3</v>
      </c>
      <c r="C58" s="15">
        <v>3</v>
      </c>
      <c r="D58" s="15">
        <v>3</v>
      </c>
      <c r="E58" s="15">
        <v>3</v>
      </c>
      <c r="F58" s="15"/>
      <c r="G58" s="15"/>
      <c r="H58" s="15"/>
      <c r="I58" s="15"/>
      <c r="J58" s="15"/>
      <c r="K58" s="15"/>
      <c r="L58" s="15"/>
      <c r="M58" s="15"/>
      <c r="N58" s="13">
        <f aca="true" t="shared" si="2" ref="N58:N65">SUM(B58:M58)</f>
        <v>12</v>
      </c>
    </row>
    <row r="59" spans="1:14" ht="15.75">
      <c r="A59" s="9" t="s">
        <v>26</v>
      </c>
      <c r="B59" s="22">
        <v>0.6600000000000019</v>
      </c>
      <c r="C59" s="22">
        <v>0.5226000000000006</v>
      </c>
      <c r="D59" s="22">
        <v>0.8646000000000011</v>
      </c>
      <c r="E59" s="22">
        <v>0.8322</v>
      </c>
      <c r="F59" s="15"/>
      <c r="G59" s="15"/>
      <c r="H59" s="15"/>
      <c r="I59" s="15"/>
      <c r="J59" s="15"/>
      <c r="K59" s="15"/>
      <c r="L59" s="15"/>
      <c r="M59" s="15"/>
      <c r="N59" s="25">
        <f t="shared" si="2"/>
        <v>2.879400000000004</v>
      </c>
    </row>
    <row r="60" spans="1:14" ht="15.75">
      <c r="A60" s="9" t="s">
        <v>27</v>
      </c>
      <c r="B60" s="22">
        <v>0.6618</v>
      </c>
      <c r="C60" s="22">
        <v>0.514800000000001</v>
      </c>
      <c r="D60" s="22">
        <v>0.8238</v>
      </c>
      <c r="E60" s="22">
        <v>0.6894000000000009</v>
      </c>
      <c r="F60" s="15"/>
      <c r="G60" s="15"/>
      <c r="H60" s="15"/>
      <c r="I60" s="15"/>
      <c r="J60" s="15"/>
      <c r="K60" s="15"/>
      <c r="L60" s="15"/>
      <c r="M60" s="15"/>
      <c r="N60" s="25">
        <f t="shared" si="2"/>
        <v>2.6898000000000017</v>
      </c>
    </row>
    <row r="61" spans="1:14" ht="15.75">
      <c r="A61" s="5" t="s">
        <v>21</v>
      </c>
      <c r="B61" s="22">
        <v>1.245920000000002</v>
      </c>
      <c r="C61" s="22">
        <v>1.24592</v>
      </c>
      <c r="D61" s="22">
        <v>1.268600000000001</v>
      </c>
      <c r="E61" s="22">
        <v>1.24592</v>
      </c>
      <c r="F61" s="15"/>
      <c r="G61" s="15"/>
      <c r="H61" s="15"/>
      <c r="I61" s="15"/>
      <c r="J61" s="15"/>
      <c r="K61" s="15"/>
      <c r="L61" s="15"/>
      <c r="M61" s="15"/>
      <c r="N61" s="25">
        <f t="shared" si="2"/>
        <v>5.006360000000003</v>
      </c>
    </row>
    <row r="62" spans="1:14" ht="15.75">
      <c r="A62" s="5" t="s">
        <v>28</v>
      </c>
      <c r="B62" s="17">
        <v>131.4</v>
      </c>
      <c r="C62" s="17">
        <v>112.8</v>
      </c>
      <c r="D62" s="17">
        <v>185.4</v>
      </c>
      <c r="E62" s="17">
        <v>106.2</v>
      </c>
      <c r="F62" s="15"/>
      <c r="G62" s="15"/>
      <c r="H62" s="15"/>
      <c r="I62" s="15"/>
      <c r="J62" s="15"/>
      <c r="K62" s="15"/>
      <c r="L62" s="15"/>
      <c r="M62" s="15"/>
      <c r="N62" s="13">
        <f t="shared" si="2"/>
        <v>535.8000000000001</v>
      </c>
    </row>
    <row r="63" spans="1:14" ht="15.75">
      <c r="A63" s="5" t="s">
        <v>29</v>
      </c>
      <c r="B63" s="17">
        <v>105.6</v>
      </c>
      <c r="C63" s="17">
        <v>85.20000000000027</v>
      </c>
      <c r="D63" s="17">
        <v>130.2</v>
      </c>
      <c r="E63" s="17">
        <v>49.80000000000018</v>
      </c>
      <c r="F63" s="15"/>
      <c r="G63" s="15"/>
      <c r="H63" s="15"/>
      <c r="I63" s="15"/>
      <c r="J63" s="15"/>
      <c r="K63" s="15"/>
      <c r="L63" s="15"/>
      <c r="M63" s="15"/>
      <c r="N63" s="13">
        <f t="shared" si="2"/>
        <v>370.8000000000004</v>
      </c>
    </row>
    <row r="64" spans="1:14" ht="15.75">
      <c r="A64" s="5" t="s">
        <v>30</v>
      </c>
      <c r="B64" s="17">
        <v>67.77</v>
      </c>
      <c r="C64" s="17">
        <v>83.92800000000034</v>
      </c>
      <c r="D64" s="17">
        <v>90.53499999999985</v>
      </c>
      <c r="E64" s="17">
        <v>54.54599999999982</v>
      </c>
      <c r="F64" s="15"/>
      <c r="G64" s="15"/>
      <c r="H64" s="15"/>
      <c r="I64" s="15"/>
      <c r="J64" s="15"/>
      <c r="K64" s="15"/>
      <c r="L64" s="15"/>
      <c r="M64" s="15"/>
      <c r="N64" s="13">
        <f t="shared" si="2"/>
        <v>296.779</v>
      </c>
    </row>
    <row r="65" spans="1:14" ht="15.75">
      <c r="A65" s="5" t="s">
        <v>22</v>
      </c>
      <c r="B65" s="17">
        <v>173.37</v>
      </c>
      <c r="C65" s="17">
        <v>169.1279999999997</v>
      </c>
      <c r="D65" s="17">
        <v>220.735</v>
      </c>
      <c r="E65" s="17">
        <v>104.3459999999995</v>
      </c>
      <c r="F65" s="15"/>
      <c r="G65" s="15"/>
      <c r="H65" s="15"/>
      <c r="I65" s="15"/>
      <c r="J65" s="15"/>
      <c r="K65" s="15"/>
      <c r="L65" s="15"/>
      <c r="M65" s="15"/>
      <c r="N65" s="13">
        <f t="shared" si="2"/>
        <v>667.5789999999993</v>
      </c>
    </row>
    <row r="66" spans="1:14" ht="15.75">
      <c r="A66" s="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8"/>
    </row>
    <row r="67" spans="1:14" ht="15.75">
      <c r="A67" s="14" t="s">
        <v>61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>
      <c r="A68" s="5" t="s">
        <v>18</v>
      </c>
      <c r="B68" s="8">
        <v>1101</v>
      </c>
      <c r="C68" s="8">
        <v>1104</v>
      </c>
      <c r="D68" s="8">
        <v>1102</v>
      </c>
      <c r="E68" s="8">
        <v>1106</v>
      </c>
      <c r="F68" s="8"/>
      <c r="G68" s="8"/>
      <c r="H68" s="8"/>
      <c r="I68" s="8"/>
      <c r="J68" s="8"/>
      <c r="K68" s="8"/>
      <c r="L68" s="8"/>
      <c r="M68" s="8"/>
      <c r="N68" s="13">
        <f>SUM(B68:M68)</f>
        <v>4413</v>
      </c>
    </row>
    <row r="69" spans="1:14" ht="15.75">
      <c r="A69" s="9" t="s">
        <v>19</v>
      </c>
      <c r="B69" s="19" t="s">
        <v>20</v>
      </c>
      <c r="C69" s="19" t="s">
        <v>20</v>
      </c>
      <c r="D69" s="19" t="s">
        <v>20</v>
      </c>
      <c r="E69" s="19" t="s">
        <v>20</v>
      </c>
      <c r="F69" s="19"/>
      <c r="G69" s="19"/>
      <c r="H69" s="19"/>
      <c r="I69" s="19"/>
      <c r="J69" s="19"/>
      <c r="K69" s="19"/>
      <c r="L69" s="19"/>
      <c r="M69" s="19"/>
      <c r="N69" s="19" t="s">
        <v>20</v>
      </c>
    </row>
    <row r="70" spans="1:14" ht="15.75">
      <c r="A70" s="5" t="s">
        <v>21</v>
      </c>
      <c r="B70" s="19" t="s">
        <v>20</v>
      </c>
      <c r="C70" s="19" t="s">
        <v>20</v>
      </c>
      <c r="D70" s="19" t="s">
        <v>20</v>
      </c>
      <c r="E70" s="19" t="s">
        <v>20</v>
      </c>
      <c r="F70" s="19"/>
      <c r="G70" s="19"/>
      <c r="H70" s="19"/>
      <c r="I70" s="19"/>
      <c r="J70" s="19"/>
      <c r="K70" s="19"/>
      <c r="L70" s="19"/>
      <c r="M70" s="19"/>
      <c r="N70" s="19" t="s">
        <v>20</v>
      </c>
    </row>
    <row r="71" spans="1:14" ht="15.75">
      <c r="A71" s="5" t="s">
        <v>22</v>
      </c>
      <c r="B71" s="8">
        <v>267.551</v>
      </c>
      <c r="C71" s="8">
        <v>268.077</v>
      </c>
      <c r="D71" s="8">
        <v>267.058</v>
      </c>
      <c r="E71" s="8">
        <v>269.385</v>
      </c>
      <c r="F71" s="8"/>
      <c r="G71" s="8"/>
      <c r="H71" s="8"/>
      <c r="I71" s="8"/>
      <c r="J71" s="8"/>
      <c r="K71" s="8"/>
      <c r="L71" s="8"/>
      <c r="M71" s="8"/>
      <c r="N71" s="13">
        <f>SUM(B71:M71)</f>
        <v>1072.071</v>
      </c>
    </row>
    <row r="72" spans="1:14" ht="15.75">
      <c r="A72" s="5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8"/>
    </row>
    <row r="73" spans="1:14" ht="15.75">
      <c r="A73" s="14" t="s">
        <v>62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5.75">
      <c r="A74" s="9" t="s">
        <v>32</v>
      </c>
      <c r="B74" s="13">
        <f>B8+B14+B20+B26+B32+B38+B48+B58+B68</f>
        <v>33766</v>
      </c>
      <c r="C74" s="13">
        <f>C8+C14+C20+C26+C32+C38+C48+C58+C68</f>
        <v>33761</v>
      </c>
      <c r="D74" s="13">
        <f>D8+D14+D20+D26+D32+D38+D48+D58+D68</f>
        <v>33747</v>
      </c>
      <c r="E74" s="13">
        <f>E8+E14+E20+E26+E32+E38+E48+E58+E68</f>
        <v>33753</v>
      </c>
      <c r="F74" s="13"/>
      <c r="G74" s="13"/>
      <c r="H74" s="13"/>
      <c r="I74" s="13"/>
      <c r="J74" s="13"/>
      <c r="K74" s="13"/>
      <c r="L74" s="13"/>
      <c r="M74" s="13"/>
      <c r="N74" s="13">
        <f>SUM(B74:M74)</f>
        <v>135027</v>
      </c>
    </row>
    <row r="75" spans="1:14" ht="15.75">
      <c r="A75" s="9" t="s">
        <v>19</v>
      </c>
      <c r="B75" s="19" t="s">
        <v>20</v>
      </c>
      <c r="C75" s="19" t="s">
        <v>20</v>
      </c>
      <c r="D75" s="19" t="s">
        <v>20</v>
      </c>
      <c r="E75" s="19" t="s">
        <v>20</v>
      </c>
      <c r="F75" s="19"/>
      <c r="G75" s="19"/>
      <c r="H75" s="19"/>
      <c r="I75" s="19"/>
      <c r="J75" s="19"/>
      <c r="K75" s="19"/>
      <c r="L75" s="19"/>
      <c r="M75" s="19"/>
      <c r="N75" s="19" t="s">
        <v>20</v>
      </c>
    </row>
    <row r="76" spans="1:14" ht="15.75">
      <c r="A76" s="5" t="s">
        <v>21</v>
      </c>
      <c r="B76" s="19" t="s">
        <v>20</v>
      </c>
      <c r="C76" s="19" t="s">
        <v>20</v>
      </c>
      <c r="D76" s="19" t="s">
        <v>20</v>
      </c>
      <c r="E76" s="19" t="s">
        <v>20</v>
      </c>
      <c r="F76" s="19"/>
      <c r="G76" s="19"/>
      <c r="H76" s="19"/>
      <c r="I76" s="19"/>
      <c r="J76" s="19"/>
      <c r="K76" s="19"/>
      <c r="L76" s="19"/>
      <c r="M76" s="19"/>
      <c r="N76" s="19" t="s">
        <v>20</v>
      </c>
    </row>
    <row r="77" spans="1:14" ht="15.75">
      <c r="A77" s="5" t="s">
        <v>22</v>
      </c>
      <c r="B77" s="13">
        <f>B11+B17+B23+B29+B35+B45+B55+B65+B71</f>
        <v>33512.885</v>
      </c>
      <c r="C77" s="13">
        <f>C11+C17+C23+C29+C35+C45+C55+C65+C71</f>
        <v>32368.004</v>
      </c>
      <c r="D77" s="13">
        <f>D11+D17+D23+D29+D35+D45+D55+D65+D71</f>
        <v>32562.986</v>
      </c>
      <c r="E77" s="13">
        <f>E11+E17+E23+E29+E35+E45+E55+E65+E71</f>
        <v>30941.858999999997</v>
      </c>
      <c r="F77" s="13"/>
      <c r="G77" s="13"/>
      <c r="H77" s="13"/>
      <c r="I77" s="13"/>
      <c r="J77" s="13"/>
      <c r="K77" s="13"/>
      <c r="L77" s="13"/>
      <c r="M77" s="13"/>
      <c r="N77" s="13">
        <f>SUM(B77:M77)</f>
        <v>129385.734</v>
      </c>
    </row>
  </sheetData>
  <printOptions/>
  <pageMargins left="0.5" right="0.659" top="0.5" bottom="0.55" header="0.5" footer="0.5"/>
  <pageSetup horizontalDpi="300" verticalDpi="300" orientation="landscape" scale="66" r:id="rId1"/>
  <headerFooter alignWithMargins="0">
    <oddFooter>&amp;L&amp;D&amp;CPAGE &amp;P&amp;R^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Marjorie Force</cp:lastModifiedBy>
  <cp:lastPrinted>1999-07-27T19:50:52Z</cp:lastPrinted>
  <dcterms:created xsi:type="dcterms:W3CDTF">1999-07-27T11:54:07Z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