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0"/>
  </bookViews>
  <sheets>
    <sheet name="CoreOnly" sheetId="1" r:id="rId1"/>
    <sheet name="Targeted" sheetId="2" r:id="rId2"/>
    <sheet name="Core_Targeted" sheetId="3" r:id="rId3"/>
    <sheet name="StdOffGrps" sheetId="4" r:id="rId4"/>
  </sheets>
  <definedNames>
    <definedName name="_xlnm.Print_Titles" localSheetId="2">'Core_Targeted'!$1:$4</definedName>
    <definedName name="_xlnm.Print_Titles" localSheetId="0">'CoreOnly'!$1:$4</definedName>
    <definedName name="_xlnm.Print_Titles" localSheetId="3">'StdOffGrps'!$1:$4</definedName>
    <definedName name="_xlnm.Print_Titles" localSheetId="1">'Targeted'!$1:$4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<sst xmlns="http://schemas.openxmlformats.org/spreadsheetml/2006/main" count="512" uniqueCount="102">
  <si>
    <t>Bangor Hydro-Electric Company</t>
  </si>
  <si>
    <t>Billing Determinants:  Core Classes Only</t>
  </si>
  <si>
    <t xml:space="preserve">Jan 98  </t>
  </si>
  <si>
    <t xml:space="preserve">Feb 98  </t>
  </si>
  <si>
    <t xml:space="preserve">Mar 98  </t>
  </si>
  <si>
    <t xml:space="preserve">Apr 98  </t>
  </si>
  <si>
    <t xml:space="preserve">May 98  </t>
  </si>
  <si>
    <t xml:space="preserve">Jun 98 </t>
  </si>
  <si>
    <t xml:space="preserve">Jul 98  </t>
  </si>
  <si>
    <t xml:space="preserve">Aug 98  </t>
  </si>
  <si>
    <t xml:space="preserve">Sep 98  </t>
  </si>
  <si>
    <t xml:space="preserve">Oct 98  </t>
  </si>
  <si>
    <t xml:space="preserve">Nov 98  </t>
  </si>
  <si>
    <t xml:space="preserve">Dec 98  </t>
  </si>
  <si>
    <t xml:space="preserve">Total 98  </t>
  </si>
  <si>
    <t>Residential</t>
  </si>
  <si>
    <t>meters</t>
  </si>
  <si>
    <t>billed kWh</t>
  </si>
  <si>
    <t>Residential Water Heating</t>
  </si>
  <si>
    <t>Residential Retired Employee</t>
  </si>
  <si>
    <t>Residential TOU</t>
  </si>
  <si>
    <t>Pk kWh</t>
  </si>
  <si>
    <t>Sh kWh</t>
  </si>
  <si>
    <t>OP kWh</t>
  </si>
  <si>
    <t>Residential LIR, 0-50% FPG</t>
  </si>
  <si>
    <t>Residential LIR, 51-75% FPG</t>
  </si>
  <si>
    <t>Residential LIR, 76-100% FPG</t>
  </si>
  <si>
    <t>Residential LIR, 101-150% FPG</t>
  </si>
  <si>
    <t>Residential Space Heating</t>
  </si>
  <si>
    <t xml:space="preserve">   Total Residential</t>
  </si>
  <si>
    <t>General Service</t>
  </si>
  <si>
    <t>General Service (ResConst)</t>
  </si>
  <si>
    <t>Commercial Water Heating</t>
  </si>
  <si>
    <t>General Sevice w/kW Register</t>
  </si>
  <si>
    <t>billed kW</t>
  </si>
  <si>
    <t>Commercial Space Heating</t>
  </si>
  <si>
    <t xml:space="preserve">    (separately metered)</t>
  </si>
  <si>
    <t xml:space="preserve">Commercial Space Heating </t>
  </si>
  <si>
    <t xml:space="preserve">   Total General Service</t>
  </si>
  <si>
    <t>Large Power Secondary</t>
  </si>
  <si>
    <t>Large Power Primary</t>
  </si>
  <si>
    <t>Primary Power</t>
  </si>
  <si>
    <t>total kWh</t>
  </si>
  <si>
    <t>max kWh</t>
  </si>
  <si>
    <t>Pk billed kWh</t>
  </si>
  <si>
    <t>Sh billed kWh</t>
  </si>
  <si>
    <t>OP billed kWh</t>
  </si>
  <si>
    <t>Pk billed kW</t>
  </si>
  <si>
    <t>Sh billed kW</t>
  </si>
  <si>
    <t>OP billed kW</t>
  </si>
  <si>
    <t>Primary Power (Voltage Discount)</t>
  </si>
  <si>
    <t>Large Industrial</t>
  </si>
  <si>
    <t xml:space="preserve">   Total Power</t>
  </si>
  <si>
    <t>HPS 50 Watt Monthly</t>
  </si>
  <si>
    <t>HPS 50 Watt Periodic</t>
  </si>
  <si>
    <t>HPS 70 Watt Monthly</t>
  </si>
  <si>
    <t>HPS 70 Watt Periodic</t>
  </si>
  <si>
    <t>HPS 100 Watt Monthly</t>
  </si>
  <si>
    <t>HPS 100 Watt Periodic</t>
  </si>
  <si>
    <t>HPS 150 Watt Monthly</t>
  </si>
  <si>
    <t>HPS 150 Watt Periodic</t>
  </si>
  <si>
    <t>HPS 250 Watt Monthly</t>
  </si>
  <si>
    <t>HPS 250 Watt Periodic</t>
  </si>
  <si>
    <t>HPS 400 Watt Monthly</t>
  </si>
  <si>
    <t>MERCURY 100 Watt Monthly</t>
  </si>
  <si>
    <t>MERCURY 100 Watt Periodic</t>
  </si>
  <si>
    <t>MERCURY 175 Watt Monthly</t>
  </si>
  <si>
    <t>MERCURY 175 Watt Periodic</t>
  </si>
  <si>
    <t>MERCURY 250 Watt Monthly</t>
  </si>
  <si>
    <t>MERCURY 250 Watt Periodic</t>
  </si>
  <si>
    <t>MERCURY 400 Watt Monthly</t>
  </si>
  <si>
    <t>MERCURY 400 Watt Periodic</t>
  </si>
  <si>
    <t>MERCURY 1000 Watt Monthly</t>
  </si>
  <si>
    <t>INCAND 105 Watt Monthly</t>
  </si>
  <si>
    <t>INCAND 189 Watt Monthly</t>
  </si>
  <si>
    <t>INCAND 405 Watt Monthly</t>
  </si>
  <si>
    <t>HPS 70 Watt Flat</t>
  </si>
  <si>
    <t>HPS 100 Watt Flat</t>
  </si>
  <si>
    <t>HPS 150 Watt Flat</t>
  </si>
  <si>
    <t>HPS 250 Watt Flat</t>
  </si>
  <si>
    <t>HPS 400 Watt Flat</t>
  </si>
  <si>
    <t>MERCURY 400 Watt Flat</t>
  </si>
  <si>
    <t>ORNAMENTAL &gt; 10 YRS</t>
  </si>
  <si>
    <t>UNDERGROUND &gt; 10 YRS</t>
  </si>
  <si>
    <t>UNDERGROUND &lt; 10 YRS</t>
  </si>
  <si>
    <t>UNDERGROUND AFTER 11/01/86</t>
  </si>
  <si>
    <t xml:space="preserve">   Total Lighting</t>
  </si>
  <si>
    <t>Total Bangor Hydro Core Rates</t>
  </si>
  <si>
    <t xml:space="preserve">   Total Targeted Rates</t>
  </si>
  <si>
    <t>Total Competitive Energy - LPS</t>
  </si>
  <si>
    <t>Total Competitive Energy - LPP</t>
  </si>
  <si>
    <t>Billing Determinants:  Targeted Rates Combined into Core Rates</t>
  </si>
  <si>
    <t>Total Bangor Hydro</t>
  </si>
  <si>
    <t>Billing Determinants:  All Rates Combined into Standard Offer Groups</t>
  </si>
  <si>
    <t>Total Residential</t>
  </si>
  <si>
    <t>Total General Service</t>
  </si>
  <si>
    <t>Total Lighting</t>
  </si>
  <si>
    <t xml:space="preserve">   Total Residential/Small Commercial</t>
  </si>
  <si>
    <t xml:space="preserve">   Total Medium Non-Residential</t>
  </si>
  <si>
    <t xml:space="preserve">   Total Large Non-Residential</t>
  </si>
  <si>
    <t>Billing Determinants:  Combined Targeted Rates by Rate Type</t>
  </si>
  <si>
    <t>Total Competitive Energy - PP/Lg Ind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</si>
</sst>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7"/>
  <sheetViews>
    <sheetView tabSelected="1" showOutlineSymbols="0" zoomScale="87" zoomScaleNormal="87" workbookViewId="0" topLeftCell="A1">
      <selection activeCell="A1" sqref="A1"/>
    </sheetView>
  </sheetViews>
  <sheetFormatPr defaultColWidth="9.6640625" defaultRowHeight="15"/>
  <cols>
    <col min="1" max="1" width="29.6640625" style="1" customWidth="1"/>
    <col min="2" max="2" width="9.6640625" style="1" customWidth="1"/>
    <col min="3" max="15" width="12.6640625" style="1" customWidth="1"/>
    <col min="16" max="16" width="13.6640625" style="1" customWidth="1"/>
    <col min="17" max="16384" width="9.6640625" style="1" customWidth="1"/>
  </cols>
  <sheetData>
    <row r="1" ht="15">
      <c r="B1" s="2" t="s">
        <v>0</v>
      </c>
    </row>
    <row r="2" ht="15">
      <c r="B2" s="2" t="s">
        <v>1</v>
      </c>
    </row>
    <row r="4" spans="1:16" ht="15">
      <c r="A4" s="3"/>
      <c r="B4" s="3"/>
      <c r="C4" s="3"/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14</v>
      </c>
    </row>
    <row r="5" spans="1:2" ht="15">
      <c r="A5" s="2" t="s">
        <v>15</v>
      </c>
      <c r="B5" s="1">
        <v>1000</v>
      </c>
    </row>
    <row r="6" spans="1:16" ht="15">
      <c r="A6" s="3"/>
      <c r="B6" s="3"/>
      <c r="C6" s="3" t="s">
        <v>16</v>
      </c>
      <c r="D6" s="5">
        <v>82042</v>
      </c>
      <c r="E6" s="5">
        <v>73664</v>
      </c>
      <c r="F6" s="5">
        <v>77689</v>
      </c>
      <c r="G6" s="5">
        <v>77272</v>
      </c>
      <c r="H6" s="5">
        <v>77689</v>
      </c>
      <c r="I6" s="5">
        <v>80104</v>
      </c>
      <c r="J6" s="5">
        <v>85356</v>
      </c>
      <c r="K6" s="5">
        <v>77577</v>
      </c>
      <c r="L6" s="5">
        <v>85881</v>
      </c>
      <c r="M6" s="5">
        <v>86148</v>
      </c>
      <c r="N6" s="5">
        <v>72180</v>
      </c>
      <c r="O6" s="5">
        <v>78781</v>
      </c>
      <c r="P6" s="5"/>
    </row>
    <row r="7" spans="1:16" ht="15">
      <c r="A7" s="3"/>
      <c r="B7" s="3"/>
      <c r="C7" s="3" t="s">
        <v>17</v>
      </c>
      <c r="D7" s="5">
        <v>44739324.034</v>
      </c>
      <c r="E7" s="5">
        <v>31174725.5860004</v>
      </c>
      <c r="F7" s="5">
        <v>32748271.2709998</v>
      </c>
      <c r="G7" s="5">
        <v>33357465.575</v>
      </c>
      <c r="H7" s="5">
        <v>32748271.2709998</v>
      </c>
      <c r="I7" s="5">
        <v>30585350.016</v>
      </c>
      <c r="J7" s="5">
        <v>32638632.6779999</v>
      </c>
      <c r="K7" s="5">
        <v>36060055.351</v>
      </c>
      <c r="L7" s="5">
        <v>38840985.013</v>
      </c>
      <c r="M7" s="5">
        <v>33365783.554</v>
      </c>
      <c r="N7" s="5">
        <v>29936930.237</v>
      </c>
      <c r="O7" s="5">
        <v>38813900.028</v>
      </c>
      <c r="P7" s="5">
        <f>SUM(D7:O7)</f>
        <v>415009694.6139999</v>
      </c>
    </row>
    <row r="8" spans="1:16" ht="15">
      <c r="A8" s="3" t="s">
        <v>18</v>
      </c>
      <c r="B8" s="3">
        <v>1002</v>
      </c>
      <c r="C8" s="3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5">
      <c r="A9" s="3"/>
      <c r="B9" s="3"/>
      <c r="C9" s="3" t="s">
        <v>16</v>
      </c>
      <c r="D9" s="5">
        <v>1051</v>
      </c>
      <c r="E9" s="5">
        <v>959</v>
      </c>
      <c r="F9" s="5">
        <v>995</v>
      </c>
      <c r="G9" s="5">
        <v>977</v>
      </c>
      <c r="H9" s="5">
        <v>995</v>
      </c>
      <c r="I9" s="5">
        <v>971</v>
      </c>
      <c r="J9" s="5">
        <v>996</v>
      </c>
      <c r="K9" s="5">
        <v>932</v>
      </c>
      <c r="L9" s="5">
        <v>971</v>
      </c>
      <c r="M9" s="5">
        <v>992</v>
      </c>
      <c r="N9" s="5">
        <v>832</v>
      </c>
      <c r="O9" s="5">
        <v>906</v>
      </c>
      <c r="P9" s="5"/>
    </row>
    <row r="10" spans="1:16" ht="15">
      <c r="A10" s="3"/>
      <c r="B10" s="3"/>
      <c r="C10" s="3" t="s">
        <v>17</v>
      </c>
      <c r="D10" s="5">
        <v>219709.038</v>
      </c>
      <c r="E10" s="5">
        <v>163373.942</v>
      </c>
      <c r="F10" s="5">
        <v>172605.279</v>
      </c>
      <c r="G10" s="5">
        <v>179429.808</v>
      </c>
      <c r="H10" s="5">
        <v>172605.279</v>
      </c>
      <c r="I10" s="5">
        <v>168898.744</v>
      </c>
      <c r="J10" s="5">
        <v>159954.609</v>
      </c>
      <c r="K10" s="5">
        <v>157164.873</v>
      </c>
      <c r="L10" s="5">
        <v>167617.354</v>
      </c>
      <c r="M10" s="5">
        <v>154568.297</v>
      </c>
      <c r="N10" s="5">
        <v>135794.868</v>
      </c>
      <c r="O10" s="5">
        <v>177891.222</v>
      </c>
      <c r="P10" s="5">
        <f>SUM(D10:O10)</f>
        <v>2029613.3129999998</v>
      </c>
    </row>
    <row r="11" spans="1:16" ht="15">
      <c r="A11" s="3" t="s">
        <v>19</v>
      </c>
      <c r="B11" s="3">
        <v>1004</v>
      </c>
      <c r="C11" s="3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15">
      <c r="A12" s="3"/>
      <c r="B12" s="3"/>
      <c r="C12" s="3" t="s">
        <v>16</v>
      </c>
      <c r="D12" s="5">
        <v>28</v>
      </c>
      <c r="E12" s="5">
        <v>22</v>
      </c>
      <c r="F12" s="5">
        <v>24</v>
      </c>
      <c r="G12" s="5">
        <v>23</v>
      </c>
      <c r="H12" s="5">
        <v>24</v>
      </c>
      <c r="I12" s="5">
        <v>23</v>
      </c>
      <c r="J12" s="5">
        <v>25</v>
      </c>
      <c r="K12" s="5">
        <v>21</v>
      </c>
      <c r="L12" s="5">
        <v>25</v>
      </c>
      <c r="M12" s="5">
        <v>26</v>
      </c>
      <c r="N12" s="5">
        <v>20</v>
      </c>
      <c r="O12" s="5">
        <v>23</v>
      </c>
      <c r="P12" s="5"/>
    </row>
    <row r="13" spans="1:16" ht="15">
      <c r="A13" s="3"/>
      <c r="B13" s="3"/>
      <c r="C13" s="3" t="s">
        <v>17</v>
      </c>
      <c r="D13" s="5">
        <v>14226</v>
      </c>
      <c r="E13" s="5">
        <v>9475.293</v>
      </c>
      <c r="F13" s="5">
        <v>10285.473</v>
      </c>
      <c r="G13" s="5">
        <v>10235.528</v>
      </c>
      <c r="H13" s="5">
        <v>10285.473</v>
      </c>
      <c r="I13" s="5">
        <v>9059</v>
      </c>
      <c r="J13" s="5">
        <v>8648.404</v>
      </c>
      <c r="K13" s="5">
        <v>8644.018</v>
      </c>
      <c r="L13" s="5">
        <v>9696.304</v>
      </c>
      <c r="M13" s="5">
        <v>8225.06</v>
      </c>
      <c r="N13" s="5">
        <v>6811.28</v>
      </c>
      <c r="O13" s="5">
        <v>9845.55</v>
      </c>
      <c r="P13" s="5">
        <f>SUM(D13:O13)</f>
        <v>115437.38299999999</v>
      </c>
    </row>
    <row r="14" spans="1:16" ht="15">
      <c r="A14" s="3" t="s">
        <v>20</v>
      </c>
      <c r="B14" s="3">
        <v>1006</v>
      </c>
      <c r="C14" s="3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15">
      <c r="A15" s="3"/>
      <c r="B15" s="3"/>
      <c r="C15" s="3" t="s">
        <v>16</v>
      </c>
      <c r="D15" s="5">
        <v>510</v>
      </c>
      <c r="E15" s="5">
        <v>878</v>
      </c>
      <c r="F15" s="5">
        <v>1505</v>
      </c>
      <c r="G15" s="5">
        <v>960</v>
      </c>
      <c r="H15" s="5">
        <v>1505</v>
      </c>
      <c r="I15" s="5">
        <v>805</v>
      </c>
      <c r="J15" s="5">
        <v>839</v>
      </c>
      <c r="K15" s="5">
        <v>861</v>
      </c>
      <c r="L15" s="5">
        <v>819</v>
      </c>
      <c r="M15" s="5">
        <v>838</v>
      </c>
      <c r="N15" s="5">
        <v>1332</v>
      </c>
      <c r="O15" s="5">
        <v>984</v>
      </c>
      <c r="P15" s="5"/>
    </row>
    <row r="16" spans="1:16" ht="15">
      <c r="A16" s="3"/>
      <c r="B16" s="3"/>
      <c r="C16" s="3" t="s">
        <v>17</v>
      </c>
      <c r="D16" s="5">
        <v>768608.975</v>
      </c>
      <c r="E16" s="5">
        <v>1538509.986</v>
      </c>
      <c r="F16" s="5">
        <v>916265.968</v>
      </c>
      <c r="G16" s="5">
        <v>912565</v>
      </c>
      <c r="H16" s="5">
        <v>916265.968</v>
      </c>
      <c r="I16" s="5">
        <v>810519</v>
      </c>
      <c r="J16" s="5">
        <v>841119</v>
      </c>
      <c r="K16" s="5">
        <v>966869</v>
      </c>
      <c r="L16" s="5">
        <v>1054118</v>
      </c>
      <c r="M16" s="5">
        <v>870842</v>
      </c>
      <c r="N16" s="5">
        <v>779996</v>
      </c>
      <c r="O16" s="5">
        <v>1048791.998</v>
      </c>
      <c r="P16" s="5">
        <f>SUM(D16:O16)</f>
        <v>11424470.895</v>
      </c>
    </row>
    <row r="17" spans="1:16" ht="15">
      <c r="A17" s="3"/>
      <c r="B17" s="3"/>
      <c r="C17" s="3" t="s">
        <v>21</v>
      </c>
      <c r="D17" s="5">
        <v>196249</v>
      </c>
      <c r="E17" s="5">
        <v>443197.995</v>
      </c>
      <c r="F17" s="5">
        <v>266134.981</v>
      </c>
      <c r="G17" s="5">
        <v>272623</v>
      </c>
      <c r="H17" s="5">
        <v>266134.981</v>
      </c>
      <c r="I17" s="5">
        <v>232843</v>
      </c>
      <c r="J17" s="5">
        <v>256761</v>
      </c>
      <c r="K17" s="5">
        <v>283891</v>
      </c>
      <c r="L17" s="5">
        <v>311091</v>
      </c>
      <c r="M17" s="5">
        <v>258294</v>
      </c>
      <c r="N17" s="5">
        <v>225306</v>
      </c>
      <c r="O17" s="5">
        <v>293385.999</v>
      </c>
      <c r="P17" s="5"/>
    </row>
    <row r="18" spans="1:16" ht="15">
      <c r="A18" s="3"/>
      <c r="B18" s="3"/>
      <c r="C18" s="3" t="s">
        <v>22</v>
      </c>
      <c r="D18" s="5">
        <v>218825</v>
      </c>
      <c r="E18" s="5">
        <v>458745.996</v>
      </c>
      <c r="F18" s="5">
        <v>268006.998</v>
      </c>
      <c r="G18" s="5">
        <v>257594</v>
      </c>
      <c r="H18" s="5">
        <v>268006.998</v>
      </c>
      <c r="I18" s="5">
        <v>238942</v>
      </c>
      <c r="J18" s="5">
        <v>245819</v>
      </c>
      <c r="K18" s="5">
        <v>263259</v>
      </c>
      <c r="L18" s="5">
        <v>311903</v>
      </c>
      <c r="M18" s="5">
        <v>259845</v>
      </c>
      <c r="N18" s="5">
        <v>229549</v>
      </c>
      <c r="O18" s="5">
        <v>318031.999</v>
      </c>
      <c r="P18" s="5"/>
    </row>
    <row r="19" spans="1:16" ht="15">
      <c r="A19" s="3"/>
      <c r="B19" s="3"/>
      <c r="C19" s="3" t="s">
        <v>23</v>
      </c>
      <c r="D19" s="5">
        <v>287119</v>
      </c>
      <c r="E19" s="5">
        <v>610702.995</v>
      </c>
      <c r="F19" s="5">
        <v>376670.989</v>
      </c>
      <c r="G19" s="5">
        <v>372780</v>
      </c>
      <c r="H19" s="5">
        <v>376670.989</v>
      </c>
      <c r="I19" s="5">
        <v>327976</v>
      </c>
      <c r="J19" s="5">
        <v>335277</v>
      </c>
      <c r="K19" s="5">
        <v>361565</v>
      </c>
      <c r="L19" s="5">
        <v>411124</v>
      </c>
      <c r="M19" s="5">
        <v>351172</v>
      </c>
      <c r="N19" s="5">
        <v>303936</v>
      </c>
      <c r="O19" s="5">
        <v>410295</v>
      </c>
      <c r="P19" s="5"/>
    </row>
    <row r="20" spans="1:16" ht="15">
      <c r="A20" s="3" t="s">
        <v>24</v>
      </c>
      <c r="B20" s="3">
        <v>1010</v>
      </c>
      <c r="C20" s="3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15">
      <c r="A21" s="3"/>
      <c r="B21" s="3"/>
      <c r="C21" s="3" t="s">
        <v>16</v>
      </c>
      <c r="D21" s="5">
        <v>1124</v>
      </c>
      <c r="E21" s="5">
        <v>1007</v>
      </c>
      <c r="F21" s="5">
        <v>1161</v>
      </c>
      <c r="G21" s="5">
        <v>1241</v>
      </c>
      <c r="H21" s="5">
        <v>1161</v>
      </c>
      <c r="I21" s="5">
        <v>1233</v>
      </c>
      <c r="J21" s="5">
        <v>1264</v>
      </c>
      <c r="K21" s="5">
        <v>921</v>
      </c>
      <c r="L21" s="5">
        <v>949</v>
      </c>
      <c r="M21" s="5">
        <v>951</v>
      </c>
      <c r="N21" s="5">
        <v>760</v>
      </c>
      <c r="O21" s="5">
        <v>896</v>
      </c>
      <c r="P21" s="5"/>
    </row>
    <row r="22" spans="1:16" ht="15">
      <c r="A22" s="3"/>
      <c r="B22" s="3"/>
      <c r="C22" s="3" t="s">
        <v>17</v>
      </c>
      <c r="D22" s="5">
        <v>859195.932</v>
      </c>
      <c r="E22" s="5">
        <v>613771.173</v>
      </c>
      <c r="F22" s="5">
        <v>718085.379</v>
      </c>
      <c r="G22" s="5">
        <v>826923.151</v>
      </c>
      <c r="H22" s="5">
        <v>718085.379</v>
      </c>
      <c r="I22" s="5">
        <v>642792.708</v>
      </c>
      <c r="J22" s="5">
        <v>619381.752</v>
      </c>
      <c r="K22" s="5">
        <v>520987.553</v>
      </c>
      <c r="L22" s="5">
        <v>539597.581</v>
      </c>
      <c r="M22" s="5">
        <v>517814.233</v>
      </c>
      <c r="N22" s="5">
        <v>467328.032</v>
      </c>
      <c r="O22" s="5">
        <v>646498.994</v>
      </c>
      <c r="P22" s="5">
        <f>SUM(D22:O22)</f>
        <v>7690461.867000001</v>
      </c>
    </row>
    <row r="23" spans="1:16" ht="15">
      <c r="A23" s="3" t="s">
        <v>25</v>
      </c>
      <c r="B23" s="3">
        <v>1012</v>
      </c>
      <c r="C23" s="3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15">
      <c r="A24" s="3"/>
      <c r="B24" s="3"/>
      <c r="C24" s="3" t="s">
        <v>16</v>
      </c>
      <c r="D24" s="5">
        <v>1043</v>
      </c>
      <c r="E24" s="5">
        <v>936</v>
      </c>
      <c r="F24" s="5">
        <v>1028</v>
      </c>
      <c r="G24" s="5">
        <v>1055</v>
      </c>
      <c r="H24" s="5">
        <v>1028</v>
      </c>
      <c r="I24" s="5">
        <v>1053</v>
      </c>
      <c r="J24" s="5">
        <v>1088</v>
      </c>
      <c r="K24" s="5">
        <v>824</v>
      </c>
      <c r="L24" s="5">
        <v>864</v>
      </c>
      <c r="M24" s="5">
        <v>868</v>
      </c>
      <c r="N24" s="5">
        <v>690</v>
      </c>
      <c r="O24" s="5">
        <v>812</v>
      </c>
      <c r="P24" s="5"/>
    </row>
    <row r="25" spans="1:16" ht="15">
      <c r="A25" s="3"/>
      <c r="B25" s="3"/>
      <c r="C25" s="3" t="s">
        <v>17</v>
      </c>
      <c r="D25" s="5">
        <v>699565.22</v>
      </c>
      <c r="E25" s="5">
        <v>498738.05</v>
      </c>
      <c r="F25" s="5">
        <v>558547.155</v>
      </c>
      <c r="G25" s="5">
        <v>612343.8</v>
      </c>
      <c r="H25" s="5">
        <v>558547.155</v>
      </c>
      <c r="I25" s="5">
        <v>495482.836</v>
      </c>
      <c r="J25" s="5">
        <v>487081.191</v>
      </c>
      <c r="K25" s="5">
        <v>428679.261</v>
      </c>
      <c r="L25" s="5">
        <v>463668.884</v>
      </c>
      <c r="M25" s="5">
        <v>430776.553</v>
      </c>
      <c r="N25" s="5">
        <v>382006.46</v>
      </c>
      <c r="O25" s="5">
        <v>527571.932</v>
      </c>
      <c r="P25" s="5">
        <f>SUM(D25:O25)</f>
        <v>6143008.497</v>
      </c>
    </row>
    <row r="26" spans="1:16" ht="15">
      <c r="A26" s="3" t="s">
        <v>26</v>
      </c>
      <c r="B26" s="3">
        <v>1014</v>
      </c>
      <c r="C26" s="3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15">
      <c r="A27" s="3"/>
      <c r="B27" s="3"/>
      <c r="C27" s="3" t="s">
        <v>16</v>
      </c>
      <c r="D27" s="5">
        <v>1855</v>
      </c>
      <c r="E27" s="5">
        <v>1675</v>
      </c>
      <c r="F27" s="5">
        <v>1857</v>
      </c>
      <c r="G27" s="5">
        <v>1903</v>
      </c>
      <c r="H27" s="5">
        <v>1857</v>
      </c>
      <c r="I27" s="5">
        <v>1892</v>
      </c>
      <c r="J27" s="5">
        <v>2012</v>
      </c>
      <c r="K27" s="5">
        <v>1517</v>
      </c>
      <c r="L27" s="5">
        <v>1675</v>
      </c>
      <c r="M27" s="5">
        <v>1665</v>
      </c>
      <c r="N27" s="5">
        <v>1356</v>
      </c>
      <c r="O27" s="5">
        <v>1615</v>
      </c>
      <c r="P27" s="5"/>
    </row>
    <row r="28" spans="1:16" ht="15">
      <c r="A28" s="3"/>
      <c r="B28" s="3"/>
      <c r="C28" s="3" t="s">
        <v>17</v>
      </c>
      <c r="D28" s="5">
        <v>1073041.409</v>
      </c>
      <c r="E28" s="5">
        <v>817765.003000001</v>
      </c>
      <c r="F28" s="5">
        <v>890609.101</v>
      </c>
      <c r="G28" s="5">
        <v>961587.441</v>
      </c>
      <c r="H28" s="5">
        <v>890609.101</v>
      </c>
      <c r="I28" s="5">
        <v>765045.316</v>
      </c>
      <c r="J28" s="5">
        <v>762586.324</v>
      </c>
      <c r="K28" s="5">
        <v>664032.631</v>
      </c>
      <c r="L28" s="5">
        <v>727691.257</v>
      </c>
      <c r="M28" s="5">
        <v>662851.792</v>
      </c>
      <c r="N28" s="5">
        <v>601055.716</v>
      </c>
      <c r="O28" s="5">
        <v>845239.255</v>
      </c>
      <c r="P28" s="5">
        <f>SUM(D28:O28)</f>
        <v>9662114.346000003</v>
      </c>
    </row>
    <row r="29" spans="1:16" ht="15">
      <c r="A29" s="3" t="s">
        <v>27</v>
      </c>
      <c r="B29" s="3">
        <v>1016</v>
      </c>
      <c r="C29" s="3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15">
      <c r="A30" s="3"/>
      <c r="B30" s="3"/>
      <c r="C30" s="3" t="s">
        <v>16</v>
      </c>
      <c r="D30" s="5">
        <v>1839</v>
      </c>
      <c r="E30" s="5">
        <v>1713</v>
      </c>
      <c r="F30" s="5">
        <v>1923</v>
      </c>
      <c r="G30" s="5">
        <v>1979</v>
      </c>
      <c r="H30" s="5">
        <v>1923</v>
      </c>
      <c r="I30" s="5">
        <v>2029</v>
      </c>
      <c r="J30" s="5">
        <v>2154</v>
      </c>
      <c r="K30" s="5">
        <v>1659</v>
      </c>
      <c r="L30" s="5">
        <v>1796</v>
      </c>
      <c r="M30" s="5">
        <v>1820</v>
      </c>
      <c r="N30" s="5">
        <v>1489</v>
      </c>
      <c r="O30" s="5">
        <v>1829</v>
      </c>
      <c r="P30" s="5"/>
    </row>
    <row r="31" spans="1:16" ht="15">
      <c r="A31" s="3"/>
      <c r="B31" s="3"/>
      <c r="C31" s="3" t="s">
        <v>17</v>
      </c>
      <c r="D31" s="5">
        <v>1107980.845</v>
      </c>
      <c r="E31" s="5">
        <v>823838.703</v>
      </c>
      <c r="F31" s="5">
        <v>930786.797</v>
      </c>
      <c r="G31" s="5">
        <v>1037832.873</v>
      </c>
      <c r="H31" s="5">
        <v>930786.797</v>
      </c>
      <c r="I31" s="5">
        <v>864256.282</v>
      </c>
      <c r="J31" s="5">
        <v>870870.478</v>
      </c>
      <c r="K31" s="5">
        <v>755944.167</v>
      </c>
      <c r="L31" s="5">
        <v>802448.744</v>
      </c>
      <c r="M31" s="5">
        <v>755064.068</v>
      </c>
      <c r="N31" s="5">
        <v>692067.276</v>
      </c>
      <c r="O31" s="5">
        <v>992119.101</v>
      </c>
      <c r="P31" s="5">
        <f>SUM(D31:O31)</f>
        <v>10563996.131000001</v>
      </c>
    </row>
    <row r="32" spans="1:16" ht="15">
      <c r="A32" s="3" t="s">
        <v>28</v>
      </c>
      <c r="B32" s="3">
        <v>1030</v>
      </c>
      <c r="C32" s="3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15">
      <c r="A33" s="3"/>
      <c r="B33" s="3"/>
      <c r="C33" s="3" t="s">
        <v>16</v>
      </c>
      <c r="D33" s="5">
        <v>4</v>
      </c>
      <c r="E33" s="5">
        <v>8</v>
      </c>
      <c r="F33" s="5">
        <v>9</v>
      </c>
      <c r="G33" s="5">
        <v>9</v>
      </c>
      <c r="H33" s="5">
        <v>9</v>
      </c>
      <c r="I33" s="5">
        <v>17</v>
      </c>
      <c r="J33" s="5">
        <v>9</v>
      </c>
      <c r="K33" s="5">
        <v>9</v>
      </c>
      <c r="L33" s="5">
        <v>9</v>
      </c>
      <c r="M33" s="5">
        <v>10</v>
      </c>
      <c r="N33" s="5">
        <v>8</v>
      </c>
      <c r="O33" s="5">
        <v>9</v>
      </c>
      <c r="P33" s="5"/>
    </row>
    <row r="34" spans="1:16" ht="15">
      <c r="A34" s="3"/>
      <c r="B34" s="3"/>
      <c r="C34" s="3" t="s">
        <v>17</v>
      </c>
      <c r="D34" s="5">
        <v>11211</v>
      </c>
      <c r="E34" s="5">
        <v>64085</v>
      </c>
      <c r="F34" s="5">
        <v>35928</v>
      </c>
      <c r="G34" s="5">
        <v>29269</v>
      </c>
      <c r="H34" s="5">
        <v>35928</v>
      </c>
      <c r="I34" s="5">
        <v>17070</v>
      </c>
      <c r="J34" s="5">
        <v>10605</v>
      </c>
      <c r="K34" s="5">
        <v>7246</v>
      </c>
      <c r="L34" s="5">
        <v>9019</v>
      </c>
      <c r="M34" s="5">
        <v>17141</v>
      </c>
      <c r="N34" s="5">
        <v>18401</v>
      </c>
      <c r="O34" s="5">
        <v>26957</v>
      </c>
      <c r="P34" s="5">
        <f>SUM(D34:O34)</f>
        <v>282860</v>
      </c>
    </row>
    <row r="35" spans="1:16" ht="15">
      <c r="A35" s="3"/>
      <c r="B35" s="3"/>
      <c r="C35" s="3" t="s">
        <v>21</v>
      </c>
      <c r="D35" s="5">
        <v>46</v>
      </c>
      <c r="E35" s="5">
        <v>238</v>
      </c>
      <c r="F35" s="5">
        <v>131</v>
      </c>
      <c r="G35" s="5">
        <v>109</v>
      </c>
      <c r="H35" s="5">
        <v>131</v>
      </c>
      <c r="I35" s="5">
        <v>35</v>
      </c>
      <c r="J35" s="5">
        <v>48</v>
      </c>
      <c r="K35" s="5">
        <v>90</v>
      </c>
      <c r="L35" s="5">
        <v>99</v>
      </c>
      <c r="M35" s="5">
        <v>89</v>
      </c>
      <c r="N35" s="5">
        <v>65</v>
      </c>
      <c r="O35" s="5">
        <v>103</v>
      </c>
      <c r="P35" s="5"/>
    </row>
    <row r="36" spans="1:16" ht="15">
      <c r="A36" s="3"/>
      <c r="B36" s="3"/>
      <c r="C36" s="3" t="s">
        <v>22</v>
      </c>
      <c r="D36" s="5">
        <v>2874</v>
      </c>
      <c r="E36" s="5">
        <v>3426</v>
      </c>
      <c r="F36" s="5">
        <v>1760</v>
      </c>
      <c r="G36" s="5">
        <v>1989</v>
      </c>
      <c r="H36" s="5">
        <v>1760</v>
      </c>
      <c r="I36" s="5">
        <v>736</v>
      </c>
      <c r="J36" s="5">
        <v>305</v>
      </c>
      <c r="K36" s="5">
        <v>470</v>
      </c>
      <c r="L36" s="5">
        <v>390</v>
      </c>
      <c r="M36" s="5">
        <v>878</v>
      </c>
      <c r="N36" s="5">
        <v>311</v>
      </c>
      <c r="O36" s="5">
        <v>1266</v>
      </c>
      <c r="P36" s="5"/>
    </row>
    <row r="37" spans="1:16" ht="15">
      <c r="A37" s="3"/>
      <c r="B37" s="3"/>
      <c r="C37" s="3" t="s">
        <v>23</v>
      </c>
      <c r="D37" s="5">
        <v>8291</v>
      </c>
      <c r="E37" s="5">
        <v>60421</v>
      </c>
      <c r="F37" s="5">
        <v>34037</v>
      </c>
      <c r="G37" s="5">
        <v>27171</v>
      </c>
      <c r="H37" s="5">
        <v>34037</v>
      </c>
      <c r="I37" s="5">
        <v>15231</v>
      </c>
      <c r="J37" s="5">
        <v>10252</v>
      </c>
      <c r="K37" s="5">
        <v>6686</v>
      </c>
      <c r="L37" s="5">
        <v>8530</v>
      </c>
      <c r="M37" s="5">
        <v>16174</v>
      </c>
      <c r="N37" s="5">
        <v>18025</v>
      </c>
      <c r="O37" s="5">
        <v>25588</v>
      </c>
      <c r="P37" s="5"/>
    </row>
    <row r="38" spans="1:16" ht="15">
      <c r="A38" s="3" t="s">
        <v>28</v>
      </c>
      <c r="B38" s="3">
        <v>1032</v>
      </c>
      <c r="C38" s="3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15">
      <c r="A39" s="3"/>
      <c r="B39" s="3"/>
      <c r="C39" s="3" t="s">
        <v>16</v>
      </c>
      <c r="D39" s="5">
        <v>6058</v>
      </c>
      <c r="E39" s="5">
        <v>5437</v>
      </c>
      <c r="F39" s="5">
        <v>5746</v>
      </c>
      <c r="G39" s="5">
        <v>5748</v>
      </c>
      <c r="H39" s="5">
        <v>5746</v>
      </c>
      <c r="I39" s="5">
        <v>5747</v>
      </c>
      <c r="J39" s="5">
        <v>6091</v>
      </c>
      <c r="K39" s="5">
        <v>5503</v>
      </c>
      <c r="L39" s="5">
        <v>6018</v>
      </c>
      <c r="M39" s="5">
        <v>5968</v>
      </c>
      <c r="N39" s="5">
        <v>5321</v>
      </c>
      <c r="O39" s="5">
        <v>5743</v>
      </c>
      <c r="P39" s="5"/>
    </row>
    <row r="40" spans="1:16" ht="15">
      <c r="A40" s="3"/>
      <c r="B40" s="3"/>
      <c r="C40" s="3" t="s">
        <v>17</v>
      </c>
      <c r="D40" s="5">
        <v>8053077.619</v>
      </c>
      <c r="E40" s="5">
        <v>6386524.70899999</v>
      </c>
      <c r="F40" s="5">
        <v>6220728.202</v>
      </c>
      <c r="G40" s="5">
        <v>5877757.955</v>
      </c>
      <c r="H40" s="5">
        <v>6220728.202</v>
      </c>
      <c r="I40" s="5">
        <v>3279635.316</v>
      </c>
      <c r="J40" s="5">
        <v>2991658.536</v>
      </c>
      <c r="K40" s="5">
        <v>3116773.812</v>
      </c>
      <c r="L40" s="5">
        <v>3374512.976</v>
      </c>
      <c r="M40" s="5">
        <v>3481476.842</v>
      </c>
      <c r="N40" s="5">
        <v>4061979.504</v>
      </c>
      <c r="O40" s="5">
        <v>5998928.639</v>
      </c>
      <c r="P40" s="5">
        <f>SUM(D40:O40)</f>
        <v>59063782.31199999</v>
      </c>
    </row>
    <row r="41" spans="1:16" ht="15">
      <c r="A41" s="3" t="s">
        <v>28</v>
      </c>
      <c r="B41" s="3">
        <v>1034</v>
      </c>
      <c r="C41" s="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5">
      <c r="A42" s="3"/>
      <c r="B42" s="3"/>
      <c r="C42" s="3" t="s">
        <v>16</v>
      </c>
      <c r="D42" s="5">
        <v>292</v>
      </c>
      <c r="E42" s="5">
        <v>275</v>
      </c>
      <c r="F42" s="5">
        <v>299</v>
      </c>
      <c r="G42" s="5">
        <v>283</v>
      </c>
      <c r="H42" s="5">
        <v>299</v>
      </c>
      <c r="I42" s="5">
        <v>291</v>
      </c>
      <c r="J42" s="5">
        <v>303</v>
      </c>
      <c r="K42" s="5">
        <v>281</v>
      </c>
      <c r="L42" s="5">
        <v>298</v>
      </c>
      <c r="M42" s="5">
        <v>307</v>
      </c>
      <c r="N42" s="5">
        <v>259</v>
      </c>
      <c r="O42" s="5">
        <v>290</v>
      </c>
      <c r="P42" s="5"/>
    </row>
    <row r="43" spans="1:16" ht="15">
      <c r="A43" s="3"/>
      <c r="B43" s="3"/>
      <c r="C43" s="3" t="s">
        <v>17</v>
      </c>
      <c r="D43" s="5">
        <v>356890.819</v>
      </c>
      <c r="E43" s="5">
        <v>285834.771</v>
      </c>
      <c r="F43" s="5">
        <v>285357.753</v>
      </c>
      <c r="G43" s="5">
        <v>262862.355</v>
      </c>
      <c r="H43" s="5">
        <v>285357.753</v>
      </c>
      <c r="I43" s="5">
        <v>163133.113</v>
      </c>
      <c r="J43" s="5">
        <v>155995.328</v>
      </c>
      <c r="K43" s="5">
        <v>164203.125</v>
      </c>
      <c r="L43" s="5">
        <v>171498.538</v>
      </c>
      <c r="M43" s="5">
        <v>177657.482</v>
      </c>
      <c r="N43" s="5">
        <v>189297.458</v>
      </c>
      <c r="O43" s="5">
        <v>272848</v>
      </c>
      <c r="P43" s="5">
        <f>SUM(D43:O43)</f>
        <v>2770936.495</v>
      </c>
    </row>
    <row r="44" spans="1:16" ht="15">
      <c r="A44" s="3" t="s">
        <v>28</v>
      </c>
      <c r="B44" s="3">
        <v>1040</v>
      </c>
      <c r="C44" s="3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5">
      <c r="A45" s="3"/>
      <c r="B45" s="3"/>
      <c r="C45" s="3" t="s">
        <v>16</v>
      </c>
      <c r="D45" s="5"/>
      <c r="E45" s="5">
        <v>12</v>
      </c>
      <c r="F45" s="5">
        <v>8</v>
      </c>
      <c r="G45" s="5">
        <v>1</v>
      </c>
      <c r="H45" s="5">
        <v>8</v>
      </c>
      <c r="I45" s="5"/>
      <c r="J45" s="5"/>
      <c r="K45" s="5"/>
      <c r="L45" s="5">
        <v>2</v>
      </c>
      <c r="M45" s="5"/>
      <c r="N45" s="5"/>
      <c r="O45" s="5"/>
      <c r="P45" s="5"/>
    </row>
    <row r="46" spans="1:16" ht="15">
      <c r="A46" s="3"/>
      <c r="B46" s="3"/>
      <c r="C46" s="3" t="s">
        <v>17</v>
      </c>
      <c r="D46" s="5"/>
      <c r="E46" s="5">
        <v>10107</v>
      </c>
      <c r="F46" s="5">
        <v>13726</v>
      </c>
      <c r="G46" s="5">
        <v>760</v>
      </c>
      <c r="H46" s="5">
        <v>13726</v>
      </c>
      <c r="I46" s="5"/>
      <c r="J46" s="5"/>
      <c r="K46" s="5"/>
      <c r="L46" s="5">
        <v>2529</v>
      </c>
      <c r="M46" s="5"/>
      <c r="N46" s="5"/>
      <c r="O46" s="5"/>
      <c r="P46" s="5">
        <f>SUM(D46:O46)</f>
        <v>40848</v>
      </c>
    </row>
    <row r="47" spans="1:16" ht="15">
      <c r="A47" s="3"/>
      <c r="B47" s="3"/>
      <c r="C47" s="3" t="s">
        <v>21</v>
      </c>
      <c r="D47" s="5"/>
      <c r="E47" s="5">
        <v>604</v>
      </c>
      <c r="F47" s="5">
        <v>0</v>
      </c>
      <c r="G47" s="5">
        <v>203</v>
      </c>
      <c r="H47" s="5">
        <v>0</v>
      </c>
      <c r="I47" s="5"/>
      <c r="J47" s="5"/>
      <c r="K47" s="5"/>
      <c r="L47" s="5">
        <v>929</v>
      </c>
      <c r="M47" s="5"/>
      <c r="N47" s="5"/>
      <c r="O47" s="5"/>
      <c r="P47" s="5"/>
    </row>
    <row r="48" spans="1:16" ht="15">
      <c r="A48" s="3"/>
      <c r="B48" s="3"/>
      <c r="C48" s="3" t="s">
        <v>22</v>
      </c>
      <c r="D48" s="5"/>
      <c r="E48" s="5">
        <v>949</v>
      </c>
      <c r="F48" s="5">
        <v>0</v>
      </c>
      <c r="G48" s="5">
        <v>198</v>
      </c>
      <c r="H48" s="5">
        <v>0</v>
      </c>
      <c r="I48" s="5"/>
      <c r="J48" s="5"/>
      <c r="K48" s="5"/>
      <c r="L48" s="5">
        <v>745</v>
      </c>
      <c r="M48" s="5"/>
      <c r="N48" s="5"/>
      <c r="O48" s="5"/>
      <c r="P48" s="5"/>
    </row>
    <row r="49" spans="1:16" ht="15">
      <c r="A49" s="3"/>
      <c r="B49" s="3"/>
      <c r="C49" s="3" t="s">
        <v>23</v>
      </c>
      <c r="D49" s="5"/>
      <c r="E49" s="5">
        <v>1406</v>
      </c>
      <c r="F49" s="5">
        <v>0</v>
      </c>
      <c r="G49" s="5">
        <v>359</v>
      </c>
      <c r="H49" s="5">
        <v>0</v>
      </c>
      <c r="I49" s="5"/>
      <c r="J49" s="5"/>
      <c r="K49" s="5"/>
      <c r="L49" s="5">
        <v>855</v>
      </c>
      <c r="M49" s="5"/>
      <c r="N49" s="5"/>
      <c r="O49" s="5"/>
      <c r="P49" s="5"/>
    </row>
    <row r="50" spans="1:16" ht="15">
      <c r="A50" s="3"/>
      <c r="B50" s="3"/>
      <c r="C50" s="3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ht="15.75">
      <c r="A51" s="3"/>
      <c r="B51" s="3"/>
      <c r="C51" s="3" t="s">
        <v>16</v>
      </c>
      <c r="D51" s="6">
        <f aca="true" t="shared" si="0" ref="D51:O51">D6+D9+D12+D15+D21+D24+D27+D30+D33+D39+D42+D45</f>
        <v>95846</v>
      </c>
      <c r="E51" s="6">
        <f t="shared" si="0"/>
        <v>86586</v>
      </c>
      <c r="F51" s="6">
        <f t="shared" si="0"/>
        <v>92244</v>
      </c>
      <c r="G51" s="6">
        <f t="shared" si="0"/>
        <v>91451</v>
      </c>
      <c r="H51" s="6">
        <f t="shared" si="0"/>
        <v>92244</v>
      </c>
      <c r="I51" s="6">
        <f t="shared" si="0"/>
        <v>94165</v>
      </c>
      <c r="J51" s="6">
        <f t="shared" si="0"/>
        <v>100137</v>
      </c>
      <c r="K51" s="6">
        <f t="shared" si="0"/>
        <v>90105</v>
      </c>
      <c r="L51" s="6">
        <f t="shared" si="0"/>
        <v>99307</v>
      </c>
      <c r="M51" s="6">
        <f t="shared" si="0"/>
        <v>99593</v>
      </c>
      <c r="N51" s="6">
        <f t="shared" si="0"/>
        <v>84247</v>
      </c>
      <c r="O51" s="6">
        <f t="shared" si="0"/>
        <v>91888</v>
      </c>
      <c r="P51" s="6"/>
    </row>
    <row r="52" spans="1:16" ht="15.75">
      <c r="A52" s="7" t="s">
        <v>29</v>
      </c>
      <c r="B52" s="3"/>
      <c r="C52" s="3" t="s">
        <v>17</v>
      </c>
      <c r="D52" s="6">
        <f aca="true" t="shared" si="1" ref="D52:O52">D7+D10+D13+D16+D22+D25+D28+D31+D34+D40+D43+D46</f>
        <v>57902830.891</v>
      </c>
      <c r="E52" s="6">
        <f t="shared" si="1"/>
        <v>42386749.21600039</v>
      </c>
      <c r="F52" s="6">
        <f t="shared" si="1"/>
        <v>43501196.377999805</v>
      </c>
      <c r="G52" s="6">
        <f t="shared" si="1"/>
        <v>44069032.485999994</v>
      </c>
      <c r="H52" s="6">
        <f t="shared" si="1"/>
        <v>43501196.377999805</v>
      </c>
      <c r="I52" s="6">
        <f t="shared" si="1"/>
        <v>37801242.33099999</v>
      </c>
      <c r="J52" s="6">
        <f t="shared" si="1"/>
        <v>39546533.29999989</v>
      </c>
      <c r="K52" s="6">
        <f t="shared" si="1"/>
        <v>42850599.79100001</v>
      </c>
      <c r="L52" s="6">
        <f t="shared" si="1"/>
        <v>46163382.65100001</v>
      </c>
      <c r="M52" s="6">
        <f t="shared" si="1"/>
        <v>40442200.88100001</v>
      </c>
      <c r="N52" s="6">
        <f t="shared" si="1"/>
        <v>37271667.831</v>
      </c>
      <c r="O52" s="6">
        <f t="shared" si="1"/>
        <v>49360591.71900001</v>
      </c>
      <c r="P52" s="6">
        <f>P7+P10+P13+P16+P22+P25+P28+P31+P34+P40+P43+P46</f>
        <v>524797223.85299987</v>
      </c>
    </row>
    <row r="53" spans="1:16" ht="15.75">
      <c r="A53" s="7"/>
      <c r="B53" s="3"/>
      <c r="C53" s="3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5">
      <c r="A54" s="3" t="s">
        <v>30</v>
      </c>
      <c r="B54" s="3">
        <v>2000</v>
      </c>
      <c r="C54" s="3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ht="15">
      <c r="A55" s="3"/>
      <c r="B55" s="3"/>
      <c r="C55" s="3" t="s">
        <v>16</v>
      </c>
      <c r="D55" s="5">
        <v>12510</v>
      </c>
      <c r="E55" s="5">
        <v>11458</v>
      </c>
      <c r="F55" s="5">
        <v>12067</v>
      </c>
      <c r="G55" s="5">
        <v>12045</v>
      </c>
      <c r="H55" s="5">
        <v>12067</v>
      </c>
      <c r="I55" s="5">
        <v>12259</v>
      </c>
      <c r="J55" s="5">
        <v>13025</v>
      </c>
      <c r="K55" s="5">
        <v>11854</v>
      </c>
      <c r="L55" s="5">
        <v>13007</v>
      </c>
      <c r="M55" s="5">
        <v>13330</v>
      </c>
      <c r="N55" s="5">
        <v>10958</v>
      </c>
      <c r="O55" s="5">
        <v>12130</v>
      </c>
      <c r="P55" s="5"/>
    </row>
    <row r="56" spans="1:16" ht="15">
      <c r="A56" s="3"/>
      <c r="B56" s="3"/>
      <c r="C56" s="3" t="s">
        <v>17</v>
      </c>
      <c r="D56" s="5">
        <v>12199283.296</v>
      </c>
      <c r="E56" s="5">
        <v>9220857.18999999</v>
      </c>
      <c r="F56" s="5">
        <v>9714652.61100001</v>
      </c>
      <c r="G56" s="5">
        <v>9889411.244</v>
      </c>
      <c r="H56" s="5">
        <v>9714652.61100001</v>
      </c>
      <c r="I56" s="5">
        <v>9654012.22299999</v>
      </c>
      <c r="J56" s="5">
        <v>10584578.748</v>
      </c>
      <c r="K56" s="5">
        <v>11839672.623</v>
      </c>
      <c r="L56" s="5">
        <v>12723714.329</v>
      </c>
      <c r="M56" s="5">
        <v>10746607.624</v>
      </c>
      <c r="N56" s="5">
        <v>8401626.753</v>
      </c>
      <c r="O56" s="5">
        <v>10960251.902</v>
      </c>
      <c r="P56" s="5">
        <f>SUM(D56:O56)</f>
        <v>125649321.154</v>
      </c>
    </row>
    <row r="57" spans="1:16" ht="15">
      <c r="A57" s="3" t="s">
        <v>31</v>
      </c>
      <c r="B57" s="3">
        <v>2002</v>
      </c>
      <c r="C57" s="3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ht="15">
      <c r="A58" s="3"/>
      <c r="B58" s="3"/>
      <c r="C58" s="3" t="s">
        <v>16</v>
      </c>
      <c r="D58" s="5">
        <v>206</v>
      </c>
      <c r="E58" s="5">
        <v>197</v>
      </c>
      <c r="F58" s="5">
        <v>187</v>
      </c>
      <c r="G58" s="5">
        <v>186</v>
      </c>
      <c r="H58" s="5">
        <v>187</v>
      </c>
      <c r="I58" s="5">
        <v>201</v>
      </c>
      <c r="J58" s="5">
        <v>210</v>
      </c>
      <c r="K58" s="5">
        <v>188</v>
      </c>
      <c r="L58" s="5">
        <v>197</v>
      </c>
      <c r="M58" s="5">
        <v>215</v>
      </c>
      <c r="N58" s="5">
        <v>186</v>
      </c>
      <c r="O58" s="5">
        <v>196</v>
      </c>
      <c r="P58" s="5"/>
    </row>
    <row r="59" spans="1:16" ht="15">
      <c r="A59" s="3"/>
      <c r="B59" s="3"/>
      <c r="C59" s="3" t="s">
        <v>17</v>
      </c>
      <c r="D59" s="5">
        <v>63653.935</v>
      </c>
      <c r="E59" s="5">
        <v>53471.105</v>
      </c>
      <c r="F59" s="5">
        <v>49600.491</v>
      </c>
      <c r="G59" s="5">
        <v>47817.463</v>
      </c>
      <c r="H59" s="5">
        <v>49600.491</v>
      </c>
      <c r="I59" s="5">
        <v>45731.646</v>
      </c>
      <c r="J59" s="5">
        <v>49026.612</v>
      </c>
      <c r="K59" s="5">
        <v>59005.097</v>
      </c>
      <c r="L59" s="5">
        <v>57292.836</v>
      </c>
      <c r="M59" s="5">
        <v>57858.527</v>
      </c>
      <c r="N59" s="5">
        <v>43765</v>
      </c>
      <c r="O59" s="5">
        <v>55996.914</v>
      </c>
      <c r="P59" s="5">
        <f>SUM(D59:O59)</f>
        <v>632820.117</v>
      </c>
    </row>
    <row r="60" spans="1:16" ht="15">
      <c r="A60" s="3" t="s">
        <v>32</v>
      </c>
      <c r="B60" s="3">
        <v>2004</v>
      </c>
      <c r="C60" s="3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15">
      <c r="A61" s="3"/>
      <c r="B61" s="3"/>
      <c r="C61" s="3" t="s">
        <v>16</v>
      </c>
      <c r="D61" s="5">
        <v>28</v>
      </c>
      <c r="E61" s="5">
        <v>24</v>
      </c>
      <c r="F61" s="5">
        <v>23</v>
      </c>
      <c r="G61" s="5">
        <v>23</v>
      </c>
      <c r="H61" s="5">
        <v>23</v>
      </c>
      <c r="I61" s="5">
        <v>22</v>
      </c>
      <c r="J61" s="5">
        <v>24</v>
      </c>
      <c r="K61" s="5">
        <v>20</v>
      </c>
      <c r="L61" s="5">
        <v>25</v>
      </c>
      <c r="M61" s="5">
        <v>21</v>
      </c>
      <c r="N61" s="5">
        <v>20</v>
      </c>
      <c r="O61" s="5">
        <v>22</v>
      </c>
      <c r="P61" s="5"/>
    </row>
    <row r="62" spans="1:16" ht="15">
      <c r="A62" s="3"/>
      <c r="B62" s="3"/>
      <c r="C62" s="3" t="s">
        <v>17</v>
      </c>
      <c r="D62" s="5">
        <v>6411</v>
      </c>
      <c r="E62" s="5">
        <v>5269.448</v>
      </c>
      <c r="F62" s="5">
        <v>4788.921</v>
      </c>
      <c r="G62" s="5">
        <v>4830.889</v>
      </c>
      <c r="H62" s="5">
        <v>4788.921</v>
      </c>
      <c r="I62" s="5">
        <v>11557</v>
      </c>
      <c r="J62" s="5">
        <v>10572.708</v>
      </c>
      <c r="K62" s="5">
        <v>11648.54</v>
      </c>
      <c r="L62" s="5">
        <v>12447.809</v>
      </c>
      <c r="M62" s="5">
        <v>9665.448</v>
      </c>
      <c r="N62" s="5">
        <v>5820.216</v>
      </c>
      <c r="O62" s="5">
        <v>4297.329</v>
      </c>
      <c r="P62" s="5">
        <f>SUM(D62:O62)</f>
        <v>92098.22899999999</v>
      </c>
    </row>
    <row r="63" spans="1:16" ht="15">
      <c r="A63" s="3" t="s">
        <v>33</v>
      </c>
      <c r="B63" s="3">
        <v>2006</v>
      </c>
      <c r="C63" s="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ht="15">
      <c r="A64" s="3"/>
      <c r="B64" s="3"/>
      <c r="C64" s="3" t="s">
        <v>16</v>
      </c>
      <c r="D64" s="5">
        <v>516</v>
      </c>
      <c r="E64" s="5">
        <v>844</v>
      </c>
      <c r="F64" s="5">
        <v>567</v>
      </c>
      <c r="G64" s="5">
        <v>572</v>
      </c>
      <c r="H64" s="5">
        <v>567</v>
      </c>
      <c r="I64" s="5">
        <v>601</v>
      </c>
      <c r="J64" s="5">
        <v>612</v>
      </c>
      <c r="K64" s="5">
        <v>579</v>
      </c>
      <c r="L64" s="5">
        <v>626</v>
      </c>
      <c r="M64" s="5">
        <v>678</v>
      </c>
      <c r="N64" s="5">
        <v>527</v>
      </c>
      <c r="O64" s="5">
        <v>604</v>
      </c>
      <c r="P64" s="5"/>
    </row>
    <row r="65" spans="1:16" ht="15">
      <c r="A65" s="3"/>
      <c r="B65" s="3"/>
      <c r="C65" s="3" t="s">
        <v>17</v>
      </c>
      <c r="D65" s="5">
        <v>1169643.997</v>
      </c>
      <c r="E65" s="5">
        <v>1455105.336</v>
      </c>
      <c r="F65" s="5">
        <v>1242938</v>
      </c>
      <c r="G65" s="5">
        <v>1327183.122</v>
      </c>
      <c r="H65" s="5">
        <v>1242938</v>
      </c>
      <c r="I65" s="5">
        <v>1381325</v>
      </c>
      <c r="J65" s="5">
        <v>1403890.923</v>
      </c>
      <c r="K65" s="5">
        <v>1682661.997</v>
      </c>
      <c r="L65" s="5">
        <v>1764691</v>
      </c>
      <c r="M65" s="5">
        <v>1651422</v>
      </c>
      <c r="N65" s="5">
        <v>1190548</v>
      </c>
      <c r="O65" s="5">
        <v>1585514.816</v>
      </c>
      <c r="P65" s="5">
        <f>SUM(D65:O65)</f>
        <v>17097862.191</v>
      </c>
    </row>
    <row r="66" spans="1:16" ht="15">
      <c r="A66" s="3"/>
      <c r="B66" s="3"/>
      <c r="C66" s="3" t="s">
        <v>34</v>
      </c>
      <c r="D66" s="5">
        <v>116.12</v>
      </c>
      <c r="E66" s="5">
        <v>264.07</v>
      </c>
      <c r="F66" s="5">
        <v>300.936</v>
      </c>
      <c r="G66" s="5">
        <v>318.659</v>
      </c>
      <c r="H66" s="5">
        <v>300.936</v>
      </c>
      <c r="I66" s="5">
        <v>282.527</v>
      </c>
      <c r="J66" s="5">
        <v>371.207</v>
      </c>
      <c r="K66" s="5">
        <v>346.139</v>
      </c>
      <c r="L66" s="5">
        <v>476.202</v>
      </c>
      <c r="M66" s="5">
        <v>527.226</v>
      </c>
      <c r="N66" s="5">
        <v>283.847</v>
      </c>
      <c r="O66" s="5">
        <v>404.248</v>
      </c>
      <c r="P66" s="5"/>
    </row>
    <row r="67" spans="1:16" ht="15">
      <c r="A67" s="3" t="s">
        <v>35</v>
      </c>
      <c r="B67" s="3">
        <v>2008</v>
      </c>
      <c r="C67" s="3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ht="15">
      <c r="A68" s="3" t="s">
        <v>36</v>
      </c>
      <c r="B68" s="3"/>
      <c r="C68" s="3" t="s">
        <v>16</v>
      </c>
      <c r="D68" s="5">
        <v>656</v>
      </c>
      <c r="E68" s="5">
        <v>601</v>
      </c>
      <c r="F68" s="5">
        <v>637</v>
      </c>
      <c r="G68" s="5">
        <v>614</v>
      </c>
      <c r="H68" s="5">
        <v>637</v>
      </c>
      <c r="I68" s="5">
        <v>616</v>
      </c>
      <c r="J68" s="5">
        <v>667</v>
      </c>
      <c r="K68" s="5">
        <v>578</v>
      </c>
      <c r="L68" s="5">
        <v>656</v>
      </c>
      <c r="M68" s="5">
        <v>641</v>
      </c>
      <c r="N68" s="5">
        <v>555</v>
      </c>
      <c r="O68" s="5">
        <v>615</v>
      </c>
      <c r="P68" s="5"/>
    </row>
    <row r="69" spans="1:16" ht="15">
      <c r="A69" s="3"/>
      <c r="B69" s="3"/>
      <c r="C69" s="3" t="s">
        <v>17</v>
      </c>
      <c r="D69" s="5">
        <v>1563264.833</v>
      </c>
      <c r="E69" s="5">
        <v>1252887.161</v>
      </c>
      <c r="F69" s="5">
        <v>1234302.368</v>
      </c>
      <c r="G69" s="5">
        <v>1179124.093</v>
      </c>
      <c r="H69" s="5">
        <v>1234302.368</v>
      </c>
      <c r="I69" s="5">
        <v>873524.366</v>
      </c>
      <c r="J69" s="5">
        <v>903345.726</v>
      </c>
      <c r="K69" s="5">
        <v>982248.805</v>
      </c>
      <c r="L69" s="5">
        <v>1095114.754</v>
      </c>
      <c r="M69" s="5">
        <v>978419.128</v>
      </c>
      <c r="N69" s="5">
        <v>841404.859</v>
      </c>
      <c r="O69" s="5">
        <v>1184889.617</v>
      </c>
      <c r="P69" s="5">
        <f>SUM(D69:O69)</f>
        <v>13322828.078000002</v>
      </c>
    </row>
    <row r="70" spans="1:16" ht="15">
      <c r="A70" s="3"/>
      <c r="B70" s="3"/>
      <c r="C70" s="3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ht="15">
      <c r="A71" s="3" t="s">
        <v>37</v>
      </c>
      <c r="B71" s="3">
        <v>2010</v>
      </c>
      <c r="C71" s="3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ht="15">
      <c r="A72" s="3"/>
      <c r="B72" s="3"/>
      <c r="C72" s="3" t="s">
        <v>16</v>
      </c>
      <c r="D72" s="5">
        <v>31</v>
      </c>
      <c r="E72" s="5">
        <v>41</v>
      </c>
      <c r="F72" s="5">
        <v>37</v>
      </c>
      <c r="G72" s="5">
        <v>37</v>
      </c>
      <c r="H72" s="5">
        <v>37</v>
      </c>
      <c r="I72" s="5">
        <v>38</v>
      </c>
      <c r="J72" s="5">
        <v>38</v>
      </c>
      <c r="K72" s="5">
        <v>38</v>
      </c>
      <c r="L72" s="5">
        <v>39</v>
      </c>
      <c r="M72" s="5">
        <v>43</v>
      </c>
      <c r="N72" s="5">
        <v>36</v>
      </c>
      <c r="O72" s="5">
        <v>38</v>
      </c>
      <c r="P72" s="5"/>
    </row>
    <row r="73" spans="1:16" ht="15">
      <c r="A73" s="3"/>
      <c r="B73" s="3"/>
      <c r="C73" s="3" t="s">
        <v>17</v>
      </c>
      <c r="D73" s="5">
        <v>822906.66</v>
      </c>
      <c r="E73" s="5">
        <v>699360.078</v>
      </c>
      <c r="F73" s="5">
        <v>539392.613</v>
      </c>
      <c r="G73" s="5">
        <v>452476</v>
      </c>
      <c r="H73" s="5">
        <v>539392.613</v>
      </c>
      <c r="I73" s="5">
        <v>184810</v>
      </c>
      <c r="J73" s="5">
        <v>181907</v>
      </c>
      <c r="K73" s="5">
        <v>317735</v>
      </c>
      <c r="L73" s="5">
        <v>239943</v>
      </c>
      <c r="M73" s="5">
        <v>193281</v>
      </c>
      <c r="N73" s="5">
        <v>247795</v>
      </c>
      <c r="O73" s="5">
        <v>452467</v>
      </c>
      <c r="P73" s="5">
        <f>SUM(D73:O73)</f>
        <v>4871465.964</v>
      </c>
    </row>
    <row r="74" spans="1:16" ht="15">
      <c r="A74" s="3"/>
      <c r="B74" s="3"/>
      <c r="C74" s="3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ht="15.75">
      <c r="A75" s="3"/>
      <c r="B75" s="3"/>
      <c r="C75" s="3" t="s">
        <v>16</v>
      </c>
      <c r="D75" s="6">
        <f aca="true" t="shared" si="2" ref="D75:O75">D55+D58+D61+D64+D68+D72</f>
        <v>13947</v>
      </c>
      <c r="E75" s="6">
        <f t="shared" si="2"/>
        <v>13165</v>
      </c>
      <c r="F75" s="6">
        <f t="shared" si="2"/>
        <v>13518</v>
      </c>
      <c r="G75" s="6">
        <f t="shared" si="2"/>
        <v>13477</v>
      </c>
      <c r="H75" s="6">
        <f t="shared" si="2"/>
        <v>13518</v>
      </c>
      <c r="I75" s="6">
        <f t="shared" si="2"/>
        <v>13737</v>
      </c>
      <c r="J75" s="6">
        <f t="shared" si="2"/>
        <v>14576</v>
      </c>
      <c r="K75" s="6">
        <f t="shared" si="2"/>
        <v>13257</v>
      </c>
      <c r="L75" s="6">
        <f t="shared" si="2"/>
        <v>14550</v>
      </c>
      <c r="M75" s="6">
        <f t="shared" si="2"/>
        <v>14928</v>
      </c>
      <c r="N75" s="6">
        <f t="shared" si="2"/>
        <v>12282</v>
      </c>
      <c r="O75" s="6">
        <f t="shared" si="2"/>
        <v>13605</v>
      </c>
      <c r="P75" s="6"/>
    </row>
    <row r="76" spans="1:16" ht="15.75">
      <c r="A76" s="7" t="s">
        <v>38</v>
      </c>
      <c r="B76" s="7"/>
      <c r="C76" s="3" t="s">
        <v>17</v>
      </c>
      <c r="D76" s="6">
        <f aca="true" t="shared" si="3" ref="D76:O76">D56+D59+D62+D65+D69+D73</f>
        <v>15825163.721</v>
      </c>
      <c r="E76" s="6">
        <f t="shared" si="3"/>
        <v>12686950.31799999</v>
      </c>
      <c r="F76" s="6">
        <f t="shared" si="3"/>
        <v>12785675.004000012</v>
      </c>
      <c r="G76" s="6">
        <f t="shared" si="3"/>
        <v>12900842.811</v>
      </c>
      <c r="H76" s="6">
        <f t="shared" si="3"/>
        <v>12785675.004000012</v>
      </c>
      <c r="I76" s="6">
        <f t="shared" si="3"/>
        <v>12150960.23499999</v>
      </c>
      <c r="J76" s="6">
        <f t="shared" si="3"/>
        <v>13133321.717</v>
      </c>
      <c r="K76" s="6">
        <f t="shared" si="3"/>
        <v>14892972.061999997</v>
      </c>
      <c r="L76" s="6">
        <f t="shared" si="3"/>
        <v>15893203.728</v>
      </c>
      <c r="M76" s="6">
        <f t="shared" si="3"/>
        <v>13637253.727000002</v>
      </c>
      <c r="N76" s="6">
        <f t="shared" si="3"/>
        <v>10730959.828</v>
      </c>
      <c r="O76" s="6">
        <f t="shared" si="3"/>
        <v>14243417.578000002</v>
      </c>
      <c r="P76" s="6">
        <f>SUM(D76:O76)</f>
        <v>161666395.733</v>
      </c>
    </row>
    <row r="77" spans="1:16" ht="15.75">
      <c r="A77" s="7"/>
      <c r="B77" s="7"/>
      <c r="C77" s="7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ht="15">
      <c r="A78" s="3" t="s">
        <v>39</v>
      </c>
      <c r="B78" s="3">
        <v>3000</v>
      </c>
      <c r="C78" s="3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ht="15">
      <c r="A79" s="3"/>
      <c r="B79" s="3"/>
      <c r="C79" s="3" t="s">
        <v>16</v>
      </c>
      <c r="D79" s="5">
        <v>844</v>
      </c>
      <c r="E79" s="5">
        <v>1188</v>
      </c>
      <c r="F79" s="5">
        <v>1174</v>
      </c>
      <c r="G79" s="5">
        <v>1168</v>
      </c>
      <c r="H79" s="5">
        <v>1174</v>
      </c>
      <c r="I79" s="5">
        <v>1209</v>
      </c>
      <c r="J79" s="5">
        <v>1210</v>
      </c>
      <c r="K79" s="5">
        <v>1177</v>
      </c>
      <c r="L79" s="5">
        <v>1222</v>
      </c>
      <c r="M79" s="5">
        <v>1306</v>
      </c>
      <c r="N79" s="5">
        <v>1097</v>
      </c>
      <c r="O79" s="5">
        <v>1188</v>
      </c>
      <c r="P79" s="5"/>
    </row>
    <row r="80" spans="1:16" ht="15">
      <c r="A80" s="3"/>
      <c r="B80" s="3"/>
      <c r="C80" s="3" t="s">
        <v>17</v>
      </c>
      <c r="D80" s="5">
        <v>20270566</v>
      </c>
      <c r="E80" s="5">
        <v>21768015.992</v>
      </c>
      <c r="F80" s="5">
        <v>20146678.993</v>
      </c>
      <c r="G80" s="5">
        <v>20463159.998</v>
      </c>
      <c r="H80" s="5">
        <v>20146678.993</v>
      </c>
      <c r="I80" s="5">
        <v>21995372.999</v>
      </c>
      <c r="J80" s="5">
        <v>21442837.002</v>
      </c>
      <c r="K80" s="5">
        <v>25051943.643</v>
      </c>
      <c r="L80" s="5">
        <v>27329103</v>
      </c>
      <c r="M80" s="5">
        <v>23159965</v>
      </c>
      <c r="N80" s="5">
        <v>18450028</v>
      </c>
      <c r="O80" s="5">
        <v>22669590.601</v>
      </c>
      <c r="P80" s="5">
        <f>SUM(D80:O80)</f>
        <v>262893940.22100002</v>
      </c>
    </row>
    <row r="81" spans="1:16" ht="15">
      <c r="A81" s="3"/>
      <c r="B81" s="3"/>
      <c r="C81" s="3" t="s">
        <v>34</v>
      </c>
      <c r="D81" s="5">
        <v>60357.963</v>
      </c>
      <c r="E81" s="5">
        <v>73337.913</v>
      </c>
      <c r="F81" s="5">
        <v>74091.651</v>
      </c>
      <c r="G81" s="5">
        <v>103638.719</v>
      </c>
      <c r="H81" s="5">
        <v>74091.651</v>
      </c>
      <c r="I81" s="5">
        <v>84082.519</v>
      </c>
      <c r="J81" s="5">
        <v>83391.689</v>
      </c>
      <c r="K81" s="5">
        <v>82008.957</v>
      </c>
      <c r="L81" s="5">
        <v>86736.0010000001</v>
      </c>
      <c r="M81" s="5">
        <v>90924.6819999999</v>
      </c>
      <c r="N81" s="5">
        <v>68641.912</v>
      </c>
      <c r="O81" s="5">
        <v>76912.1059999999</v>
      </c>
      <c r="P81" s="5"/>
    </row>
    <row r="82" spans="1:16" ht="15">
      <c r="A82" s="3" t="s">
        <v>40</v>
      </c>
      <c r="B82" s="3">
        <v>3002</v>
      </c>
      <c r="C82" s="3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ht="15">
      <c r="A83" s="3"/>
      <c r="B83" s="3"/>
      <c r="C83" s="3" t="s">
        <v>16</v>
      </c>
      <c r="D83" s="5">
        <v>82</v>
      </c>
      <c r="E83" s="5">
        <v>95</v>
      </c>
      <c r="F83" s="5">
        <v>110</v>
      </c>
      <c r="G83" s="5">
        <v>108</v>
      </c>
      <c r="H83" s="5">
        <v>110</v>
      </c>
      <c r="I83" s="5">
        <v>113</v>
      </c>
      <c r="J83" s="5">
        <v>113</v>
      </c>
      <c r="K83" s="5">
        <v>105</v>
      </c>
      <c r="L83" s="5">
        <v>117</v>
      </c>
      <c r="M83" s="5">
        <v>114</v>
      </c>
      <c r="N83" s="5">
        <v>102</v>
      </c>
      <c r="O83" s="5">
        <v>108</v>
      </c>
      <c r="P83" s="5"/>
    </row>
    <row r="84" spans="1:16" ht="15">
      <c r="A84" s="3"/>
      <c r="B84" s="3"/>
      <c r="C84" s="3" t="s">
        <v>17</v>
      </c>
      <c r="D84" s="5">
        <v>4684594</v>
      </c>
      <c r="E84" s="5">
        <v>4821044</v>
      </c>
      <c r="F84" s="5">
        <v>4638321</v>
      </c>
      <c r="G84" s="5">
        <v>4615035</v>
      </c>
      <c r="H84" s="5">
        <v>4638321</v>
      </c>
      <c r="I84" s="5">
        <v>4649488</v>
      </c>
      <c r="J84" s="5">
        <v>4939207</v>
      </c>
      <c r="K84" s="5">
        <v>5530700</v>
      </c>
      <c r="L84" s="5">
        <v>5961045</v>
      </c>
      <c r="M84" s="5">
        <v>4740224</v>
      </c>
      <c r="N84" s="5">
        <v>4551048</v>
      </c>
      <c r="O84" s="5">
        <v>5339294</v>
      </c>
      <c r="P84" s="5">
        <f>SUM(D84:O84)</f>
        <v>59108321</v>
      </c>
    </row>
    <row r="85" spans="1:16" ht="15">
      <c r="A85" s="3"/>
      <c r="B85" s="3"/>
      <c r="C85" s="3" t="s">
        <v>34</v>
      </c>
      <c r="D85" s="5">
        <v>12822.308</v>
      </c>
      <c r="E85" s="5">
        <v>13833.803</v>
      </c>
      <c r="F85" s="5">
        <v>14287.353</v>
      </c>
      <c r="G85" s="5">
        <v>14734.063</v>
      </c>
      <c r="H85" s="5">
        <v>14287.353</v>
      </c>
      <c r="I85" s="5">
        <v>16337.533</v>
      </c>
      <c r="J85" s="5">
        <v>16325.06</v>
      </c>
      <c r="K85" s="5">
        <v>16964.851</v>
      </c>
      <c r="L85" s="5">
        <v>17855.124</v>
      </c>
      <c r="M85" s="5">
        <v>16538.648</v>
      </c>
      <c r="N85" s="5">
        <v>14695.283</v>
      </c>
      <c r="O85" s="5">
        <v>15149.118</v>
      </c>
      <c r="P85" s="5"/>
    </row>
    <row r="86" spans="1:16" ht="15">
      <c r="A86" s="3" t="s">
        <v>41</v>
      </c>
      <c r="B86" s="3">
        <v>3006</v>
      </c>
      <c r="C86" s="3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ht="15">
      <c r="A87" s="3"/>
      <c r="B87" s="3"/>
      <c r="C87" s="3" t="s">
        <v>16</v>
      </c>
      <c r="D87" s="5">
        <v>23</v>
      </c>
      <c r="E87" s="5">
        <v>28</v>
      </c>
      <c r="F87" s="5">
        <v>38</v>
      </c>
      <c r="G87" s="5">
        <v>39</v>
      </c>
      <c r="H87" s="5">
        <v>38</v>
      </c>
      <c r="I87" s="5">
        <v>36</v>
      </c>
      <c r="J87" s="5">
        <v>25</v>
      </c>
      <c r="K87" s="5">
        <v>24</v>
      </c>
      <c r="L87" s="5">
        <v>43</v>
      </c>
      <c r="M87" s="5">
        <v>29</v>
      </c>
      <c r="N87" s="5">
        <v>34</v>
      </c>
      <c r="O87" s="5">
        <v>37</v>
      </c>
      <c r="P87" s="5"/>
    </row>
    <row r="88" spans="1:16" ht="15">
      <c r="A88" s="3"/>
      <c r="B88" s="3"/>
      <c r="C88" s="3" t="s">
        <v>42</v>
      </c>
      <c r="D88" s="5">
        <v>12376140</v>
      </c>
      <c r="E88" s="5">
        <v>11412180</v>
      </c>
      <c r="F88" s="5">
        <v>10326340</v>
      </c>
      <c r="G88" s="5">
        <v>12056240</v>
      </c>
      <c r="H88" s="5">
        <v>10326340</v>
      </c>
      <c r="I88" s="5">
        <v>12705420</v>
      </c>
      <c r="J88" s="5">
        <v>11068400</v>
      </c>
      <c r="K88" s="5">
        <v>12894420</v>
      </c>
      <c r="L88" s="5">
        <v>14015920</v>
      </c>
      <c r="M88" s="5">
        <v>15607160</v>
      </c>
      <c r="N88" s="5">
        <v>6756460</v>
      </c>
      <c r="O88" s="5">
        <v>13600220</v>
      </c>
      <c r="P88" s="5">
        <f>SUM(D88:O88)</f>
        <v>143145240</v>
      </c>
    </row>
    <row r="89" spans="1:16" ht="15">
      <c r="A89" s="3"/>
      <c r="B89" s="3"/>
      <c r="C89" s="3" t="s">
        <v>43</v>
      </c>
      <c r="D89" s="5">
        <v>24034.64</v>
      </c>
      <c r="E89" s="5">
        <v>26969.58</v>
      </c>
      <c r="F89" s="5">
        <v>37460.76</v>
      </c>
      <c r="G89" s="5">
        <v>39009.18</v>
      </c>
      <c r="H89" s="5">
        <v>37460.76</v>
      </c>
      <c r="I89" s="5">
        <v>114865.92</v>
      </c>
      <c r="J89" s="5">
        <v>27996.82</v>
      </c>
      <c r="K89" s="5">
        <v>24796.68</v>
      </c>
      <c r="L89" s="5">
        <v>32384.34</v>
      </c>
      <c r="M89" s="5">
        <v>34821.72</v>
      </c>
      <c r="N89" s="5">
        <v>31721.32</v>
      </c>
      <c r="O89" s="5">
        <v>39130.64</v>
      </c>
      <c r="P89" s="5"/>
    </row>
    <row r="90" spans="1:16" ht="15">
      <c r="A90" s="3"/>
      <c r="B90" s="3"/>
      <c r="C90" s="3" t="s">
        <v>44</v>
      </c>
      <c r="D90" s="5">
        <v>3537680</v>
      </c>
      <c r="E90" s="5">
        <v>3343200</v>
      </c>
      <c r="F90" s="5">
        <v>3028920</v>
      </c>
      <c r="G90" s="5">
        <v>3615640</v>
      </c>
      <c r="H90" s="5">
        <v>3028920</v>
      </c>
      <c r="I90" s="5">
        <v>3670140</v>
      </c>
      <c r="J90" s="5">
        <v>3538420</v>
      </c>
      <c r="K90" s="5">
        <v>3879580</v>
      </c>
      <c r="L90" s="5">
        <v>3977400</v>
      </c>
      <c r="M90" s="5">
        <v>4596640</v>
      </c>
      <c r="N90" s="5">
        <v>1959100</v>
      </c>
      <c r="O90" s="5">
        <v>3934140</v>
      </c>
      <c r="P90" s="5"/>
    </row>
    <row r="91" spans="1:16" ht="15">
      <c r="A91" s="3"/>
      <c r="B91" s="3"/>
      <c r="C91" s="3" t="s">
        <v>45</v>
      </c>
      <c r="D91" s="5">
        <v>3720560</v>
      </c>
      <c r="E91" s="5">
        <v>3282220</v>
      </c>
      <c r="F91" s="5">
        <v>3033300</v>
      </c>
      <c r="G91" s="5">
        <v>3406800</v>
      </c>
      <c r="H91" s="5">
        <v>3033300</v>
      </c>
      <c r="I91" s="5">
        <v>3579360</v>
      </c>
      <c r="J91" s="5">
        <v>2996680</v>
      </c>
      <c r="K91" s="5">
        <v>3743480</v>
      </c>
      <c r="L91" s="5">
        <v>3776260</v>
      </c>
      <c r="M91" s="5">
        <v>4642240</v>
      </c>
      <c r="N91" s="5">
        <v>2009860</v>
      </c>
      <c r="O91" s="5">
        <v>4033380</v>
      </c>
      <c r="P91" s="5"/>
    </row>
    <row r="92" spans="1:16" ht="15">
      <c r="A92" s="3"/>
      <c r="B92" s="3"/>
      <c r="C92" s="3" t="s">
        <v>46</v>
      </c>
      <c r="D92" s="5">
        <v>5117900</v>
      </c>
      <c r="E92" s="5">
        <v>4786760</v>
      </c>
      <c r="F92" s="5">
        <v>4264120</v>
      </c>
      <c r="G92" s="5">
        <v>5033800</v>
      </c>
      <c r="H92" s="5">
        <v>4264120</v>
      </c>
      <c r="I92" s="5">
        <v>5001720</v>
      </c>
      <c r="J92" s="5">
        <v>4533300</v>
      </c>
      <c r="K92" s="5">
        <v>5271360</v>
      </c>
      <c r="L92" s="5">
        <v>5206260</v>
      </c>
      <c r="M92" s="5">
        <v>6368280</v>
      </c>
      <c r="N92" s="5">
        <v>2787500</v>
      </c>
      <c r="O92" s="5">
        <v>5632700</v>
      </c>
      <c r="P92" s="5"/>
    </row>
    <row r="93" spans="1:16" ht="15">
      <c r="A93" s="3"/>
      <c r="B93" s="3"/>
      <c r="C93" s="3" t="s">
        <v>47</v>
      </c>
      <c r="D93" s="5">
        <v>23924.94</v>
      </c>
      <c r="E93" s="5">
        <v>26720.08</v>
      </c>
      <c r="F93" s="5">
        <v>37120.88</v>
      </c>
      <c r="G93" s="5">
        <v>38700.14</v>
      </c>
      <c r="H93" s="5">
        <v>37120.88</v>
      </c>
      <c r="I93" s="5">
        <v>26937.7</v>
      </c>
      <c r="J93" s="5">
        <v>27908.26</v>
      </c>
      <c r="K93" s="5">
        <v>24696.76</v>
      </c>
      <c r="L93" s="5">
        <v>27314.42</v>
      </c>
      <c r="M93" s="5">
        <v>34204.46</v>
      </c>
      <c r="N93" s="5">
        <v>31577.96</v>
      </c>
      <c r="O93" s="5">
        <v>38775.24</v>
      </c>
      <c r="P93" s="5"/>
    </row>
    <row r="94" spans="1:16" ht="15">
      <c r="A94" s="3"/>
      <c r="B94" s="3"/>
      <c r="C94" s="3" t="s">
        <v>48</v>
      </c>
      <c r="D94" s="5">
        <v>22852.76</v>
      </c>
      <c r="E94" s="5">
        <v>25577.62</v>
      </c>
      <c r="F94" s="5">
        <v>35421.2</v>
      </c>
      <c r="G94" s="5">
        <v>37577.42</v>
      </c>
      <c r="H94" s="5">
        <v>35421.2</v>
      </c>
      <c r="I94" s="5">
        <v>26035.92</v>
      </c>
      <c r="J94" s="5">
        <v>26813.9</v>
      </c>
      <c r="K94" s="5">
        <v>23928.88</v>
      </c>
      <c r="L94" s="5">
        <v>26399.58</v>
      </c>
      <c r="M94" s="5">
        <v>33719.34</v>
      </c>
      <c r="N94" s="5">
        <v>29861.84</v>
      </c>
      <c r="O94" s="5">
        <v>37229.94</v>
      </c>
      <c r="P94" s="5"/>
    </row>
    <row r="95" spans="1:16" ht="15">
      <c r="A95" s="3"/>
      <c r="B95" s="3"/>
      <c r="C95" s="3" t="s">
        <v>49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/>
    </row>
    <row r="96" spans="1:16" ht="15">
      <c r="A96" s="3" t="s">
        <v>50</v>
      </c>
      <c r="B96" s="3">
        <v>3008</v>
      </c>
      <c r="C96" s="3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ht="15">
      <c r="A97" s="3"/>
      <c r="B97" s="3"/>
      <c r="C97" s="3" t="s">
        <v>16</v>
      </c>
      <c r="D97" s="5">
        <v>10</v>
      </c>
      <c r="E97" s="5">
        <v>8</v>
      </c>
      <c r="F97" s="5">
        <v>12</v>
      </c>
      <c r="G97" s="5">
        <v>15</v>
      </c>
      <c r="H97" s="5">
        <v>12</v>
      </c>
      <c r="I97" s="5">
        <v>8</v>
      </c>
      <c r="J97" s="5">
        <v>9</v>
      </c>
      <c r="K97" s="5">
        <v>11</v>
      </c>
      <c r="L97" s="5">
        <v>11</v>
      </c>
      <c r="M97" s="5">
        <v>11</v>
      </c>
      <c r="N97" s="5">
        <v>7</v>
      </c>
      <c r="O97" s="5">
        <v>20</v>
      </c>
      <c r="P97" s="5"/>
    </row>
    <row r="98" spans="1:16" ht="15">
      <c r="A98" s="3"/>
      <c r="B98" s="3"/>
      <c r="C98" s="3" t="s">
        <v>42</v>
      </c>
      <c r="D98" s="5">
        <v>3785925</v>
      </c>
      <c r="E98" s="5">
        <v>1296800</v>
      </c>
      <c r="F98" s="5">
        <v>2529675</v>
      </c>
      <c r="G98" s="5">
        <v>2945925</v>
      </c>
      <c r="H98" s="5">
        <v>2529675</v>
      </c>
      <c r="I98" s="5">
        <v>2944050</v>
      </c>
      <c r="J98" s="5">
        <v>3818350</v>
      </c>
      <c r="K98" s="5">
        <v>4534800</v>
      </c>
      <c r="L98" s="5">
        <v>4808750</v>
      </c>
      <c r="M98" s="5">
        <v>3893900</v>
      </c>
      <c r="N98" s="5">
        <v>2312450</v>
      </c>
      <c r="O98" s="5">
        <v>3392000</v>
      </c>
      <c r="P98" s="5">
        <f>SUM(D98:O98)</f>
        <v>38792300</v>
      </c>
    </row>
    <row r="99" spans="1:16" ht="15">
      <c r="A99" s="3"/>
      <c r="B99" s="3"/>
      <c r="C99" s="3" t="s">
        <v>43</v>
      </c>
      <c r="D99" s="5">
        <v>16284.962</v>
      </c>
      <c r="E99" s="5">
        <v>10333.962</v>
      </c>
      <c r="F99" s="5">
        <v>15067.262</v>
      </c>
      <c r="G99" s="5">
        <v>22855.624</v>
      </c>
      <c r="H99" s="5">
        <v>15067.262</v>
      </c>
      <c r="I99" s="5">
        <v>12800.012</v>
      </c>
      <c r="J99" s="5">
        <v>18847.162</v>
      </c>
      <c r="K99" s="5">
        <v>18855.075</v>
      </c>
      <c r="L99" s="5">
        <v>16518.575</v>
      </c>
      <c r="M99" s="5">
        <v>14990.912</v>
      </c>
      <c r="N99" s="5">
        <v>11352.062</v>
      </c>
      <c r="O99" s="5">
        <v>23668.924</v>
      </c>
      <c r="P99" s="5"/>
    </row>
    <row r="100" spans="1:16" ht="15">
      <c r="A100" s="3"/>
      <c r="B100" s="3"/>
      <c r="C100" s="3" t="s">
        <v>44</v>
      </c>
      <c r="D100" s="5">
        <v>1058600</v>
      </c>
      <c r="E100" s="5">
        <v>346550</v>
      </c>
      <c r="F100" s="5">
        <v>675450</v>
      </c>
      <c r="G100" s="5">
        <v>814750</v>
      </c>
      <c r="H100" s="5">
        <v>675450</v>
      </c>
      <c r="I100" s="5">
        <v>834775</v>
      </c>
      <c r="J100" s="5">
        <v>992800</v>
      </c>
      <c r="K100" s="5">
        <v>1315450</v>
      </c>
      <c r="L100" s="5">
        <v>1358975</v>
      </c>
      <c r="M100" s="5">
        <v>1053875</v>
      </c>
      <c r="N100" s="5">
        <v>601750</v>
      </c>
      <c r="O100" s="5">
        <v>906250</v>
      </c>
      <c r="P100" s="5"/>
    </row>
    <row r="101" spans="1:16" ht="15">
      <c r="A101" s="3"/>
      <c r="B101" s="3"/>
      <c r="C101" s="3" t="s">
        <v>45</v>
      </c>
      <c r="D101" s="5">
        <v>1106750</v>
      </c>
      <c r="E101" s="5">
        <v>386750</v>
      </c>
      <c r="F101" s="5">
        <v>750325</v>
      </c>
      <c r="G101" s="5">
        <v>853375</v>
      </c>
      <c r="H101" s="5">
        <v>750325</v>
      </c>
      <c r="I101" s="5">
        <v>871175</v>
      </c>
      <c r="J101" s="5">
        <v>1001800</v>
      </c>
      <c r="K101" s="5">
        <v>1332850</v>
      </c>
      <c r="L101" s="5">
        <v>1519550</v>
      </c>
      <c r="M101" s="5">
        <v>1156775</v>
      </c>
      <c r="N101" s="5">
        <v>723675</v>
      </c>
      <c r="O101" s="5">
        <v>1014525</v>
      </c>
      <c r="P101" s="5"/>
    </row>
    <row r="102" spans="1:16" ht="15">
      <c r="A102" s="3"/>
      <c r="B102" s="3"/>
      <c r="C102" s="3" t="s">
        <v>46</v>
      </c>
      <c r="D102" s="5">
        <v>1620575</v>
      </c>
      <c r="E102" s="5">
        <v>563500</v>
      </c>
      <c r="F102" s="5">
        <v>1103900</v>
      </c>
      <c r="G102" s="5">
        <v>1277800</v>
      </c>
      <c r="H102" s="5">
        <v>1103900</v>
      </c>
      <c r="I102" s="5">
        <v>1238100</v>
      </c>
      <c r="J102" s="5">
        <v>1533250</v>
      </c>
      <c r="K102" s="5">
        <v>1886500</v>
      </c>
      <c r="L102" s="5">
        <v>1930225</v>
      </c>
      <c r="M102" s="5">
        <v>1683250</v>
      </c>
      <c r="N102" s="5">
        <v>987025</v>
      </c>
      <c r="O102" s="5">
        <v>1471225</v>
      </c>
      <c r="P102" s="5"/>
    </row>
    <row r="103" spans="1:16" ht="15">
      <c r="A103" s="3"/>
      <c r="B103" s="3"/>
      <c r="C103" s="3" t="s">
        <v>47</v>
      </c>
      <c r="D103" s="5">
        <v>15793.762</v>
      </c>
      <c r="E103" s="5">
        <v>10333.962</v>
      </c>
      <c r="F103" s="5">
        <v>15011.262</v>
      </c>
      <c r="G103" s="5">
        <v>22843.374</v>
      </c>
      <c r="H103" s="5">
        <v>15011.262</v>
      </c>
      <c r="I103" s="5">
        <v>12800.012</v>
      </c>
      <c r="J103" s="5">
        <v>14790.912</v>
      </c>
      <c r="K103" s="5">
        <v>15330.95</v>
      </c>
      <c r="L103" s="5">
        <v>14586.375</v>
      </c>
      <c r="M103" s="5">
        <v>12824.312</v>
      </c>
      <c r="N103" s="5">
        <v>11341.562</v>
      </c>
      <c r="O103" s="5">
        <v>23521.924</v>
      </c>
      <c r="P103" s="5"/>
    </row>
    <row r="104" spans="1:16" ht="15">
      <c r="A104" s="3"/>
      <c r="B104" s="3"/>
      <c r="C104" s="3" t="s">
        <v>48</v>
      </c>
      <c r="D104" s="5">
        <v>13429.125</v>
      </c>
      <c r="E104" s="5">
        <v>3535.05</v>
      </c>
      <c r="F104" s="5">
        <v>10088.375</v>
      </c>
      <c r="G104" s="5">
        <v>12540.9</v>
      </c>
      <c r="H104" s="5">
        <v>10088.375</v>
      </c>
      <c r="I104" s="5">
        <v>8009.2</v>
      </c>
      <c r="J104" s="5">
        <v>16661.025</v>
      </c>
      <c r="K104" s="5">
        <v>16744.275</v>
      </c>
      <c r="L104" s="5">
        <v>13151.775</v>
      </c>
      <c r="M104" s="5">
        <v>11709.6</v>
      </c>
      <c r="N104" s="5">
        <v>8774.825</v>
      </c>
      <c r="O104" s="5">
        <v>10470.3</v>
      </c>
      <c r="P104" s="5"/>
    </row>
    <row r="105" spans="1:16" ht="15">
      <c r="A105" s="3"/>
      <c r="B105" s="3"/>
      <c r="C105" s="3" t="s">
        <v>49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/>
    </row>
    <row r="106" spans="1:16" ht="15">
      <c r="A106" s="3" t="s">
        <v>51</v>
      </c>
      <c r="B106" s="3"/>
      <c r="C106" s="3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5">
      <c r="A107" s="3"/>
      <c r="B107" s="3"/>
      <c r="C107" s="3" t="s">
        <v>16</v>
      </c>
      <c r="D107" s="5">
        <v>3</v>
      </c>
      <c r="E107" s="5">
        <v>3</v>
      </c>
      <c r="F107" s="5">
        <v>3</v>
      </c>
      <c r="G107" s="5">
        <v>3</v>
      </c>
      <c r="H107" s="5">
        <v>3</v>
      </c>
      <c r="I107" s="5">
        <v>3</v>
      </c>
      <c r="J107" s="5">
        <v>3</v>
      </c>
      <c r="K107" s="5">
        <v>3</v>
      </c>
      <c r="L107" s="5">
        <v>3</v>
      </c>
      <c r="M107" s="5">
        <v>3</v>
      </c>
      <c r="N107" s="5">
        <v>3</v>
      </c>
      <c r="O107" s="5">
        <v>3</v>
      </c>
      <c r="P107" s="5"/>
    </row>
    <row r="108" spans="1:16" ht="15">
      <c r="A108" s="3"/>
      <c r="B108" s="3"/>
      <c r="C108" s="3" t="s">
        <v>17</v>
      </c>
      <c r="D108" s="5">
        <v>20187300</v>
      </c>
      <c r="E108" s="5">
        <v>19287600</v>
      </c>
      <c r="F108" s="5">
        <v>19404600</v>
      </c>
      <c r="G108" s="5">
        <v>20667600</v>
      </c>
      <c r="H108" s="5">
        <v>19404600</v>
      </c>
      <c r="I108" s="5">
        <v>19369500</v>
      </c>
      <c r="J108" s="5">
        <v>21084900</v>
      </c>
      <c r="K108" s="5">
        <v>22502100</v>
      </c>
      <c r="L108" s="5">
        <v>25663600</v>
      </c>
      <c r="M108" s="5">
        <v>22320100</v>
      </c>
      <c r="N108" s="5">
        <v>23820500</v>
      </c>
      <c r="O108" s="5">
        <v>17079900</v>
      </c>
      <c r="P108" s="5">
        <v>250792300</v>
      </c>
    </row>
    <row r="109" spans="1:16" ht="15">
      <c r="A109" s="3"/>
      <c r="B109" s="3"/>
      <c r="C109" s="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15.75">
      <c r="A110" s="3"/>
      <c r="B110" s="3"/>
      <c r="C110" s="3" t="s">
        <v>16</v>
      </c>
      <c r="D110" s="6">
        <f aca="true" t="shared" si="4" ref="D110:O110">D79+D83+D87+D97+D107</f>
        <v>962</v>
      </c>
      <c r="E110" s="6">
        <f t="shared" si="4"/>
        <v>1322</v>
      </c>
      <c r="F110" s="6">
        <f t="shared" si="4"/>
        <v>1337</v>
      </c>
      <c r="G110" s="6">
        <f t="shared" si="4"/>
        <v>1333</v>
      </c>
      <c r="H110" s="6">
        <f t="shared" si="4"/>
        <v>1337</v>
      </c>
      <c r="I110" s="6">
        <f t="shared" si="4"/>
        <v>1369</v>
      </c>
      <c r="J110" s="6">
        <f t="shared" si="4"/>
        <v>1360</v>
      </c>
      <c r="K110" s="6">
        <f t="shared" si="4"/>
        <v>1320</v>
      </c>
      <c r="L110" s="6">
        <f t="shared" si="4"/>
        <v>1396</v>
      </c>
      <c r="M110" s="6">
        <f t="shared" si="4"/>
        <v>1463</v>
      </c>
      <c r="N110" s="6">
        <f t="shared" si="4"/>
        <v>1243</v>
      </c>
      <c r="O110" s="6">
        <f t="shared" si="4"/>
        <v>1356</v>
      </c>
      <c r="P110" s="6"/>
    </row>
    <row r="111" spans="1:16" ht="15.75">
      <c r="A111" s="7" t="s">
        <v>52</v>
      </c>
      <c r="B111" s="7"/>
      <c r="C111" s="3" t="s">
        <v>17</v>
      </c>
      <c r="D111" s="6">
        <f aca="true" t="shared" si="5" ref="D111:O111">D80+D84+D88+D98+D108</f>
        <v>61304525</v>
      </c>
      <c r="E111" s="6">
        <f t="shared" si="5"/>
        <v>58585639.992</v>
      </c>
      <c r="F111" s="6">
        <f t="shared" si="5"/>
        <v>57045614.993</v>
      </c>
      <c r="G111" s="6">
        <f t="shared" si="5"/>
        <v>60747959.997999996</v>
      </c>
      <c r="H111" s="6">
        <f t="shared" si="5"/>
        <v>57045614.993</v>
      </c>
      <c r="I111" s="6">
        <f t="shared" si="5"/>
        <v>61663830.999</v>
      </c>
      <c r="J111" s="6">
        <f t="shared" si="5"/>
        <v>62353694.002000004</v>
      </c>
      <c r="K111" s="6">
        <f t="shared" si="5"/>
        <v>70513963.643</v>
      </c>
      <c r="L111" s="6">
        <f t="shared" si="5"/>
        <v>77778418</v>
      </c>
      <c r="M111" s="6">
        <f t="shared" si="5"/>
        <v>69721349</v>
      </c>
      <c r="N111" s="6">
        <f t="shared" si="5"/>
        <v>55890486</v>
      </c>
      <c r="O111" s="6">
        <f t="shared" si="5"/>
        <v>62081004.600999996</v>
      </c>
      <c r="P111" s="6">
        <f>SUM(D111:O111)</f>
        <v>754732101.221</v>
      </c>
    </row>
    <row r="112" spans="1:16" ht="15.75">
      <c r="A112" s="7"/>
      <c r="B112" s="7"/>
      <c r="C112" s="7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ht="15">
      <c r="A113" s="3" t="s">
        <v>53</v>
      </c>
      <c r="B113" s="3">
        <v>4000</v>
      </c>
      <c r="C113" s="3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ht="15">
      <c r="A114" s="3"/>
      <c r="B114" s="3"/>
      <c r="C114" s="3" t="s">
        <v>16</v>
      </c>
      <c r="D114" s="5">
        <v>1021</v>
      </c>
      <c r="E114" s="5">
        <v>901</v>
      </c>
      <c r="F114" s="5">
        <v>967</v>
      </c>
      <c r="G114" s="5">
        <v>963</v>
      </c>
      <c r="H114" s="5">
        <v>967</v>
      </c>
      <c r="I114" s="5">
        <v>961</v>
      </c>
      <c r="J114" s="5">
        <v>1035</v>
      </c>
      <c r="K114" s="5">
        <v>916</v>
      </c>
      <c r="L114" s="5">
        <v>991</v>
      </c>
      <c r="M114" s="5">
        <v>1053</v>
      </c>
      <c r="N114" s="5">
        <v>853</v>
      </c>
      <c r="O114" s="5">
        <v>990</v>
      </c>
      <c r="P114" s="5"/>
    </row>
    <row r="115" spans="1:16" ht="15">
      <c r="A115" s="3"/>
      <c r="B115" s="3"/>
      <c r="C115" s="3" t="s">
        <v>17</v>
      </c>
      <c r="D115" s="5">
        <v>37641</v>
      </c>
      <c r="E115" s="5">
        <v>33947</v>
      </c>
      <c r="F115" s="5">
        <v>35757</v>
      </c>
      <c r="G115" s="5">
        <v>35711</v>
      </c>
      <c r="H115" s="5">
        <v>35757</v>
      </c>
      <c r="I115" s="5">
        <v>35645</v>
      </c>
      <c r="J115" s="5">
        <v>37667</v>
      </c>
      <c r="K115" s="5">
        <v>34011</v>
      </c>
      <c r="L115" s="5">
        <v>36036</v>
      </c>
      <c r="M115" s="5">
        <v>39688</v>
      </c>
      <c r="N115" s="5">
        <v>30481</v>
      </c>
      <c r="O115" s="5">
        <v>36218</v>
      </c>
      <c r="P115" s="5">
        <f>SUM(D115:O115)</f>
        <v>428559</v>
      </c>
    </row>
    <row r="116" spans="1:16" ht="15">
      <c r="A116" s="3" t="s">
        <v>54</v>
      </c>
      <c r="B116" s="3">
        <v>4001</v>
      </c>
      <c r="C116" s="3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ht="15">
      <c r="A117" s="3"/>
      <c r="B117" s="3"/>
      <c r="C117" s="3" t="s">
        <v>16</v>
      </c>
      <c r="D117" s="5">
        <v>5</v>
      </c>
      <c r="E117" s="5">
        <v>5</v>
      </c>
      <c r="F117" s="5">
        <v>5</v>
      </c>
      <c r="G117" s="5">
        <v>5</v>
      </c>
      <c r="H117" s="5">
        <v>5</v>
      </c>
      <c r="I117" s="5">
        <v>8</v>
      </c>
      <c r="J117" s="5">
        <v>7</v>
      </c>
      <c r="K117" s="5">
        <v>6</v>
      </c>
      <c r="L117" s="5">
        <v>6</v>
      </c>
      <c r="M117" s="5">
        <v>5</v>
      </c>
      <c r="N117" s="5">
        <v>7</v>
      </c>
      <c r="O117" s="5">
        <v>5</v>
      </c>
      <c r="P117" s="5"/>
    </row>
    <row r="118" spans="1:16" ht="15">
      <c r="A118" s="3"/>
      <c r="B118" s="3"/>
      <c r="C118" s="3" t="s">
        <v>17</v>
      </c>
      <c r="D118" s="5">
        <v>120</v>
      </c>
      <c r="E118" s="5">
        <v>120</v>
      </c>
      <c r="F118" s="5">
        <v>120</v>
      </c>
      <c r="G118" s="5">
        <v>120</v>
      </c>
      <c r="H118" s="5">
        <v>120</v>
      </c>
      <c r="I118" s="5">
        <v>187</v>
      </c>
      <c r="J118" s="5">
        <v>180</v>
      </c>
      <c r="K118" s="5">
        <v>160</v>
      </c>
      <c r="L118" s="5">
        <v>160</v>
      </c>
      <c r="M118" s="5">
        <v>135</v>
      </c>
      <c r="N118" s="5">
        <v>116</v>
      </c>
      <c r="O118" s="5">
        <v>89</v>
      </c>
      <c r="P118" s="5">
        <f>SUM(D118:O118)</f>
        <v>1627</v>
      </c>
    </row>
    <row r="119" spans="1:16" ht="15">
      <c r="A119" s="3" t="s">
        <v>55</v>
      </c>
      <c r="B119" s="3">
        <v>4002</v>
      </c>
      <c r="C119" s="3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ht="15">
      <c r="A120" s="3"/>
      <c r="B120" s="3"/>
      <c r="C120" s="3" t="s">
        <v>16</v>
      </c>
      <c r="D120" s="5">
        <v>494</v>
      </c>
      <c r="E120" s="5">
        <v>460</v>
      </c>
      <c r="F120" s="5">
        <v>483</v>
      </c>
      <c r="G120" s="5">
        <v>484</v>
      </c>
      <c r="H120" s="5">
        <v>483</v>
      </c>
      <c r="I120" s="5">
        <v>495</v>
      </c>
      <c r="J120" s="5">
        <v>524</v>
      </c>
      <c r="K120" s="5">
        <v>480</v>
      </c>
      <c r="L120" s="5">
        <v>473</v>
      </c>
      <c r="M120" s="5">
        <v>543</v>
      </c>
      <c r="N120" s="5">
        <v>449</v>
      </c>
      <c r="O120" s="5">
        <v>522</v>
      </c>
      <c r="P120" s="5"/>
    </row>
    <row r="121" spans="1:16" ht="15">
      <c r="A121" s="3"/>
      <c r="B121" s="3"/>
      <c r="C121" s="3" t="s">
        <v>17</v>
      </c>
      <c r="D121" s="5">
        <v>113011</v>
      </c>
      <c r="E121" s="5">
        <v>109751</v>
      </c>
      <c r="F121" s="5">
        <v>111188</v>
      </c>
      <c r="G121" s="5">
        <v>111269</v>
      </c>
      <c r="H121" s="5">
        <v>111188</v>
      </c>
      <c r="I121" s="5">
        <v>111574</v>
      </c>
      <c r="J121" s="5">
        <v>113393</v>
      </c>
      <c r="K121" s="5">
        <v>110477</v>
      </c>
      <c r="L121" s="5">
        <v>108258</v>
      </c>
      <c r="M121" s="5">
        <v>115457</v>
      </c>
      <c r="N121" s="5">
        <v>107455</v>
      </c>
      <c r="O121" s="5">
        <v>112753</v>
      </c>
      <c r="P121" s="5">
        <f>SUM(D121:O121)</f>
        <v>1335774</v>
      </c>
    </row>
    <row r="122" spans="1:16" ht="15">
      <c r="A122" s="3" t="s">
        <v>56</v>
      </c>
      <c r="B122" s="3">
        <v>4003</v>
      </c>
      <c r="C122" s="3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5">
      <c r="A123" s="3"/>
      <c r="B123" s="3"/>
      <c r="C123" s="3" t="s">
        <v>16</v>
      </c>
      <c r="D123" s="5">
        <v>1</v>
      </c>
      <c r="E123" s="5">
        <v>1</v>
      </c>
      <c r="F123" s="5">
        <v>1</v>
      </c>
      <c r="G123" s="5">
        <v>1</v>
      </c>
      <c r="H123" s="5">
        <v>1</v>
      </c>
      <c r="I123" s="5">
        <v>1</v>
      </c>
      <c r="J123" s="5">
        <v>1</v>
      </c>
      <c r="K123" s="5">
        <v>1</v>
      </c>
      <c r="L123" s="5">
        <v>1</v>
      </c>
      <c r="M123" s="5">
        <v>2</v>
      </c>
      <c r="N123" s="5">
        <v>2</v>
      </c>
      <c r="O123" s="5">
        <v>2</v>
      </c>
      <c r="P123" s="5"/>
    </row>
    <row r="124" spans="1:16" ht="15">
      <c r="A124" s="3"/>
      <c r="B124" s="3"/>
      <c r="C124" s="3" t="s">
        <v>17</v>
      </c>
      <c r="D124" s="5">
        <v>29</v>
      </c>
      <c r="E124" s="5">
        <v>29</v>
      </c>
      <c r="F124" s="5">
        <v>29</v>
      </c>
      <c r="G124" s="5">
        <v>29</v>
      </c>
      <c r="H124" s="5">
        <v>29</v>
      </c>
      <c r="I124" s="5">
        <v>29</v>
      </c>
      <c r="J124" s="5">
        <v>29</v>
      </c>
      <c r="K124" s="5">
        <v>29</v>
      </c>
      <c r="L124" s="5">
        <v>29</v>
      </c>
      <c r="M124" s="5">
        <v>231</v>
      </c>
      <c r="N124" s="5">
        <v>58</v>
      </c>
      <c r="O124" s="5">
        <v>39</v>
      </c>
      <c r="P124" s="5">
        <f>SUM(D124:O124)</f>
        <v>589</v>
      </c>
    </row>
    <row r="125" spans="1:16" ht="15">
      <c r="A125" s="3" t="s">
        <v>57</v>
      </c>
      <c r="B125" s="3">
        <v>4004</v>
      </c>
      <c r="C125" s="3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5">
      <c r="A126" s="3"/>
      <c r="B126" s="3"/>
      <c r="C126" s="3" t="s">
        <v>16</v>
      </c>
      <c r="D126" s="5">
        <v>415</v>
      </c>
      <c r="E126" s="5">
        <v>388</v>
      </c>
      <c r="F126" s="5">
        <v>408</v>
      </c>
      <c r="G126" s="5">
        <v>407</v>
      </c>
      <c r="H126" s="5">
        <v>408</v>
      </c>
      <c r="I126" s="5">
        <v>405</v>
      </c>
      <c r="J126" s="5">
        <v>440</v>
      </c>
      <c r="K126" s="5">
        <v>384</v>
      </c>
      <c r="L126" s="5">
        <v>408</v>
      </c>
      <c r="M126" s="5">
        <v>430</v>
      </c>
      <c r="N126" s="5">
        <v>348</v>
      </c>
      <c r="O126" s="5">
        <v>399</v>
      </c>
      <c r="P126" s="5"/>
    </row>
    <row r="127" spans="1:16" ht="15">
      <c r="A127" s="3"/>
      <c r="B127" s="3"/>
      <c r="C127" s="3" t="s">
        <v>17</v>
      </c>
      <c r="D127" s="5">
        <v>27319</v>
      </c>
      <c r="E127" s="5">
        <v>26207</v>
      </c>
      <c r="F127" s="5">
        <v>26877</v>
      </c>
      <c r="G127" s="5">
        <v>26703</v>
      </c>
      <c r="H127" s="5">
        <v>26877</v>
      </c>
      <c r="I127" s="5">
        <v>26639</v>
      </c>
      <c r="J127" s="5">
        <v>27666</v>
      </c>
      <c r="K127" s="5">
        <v>25923</v>
      </c>
      <c r="L127" s="5">
        <v>26695</v>
      </c>
      <c r="M127" s="5">
        <v>28733</v>
      </c>
      <c r="N127" s="5">
        <v>23347</v>
      </c>
      <c r="O127" s="5">
        <v>26489</v>
      </c>
      <c r="P127" s="5">
        <f>SUM(D127:O127)</f>
        <v>319475</v>
      </c>
    </row>
    <row r="128" spans="1:16" ht="15">
      <c r="A128" s="3" t="s">
        <v>58</v>
      </c>
      <c r="B128" s="3">
        <v>4005</v>
      </c>
      <c r="C128" s="3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5">
      <c r="A129" s="3"/>
      <c r="B129" s="3"/>
      <c r="C129" s="3" t="s">
        <v>16</v>
      </c>
      <c r="D129" s="5">
        <v>6</v>
      </c>
      <c r="E129" s="5">
        <v>3</v>
      </c>
      <c r="F129" s="5">
        <v>4</v>
      </c>
      <c r="G129" s="5">
        <v>4</v>
      </c>
      <c r="H129" s="5">
        <v>4</v>
      </c>
      <c r="I129" s="5">
        <v>2</v>
      </c>
      <c r="J129" s="5">
        <v>4</v>
      </c>
      <c r="K129" s="5">
        <v>1</v>
      </c>
      <c r="L129" s="5">
        <v>3</v>
      </c>
      <c r="M129" s="5">
        <v>4</v>
      </c>
      <c r="N129" s="5">
        <v>1</v>
      </c>
      <c r="O129" s="5">
        <v>3</v>
      </c>
      <c r="P129" s="5"/>
    </row>
    <row r="130" spans="1:16" ht="15">
      <c r="A130" s="3"/>
      <c r="B130" s="3"/>
      <c r="C130" s="3" t="s">
        <v>17</v>
      </c>
      <c r="D130" s="5">
        <v>661</v>
      </c>
      <c r="E130" s="5">
        <v>164</v>
      </c>
      <c r="F130" s="5">
        <v>232</v>
      </c>
      <c r="G130" s="5">
        <v>174</v>
      </c>
      <c r="H130" s="5">
        <v>232</v>
      </c>
      <c r="I130" s="5">
        <v>123</v>
      </c>
      <c r="J130" s="5">
        <v>205</v>
      </c>
      <c r="K130" s="5">
        <v>41</v>
      </c>
      <c r="L130" s="5">
        <v>205</v>
      </c>
      <c r="M130" s="5">
        <v>210</v>
      </c>
      <c r="N130" s="5">
        <v>41</v>
      </c>
      <c r="O130" s="5">
        <v>164</v>
      </c>
      <c r="P130" s="5">
        <f>SUM(D130:O130)</f>
        <v>2452</v>
      </c>
    </row>
    <row r="131" spans="1:16" ht="15">
      <c r="A131" s="3" t="s">
        <v>59</v>
      </c>
      <c r="B131" s="3">
        <v>4006</v>
      </c>
      <c r="C131" s="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5">
      <c r="A132" s="3"/>
      <c r="B132" s="3"/>
      <c r="C132" s="3" t="s">
        <v>16</v>
      </c>
      <c r="D132" s="5">
        <v>227</v>
      </c>
      <c r="E132" s="5">
        <v>223</v>
      </c>
      <c r="F132" s="5">
        <v>224</v>
      </c>
      <c r="G132" s="5">
        <v>227</v>
      </c>
      <c r="H132" s="5">
        <v>224</v>
      </c>
      <c r="I132" s="5">
        <v>233</v>
      </c>
      <c r="J132" s="5">
        <v>246</v>
      </c>
      <c r="K132" s="5">
        <v>235</v>
      </c>
      <c r="L132" s="5">
        <v>237</v>
      </c>
      <c r="M132" s="5">
        <v>263</v>
      </c>
      <c r="N132" s="5">
        <v>212</v>
      </c>
      <c r="O132" s="5">
        <v>240</v>
      </c>
      <c r="P132" s="5"/>
    </row>
    <row r="133" spans="1:16" ht="15">
      <c r="A133" s="3"/>
      <c r="B133" s="3"/>
      <c r="C133" s="3" t="s">
        <v>17</v>
      </c>
      <c r="D133" s="5">
        <v>42108</v>
      </c>
      <c r="E133" s="5">
        <v>40370</v>
      </c>
      <c r="F133" s="5">
        <v>41034</v>
      </c>
      <c r="G133" s="5">
        <v>41280</v>
      </c>
      <c r="H133" s="5">
        <v>41034</v>
      </c>
      <c r="I133" s="5">
        <v>41762</v>
      </c>
      <c r="J133" s="5">
        <v>42606</v>
      </c>
      <c r="K133" s="5">
        <v>42070</v>
      </c>
      <c r="L133" s="5">
        <v>40778</v>
      </c>
      <c r="M133" s="5">
        <v>46920</v>
      </c>
      <c r="N133" s="5">
        <v>36532</v>
      </c>
      <c r="O133" s="5">
        <v>41918</v>
      </c>
      <c r="P133" s="5">
        <f>SUM(D133:O133)</f>
        <v>498412</v>
      </c>
    </row>
    <row r="134" spans="1:16" ht="15">
      <c r="A134" s="3" t="s">
        <v>60</v>
      </c>
      <c r="B134" s="3">
        <v>4007</v>
      </c>
      <c r="C134" s="3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5">
      <c r="A135" s="3"/>
      <c r="B135" s="3"/>
      <c r="C135" s="3" t="s">
        <v>16</v>
      </c>
      <c r="D135" s="5">
        <v>4</v>
      </c>
      <c r="E135" s="5">
        <v>4</v>
      </c>
      <c r="F135" s="5">
        <v>4</v>
      </c>
      <c r="G135" s="5">
        <v>4</v>
      </c>
      <c r="H135" s="5">
        <v>4</v>
      </c>
      <c r="I135" s="5">
        <v>3</v>
      </c>
      <c r="J135" s="5">
        <v>3</v>
      </c>
      <c r="K135" s="5">
        <v>3</v>
      </c>
      <c r="L135" s="5">
        <v>2</v>
      </c>
      <c r="M135" s="5">
        <v>6</v>
      </c>
      <c r="N135" s="5">
        <v>3</v>
      </c>
      <c r="O135" s="5">
        <v>4</v>
      </c>
      <c r="P135" s="5"/>
    </row>
    <row r="136" spans="1:16" ht="15">
      <c r="A136" s="3"/>
      <c r="B136" s="3"/>
      <c r="C136" s="3" t="s">
        <v>17</v>
      </c>
      <c r="D136" s="5">
        <v>240</v>
      </c>
      <c r="E136" s="5">
        <v>240</v>
      </c>
      <c r="F136" s="5">
        <v>240</v>
      </c>
      <c r="G136" s="5">
        <v>240</v>
      </c>
      <c r="H136" s="5">
        <v>240</v>
      </c>
      <c r="I136" s="5">
        <v>168</v>
      </c>
      <c r="J136" s="5">
        <v>180</v>
      </c>
      <c r="K136" s="5">
        <v>180</v>
      </c>
      <c r="L136" s="5">
        <v>120</v>
      </c>
      <c r="M136" s="5">
        <v>314</v>
      </c>
      <c r="N136" s="5">
        <v>180</v>
      </c>
      <c r="O136" s="5">
        <v>240</v>
      </c>
      <c r="P136" s="5">
        <f>SUM(D136:O136)</f>
        <v>2582</v>
      </c>
    </row>
    <row r="137" spans="1:16" ht="15">
      <c r="A137" s="3" t="s">
        <v>61</v>
      </c>
      <c r="B137" s="3">
        <v>4008</v>
      </c>
      <c r="C137" s="3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5">
      <c r="A138" s="3"/>
      <c r="B138" s="3"/>
      <c r="C138" s="3" t="s">
        <v>16</v>
      </c>
      <c r="D138" s="5">
        <v>309</v>
      </c>
      <c r="E138" s="5">
        <v>314</v>
      </c>
      <c r="F138" s="5">
        <v>322</v>
      </c>
      <c r="G138" s="5">
        <v>316</v>
      </c>
      <c r="H138" s="5">
        <v>322</v>
      </c>
      <c r="I138" s="5">
        <v>314</v>
      </c>
      <c r="J138" s="5">
        <v>339</v>
      </c>
      <c r="K138" s="5">
        <v>300</v>
      </c>
      <c r="L138" s="5">
        <v>311</v>
      </c>
      <c r="M138" s="5">
        <v>349</v>
      </c>
      <c r="N138" s="5">
        <v>268</v>
      </c>
      <c r="O138" s="5">
        <v>317</v>
      </c>
      <c r="P138" s="5"/>
    </row>
    <row r="139" spans="1:16" ht="15">
      <c r="A139" s="3"/>
      <c r="B139" s="3"/>
      <c r="C139" s="3" t="s">
        <v>17</v>
      </c>
      <c r="D139" s="5">
        <v>68130</v>
      </c>
      <c r="E139" s="5">
        <v>70870</v>
      </c>
      <c r="F139" s="5">
        <v>69007</v>
      </c>
      <c r="G139" s="5">
        <v>68358</v>
      </c>
      <c r="H139" s="5">
        <v>69007</v>
      </c>
      <c r="I139" s="5">
        <v>68103</v>
      </c>
      <c r="J139" s="5">
        <v>70061</v>
      </c>
      <c r="K139" s="5">
        <v>65944</v>
      </c>
      <c r="L139" s="5">
        <v>66915</v>
      </c>
      <c r="M139" s="5">
        <v>74500</v>
      </c>
      <c r="N139" s="5">
        <v>59119</v>
      </c>
      <c r="O139" s="5">
        <v>68458</v>
      </c>
      <c r="P139" s="5">
        <f>SUM(D139:O139)</f>
        <v>818472</v>
      </c>
    </row>
    <row r="140" spans="1:16" ht="15">
      <c r="A140" s="3" t="s">
        <v>62</v>
      </c>
      <c r="B140" s="3">
        <v>4009</v>
      </c>
      <c r="C140" s="3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5">
      <c r="A141" s="3"/>
      <c r="B141" s="3"/>
      <c r="C141" s="3" t="s">
        <v>16</v>
      </c>
      <c r="D141" s="5">
        <v>5</v>
      </c>
      <c r="E141" s="5">
        <v>6</v>
      </c>
      <c r="F141" s="5">
        <v>9</v>
      </c>
      <c r="G141" s="5">
        <v>3</v>
      </c>
      <c r="H141" s="5">
        <v>9</v>
      </c>
      <c r="I141" s="5">
        <v>9</v>
      </c>
      <c r="J141" s="5">
        <v>11</v>
      </c>
      <c r="K141" s="5">
        <v>8</v>
      </c>
      <c r="L141" s="5">
        <v>8</v>
      </c>
      <c r="M141" s="5">
        <v>14</v>
      </c>
      <c r="N141" s="5">
        <v>6</v>
      </c>
      <c r="O141" s="5">
        <v>6</v>
      </c>
      <c r="P141" s="5"/>
    </row>
    <row r="142" spans="1:16" ht="15">
      <c r="A142" s="3"/>
      <c r="B142" s="3"/>
      <c r="C142" s="3" t="s">
        <v>17</v>
      </c>
      <c r="D142" s="5">
        <v>3116</v>
      </c>
      <c r="E142" s="5">
        <v>866</v>
      </c>
      <c r="F142" s="5">
        <v>1048</v>
      </c>
      <c r="G142" s="5">
        <v>444</v>
      </c>
      <c r="H142" s="5">
        <v>1048</v>
      </c>
      <c r="I142" s="5">
        <v>1299</v>
      </c>
      <c r="J142" s="5">
        <v>1281</v>
      </c>
      <c r="K142" s="5">
        <v>1132</v>
      </c>
      <c r="L142" s="5">
        <v>999</v>
      </c>
      <c r="M142" s="5">
        <v>2313</v>
      </c>
      <c r="N142" s="5">
        <v>585</v>
      </c>
      <c r="O142" s="5">
        <v>755</v>
      </c>
      <c r="P142" s="5">
        <f>SUM(D142:O142)</f>
        <v>14886</v>
      </c>
    </row>
    <row r="143" spans="1:16" ht="15">
      <c r="A143" s="3" t="s">
        <v>63</v>
      </c>
      <c r="B143" s="3">
        <v>4010</v>
      </c>
      <c r="C143" s="3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5">
      <c r="A144" s="3"/>
      <c r="B144" s="3"/>
      <c r="C144" s="3" t="s">
        <v>16</v>
      </c>
      <c r="D144" s="5">
        <v>67</v>
      </c>
      <c r="E144" s="5">
        <v>71</v>
      </c>
      <c r="F144" s="5">
        <v>72</v>
      </c>
      <c r="G144" s="5">
        <v>71</v>
      </c>
      <c r="H144" s="5">
        <v>72</v>
      </c>
      <c r="I144" s="5">
        <v>73</v>
      </c>
      <c r="J144" s="5">
        <v>74</v>
      </c>
      <c r="K144" s="5">
        <v>74</v>
      </c>
      <c r="L144" s="5">
        <v>72</v>
      </c>
      <c r="M144" s="5">
        <v>85</v>
      </c>
      <c r="N144" s="5">
        <v>62</v>
      </c>
      <c r="O144" s="5">
        <v>80</v>
      </c>
      <c r="P144" s="5"/>
    </row>
    <row r="145" spans="1:16" ht="15">
      <c r="A145" s="3"/>
      <c r="B145" s="3"/>
      <c r="C145" s="3" t="s">
        <v>17</v>
      </c>
      <c r="D145" s="5">
        <v>20772</v>
      </c>
      <c r="E145" s="5">
        <v>21918</v>
      </c>
      <c r="F145" s="5">
        <v>21182</v>
      </c>
      <c r="G145" s="5">
        <v>20605</v>
      </c>
      <c r="H145" s="5">
        <v>21182</v>
      </c>
      <c r="I145" s="5">
        <v>21546</v>
      </c>
      <c r="J145" s="5">
        <v>22120</v>
      </c>
      <c r="K145" s="5">
        <v>20162</v>
      </c>
      <c r="L145" s="5">
        <v>21051</v>
      </c>
      <c r="M145" s="5">
        <v>24943</v>
      </c>
      <c r="N145" s="5">
        <v>17442</v>
      </c>
      <c r="O145" s="5">
        <v>22907</v>
      </c>
      <c r="P145" s="5">
        <f>SUM(D145:O145)</f>
        <v>255830</v>
      </c>
    </row>
    <row r="146" spans="1:16" ht="15">
      <c r="A146" s="3" t="s">
        <v>64</v>
      </c>
      <c r="B146" s="3">
        <v>4012</v>
      </c>
      <c r="C146" s="3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5">
      <c r="A147" s="3"/>
      <c r="B147" s="3"/>
      <c r="C147" s="3" t="s">
        <v>16</v>
      </c>
      <c r="D147" s="5">
        <v>1276</v>
      </c>
      <c r="E147" s="5">
        <v>1132</v>
      </c>
      <c r="F147" s="5">
        <v>1204</v>
      </c>
      <c r="G147" s="5">
        <v>1199</v>
      </c>
      <c r="H147" s="5">
        <v>1204</v>
      </c>
      <c r="I147" s="5">
        <v>1189</v>
      </c>
      <c r="J147" s="5">
        <v>1283</v>
      </c>
      <c r="K147" s="5">
        <v>1113</v>
      </c>
      <c r="L147" s="5">
        <v>1196</v>
      </c>
      <c r="M147" s="5">
        <v>1265</v>
      </c>
      <c r="N147" s="5">
        <v>1015</v>
      </c>
      <c r="O147" s="5">
        <v>1166</v>
      </c>
      <c r="P147" s="5"/>
    </row>
    <row r="148" spans="1:16" ht="15">
      <c r="A148" s="3"/>
      <c r="B148" s="3"/>
      <c r="C148" s="3" t="s">
        <v>17</v>
      </c>
      <c r="D148" s="5">
        <v>227518</v>
      </c>
      <c r="E148" s="5">
        <v>199472</v>
      </c>
      <c r="F148" s="5">
        <v>213214</v>
      </c>
      <c r="G148" s="5">
        <v>212598</v>
      </c>
      <c r="H148" s="5">
        <v>213214</v>
      </c>
      <c r="I148" s="5">
        <v>212463</v>
      </c>
      <c r="J148" s="5">
        <v>226629</v>
      </c>
      <c r="K148" s="5">
        <v>197369</v>
      </c>
      <c r="L148" s="5">
        <v>215430</v>
      </c>
      <c r="M148" s="5">
        <v>237708</v>
      </c>
      <c r="N148" s="5">
        <v>170166</v>
      </c>
      <c r="O148" s="5">
        <v>210441</v>
      </c>
      <c r="P148" s="5">
        <f>SUM(D148:O148)</f>
        <v>2536222</v>
      </c>
    </row>
    <row r="149" spans="1:16" ht="15">
      <c r="A149" s="3" t="s">
        <v>65</v>
      </c>
      <c r="B149" s="3">
        <v>4013</v>
      </c>
      <c r="C149" s="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5">
      <c r="A150" s="3"/>
      <c r="B150" s="3"/>
      <c r="C150" s="3" t="s">
        <v>16</v>
      </c>
      <c r="D150" s="5">
        <v>4</v>
      </c>
      <c r="E150" s="5">
        <v>4</v>
      </c>
      <c r="F150" s="5">
        <v>5</v>
      </c>
      <c r="G150" s="5">
        <v>3</v>
      </c>
      <c r="H150" s="5">
        <v>5</v>
      </c>
      <c r="I150" s="5">
        <v>5</v>
      </c>
      <c r="J150" s="5">
        <v>5</v>
      </c>
      <c r="K150" s="5">
        <v>5</v>
      </c>
      <c r="L150" s="5">
        <v>5</v>
      </c>
      <c r="M150" s="5">
        <v>4</v>
      </c>
      <c r="N150" s="5">
        <v>4</v>
      </c>
      <c r="O150" s="5">
        <v>4</v>
      </c>
      <c r="P150" s="5"/>
    </row>
    <row r="151" spans="1:16" ht="15">
      <c r="A151" s="3"/>
      <c r="B151" s="3"/>
      <c r="C151" s="3" t="s">
        <v>17</v>
      </c>
      <c r="D151" s="5">
        <v>180</v>
      </c>
      <c r="E151" s="5">
        <v>180</v>
      </c>
      <c r="F151" s="5">
        <v>203</v>
      </c>
      <c r="G151" s="5">
        <v>135</v>
      </c>
      <c r="H151" s="5">
        <v>203</v>
      </c>
      <c r="I151" s="5">
        <v>306</v>
      </c>
      <c r="J151" s="5">
        <v>335</v>
      </c>
      <c r="K151" s="5">
        <v>315</v>
      </c>
      <c r="L151" s="5">
        <v>273</v>
      </c>
      <c r="M151" s="5">
        <v>270</v>
      </c>
      <c r="N151" s="5">
        <v>258</v>
      </c>
      <c r="O151" s="5">
        <v>176</v>
      </c>
      <c r="P151" s="5">
        <f>SUM(D151:O151)</f>
        <v>2834</v>
      </c>
    </row>
    <row r="152" spans="1:16" ht="15">
      <c r="A152" s="3" t="s">
        <v>66</v>
      </c>
      <c r="B152" s="3">
        <v>4014</v>
      </c>
      <c r="C152" s="3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5">
      <c r="A153" s="3"/>
      <c r="B153" s="3"/>
      <c r="C153" s="3" t="s">
        <v>16</v>
      </c>
      <c r="D153" s="5">
        <v>129</v>
      </c>
      <c r="E153" s="5">
        <v>118</v>
      </c>
      <c r="F153" s="5">
        <v>125</v>
      </c>
      <c r="G153" s="5">
        <v>124</v>
      </c>
      <c r="H153" s="5">
        <v>125</v>
      </c>
      <c r="I153" s="5">
        <v>125</v>
      </c>
      <c r="J153" s="5">
        <v>130</v>
      </c>
      <c r="K153" s="5">
        <v>113</v>
      </c>
      <c r="L153" s="5">
        <v>124</v>
      </c>
      <c r="M153" s="5">
        <v>127</v>
      </c>
      <c r="N153" s="5">
        <v>107</v>
      </c>
      <c r="O153" s="5">
        <v>124</v>
      </c>
      <c r="P153" s="5"/>
    </row>
    <row r="154" spans="1:16" ht="15">
      <c r="A154" s="3"/>
      <c r="B154" s="3"/>
      <c r="C154" s="3" t="s">
        <v>17</v>
      </c>
      <c r="D154" s="5">
        <v>15140</v>
      </c>
      <c r="E154" s="5">
        <v>14355</v>
      </c>
      <c r="F154" s="5">
        <v>14685</v>
      </c>
      <c r="G154" s="5">
        <v>14602</v>
      </c>
      <c r="H154" s="5">
        <v>14685</v>
      </c>
      <c r="I154" s="5">
        <v>14764</v>
      </c>
      <c r="J154" s="5">
        <v>15019</v>
      </c>
      <c r="K154" s="5">
        <v>13760</v>
      </c>
      <c r="L154" s="5">
        <v>14560</v>
      </c>
      <c r="M154" s="5">
        <v>15523</v>
      </c>
      <c r="N154" s="5">
        <v>12779</v>
      </c>
      <c r="O154" s="5">
        <v>14683</v>
      </c>
      <c r="P154" s="5">
        <f>SUM(D154:O154)</f>
        <v>174555</v>
      </c>
    </row>
    <row r="155" spans="1:16" ht="15">
      <c r="A155" s="3" t="s">
        <v>67</v>
      </c>
      <c r="B155" s="3">
        <v>4015</v>
      </c>
      <c r="C155" s="3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5">
      <c r="A156" s="3"/>
      <c r="B156" s="3"/>
      <c r="C156" s="3" t="s">
        <v>16</v>
      </c>
      <c r="D156" s="5">
        <v>1</v>
      </c>
      <c r="E156" s="5">
        <v>1</v>
      </c>
      <c r="F156" s="5">
        <v>1</v>
      </c>
      <c r="G156" s="5">
        <v>1</v>
      </c>
      <c r="H156" s="5">
        <v>1</v>
      </c>
      <c r="I156" s="5">
        <v>2</v>
      </c>
      <c r="J156" s="5">
        <v>2</v>
      </c>
      <c r="K156" s="5">
        <v>2</v>
      </c>
      <c r="L156" s="5">
        <v>1</v>
      </c>
      <c r="M156" s="5">
        <v>1</v>
      </c>
      <c r="N156" s="5">
        <v>1</v>
      </c>
      <c r="O156" s="5">
        <v>1</v>
      </c>
      <c r="P156" s="5"/>
    </row>
    <row r="157" spans="1:16" ht="15">
      <c r="A157" s="3"/>
      <c r="B157" s="3"/>
      <c r="C157" s="3" t="s">
        <v>17</v>
      </c>
      <c r="D157" s="5">
        <v>80</v>
      </c>
      <c r="E157" s="5">
        <v>80</v>
      </c>
      <c r="F157" s="5">
        <v>80</v>
      </c>
      <c r="G157" s="5">
        <v>80</v>
      </c>
      <c r="H157" s="5">
        <v>80</v>
      </c>
      <c r="I157" s="5">
        <v>160</v>
      </c>
      <c r="J157" s="5">
        <v>160</v>
      </c>
      <c r="K157" s="5">
        <v>160</v>
      </c>
      <c r="L157" s="5">
        <v>80</v>
      </c>
      <c r="M157" s="5">
        <v>80</v>
      </c>
      <c r="N157" s="5">
        <v>80</v>
      </c>
      <c r="O157" s="5">
        <v>80</v>
      </c>
      <c r="P157" s="5">
        <f>SUM(D157:O157)</f>
        <v>1200</v>
      </c>
    </row>
    <row r="158" spans="1:16" ht="15">
      <c r="A158" s="3" t="s">
        <v>68</v>
      </c>
      <c r="B158" s="3">
        <v>4016</v>
      </c>
      <c r="C158" s="3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5">
      <c r="A159" s="3"/>
      <c r="B159" s="3"/>
      <c r="C159" s="3" t="s">
        <v>16</v>
      </c>
      <c r="D159" s="5">
        <v>24</v>
      </c>
      <c r="E159" s="5">
        <v>26</v>
      </c>
      <c r="F159" s="5">
        <v>26</v>
      </c>
      <c r="G159" s="5">
        <v>26</v>
      </c>
      <c r="H159" s="5">
        <v>26</v>
      </c>
      <c r="I159" s="5">
        <v>26</v>
      </c>
      <c r="J159" s="5">
        <v>26</v>
      </c>
      <c r="K159" s="5">
        <v>26</v>
      </c>
      <c r="L159" s="5">
        <v>25</v>
      </c>
      <c r="M159" s="5">
        <v>29</v>
      </c>
      <c r="N159" s="5">
        <v>23</v>
      </c>
      <c r="O159" s="5">
        <v>25</v>
      </c>
      <c r="P159" s="5"/>
    </row>
    <row r="160" spans="1:16" ht="15">
      <c r="A160" s="3"/>
      <c r="B160" s="3"/>
      <c r="C160" s="3" t="s">
        <v>17</v>
      </c>
      <c r="D160" s="5">
        <v>13335</v>
      </c>
      <c r="E160" s="5">
        <v>13773</v>
      </c>
      <c r="F160" s="5">
        <v>13503</v>
      </c>
      <c r="G160" s="5">
        <v>13584</v>
      </c>
      <c r="H160" s="5">
        <v>13503</v>
      </c>
      <c r="I160" s="5">
        <v>13545</v>
      </c>
      <c r="J160" s="5">
        <v>13545</v>
      </c>
      <c r="K160" s="5">
        <v>13545</v>
      </c>
      <c r="L160" s="5">
        <v>13440</v>
      </c>
      <c r="M160" s="5">
        <v>14354</v>
      </c>
      <c r="N160" s="5">
        <v>12705</v>
      </c>
      <c r="O160" s="5">
        <v>13440</v>
      </c>
      <c r="P160" s="5">
        <f>SUM(D160:O160)</f>
        <v>162272</v>
      </c>
    </row>
    <row r="161" spans="1:16" ht="15">
      <c r="A161" s="3" t="s">
        <v>69</v>
      </c>
      <c r="B161" s="3">
        <v>4017</v>
      </c>
      <c r="C161" s="3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5">
      <c r="A162" s="3"/>
      <c r="B162" s="3"/>
      <c r="C162" s="3" t="s">
        <v>16</v>
      </c>
      <c r="D162" s="5">
        <v>3</v>
      </c>
      <c r="E162" s="5">
        <v>1</v>
      </c>
      <c r="F162" s="5">
        <v>2</v>
      </c>
      <c r="G162" s="5">
        <v>2</v>
      </c>
      <c r="H162" s="5">
        <v>2</v>
      </c>
      <c r="I162" s="5">
        <v>2</v>
      </c>
      <c r="J162" s="5">
        <v>4</v>
      </c>
      <c r="K162" s="5">
        <v>1</v>
      </c>
      <c r="L162" s="5">
        <v>3</v>
      </c>
      <c r="M162" s="5">
        <v>2</v>
      </c>
      <c r="N162" s="5">
        <v>1</v>
      </c>
      <c r="O162" s="5">
        <v>2</v>
      </c>
      <c r="P162" s="5"/>
    </row>
    <row r="163" spans="1:16" ht="15">
      <c r="A163" s="3"/>
      <c r="B163" s="3"/>
      <c r="C163" s="3" t="s">
        <v>17</v>
      </c>
      <c r="D163" s="5">
        <v>315</v>
      </c>
      <c r="E163" s="5">
        <v>105</v>
      </c>
      <c r="F163" s="5">
        <v>210</v>
      </c>
      <c r="G163" s="5">
        <v>210</v>
      </c>
      <c r="H163" s="5">
        <v>210</v>
      </c>
      <c r="I163" s="5">
        <v>210</v>
      </c>
      <c r="J163" s="5">
        <v>315</v>
      </c>
      <c r="K163" s="5">
        <v>105</v>
      </c>
      <c r="L163" s="5">
        <v>315</v>
      </c>
      <c r="M163" s="5">
        <v>210</v>
      </c>
      <c r="N163" s="5">
        <v>105</v>
      </c>
      <c r="O163" s="5">
        <v>210</v>
      </c>
      <c r="P163" s="5">
        <f>SUM(D163:O163)</f>
        <v>2520</v>
      </c>
    </row>
    <row r="164" spans="1:16" ht="15">
      <c r="A164" s="3" t="s">
        <v>70</v>
      </c>
      <c r="B164" s="3">
        <v>4018</v>
      </c>
      <c r="C164" s="3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5">
      <c r="A165" s="3"/>
      <c r="B165" s="3"/>
      <c r="C165" s="3" t="s">
        <v>16</v>
      </c>
      <c r="D165" s="5">
        <v>257</v>
      </c>
      <c r="E165" s="5">
        <v>251</v>
      </c>
      <c r="F165" s="5">
        <v>262</v>
      </c>
      <c r="G165" s="5">
        <v>262</v>
      </c>
      <c r="H165" s="5">
        <v>262</v>
      </c>
      <c r="I165" s="5">
        <v>260</v>
      </c>
      <c r="J165" s="5">
        <v>273</v>
      </c>
      <c r="K165" s="5">
        <v>243</v>
      </c>
      <c r="L165" s="5">
        <v>262</v>
      </c>
      <c r="M165" s="5">
        <v>281</v>
      </c>
      <c r="N165" s="5">
        <v>219</v>
      </c>
      <c r="O165" s="5">
        <v>253</v>
      </c>
      <c r="P165" s="5"/>
    </row>
    <row r="166" spans="1:16" ht="15">
      <c r="A166" s="3"/>
      <c r="B166" s="3"/>
      <c r="C166" s="3" t="s">
        <v>17</v>
      </c>
      <c r="D166" s="5">
        <v>63225</v>
      </c>
      <c r="E166" s="5">
        <v>65777</v>
      </c>
      <c r="F166" s="5">
        <v>63238</v>
      </c>
      <c r="G166" s="5">
        <v>63270</v>
      </c>
      <c r="H166" s="5">
        <v>63238</v>
      </c>
      <c r="I166" s="5">
        <v>62957</v>
      </c>
      <c r="J166" s="5">
        <v>64596</v>
      </c>
      <c r="K166" s="5">
        <v>59886</v>
      </c>
      <c r="L166" s="5">
        <v>63472</v>
      </c>
      <c r="M166" s="5">
        <v>67725</v>
      </c>
      <c r="N166" s="5">
        <v>54454</v>
      </c>
      <c r="O166" s="5">
        <v>61100</v>
      </c>
      <c r="P166" s="5">
        <f>SUM(D166:O166)</f>
        <v>752938</v>
      </c>
    </row>
    <row r="167" spans="1:16" ht="15">
      <c r="A167" s="3" t="s">
        <v>71</v>
      </c>
      <c r="B167" s="3">
        <v>4019</v>
      </c>
      <c r="C167" s="3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5">
      <c r="A168" s="3"/>
      <c r="B168" s="3"/>
      <c r="C168" s="3" t="s">
        <v>16</v>
      </c>
      <c r="D168" s="5">
        <v>1</v>
      </c>
      <c r="E168" s="5">
        <v>1</v>
      </c>
      <c r="F168" s="5">
        <v>1</v>
      </c>
      <c r="G168" s="5">
        <v>1</v>
      </c>
      <c r="H168" s="5">
        <v>1</v>
      </c>
      <c r="I168" s="5">
        <v>4</v>
      </c>
      <c r="J168" s="5">
        <v>5</v>
      </c>
      <c r="K168" s="5">
        <v>5</v>
      </c>
      <c r="L168" s="5">
        <v>3</v>
      </c>
      <c r="M168" s="5">
        <v>7</v>
      </c>
      <c r="N168" s="5">
        <v>3</v>
      </c>
      <c r="O168" s="5">
        <v>1</v>
      </c>
      <c r="P168" s="5"/>
    </row>
    <row r="169" spans="1:16" ht="15">
      <c r="A169" s="3"/>
      <c r="B169" s="3"/>
      <c r="C169" s="3" t="s">
        <v>17</v>
      </c>
      <c r="D169" s="5">
        <v>167</v>
      </c>
      <c r="E169" s="5">
        <v>167</v>
      </c>
      <c r="F169" s="5">
        <v>167</v>
      </c>
      <c r="G169" s="5">
        <v>167</v>
      </c>
      <c r="H169" s="5">
        <v>167</v>
      </c>
      <c r="I169" s="5">
        <v>896</v>
      </c>
      <c r="J169" s="5">
        <v>946</v>
      </c>
      <c r="K169" s="5">
        <v>1002</v>
      </c>
      <c r="L169" s="5">
        <v>501</v>
      </c>
      <c r="M169" s="5">
        <v>1163</v>
      </c>
      <c r="N169" s="5">
        <v>379</v>
      </c>
      <c r="O169" s="5">
        <v>167</v>
      </c>
      <c r="P169" s="5">
        <f>SUM(D169:O169)</f>
        <v>5889</v>
      </c>
    </row>
    <row r="170" spans="1:16" ht="15">
      <c r="A170" s="3" t="s">
        <v>72</v>
      </c>
      <c r="B170" s="3">
        <v>4020</v>
      </c>
      <c r="C170" s="3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5">
      <c r="A171" s="3"/>
      <c r="B171" s="3"/>
      <c r="C171" s="3" t="s">
        <v>16</v>
      </c>
      <c r="D171" s="5">
        <v>7</v>
      </c>
      <c r="E171" s="5">
        <v>8</v>
      </c>
      <c r="F171" s="5">
        <v>9</v>
      </c>
      <c r="G171" s="5">
        <v>8</v>
      </c>
      <c r="H171" s="5">
        <v>9</v>
      </c>
      <c r="I171" s="5">
        <v>8</v>
      </c>
      <c r="J171" s="5">
        <v>8</v>
      </c>
      <c r="K171" s="5">
        <v>8</v>
      </c>
      <c r="L171" s="5">
        <v>8</v>
      </c>
      <c r="M171" s="5">
        <v>10</v>
      </c>
      <c r="N171" s="5">
        <v>6</v>
      </c>
      <c r="O171" s="5">
        <v>8</v>
      </c>
      <c r="P171" s="5"/>
    </row>
    <row r="172" spans="1:16" ht="15">
      <c r="A172" s="3"/>
      <c r="B172" s="3"/>
      <c r="C172" s="3" t="s">
        <v>17</v>
      </c>
      <c r="D172" s="5">
        <v>5306</v>
      </c>
      <c r="E172" s="5">
        <v>6888</v>
      </c>
      <c r="F172" s="5">
        <v>6204</v>
      </c>
      <c r="G172" s="5">
        <v>5856</v>
      </c>
      <c r="H172" s="5">
        <v>6204</v>
      </c>
      <c r="I172" s="5">
        <v>6030</v>
      </c>
      <c r="J172" s="5">
        <v>6030</v>
      </c>
      <c r="K172" s="5">
        <v>6030</v>
      </c>
      <c r="L172" s="5">
        <v>6030</v>
      </c>
      <c r="M172" s="5">
        <v>7638</v>
      </c>
      <c r="N172" s="5">
        <v>4422</v>
      </c>
      <c r="O172" s="5">
        <v>6030</v>
      </c>
      <c r="P172" s="5">
        <f>SUM(D172:O172)</f>
        <v>72668</v>
      </c>
    </row>
    <row r="173" spans="1:16" ht="15">
      <c r="A173" s="3" t="s">
        <v>73</v>
      </c>
      <c r="B173" s="3">
        <v>4022</v>
      </c>
      <c r="C173" s="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5">
      <c r="A174" s="3"/>
      <c r="B174" s="3"/>
      <c r="C174" s="3" t="s">
        <v>16</v>
      </c>
      <c r="D174" s="5">
        <v>16</v>
      </c>
      <c r="E174" s="5">
        <v>16</v>
      </c>
      <c r="F174" s="5">
        <v>16</v>
      </c>
      <c r="G174" s="5">
        <v>16</v>
      </c>
      <c r="H174" s="5">
        <v>16</v>
      </c>
      <c r="I174" s="5">
        <v>16</v>
      </c>
      <c r="J174" s="5">
        <v>16</v>
      </c>
      <c r="K174" s="5">
        <v>16</v>
      </c>
      <c r="L174" s="5">
        <v>15</v>
      </c>
      <c r="M174" s="5">
        <v>16</v>
      </c>
      <c r="N174" s="5">
        <v>16</v>
      </c>
      <c r="O174" s="5">
        <v>16</v>
      </c>
      <c r="P174" s="5"/>
    </row>
    <row r="175" spans="1:16" ht="15">
      <c r="A175" s="3"/>
      <c r="B175" s="3"/>
      <c r="C175" s="3" t="s">
        <v>17</v>
      </c>
      <c r="D175" s="5">
        <v>3432</v>
      </c>
      <c r="E175" s="5">
        <v>3432</v>
      </c>
      <c r="F175" s="5">
        <v>3432</v>
      </c>
      <c r="G175" s="5">
        <v>3432</v>
      </c>
      <c r="H175" s="5">
        <v>3432</v>
      </c>
      <c r="I175" s="5">
        <v>3432</v>
      </c>
      <c r="J175" s="5">
        <v>3432</v>
      </c>
      <c r="K175" s="5">
        <v>3432</v>
      </c>
      <c r="L175" s="5">
        <v>3300</v>
      </c>
      <c r="M175" s="5">
        <v>3432</v>
      </c>
      <c r="N175" s="5">
        <v>3432</v>
      </c>
      <c r="O175" s="5">
        <v>3432</v>
      </c>
      <c r="P175" s="5">
        <f>SUM(D175:O175)</f>
        <v>41052</v>
      </c>
    </row>
    <row r="176" spans="1:16" ht="15">
      <c r="A176" s="3" t="s">
        <v>74</v>
      </c>
      <c r="B176" s="3">
        <v>4024</v>
      </c>
      <c r="C176" s="3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5">
      <c r="A177" s="3"/>
      <c r="B177" s="3"/>
      <c r="C177" s="3" t="s">
        <v>16</v>
      </c>
      <c r="D177" s="5">
        <v>4</v>
      </c>
      <c r="E177" s="5">
        <v>4</v>
      </c>
      <c r="F177" s="5">
        <v>4</v>
      </c>
      <c r="G177" s="5">
        <v>4</v>
      </c>
      <c r="H177" s="5">
        <v>4</v>
      </c>
      <c r="I177" s="5">
        <v>4</v>
      </c>
      <c r="J177" s="5">
        <v>4</v>
      </c>
      <c r="K177" s="5">
        <v>4</v>
      </c>
      <c r="L177" s="5">
        <v>3</v>
      </c>
      <c r="M177" s="5">
        <v>4</v>
      </c>
      <c r="N177" s="5">
        <v>4</v>
      </c>
      <c r="O177" s="5">
        <v>4</v>
      </c>
      <c r="P177" s="5"/>
    </row>
    <row r="178" spans="1:16" ht="15">
      <c r="A178" s="3"/>
      <c r="B178" s="3"/>
      <c r="C178" s="3" t="s">
        <v>17</v>
      </c>
      <c r="D178" s="5">
        <v>400</v>
      </c>
      <c r="E178" s="5">
        <v>400</v>
      </c>
      <c r="F178" s="5">
        <v>400</v>
      </c>
      <c r="G178" s="5">
        <v>400</v>
      </c>
      <c r="H178" s="5">
        <v>400</v>
      </c>
      <c r="I178" s="5">
        <v>400</v>
      </c>
      <c r="J178" s="5">
        <v>400</v>
      </c>
      <c r="K178" s="5">
        <v>400</v>
      </c>
      <c r="L178" s="5">
        <v>350</v>
      </c>
      <c r="M178" s="5">
        <v>400</v>
      </c>
      <c r="N178" s="5">
        <v>400</v>
      </c>
      <c r="O178" s="5">
        <v>400</v>
      </c>
      <c r="P178" s="5">
        <f>SUM(D178:O178)</f>
        <v>4750</v>
      </c>
    </row>
    <row r="179" spans="1:16" ht="15">
      <c r="A179" s="3" t="s">
        <v>75</v>
      </c>
      <c r="B179" s="3">
        <v>4026</v>
      </c>
      <c r="C179" s="3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5">
      <c r="A180" s="3"/>
      <c r="B180" s="3"/>
      <c r="C180" s="3" t="s">
        <v>16</v>
      </c>
      <c r="D180" s="5">
        <v>1</v>
      </c>
      <c r="E180" s="5">
        <v>1</v>
      </c>
      <c r="F180" s="5">
        <v>1</v>
      </c>
      <c r="G180" s="5">
        <v>1</v>
      </c>
      <c r="H180" s="5">
        <v>1</v>
      </c>
      <c r="I180" s="5">
        <v>1</v>
      </c>
      <c r="J180" s="5">
        <v>1</v>
      </c>
      <c r="K180" s="5">
        <v>1</v>
      </c>
      <c r="L180" s="5">
        <v>1</v>
      </c>
      <c r="M180" s="5">
        <v>1</v>
      </c>
      <c r="N180" s="5">
        <v>1</v>
      </c>
      <c r="O180" s="5">
        <v>1</v>
      </c>
      <c r="P180" s="5"/>
    </row>
    <row r="181" spans="1:16" ht="15">
      <c r="A181" s="3"/>
      <c r="B181" s="3"/>
      <c r="C181" s="3" t="s">
        <v>17</v>
      </c>
      <c r="D181" s="5">
        <v>535</v>
      </c>
      <c r="E181" s="5">
        <v>535</v>
      </c>
      <c r="F181" s="5">
        <v>535</v>
      </c>
      <c r="G181" s="5">
        <v>535</v>
      </c>
      <c r="H181" s="5">
        <v>535</v>
      </c>
      <c r="I181" s="5">
        <v>535</v>
      </c>
      <c r="J181" s="5">
        <v>535</v>
      </c>
      <c r="K181" s="5">
        <v>535</v>
      </c>
      <c r="L181" s="5">
        <v>535</v>
      </c>
      <c r="M181" s="5">
        <v>535</v>
      </c>
      <c r="N181" s="5">
        <v>535</v>
      </c>
      <c r="O181" s="5">
        <v>535</v>
      </c>
      <c r="P181" s="5">
        <f>SUM(D181:O181)</f>
        <v>6420</v>
      </c>
    </row>
    <row r="182" spans="1:16" ht="15">
      <c r="A182" s="3" t="s">
        <v>76</v>
      </c>
      <c r="B182" s="3">
        <v>4029</v>
      </c>
      <c r="C182" s="3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5">
      <c r="A183" s="3"/>
      <c r="B183" s="3"/>
      <c r="C183" s="3" t="s">
        <v>16</v>
      </c>
      <c r="D183" s="5">
        <v>1</v>
      </c>
      <c r="E183" s="5">
        <v>1</v>
      </c>
      <c r="F183" s="5">
        <v>1</v>
      </c>
      <c r="G183" s="5">
        <v>1</v>
      </c>
      <c r="H183" s="5">
        <v>1</v>
      </c>
      <c r="I183" s="5">
        <v>1</v>
      </c>
      <c r="J183" s="5">
        <v>1</v>
      </c>
      <c r="K183" s="5">
        <v>1</v>
      </c>
      <c r="L183" s="5">
        <v>1</v>
      </c>
      <c r="M183" s="5">
        <v>2</v>
      </c>
      <c r="N183" s="5"/>
      <c r="O183" s="5">
        <v>1</v>
      </c>
      <c r="P183" s="5"/>
    </row>
    <row r="184" spans="1:16" ht="15">
      <c r="A184" s="3"/>
      <c r="B184" s="3"/>
      <c r="C184" s="3" t="s">
        <v>17</v>
      </c>
      <c r="D184" s="5">
        <v>29</v>
      </c>
      <c r="E184" s="5">
        <v>29</v>
      </c>
      <c r="F184" s="5">
        <v>29</v>
      </c>
      <c r="G184" s="5">
        <v>29</v>
      </c>
      <c r="H184" s="5">
        <v>29</v>
      </c>
      <c r="I184" s="5">
        <v>29</v>
      </c>
      <c r="J184" s="5">
        <v>29</v>
      </c>
      <c r="K184" s="5">
        <v>29</v>
      </c>
      <c r="L184" s="5">
        <v>29</v>
      </c>
      <c r="M184" s="5">
        <v>58</v>
      </c>
      <c r="N184" s="5"/>
      <c r="O184" s="5">
        <v>29</v>
      </c>
      <c r="P184" s="5">
        <f>SUM(D184:O184)</f>
        <v>348</v>
      </c>
    </row>
    <row r="185" spans="1:16" ht="15">
      <c r="A185" s="3" t="s">
        <v>77</v>
      </c>
      <c r="B185" s="3">
        <v>4030</v>
      </c>
      <c r="C185" s="3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ht="15">
      <c r="A186" s="3"/>
      <c r="B186" s="3"/>
      <c r="C186" s="3" t="s">
        <v>16</v>
      </c>
      <c r="D186" s="5">
        <v>2</v>
      </c>
      <c r="E186" s="5">
        <v>2</v>
      </c>
      <c r="F186" s="5">
        <v>2</v>
      </c>
      <c r="G186" s="5">
        <v>2</v>
      </c>
      <c r="H186" s="5">
        <v>2</v>
      </c>
      <c r="I186" s="5">
        <v>2</v>
      </c>
      <c r="J186" s="5">
        <v>2</v>
      </c>
      <c r="K186" s="5">
        <v>2</v>
      </c>
      <c r="L186" s="5">
        <v>2</v>
      </c>
      <c r="M186" s="5">
        <v>2</v>
      </c>
      <c r="N186" s="5">
        <v>2</v>
      </c>
      <c r="O186" s="5">
        <v>2</v>
      </c>
      <c r="P186" s="5"/>
    </row>
    <row r="187" spans="1:16" ht="15">
      <c r="A187" s="3"/>
      <c r="B187" s="3"/>
      <c r="C187" s="3" t="s">
        <v>17</v>
      </c>
      <c r="D187" s="5">
        <v>89462</v>
      </c>
      <c r="E187" s="5">
        <v>89462</v>
      </c>
      <c r="F187" s="5">
        <v>89462</v>
      </c>
      <c r="G187" s="5">
        <v>89462</v>
      </c>
      <c r="H187" s="5">
        <v>89462</v>
      </c>
      <c r="I187" s="5">
        <v>89462</v>
      </c>
      <c r="J187" s="5">
        <v>89462</v>
      </c>
      <c r="K187" s="5">
        <v>89462</v>
      </c>
      <c r="L187" s="5">
        <v>89462</v>
      </c>
      <c r="M187" s="5">
        <v>89462</v>
      </c>
      <c r="N187" s="5">
        <v>89462</v>
      </c>
      <c r="O187" s="5">
        <v>89462</v>
      </c>
      <c r="P187" s="5">
        <f>SUM(D187:O187)</f>
        <v>1073544</v>
      </c>
    </row>
    <row r="188" spans="1:16" ht="15">
      <c r="A188" s="3" t="s">
        <v>78</v>
      </c>
      <c r="B188" s="3">
        <v>4031</v>
      </c>
      <c r="C188" s="3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5">
      <c r="A189" s="3"/>
      <c r="B189" s="3"/>
      <c r="C189" s="3" t="s">
        <v>16</v>
      </c>
      <c r="D189" s="5">
        <v>3</v>
      </c>
      <c r="E189" s="5">
        <v>3</v>
      </c>
      <c r="F189" s="5">
        <v>3</v>
      </c>
      <c r="G189" s="5">
        <v>3</v>
      </c>
      <c r="H189" s="5">
        <v>3</v>
      </c>
      <c r="I189" s="5">
        <v>3</v>
      </c>
      <c r="J189" s="5">
        <v>3</v>
      </c>
      <c r="K189" s="5">
        <v>3</v>
      </c>
      <c r="L189" s="5">
        <v>3</v>
      </c>
      <c r="M189" s="5">
        <v>3</v>
      </c>
      <c r="N189" s="5">
        <v>3</v>
      </c>
      <c r="O189" s="5">
        <v>3</v>
      </c>
      <c r="P189" s="5"/>
    </row>
    <row r="190" spans="1:16" ht="15">
      <c r="A190" s="3"/>
      <c r="B190" s="3"/>
      <c r="C190" s="3" t="s">
        <v>17</v>
      </c>
      <c r="D190" s="5">
        <v>10620</v>
      </c>
      <c r="E190" s="5">
        <v>10620</v>
      </c>
      <c r="F190" s="5">
        <v>10620</v>
      </c>
      <c r="G190" s="5">
        <v>10620</v>
      </c>
      <c r="H190" s="5">
        <v>10620</v>
      </c>
      <c r="I190" s="5">
        <v>10620</v>
      </c>
      <c r="J190" s="5">
        <v>10620</v>
      </c>
      <c r="K190" s="5">
        <v>10620</v>
      </c>
      <c r="L190" s="5">
        <v>10620</v>
      </c>
      <c r="M190" s="5">
        <v>10620</v>
      </c>
      <c r="N190" s="5">
        <v>10620</v>
      </c>
      <c r="O190" s="5">
        <v>10620</v>
      </c>
      <c r="P190" s="5">
        <f>SUM(D190:O190)</f>
        <v>127440</v>
      </c>
    </row>
    <row r="191" spans="1:16" ht="15">
      <c r="A191" s="3" t="s">
        <v>79</v>
      </c>
      <c r="B191" s="3">
        <v>4032</v>
      </c>
      <c r="C191" s="3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5">
      <c r="A192" s="3"/>
      <c r="B192" s="3"/>
      <c r="C192" s="3" t="s">
        <v>16</v>
      </c>
      <c r="D192" s="5">
        <v>2</v>
      </c>
      <c r="E192" s="5">
        <v>2</v>
      </c>
      <c r="F192" s="5">
        <v>2</v>
      </c>
      <c r="G192" s="5">
        <v>2</v>
      </c>
      <c r="H192" s="5">
        <v>2</v>
      </c>
      <c r="I192" s="5">
        <v>2</v>
      </c>
      <c r="J192" s="5">
        <v>2</v>
      </c>
      <c r="K192" s="5">
        <v>2</v>
      </c>
      <c r="L192" s="5">
        <v>2</v>
      </c>
      <c r="M192" s="5">
        <v>2</v>
      </c>
      <c r="N192" s="5">
        <v>2</v>
      </c>
      <c r="O192" s="5">
        <v>2</v>
      </c>
      <c r="P192" s="5"/>
    </row>
    <row r="193" spans="1:16" ht="15">
      <c r="A193" s="3"/>
      <c r="B193" s="3"/>
      <c r="C193" s="3" t="s">
        <v>17</v>
      </c>
      <c r="D193" s="5">
        <v>15984</v>
      </c>
      <c r="E193" s="5">
        <v>15984</v>
      </c>
      <c r="F193" s="5">
        <v>15984</v>
      </c>
      <c r="G193" s="5">
        <v>15984</v>
      </c>
      <c r="H193" s="5">
        <v>15984</v>
      </c>
      <c r="I193" s="5">
        <v>15984</v>
      </c>
      <c r="J193" s="5">
        <v>15984</v>
      </c>
      <c r="K193" s="5">
        <v>15984</v>
      </c>
      <c r="L193" s="5">
        <v>15984</v>
      </c>
      <c r="M193" s="5">
        <v>15984</v>
      </c>
      <c r="N193" s="5">
        <v>15984</v>
      </c>
      <c r="O193" s="5">
        <v>15984</v>
      </c>
      <c r="P193" s="5">
        <f>SUM(D193:O193)</f>
        <v>191808</v>
      </c>
    </row>
    <row r="194" spans="1:16" ht="15">
      <c r="A194" s="3" t="s">
        <v>80</v>
      </c>
      <c r="B194" s="3">
        <v>4033</v>
      </c>
      <c r="C194" s="3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ht="15">
      <c r="A195" s="3"/>
      <c r="B195" s="3"/>
      <c r="C195" s="3" t="s">
        <v>16</v>
      </c>
      <c r="D195" s="5">
        <v>2</v>
      </c>
      <c r="E195" s="5">
        <v>2</v>
      </c>
      <c r="F195" s="5">
        <v>2</v>
      </c>
      <c r="G195" s="5">
        <v>2</v>
      </c>
      <c r="H195" s="5">
        <v>2</v>
      </c>
      <c r="I195" s="5">
        <v>2</v>
      </c>
      <c r="J195" s="5">
        <v>2</v>
      </c>
      <c r="K195" s="5">
        <v>2</v>
      </c>
      <c r="L195" s="5">
        <v>2</v>
      </c>
      <c r="M195" s="5">
        <v>2</v>
      </c>
      <c r="N195" s="5">
        <v>2</v>
      </c>
      <c r="O195" s="5">
        <v>2</v>
      </c>
      <c r="P195" s="5"/>
    </row>
    <row r="196" spans="1:16" ht="15">
      <c r="A196" s="3"/>
      <c r="B196" s="3"/>
      <c r="C196" s="3" t="s">
        <v>17</v>
      </c>
      <c r="D196" s="5">
        <v>3591</v>
      </c>
      <c r="E196" s="5">
        <v>3591</v>
      </c>
      <c r="F196" s="5">
        <v>3591</v>
      </c>
      <c r="G196" s="5">
        <v>3591</v>
      </c>
      <c r="H196" s="5">
        <v>3591</v>
      </c>
      <c r="I196" s="5">
        <v>3591</v>
      </c>
      <c r="J196" s="5">
        <v>3591</v>
      </c>
      <c r="K196" s="5">
        <v>3591</v>
      </c>
      <c r="L196" s="5">
        <v>3591</v>
      </c>
      <c r="M196" s="5">
        <v>3591</v>
      </c>
      <c r="N196" s="5">
        <v>3591</v>
      </c>
      <c r="O196" s="5">
        <v>3591</v>
      </c>
      <c r="P196" s="5">
        <f>SUM(D196:O196)</f>
        <v>43092</v>
      </c>
    </row>
    <row r="197" spans="1:16" ht="15">
      <c r="A197" s="3" t="s">
        <v>81</v>
      </c>
      <c r="B197" s="3">
        <v>4037</v>
      </c>
      <c r="C197" s="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ht="15">
      <c r="A198" s="3"/>
      <c r="B198" s="3"/>
      <c r="C198" s="3" t="s">
        <v>16</v>
      </c>
      <c r="D198" s="5">
        <v>1</v>
      </c>
      <c r="E198" s="5">
        <v>1</v>
      </c>
      <c r="F198" s="5">
        <v>1</v>
      </c>
      <c r="G198" s="5">
        <v>1</v>
      </c>
      <c r="H198" s="5">
        <v>1</v>
      </c>
      <c r="I198" s="5">
        <v>1</v>
      </c>
      <c r="J198" s="5">
        <v>1</v>
      </c>
      <c r="K198" s="5">
        <v>1</v>
      </c>
      <c r="L198" s="5">
        <v>1</v>
      </c>
      <c r="M198" s="5">
        <v>1</v>
      </c>
      <c r="N198" s="5">
        <v>1</v>
      </c>
      <c r="O198" s="5">
        <v>1</v>
      </c>
      <c r="P198" s="5"/>
    </row>
    <row r="199" spans="1:16" ht="15">
      <c r="A199" s="3"/>
      <c r="B199" s="3"/>
      <c r="C199" s="3" t="s">
        <v>17</v>
      </c>
      <c r="D199" s="5">
        <v>668</v>
      </c>
      <c r="E199" s="5">
        <v>668</v>
      </c>
      <c r="F199" s="5">
        <v>668</v>
      </c>
      <c r="G199" s="5">
        <v>668</v>
      </c>
      <c r="H199" s="5">
        <v>668</v>
      </c>
      <c r="I199" s="5">
        <v>668</v>
      </c>
      <c r="J199" s="5">
        <v>668</v>
      </c>
      <c r="K199" s="5">
        <v>668</v>
      </c>
      <c r="L199" s="5">
        <v>668</v>
      </c>
      <c r="M199" s="5">
        <v>668</v>
      </c>
      <c r="N199" s="5">
        <v>668</v>
      </c>
      <c r="O199" s="5">
        <v>668</v>
      </c>
      <c r="P199" s="5">
        <f>SUM(D199:O199)</f>
        <v>8016</v>
      </c>
    </row>
    <row r="200" spans="1:16" ht="15">
      <c r="A200" s="3" t="s">
        <v>82</v>
      </c>
      <c r="B200" s="3">
        <v>4042</v>
      </c>
      <c r="C200" s="3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ht="15">
      <c r="A201" s="3"/>
      <c r="B201" s="3"/>
      <c r="C201" s="3" t="s">
        <v>16</v>
      </c>
      <c r="D201" s="5">
        <v>11</v>
      </c>
      <c r="E201" s="5">
        <v>11</v>
      </c>
      <c r="F201" s="5">
        <v>11</v>
      </c>
      <c r="G201" s="5">
        <v>11</v>
      </c>
      <c r="H201" s="5">
        <v>11</v>
      </c>
      <c r="I201" s="5">
        <v>11</v>
      </c>
      <c r="J201" s="5">
        <v>11</v>
      </c>
      <c r="K201" s="5">
        <v>11</v>
      </c>
      <c r="L201" s="5">
        <v>11</v>
      </c>
      <c r="M201" s="5">
        <v>14</v>
      </c>
      <c r="N201" s="5">
        <v>8</v>
      </c>
      <c r="O201" s="5">
        <v>11</v>
      </c>
      <c r="P201" s="5"/>
    </row>
    <row r="202" spans="1:16" ht="15">
      <c r="A202" s="3"/>
      <c r="B202" s="3"/>
      <c r="C202" s="3" t="s">
        <v>17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f>SUM(D202:O202)</f>
        <v>0</v>
      </c>
    </row>
    <row r="203" spans="1:16" ht="15">
      <c r="A203" s="3" t="s">
        <v>83</v>
      </c>
      <c r="B203" s="3">
        <v>4045</v>
      </c>
      <c r="C203" s="3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ht="15">
      <c r="A204" s="3"/>
      <c r="B204" s="3"/>
      <c r="C204" s="3" t="s">
        <v>16</v>
      </c>
      <c r="D204" s="5">
        <v>11</v>
      </c>
      <c r="E204" s="5">
        <v>11</v>
      </c>
      <c r="F204" s="5">
        <v>11</v>
      </c>
      <c r="G204" s="5">
        <v>11</v>
      </c>
      <c r="H204" s="5">
        <v>11</v>
      </c>
      <c r="I204" s="5">
        <v>11</v>
      </c>
      <c r="J204" s="5">
        <v>11</v>
      </c>
      <c r="K204" s="5">
        <v>11</v>
      </c>
      <c r="L204" s="5">
        <v>11</v>
      </c>
      <c r="M204" s="5">
        <v>13</v>
      </c>
      <c r="N204" s="5">
        <v>9</v>
      </c>
      <c r="O204" s="5">
        <v>11</v>
      </c>
      <c r="P204" s="5"/>
    </row>
    <row r="205" spans="1:16" ht="15">
      <c r="A205" s="3"/>
      <c r="B205" s="3"/>
      <c r="C205" s="3" t="s">
        <v>17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f>SUM(D205:O205)</f>
        <v>0</v>
      </c>
    </row>
    <row r="206" spans="1:16" ht="15">
      <c r="A206" s="3" t="s">
        <v>84</v>
      </c>
      <c r="B206" s="3">
        <v>4046</v>
      </c>
      <c r="C206" s="3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ht="15">
      <c r="A207" s="3"/>
      <c r="B207" s="3"/>
      <c r="C207" s="3" t="s">
        <v>16</v>
      </c>
      <c r="D207" s="5">
        <v>1</v>
      </c>
      <c r="E207" s="5">
        <v>1</v>
      </c>
      <c r="F207" s="5">
        <v>1</v>
      </c>
      <c r="G207" s="5">
        <v>1</v>
      </c>
      <c r="H207" s="5">
        <v>1</v>
      </c>
      <c r="I207" s="5">
        <v>1</v>
      </c>
      <c r="J207" s="5">
        <v>1</v>
      </c>
      <c r="K207" s="5">
        <v>1</v>
      </c>
      <c r="L207" s="5">
        <v>1</v>
      </c>
      <c r="M207" s="5">
        <v>2</v>
      </c>
      <c r="N207" s="5"/>
      <c r="O207" s="5">
        <v>1</v>
      </c>
      <c r="P207" s="5"/>
    </row>
    <row r="208" spans="1:16" ht="15">
      <c r="A208" s="3"/>
      <c r="B208" s="3"/>
      <c r="C208" s="3" t="s">
        <v>17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/>
      <c r="O208" s="5">
        <v>0</v>
      </c>
      <c r="P208" s="5">
        <f>SUM(D208:O208)</f>
        <v>0</v>
      </c>
    </row>
    <row r="209" spans="1:16" ht="15">
      <c r="A209" s="3" t="s">
        <v>85</v>
      </c>
      <c r="B209" s="3">
        <v>4047</v>
      </c>
      <c r="C209" s="3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ht="15">
      <c r="A210" s="3"/>
      <c r="B210" s="3"/>
      <c r="C210" s="3" t="s">
        <v>16</v>
      </c>
      <c r="D210" s="5">
        <v>1</v>
      </c>
      <c r="E210" s="5">
        <v>1</v>
      </c>
      <c r="F210" s="5">
        <v>1</v>
      </c>
      <c r="G210" s="5">
        <v>1</v>
      </c>
      <c r="H210" s="5">
        <v>1</v>
      </c>
      <c r="I210" s="5">
        <v>1</v>
      </c>
      <c r="J210" s="5">
        <v>1</v>
      </c>
      <c r="K210" s="5">
        <v>1</v>
      </c>
      <c r="L210" s="5">
        <v>1</v>
      </c>
      <c r="M210" s="5">
        <v>1</v>
      </c>
      <c r="N210" s="5">
        <v>1</v>
      </c>
      <c r="O210" s="5">
        <v>1</v>
      </c>
      <c r="P210" s="5"/>
    </row>
    <row r="211" spans="1:16" ht="15">
      <c r="A211" s="3"/>
      <c r="B211" s="3"/>
      <c r="C211" s="3" t="s">
        <v>17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f>SUM(D211:O211)</f>
        <v>0</v>
      </c>
    </row>
    <row r="212" spans="1:16" ht="15">
      <c r="A212" s="3"/>
      <c r="B212" s="3"/>
      <c r="C212" s="3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ht="15.75">
      <c r="A213" s="3"/>
      <c r="B213" s="3"/>
      <c r="C213" s="3" t="s">
        <v>16</v>
      </c>
      <c r="D213" s="6">
        <f aca="true" t="shared" si="6" ref="D213:O213">D114+D117+D120+D123+D126+D129+D132+D135+D138+D141+D144+D147+D150+D153+D156+D159+D162+D165+D168+D171+D174+D177+D180+D183+D186+D189+D192+D195+D198+D201+D204+D207+D210</f>
        <v>4312</v>
      </c>
      <c r="E213" s="6">
        <f t="shared" si="6"/>
        <v>3974</v>
      </c>
      <c r="F213" s="6">
        <f t="shared" si="6"/>
        <v>4190</v>
      </c>
      <c r="G213" s="6">
        <f t="shared" si="6"/>
        <v>4167</v>
      </c>
      <c r="H213" s="6">
        <f t="shared" si="6"/>
        <v>4190</v>
      </c>
      <c r="I213" s="6">
        <f t="shared" si="6"/>
        <v>4181</v>
      </c>
      <c r="J213" s="6">
        <f t="shared" si="6"/>
        <v>4476</v>
      </c>
      <c r="K213" s="6">
        <f t="shared" si="6"/>
        <v>3980</v>
      </c>
      <c r="L213" s="6">
        <f t="shared" si="6"/>
        <v>4193</v>
      </c>
      <c r="M213" s="6">
        <f t="shared" si="6"/>
        <v>4543</v>
      </c>
      <c r="N213" s="6">
        <f t="shared" si="6"/>
        <v>3639</v>
      </c>
      <c r="O213" s="6">
        <f t="shared" si="6"/>
        <v>4208</v>
      </c>
      <c r="P213" s="6"/>
    </row>
    <row r="214" spans="1:16" ht="15.75">
      <c r="A214" s="7" t="s">
        <v>86</v>
      </c>
      <c r="B214" s="7"/>
      <c r="C214" s="3" t="s">
        <v>17</v>
      </c>
      <c r="D214" s="6">
        <f aca="true" t="shared" si="7" ref="D214:O214">D115+D118+D121+D124+D127+D130+D133+D136+D139+D142+D145+D148+D151+D154+D157+D160+D163+D166+D169+D172+D175+D178+D181+D184+D187+D190+D193+D196+D199+D202+D205+D208+D211</f>
        <v>763134</v>
      </c>
      <c r="E214" s="6">
        <f t="shared" si="7"/>
        <v>730000</v>
      </c>
      <c r="F214" s="6">
        <f t="shared" si="7"/>
        <v>742939</v>
      </c>
      <c r="G214" s="6">
        <f t="shared" si="7"/>
        <v>740156</v>
      </c>
      <c r="H214" s="6">
        <f t="shared" si="7"/>
        <v>742939</v>
      </c>
      <c r="I214" s="6">
        <f t="shared" si="7"/>
        <v>743127</v>
      </c>
      <c r="J214" s="6">
        <f t="shared" si="7"/>
        <v>767684</v>
      </c>
      <c r="K214" s="6">
        <f t="shared" si="7"/>
        <v>717022</v>
      </c>
      <c r="L214" s="6">
        <f t="shared" si="7"/>
        <v>739886</v>
      </c>
      <c r="M214" s="6">
        <f t="shared" si="7"/>
        <v>802865</v>
      </c>
      <c r="N214" s="6">
        <f t="shared" si="7"/>
        <v>655396</v>
      </c>
      <c r="O214" s="6">
        <f t="shared" si="7"/>
        <v>741078</v>
      </c>
      <c r="P214" s="6">
        <f>P115+P118+P121+P124+P127+P130+P133+P136+P139+P142+P145+P148+P151+P154+P157+P160+P163+P166+P169+P172+P175+P178+P181+P184+P187+P190+P193+P196+P199+P202+P205+P208+P211</f>
        <v>8886226</v>
      </c>
    </row>
    <row r="216" spans="1:16" ht="15.75">
      <c r="A216" s="3"/>
      <c r="B216" s="3"/>
      <c r="C216" s="3" t="s">
        <v>16</v>
      </c>
      <c r="D216" s="6">
        <f aca="true" t="shared" si="8" ref="D216:O216">D51+D75+D110+D213</f>
        <v>115067</v>
      </c>
      <c r="E216" s="6">
        <f t="shared" si="8"/>
        <v>105047</v>
      </c>
      <c r="F216" s="6">
        <f t="shared" si="8"/>
        <v>111289</v>
      </c>
      <c r="G216" s="6">
        <f t="shared" si="8"/>
        <v>110428</v>
      </c>
      <c r="H216" s="6">
        <f t="shared" si="8"/>
        <v>111289</v>
      </c>
      <c r="I216" s="6">
        <f t="shared" si="8"/>
        <v>113452</v>
      </c>
      <c r="J216" s="6">
        <f t="shared" si="8"/>
        <v>120549</v>
      </c>
      <c r="K216" s="6">
        <f t="shared" si="8"/>
        <v>108662</v>
      </c>
      <c r="L216" s="6">
        <f t="shared" si="8"/>
        <v>119446</v>
      </c>
      <c r="M216" s="6">
        <f t="shared" si="8"/>
        <v>120527</v>
      </c>
      <c r="N216" s="6">
        <f t="shared" si="8"/>
        <v>101411</v>
      </c>
      <c r="O216" s="6">
        <f t="shared" si="8"/>
        <v>111057</v>
      </c>
      <c r="P216" s="6"/>
    </row>
    <row r="217" spans="1:16" ht="15.75">
      <c r="A217" s="7" t="s">
        <v>87</v>
      </c>
      <c r="B217" s="7"/>
      <c r="C217" s="3" t="s">
        <v>17</v>
      </c>
      <c r="D217" s="6">
        <f aca="true" t="shared" si="9" ref="D217:O217">D52+D76+D111+D214</f>
        <v>135795653.612</v>
      </c>
      <c r="E217" s="6">
        <f t="shared" si="9"/>
        <v>114389339.52600038</v>
      </c>
      <c r="F217" s="6">
        <f t="shared" si="9"/>
        <v>114075425.37499982</v>
      </c>
      <c r="G217" s="6">
        <f t="shared" si="9"/>
        <v>118457991.29499999</v>
      </c>
      <c r="H217" s="6">
        <f t="shared" si="9"/>
        <v>114075425.37499982</v>
      </c>
      <c r="I217" s="6">
        <f t="shared" si="9"/>
        <v>112359160.56499998</v>
      </c>
      <c r="J217" s="6">
        <f t="shared" si="9"/>
        <v>115801233.0189999</v>
      </c>
      <c r="K217" s="6">
        <f t="shared" si="9"/>
        <v>128974557.49600002</v>
      </c>
      <c r="L217" s="6">
        <f t="shared" si="9"/>
        <v>140574890.379</v>
      </c>
      <c r="M217" s="6">
        <f t="shared" si="9"/>
        <v>124603668.60800001</v>
      </c>
      <c r="N217" s="6">
        <f t="shared" si="9"/>
        <v>104548509.65900001</v>
      </c>
      <c r="O217" s="6">
        <f t="shared" si="9"/>
        <v>126426091.898</v>
      </c>
      <c r="P217" s="6">
        <f>SUM(D217:O217)</f>
        <v>1450081946.807</v>
      </c>
    </row>
  </sheetData>
  <printOptions/>
  <pageMargins left="0.5" right="0.5" top="0.5" bottom="0.5" header="0" footer="0"/>
  <pageSetup horizontalDpi="600" verticalDpi="600" orientation="landscape" scale="41" r:id="rId1"/>
  <headerFooter alignWithMargins="0">
    <oddFooter>&amp;C&amp;P</oddFooter>
  </headerFooter>
  <rowBreaks count="2" manualBreakCount="2">
    <brk id="76" max="255" man="1"/>
    <brk id="1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showOutlineSymbols="0" zoomScale="87" zoomScaleNormal="87" workbookViewId="0" topLeftCell="A1">
      <selection activeCell="A1" sqref="A1"/>
    </sheetView>
  </sheetViews>
  <sheetFormatPr defaultColWidth="9.6640625" defaultRowHeight="15"/>
  <cols>
    <col min="1" max="1" width="30.77734375" style="1" customWidth="1"/>
    <col min="2" max="2" width="13.6640625" style="1" customWidth="1"/>
    <col min="3" max="15" width="12.6640625" style="1" customWidth="1"/>
    <col min="16" max="16384" width="9.6640625" style="1" customWidth="1"/>
  </cols>
  <sheetData>
    <row r="1" ht="15">
      <c r="B1" s="2" t="s">
        <v>0</v>
      </c>
    </row>
    <row r="2" ht="15">
      <c r="B2" s="2" t="s">
        <v>100</v>
      </c>
    </row>
    <row r="4" spans="1:15" ht="15">
      <c r="A4" s="3"/>
      <c r="B4" s="3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</row>
    <row r="5" spans="1:15" ht="15">
      <c r="A5" s="3" t="s">
        <v>89</v>
      </c>
      <c r="B5" s="3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>
      <c r="A6" s="3"/>
      <c r="B6" s="3" t="s">
        <v>16</v>
      </c>
      <c r="C6" s="5">
        <v>16</v>
      </c>
      <c r="D6" s="5">
        <v>20</v>
      </c>
      <c r="E6" s="5">
        <v>22</v>
      </c>
      <c r="F6" s="5">
        <v>19</v>
      </c>
      <c r="G6" s="5">
        <v>23</v>
      </c>
      <c r="H6" s="5">
        <v>20</v>
      </c>
      <c r="I6" s="5">
        <v>18</v>
      </c>
      <c r="J6" s="5">
        <v>21</v>
      </c>
      <c r="K6" s="5">
        <v>22</v>
      </c>
      <c r="L6" s="5">
        <v>23</v>
      </c>
      <c r="M6" s="5">
        <v>20</v>
      </c>
      <c r="N6" s="5">
        <v>19</v>
      </c>
      <c r="O6" s="5"/>
    </row>
    <row r="7" spans="1:15" ht="15">
      <c r="A7" s="3"/>
      <c r="B7" s="3" t="s">
        <v>17</v>
      </c>
      <c r="C7" s="5">
        <v>2398180</v>
      </c>
      <c r="D7" s="5">
        <v>2140465</v>
      </c>
      <c r="E7" s="5">
        <v>2778870</v>
      </c>
      <c r="F7" s="5">
        <v>2359380</v>
      </c>
      <c r="G7" s="5">
        <v>2778870</v>
      </c>
      <c r="H7" s="5">
        <v>3917460</v>
      </c>
      <c r="I7" s="5">
        <v>2726825</v>
      </c>
      <c r="J7" s="5">
        <v>3195330.457</v>
      </c>
      <c r="K7" s="5">
        <v>4398040</v>
      </c>
      <c r="L7" s="5">
        <v>3160620</v>
      </c>
      <c r="M7" s="5">
        <v>2278740</v>
      </c>
      <c r="N7" s="5">
        <v>2835140</v>
      </c>
      <c r="O7" s="5">
        <v>34967920.457</v>
      </c>
    </row>
    <row r="8" spans="1:15" ht="15">
      <c r="A8" s="3"/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5">
      <c r="A9" s="3" t="s">
        <v>90</v>
      </c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5">
      <c r="A10" s="3"/>
      <c r="B10" s="3" t="s">
        <v>16</v>
      </c>
      <c r="C10" s="5">
        <v>2</v>
      </c>
      <c r="D10" s="5">
        <v>2</v>
      </c>
      <c r="E10" s="5">
        <v>2</v>
      </c>
      <c r="F10" s="5">
        <v>2</v>
      </c>
      <c r="G10" s="5">
        <v>2</v>
      </c>
      <c r="H10" s="5">
        <v>2</v>
      </c>
      <c r="I10" s="5">
        <v>2</v>
      </c>
      <c r="J10" s="5">
        <v>2</v>
      </c>
      <c r="K10" s="5">
        <v>2</v>
      </c>
      <c r="L10" s="5">
        <v>2</v>
      </c>
      <c r="M10" s="5">
        <v>2</v>
      </c>
      <c r="N10" s="5">
        <v>2</v>
      </c>
      <c r="O10" s="5"/>
    </row>
    <row r="11" spans="1:15" ht="15">
      <c r="A11" s="3"/>
      <c r="B11" s="3" t="s">
        <v>17</v>
      </c>
      <c r="C11" s="5">
        <v>558600</v>
      </c>
      <c r="D11" s="5">
        <v>435000</v>
      </c>
      <c r="E11" s="5">
        <v>437400</v>
      </c>
      <c r="F11" s="5">
        <v>492600</v>
      </c>
      <c r="G11" s="5">
        <v>437400</v>
      </c>
      <c r="H11" s="5">
        <v>385200</v>
      </c>
      <c r="I11" s="5">
        <v>430200</v>
      </c>
      <c r="J11" s="5">
        <v>480600</v>
      </c>
      <c r="K11" s="5">
        <v>400800</v>
      </c>
      <c r="L11" s="5">
        <v>391200</v>
      </c>
      <c r="M11" s="5">
        <v>421200</v>
      </c>
      <c r="N11" s="5">
        <v>405000</v>
      </c>
      <c r="O11" s="5">
        <v>5275200</v>
      </c>
    </row>
    <row r="12" spans="1:15" ht="15">
      <c r="A12" s="3"/>
      <c r="B12" s="3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5">
      <c r="A13" s="3" t="s">
        <v>101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5">
      <c r="A14" s="3"/>
      <c r="B14" s="3" t="s">
        <v>16</v>
      </c>
      <c r="C14" s="5">
        <v>2</v>
      </c>
      <c r="D14" s="5">
        <v>4</v>
      </c>
      <c r="E14" s="5">
        <v>7</v>
      </c>
      <c r="F14" s="5">
        <v>2</v>
      </c>
      <c r="G14" s="5">
        <v>7</v>
      </c>
      <c r="H14" s="5">
        <v>6</v>
      </c>
      <c r="I14" s="5">
        <v>2</v>
      </c>
      <c r="J14" s="5">
        <v>4</v>
      </c>
      <c r="K14" s="5">
        <v>6</v>
      </c>
      <c r="L14" s="5">
        <v>2</v>
      </c>
      <c r="M14" s="5">
        <v>6</v>
      </c>
      <c r="N14" s="5">
        <v>4</v>
      </c>
      <c r="O14" s="5"/>
    </row>
    <row r="15" spans="1:15" ht="15">
      <c r="A15" s="3"/>
      <c r="B15" s="3" t="s">
        <v>17</v>
      </c>
      <c r="C15" s="5">
        <v>8771266</v>
      </c>
      <c r="D15" s="5">
        <v>18885038.2</v>
      </c>
      <c r="E15" s="5">
        <v>26206461</v>
      </c>
      <c r="F15" s="5">
        <v>8505750</v>
      </c>
      <c r="G15" s="5">
        <v>26206461</v>
      </c>
      <c r="H15" s="5">
        <v>27843633</v>
      </c>
      <c r="I15" s="5">
        <v>8634606.8</v>
      </c>
      <c r="J15" s="5">
        <v>21009465</v>
      </c>
      <c r="K15" s="5">
        <v>30401324</v>
      </c>
      <c r="L15" s="5">
        <v>8822582.8</v>
      </c>
      <c r="M15" s="5">
        <v>28800240.4</v>
      </c>
      <c r="N15" s="5">
        <v>18346964.2</v>
      </c>
      <c r="O15" s="5">
        <v>135197492.4</v>
      </c>
    </row>
    <row r="16" spans="1:15" ht="15">
      <c r="A16" s="3"/>
      <c r="B16" s="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15.75">
      <c r="A17" s="3"/>
      <c r="B17" s="3" t="s">
        <v>16</v>
      </c>
      <c r="C17" s="6">
        <f>C6+C10+C14</f>
        <v>20</v>
      </c>
      <c r="D17" s="6">
        <f aca="true" t="shared" si="0" ref="D17:N17">D6+D10+D14</f>
        <v>26</v>
      </c>
      <c r="E17" s="6">
        <f t="shared" si="0"/>
        <v>31</v>
      </c>
      <c r="F17" s="6">
        <f t="shared" si="0"/>
        <v>23</v>
      </c>
      <c r="G17" s="6">
        <f t="shared" si="0"/>
        <v>32</v>
      </c>
      <c r="H17" s="6">
        <f t="shared" si="0"/>
        <v>28</v>
      </c>
      <c r="I17" s="6">
        <f t="shared" si="0"/>
        <v>22</v>
      </c>
      <c r="J17" s="6">
        <f t="shared" si="0"/>
        <v>27</v>
      </c>
      <c r="K17" s="6">
        <f t="shared" si="0"/>
        <v>30</v>
      </c>
      <c r="L17" s="6">
        <f t="shared" si="0"/>
        <v>27</v>
      </c>
      <c r="M17" s="6">
        <f t="shared" si="0"/>
        <v>28</v>
      </c>
      <c r="N17" s="6">
        <f t="shared" si="0"/>
        <v>25</v>
      </c>
      <c r="O17" s="6"/>
    </row>
    <row r="18" spans="1:15" ht="15.75">
      <c r="A18" s="7" t="s">
        <v>88</v>
      </c>
      <c r="B18" s="3" t="s">
        <v>42</v>
      </c>
      <c r="C18" s="6">
        <f>C7+C11+C15</f>
        <v>11728046</v>
      </c>
      <c r="D18" s="6">
        <f aca="true" t="shared" si="1" ref="D18:N18">D7+D11+D15</f>
        <v>21460503.2</v>
      </c>
      <c r="E18" s="6">
        <f t="shared" si="1"/>
        <v>29422731</v>
      </c>
      <c r="F18" s="6">
        <f t="shared" si="1"/>
        <v>11357730</v>
      </c>
      <c r="G18" s="6">
        <f t="shared" si="1"/>
        <v>29422731</v>
      </c>
      <c r="H18" s="6">
        <f t="shared" si="1"/>
        <v>32146293</v>
      </c>
      <c r="I18" s="6">
        <f t="shared" si="1"/>
        <v>11791631.8</v>
      </c>
      <c r="J18" s="6">
        <f t="shared" si="1"/>
        <v>24685395.457</v>
      </c>
      <c r="K18" s="6">
        <f t="shared" si="1"/>
        <v>35200164</v>
      </c>
      <c r="L18" s="6">
        <f t="shared" si="1"/>
        <v>12374402.8</v>
      </c>
      <c r="M18" s="6">
        <f t="shared" si="1"/>
        <v>31500180.4</v>
      </c>
      <c r="N18" s="6">
        <f t="shared" si="1"/>
        <v>21587104.2</v>
      </c>
      <c r="O18" s="6">
        <f>SUM(C18:N18)</f>
        <v>272676912.857</v>
      </c>
    </row>
  </sheetData>
  <printOptions/>
  <pageMargins left="0.5" right="0.5" top="0.5" bottom="0.5" header="0" footer="0"/>
  <pageSetup horizontalDpi="600" verticalDpi="600" orientation="landscape" scale="5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01"/>
  <sheetViews>
    <sheetView showOutlineSymbols="0" zoomScale="87" zoomScaleNormal="87" workbookViewId="0" topLeftCell="A40">
      <selection activeCell="A40" sqref="A40"/>
    </sheetView>
  </sheetViews>
  <sheetFormatPr defaultColWidth="9.6640625" defaultRowHeight="15"/>
  <cols>
    <col min="1" max="1" width="29.6640625" style="1" customWidth="1"/>
    <col min="2" max="2" width="9.6640625" style="1" customWidth="1"/>
    <col min="3" max="3" width="11.6640625" style="1" customWidth="1"/>
    <col min="4" max="15" width="12.6640625" style="1" customWidth="1"/>
    <col min="16" max="16" width="13.6640625" style="1" customWidth="1"/>
    <col min="17" max="16384" width="9.6640625" style="1" customWidth="1"/>
  </cols>
  <sheetData>
    <row r="1" ht="15">
      <c r="B1" s="2" t="s">
        <v>0</v>
      </c>
    </row>
    <row r="2" ht="15">
      <c r="B2" s="2" t="s">
        <v>91</v>
      </c>
    </row>
    <row r="4" spans="1:16" ht="15">
      <c r="A4" s="3"/>
      <c r="B4" s="3"/>
      <c r="C4" s="3"/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14</v>
      </c>
    </row>
    <row r="5" spans="1:2" ht="15">
      <c r="A5" s="2" t="s">
        <v>15</v>
      </c>
      <c r="B5" s="1">
        <v>1000</v>
      </c>
    </row>
    <row r="6" spans="1:16" ht="15">
      <c r="A6" s="3"/>
      <c r="B6" s="3"/>
      <c r="C6" s="3" t="s">
        <v>16</v>
      </c>
      <c r="D6" s="5">
        <v>82042</v>
      </c>
      <c r="E6" s="5">
        <v>73664</v>
      </c>
      <c r="F6" s="5">
        <v>77689</v>
      </c>
      <c r="G6" s="5">
        <v>77272</v>
      </c>
      <c r="H6" s="5">
        <v>77689</v>
      </c>
      <c r="I6" s="5">
        <v>80104</v>
      </c>
      <c r="J6" s="5">
        <v>85356</v>
      </c>
      <c r="K6" s="5">
        <v>77577</v>
      </c>
      <c r="L6" s="5">
        <v>85881</v>
      </c>
      <c r="M6" s="5">
        <v>86148</v>
      </c>
      <c r="N6" s="5">
        <v>72180</v>
      </c>
      <c r="O6" s="5">
        <v>78781</v>
      </c>
      <c r="P6" s="5"/>
    </row>
    <row r="7" spans="1:16" ht="15">
      <c r="A7" s="3"/>
      <c r="B7" s="3"/>
      <c r="C7" s="3" t="s">
        <v>17</v>
      </c>
      <c r="D7" s="5">
        <v>44739324.034</v>
      </c>
      <c r="E7" s="5">
        <v>31174725.5860004</v>
      </c>
      <c r="F7" s="5">
        <v>32748271.2709998</v>
      </c>
      <c r="G7" s="5">
        <v>33357465.575</v>
      </c>
      <c r="H7" s="5">
        <v>32748271.2709998</v>
      </c>
      <c r="I7" s="5">
        <v>30585350.016</v>
      </c>
      <c r="J7" s="5">
        <v>32638632.6779999</v>
      </c>
      <c r="K7" s="5">
        <v>36060055.351</v>
      </c>
      <c r="L7" s="5">
        <v>38840985.013</v>
      </c>
      <c r="M7" s="5">
        <v>33365783.554</v>
      </c>
      <c r="N7" s="5">
        <v>29936930.237</v>
      </c>
      <c r="O7" s="5">
        <v>38813900.028</v>
      </c>
      <c r="P7" s="5">
        <f>SUM(D7:O7)</f>
        <v>415009694.6139999</v>
      </c>
    </row>
    <row r="8" spans="1:16" ht="15">
      <c r="A8" s="3" t="s">
        <v>18</v>
      </c>
      <c r="B8" s="3">
        <v>1002</v>
      </c>
      <c r="C8" s="3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5">
      <c r="A9" s="3"/>
      <c r="B9" s="3"/>
      <c r="C9" s="3" t="s">
        <v>16</v>
      </c>
      <c r="D9" s="5">
        <v>1051</v>
      </c>
      <c r="E9" s="5">
        <v>959</v>
      </c>
      <c r="F9" s="5">
        <v>995</v>
      </c>
      <c r="G9" s="5">
        <v>977</v>
      </c>
      <c r="H9" s="5">
        <v>995</v>
      </c>
      <c r="I9" s="5">
        <v>971</v>
      </c>
      <c r="J9" s="5">
        <v>996</v>
      </c>
      <c r="K9" s="5">
        <v>932</v>
      </c>
      <c r="L9" s="5">
        <v>971</v>
      </c>
      <c r="M9" s="5">
        <v>992</v>
      </c>
      <c r="N9" s="5">
        <v>832</v>
      </c>
      <c r="O9" s="5">
        <v>906</v>
      </c>
      <c r="P9" s="5"/>
    </row>
    <row r="10" spans="1:16" ht="15">
      <c r="A10" s="3"/>
      <c r="B10" s="3"/>
      <c r="C10" s="3" t="s">
        <v>17</v>
      </c>
      <c r="D10" s="5">
        <v>219709.038</v>
      </c>
      <c r="E10" s="5">
        <v>163373.942</v>
      </c>
      <c r="F10" s="5">
        <v>172605.279</v>
      </c>
      <c r="G10" s="5">
        <v>179429.808</v>
      </c>
      <c r="H10" s="5">
        <v>172605.279</v>
      </c>
      <c r="I10" s="5">
        <v>168898.744</v>
      </c>
      <c r="J10" s="5">
        <v>159954.609</v>
      </c>
      <c r="K10" s="5">
        <v>157164.873</v>
      </c>
      <c r="L10" s="5">
        <v>167617.354</v>
      </c>
      <c r="M10" s="5">
        <v>154568.297</v>
      </c>
      <c r="N10" s="5">
        <v>135794.868</v>
      </c>
      <c r="O10" s="5">
        <v>177891.222</v>
      </c>
      <c r="P10" s="5">
        <f>SUM(D10:O10)</f>
        <v>2029613.3129999998</v>
      </c>
    </row>
    <row r="11" spans="1:16" ht="15">
      <c r="A11" s="3" t="s">
        <v>19</v>
      </c>
      <c r="B11" s="3">
        <v>1004</v>
      </c>
      <c r="C11" s="3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15">
      <c r="A12" s="3"/>
      <c r="B12" s="3"/>
      <c r="C12" s="3" t="s">
        <v>16</v>
      </c>
      <c r="D12" s="5">
        <v>28</v>
      </c>
      <c r="E12" s="5">
        <v>22</v>
      </c>
      <c r="F12" s="5">
        <v>24</v>
      </c>
      <c r="G12" s="5">
        <v>23</v>
      </c>
      <c r="H12" s="5">
        <v>24</v>
      </c>
      <c r="I12" s="5">
        <v>23</v>
      </c>
      <c r="J12" s="5">
        <v>25</v>
      </c>
      <c r="K12" s="5">
        <v>21</v>
      </c>
      <c r="L12" s="5">
        <v>25</v>
      </c>
      <c r="M12" s="5">
        <v>26</v>
      </c>
      <c r="N12" s="5">
        <v>20</v>
      </c>
      <c r="O12" s="5">
        <v>23</v>
      </c>
      <c r="P12" s="5"/>
    </row>
    <row r="13" spans="1:16" ht="15">
      <c r="A13" s="3"/>
      <c r="B13" s="3"/>
      <c r="C13" s="3" t="s">
        <v>17</v>
      </c>
      <c r="D13" s="5">
        <v>14226</v>
      </c>
      <c r="E13" s="5">
        <v>9475.293</v>
      </c>
      <c r="F13" s="5">
        <v>10285.473</v>
      </c>
      <c r="G13" s="5">
        <v>10235.528</v>
      </c>
      <c r="H13" s="5">
        <v>10285.473</v>
      </c>
      <c r="I13" s="5">
        <v>9059</v>
      </c>
      <c r="J13" s="5">
        <v>8648.404</v>
      </c>
      <c r="K13" s="5">
        <v>8644.018</v>
      </c>
      <c r="L13" s="5">
        <v>9696.304</v>
      </c>
      <c r="M13" s="5">
        <v>8225.06</v>
      </c>
      <c r="N13" s="5">
        <v>6811.28</v>
      </c>
      <c r="O13" s="5">
        <v>9845.55</v>
      </c>
      <c r="P13" s="5">
        <f>SUM(D13:O13)</f>
        <v>115437.38299999999</v>
      </c>
    </row>
    <row r="14" spans="1:16" ht="15">
      <c r="A14" s="3" t="s">
        <v>20</v>
      </c>
      <c r="B14" s="3">
        <v>1006</v>
      </c>
      <c r="C14" s="3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15">
      <c r="A15" s="3"/>
      <c r="B15" s="3"/>
      <c r="C15" s="3" t="s">
        <v>16</v>
      </c>
      <c r="D15" s="5">
        <v>510</v>
      </c>
      <c r="E15" s="5">
        <v>878</v>
      </c>
      <c r="F15" s="5">
        <v>1505</v>
      </c>
      <c r="G15" s="5">
        <v>960</v>
      </c>
      <c r="H15" s="5">
        <v>1505</v>
      </c>
      <c r="I15" s="5">
        <v>805</v>
      </c>
      <c r="J15" s="5">
        <v>839</v>
      </c>
      <c r="K15" s="5">
        <v>861</v>
      </c>
      <c r="L15" s="5">
        <v>819</v>
      </c>
      <c r="M15" s="5">
        <v>838</v>
      </c>
      <c r="N15" s="5">
        <v>1332</v>
      </c>
      <c r="O15" s="5">
        <v>984</v>
      </c>
      <c r="P15" s="5"/>
    </row>
    <row r="16" spans="1:16" ht="15">
      <c r="A16" s="3"/>
      <c r="B16" s="3"/>
      <c r="C16" s="3" t="s">
        <v>17</v>
      </c>
      <c r="D16" s="5">
        <v>768608.975</v>
      </c>
      <c r="E16" s="5">
        <v>1538509.986</v>
      </c>
      <c r="F16" s="5">
        <v>916265.968</v>
      </c>
      <c r="G16" s="5">
        <v>912565</v>
      </c>
      <c r="H16" s="5">
        <v>916265.968</v>
      </c>
      <c r="I16" s="5">
        <v>810519</v>
      </c>
      <c r="J16" s="5">
        <v>841119</v>
      </c>
      <c r="K16" s="5">
        <v>966869</v>
      </c>
      <c r="L16" s="5">
        <v>1054118</v>
      </c>
      <c r="M16" s="5">
        <v>870842</v>
      </c>
      <c r="N16" s="5">
        <v>779996</v>
      </c>
      <c r="O16" s="5">
        <v>1048791.998</v>
      </c>
      <c r="P16" s="5">
        <f>SUM(D16:O16)</f>
        <v>11424470.895</v>
      </c>
    </row>
    <row r="17" spans="1:16" ht="15">
      <c r="A17" s="3"/>
      <c r="B17" s="3"/>
      <c r="C17" s="3" t="s">
        <v>21</v>
      </c>
      <c r="D17" s="5">
        <v>196249</v>
      </c>
      <c r="E17" s="5">
        <v>443197.995</v>
      </c>
      <c r="F17" s="5">
        <v>266134.981</v>
      </c>
      <c r="G17" s="5">
        <v>272623</v>
      </c>
      <c r="H17" s="5">
        <v>266134.981</v>
      </c>
      <c r="I17" s="5">
        <v>232843</v>
      </c>
      <c r="J17" s="5">
        <v>256761</v>
      </c>
      <c r="K17" s="5">
        <v>283891</v>
      </c>
      <c r="L17" s="5">
        <v>311091</v>
      </c>
      <c r="M17" s="5">
        <v>258294</v>
      </c>
      <c r="N17" s="5">
        <v>225306</v>
      </c>
      <c r="O17" s="5">
        <v>293385.999</v>
      </c>
      <c r="P17" s="5"/>
    </row>
    <row r="18" spans="1:16" ht="15">
      <c r="A18" s="3"/>
      <c r="B18" s="3"/>
      <c r="C18" s="3" t="s">
        <v>22</v>
      </c>
      <c r="D18" s="5">
        <v>218825</v>
      </c>
      <c r="E18" s="5">
        <v>458745.996</v>
      </c>
      <c r="F18" s="5">
        <v>268006.998</v>
      </c>
      <c r="G18" s="5">
        <v>257594</v>
      </c>
      <c r="H18" s="5">
        <v>268006.998</v>
      </c>
      <c r="I18" s="5">
        <v>238942</v>
      </c>
      <c r="J18" s="5">
        <v>245819</v>
      </c>
      <c r="K18" s="5">
        <v>263259</v>
      </c>
      <c r="L18" s="5">
        <v>311903</v>
      </c>
      <c r="M18" s="5">
        <v>259845</v>
      </c>
      <c r="N18" s="5">
        <v>229549</v>
      </c>
      <c r="O18" s="5">
        <v>318031.999</v>
      </c>
      <c r="P18" s="5"/>
    </row>
    <row r="19" spans="1:16" ht="15">
      <c r="A19" s="3"/>
      <c r="B19" s="3"/>
      <c r="C19" s="3" t="s">
        <v>23</v>
      </c>
      <c r="D19" s="5">
        <v>287119</v>
      </c>
      <c r="E19" s="5">
        <v>610702.995</v>
      </c>
      <c r="F19" s="5">
        <v>376670.989</v>
      </c>
      <c r="G19" s="5">
        <v>372780</v>
      </c>
      <c r="H19" s="5">
        <v>376670.989</v>
      </c>
      <c r="I19" s="5">
        <v>327976</v>
      </c>
      <c r="J19" s="5">
        <v>335277</v>
      </c>
      <c r="K19" s="5">
        <v>361565</v>
      </c>
      <c r="L19" s="5">
        <v>411124</v>
      </c>
      <c r="M19" s="5">
        <v>351172</v>
      </c>
      <c r="N19" s="5">
        <v>303936</v>
      </c>
      <c r="O19" s="5">
        <v>410295</v>
      </c>
      <c r="P19" s="5"/>
    </row>
    <row r="20" spans="1:16" ht="15">
      <c r="A20" s="3" t="s">
        <v>24</v>
      </c>
      <c r="B20" s="3">
        <v>1010</v>
      </c>
      <c r="C20" s="3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15">
      <c r="A21" s="3"/>
      <c r="B21" s="3"/>
      <c r="C21" s="3" t="s">
        <v>16</v>
      </c>
      <c r="D21" s="5">
        <v>1124</v>
      </c>
      <c r="E21" s="5">
        <v>1007</v>
      </c>
      <c r="F21" s="5">
        <v>1161</v>
      </c>
      <c r="G21" s="5">
        <v>1241</v>
      </c>
      <c r="H21" s="5">
        <v>1161</v>
      </c>
      <c r="I21" s="5">
        <v>1233</v>
      </c>
      <c r="J21" s="5">
        <v>1264</v>
      </c>
      <c r="K21" s="5">
        <v>921</v>
      </c>
      <c r="L21" s="5">
        <v>949</v>
      </c>
      <c r="M21" s="5">
        <v>951</v>
      </c>
      <c r="N21" s="5">
        <v>760</v>
      </c>
      <c r="O21" s="5">
        <v>896</v>
      </c>
      <c r="P21" s="5"/>
    </row>
    <row r="22" spans="1:16" ht="15">
      <c r="A22" s="3"/>
      <c r="B22" s="3"/>
      <c r="C22" s="3" t="s">
        <v>17</v>
      </c>
      <c r="D22" s="5">
        <v>859195.932</v>
      </c>
      <c r="E22" s="5">
        <v>613771.173</v>
      </c>
      <c r="F22" s="5">
        <v>718085.379</v>
      </c>
      <c r="G22" s="5">
        <v>826923.151</v>
      </c>
      <c r="H22" s="5">
        <v>718085.379</v>
      </c>
      <c r="I22" s="5">
        <v>642792.708</v>
      </c>
      <c r="J22" s="5">
        <v>619381.752</v>
      </c>
      <c r="K22" s="5">
        <v>520987.553</v>
      </c>
      <c r="L22" s="5">
        <v>539597.581</v>
      </c>
      <c r="M22" s="5">
        <v>517814.233</v>
      </c>
      <c r="N22" s="5">
        <v>467328.032</v>
      </c>
      <c r="O22" s="5">
        <v>646498.994</v>
      </c>
      <c r="P22" s="5">
        <f>SUM(D22:O22)</f>
        <v>7690461.867000001</v>
      </c>
    </row>
    <row r="23" spans="1:16" ht="15">
      <c r="A23" s="3" t="s">
        <v>25</v>
      </c>
      <c r="B23" s="3">
        <v>1012</v>
      </c>
      <c r="C23" s="3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15">
      <c r="A24" s="3"/>
      <c r="B24" s="3"/>
      <c r="C24" s="3" t="s">
        <v>16</v>
      </c>
      <c r="D24" s="5">
        <v>1043</v>
      </c>
      <c r="E24" s="5">
        <v>936</v>
      </c>
      <c r="F24" s="5">
        <v>1028</v>
      </c>
      <c r="G24" s="5">
        <v>1055</v>
      </c>
      <c r="H24" s="5">
        <v>1028</v>
      </c>
      <c r="I24" s="5">
        <v>1053</v>
      </c>
      <c r="J24" s="5">
        <v>1088</v>
      </c>
      <c r="K24" s="5">
        <v>824</v>
      </c>
      <c r="L24" s="5">
        <v>864</v>
      </c>
      <c r="M24" s="5">
        <v>868</v>
      </c>
      <c r="N24" s="5">
        <v>690</v>
      </c>
      <c r="O24" s="5">
        <v>812</v>
      </c>
      <c r="P24" s="5"/>
    </row>
    <row r="25" spans="1:16" ht="15">
      <c r="A25" s="3"/>
      <c r="B25" s="3"/>
      <c r="C25" s="3" t="s">
        <v>17</v>
      </c>
      <c r="D25" s="5">
        <v>699565.22</v>
      </c>
      <c r="E25" s="5">
        <v>498738.05</v>
      </c>
      <c r="F25" s="5">
        <v>558547.155</v>
      </c>
      <c r="G25" s="5">
        <v>612343.8</v>
      </c>
      <c r="H25" s="5">
        <v>558547.155</v>
      </c>
      <c r="I25" s="5">
        <v>495482.836</v>
      </c>
      <c r="J25" s="5">
        <v>487081.191</v>
      </c>
      <c r="K25" s="5">
        <v>428679.261</v>
      </c>
      <c r="L25" s="5">
        <v>463668.884</v>
      </c>
      <c r="M25" s="5">
        <v>430776.553</v>
      </c>
      <c r="N25" s="5">
        <v>382006.46</v>
      </c>
      <c r="O25" s="5">
        <v>527571.932</v>
      </c>
      <c r="P25" s="5">
        <f>SUM(D25:O25)</f>
        <v>6143008.497</v>
      </c>
    </row>
    <row r="26" spans="1:16" ht="15">
      <c r="A26" s="3" t="s">
        <v>26</v>
      </c>
      <c r="B26" s="3">
        <v>1014</v>
      </c>
      <c r="C26" s="3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15">
      <c r="A27" s="3"/>
      <c r="B27" s="3"/>
      <c r="C27" s="3" t="s">
        <v>16</v>
      </c>
      <c r="D27" s="5">
        <v>1855</v>
      </c>
      <c r="E27" s="5">
        <v>1675</v>
      </c>
      <c r="F27" s="5">
        <v>1857</v>
      </c>
      <c r="G27" s="5">
        <v>1903</v>
      </c>
      <c r="H27" s="5">
        <v>1857</v>
      </c>
      <c r="I27" s="5">
        <v>1892</v>
      </c>
      <c r="J27" s="5">
        <v>2012</v>
      </c>
      <c r="K27" s="5">
        <v>1517</v>
      </c>
      <c r="L27" s="5">
        <v>1675</v>
      </c>
      <c r="M27" s="5">
        <v>1665</v>
      </c>
      <c r="N27" s="5">
        <v>1356</v>
      </c>
      <c r="O27" s="5">
        <v>1615</v>
      </c>
      <c r="P27" s="5"/>
    </row>
    <row r="28" spans="1:16" ht="15">
      <c r="A28" s="3"/>
      <c r="B28" s="3"/>
      <c r="C28" s="3" t="s">
        <v>17</v>
      </c>
      <c r="D28" s="5">
        <v>1073041.409</v>
      </c>
      <c r="E28" s="5">
        <v>817765.003000001</v>
      </c>
      <c r="F28" s="5">
        <v>890609.101</v>
      </c>
      <c r="G28" s="5">
        <v>961587.441</v>
      </c>
      <c r="H28" s="5">
        <v>890609.101</v>
      </c>
      <c r="I28" s="5">
        <v>765045.316</v>
      </c>
      <c r="J28" s="5">
        <v>762586.324</v>
      </c>
      <c r="K28" s="5">
        <v>664032.631</v>
      </c>
      <c r="L28" s="5">
        <v>727691.257</v>
      </c>
      <c r="M28" s="5">
        <v>662851.792</v>
      </c>
      <c r="N28" s="5">
        <v>601055.716</v>
      </c>
      <c r="O28" s="5">
        <v>845239.255</v>
      </c>
      <c r="P28" s="5">
        <f>SUM(D28:O28)</f>
        <v>9662114.346000003</v>
      </c>
    </row>
    <row r="29" spans="1:16" ht="15">
      <c r="A29" s="3" t="s">
        <v>27</v>
      </c>
      <c r="B29" s="3">
        <v>1016</v>
      </c>
      <c r="C29" s="3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15">
      <c r="A30" s="3"/>
      <c r="B30" s="3"/>
      <c r="C30" s="3" t="s">
        <v>16</v>
      </c>
      <c r="D30" s="5">
        <v>1839</v>
      </c>
      <c r="E30" s="5">
        <v>1713</v>
      </c>
      <c r="F30" s="5">
        <v>1923</v>
      </c>
      <c r="G30" s="5">
        <v>1979</v>
      </c>
      <c r="H30" s="5">
        <v>1923</v>
      </c>
      <c r="I30" s="5">
        <v>2029</v>
      </c>
      <c r="J30" s="5">
        <v>2154</v>
      </c>
      <c r="K30" s="5">
        <v>1659</v>
      </c>
      <c r="L30" s="5">
        <v>1796</v>
      </c>
      <c r="M30" s="5">
        <v>1820</v>
      </c>
      <c r="N30" s="5">
        <v>1489</v>
      </c>
      <c r="O30" s="5">
        <v>1829</v>
      </c>
      <c r="P30" s="5"/>
    </row>
    <row r="31" spans="1:16" ht="15">
      <c r="A31" s="3"/>
      <c r="B31" s="3"/>
      <c r="C31" s="3" t="s">
        <v>17</v>
      </c>
      <c r="D31" s="5">
        <v>1107980.845</v>
      </c>
      <c r="E31" s="5">
        <v>823838.703</v>
      </c>
      <c r="F31" s="5">
        <v>930786.797</v>
      </c>
      <c r="G31" s="5">
        <v>1037832.873</v>
      </c>
      <c r="H31" s="5">
        <v>930786.797</v>
      </c>
      <c r="I31" s="5">
        <v>864256.282</v>
      </c>
      <c r="J31" s="5">
        <v>870870.478</v>
      </c>
      <c r="K31" s="5">
        <v>755944.167</v>
      </c>
      <c r="L31" s="5">
        <v>802448.744</v>
      </c>
      <c r="M31" s="5">
        <v>755064.068</v>
      </c>
      <c r="N31" s="5">
        <v>692067.276</v>
      </c>
      <c r="O31" s="5">
        <v>992119.101</v>
      </c>
      <c r="P31" s="5">
        <f>SUM(D31:O31)</f>
        <v>10563996.131000001</v>
      </c>
    </row>
    <row r="32" spans="1:16" ht="15">
      <c r="A32" s="3" t="s">
        <v>28</v>
      </c>
      <c r="B32" s="3">
        <v>1030</v>
      </c>
      <c r="C32" s="3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15">
      <c r="A33" s="3"/>
      <c r="B33" s="3"/>
      <c r="C33" s="3" t="s">
        <v>16</v>
      </c>
      <c r="D33" s="5">
        <v>4</v>
      </c>
      <c r="E33" s="5">
        <v>8</v>
      </c>
      <c r="F33" s="5">
        <v>9</v>
      </c>
      <c r="G33" s="5">
        <v>9</v>
      </c>
      <c r="H33" s="5">
        <v>9</v>
      </c>
      <c r="I33" s="5">
        <v>17</v>
      </c>
      <c r="J33" s="5">
        <v>9</v>
      </c>
      <c r="K33" s="5">
        <v>9</v>
      </c>
      <c r="L33" s="5">
        <v>9</v>
      </c>
      <c r="M33" s="5">
        <v>10</v>
      </c>
      <c r="N33" s="5">
        <v>8</v>
      </c>
      <c r="O33" s="5">
        <v>9</v>
      </c>
      <c r="P33" s="5"/>
    </row>
    <row r="34" spans="1:16" ht="15">
      <c r="A34" s="3"/>
      <c r="B34" s="3"/>
      <c r="C34" s="3" t="s">
        <v>17</v>
      </c>
      <c r="D34" s="5">
        <v>11211</v>
      </c>
      <c r="E34" s="5">
        <v>64085</v>
      </c>
      <c r="F34" s="5">
        <v>35928</v>
      </c>
      <c r="G34" s="5">
        <v>29269</v>
      </c>
      <c r="H34" s="5">
        <v>35928</v>
      </c>
      <c r="I34" s="5">
        <v>17070</v>
      </c>
      <c r="J34" s="5">
        <v>10605</v>
      </c>
      <c r="K34" s="5">
        <v>7246</v>
      </c>
      <c r="L34" s="5">
        <v>9019</v>
      </c>
      <c r="M34" s="5">
        <v>17141</v>
      </c>
      <c r="N34" s="5">
        <v>18401</v>
      </c>
      <c r="O34" s="5">
        <v>26957</v>
      </c>
      <c r="P34" s="5">
        <f>SUM(D34:O34)</f>
        <v>282860</v>
      </c>
    </row>
    <row r="35" spans="1:16" ht="15">
      <c r="A35" s="3"/>
      <c r="B35" s="3"/>
      <c r="C35" s="3" t="s">
        <v>21</v>
      </c>
      <c r="D35" s="5">
        <v>46</v>
      </c>
      <c r="E35" s="5">
        <v>238</v>
      </c>
      <c r="F35" s="5">
        <v>131</v>
      </c>
      <c r="G35" s="5">
        <v>109</v>
      </c>
      <c r="H35" s="5">
        <v>131</v>
      </c>
      <c r="I35" s="5">
        <v>35</v>
      </c>
      <c r="J35" s="5">
        <v>48</v>
      </c>
      <c r="K35" s="5">
        <v>90</v>
      </c>
      <c r="L35" s="5">
        <v>99</v>
      </c>
      <c r="M35" s="5">
        <v>89</v>
      </c>
      <c r="N35" s="5">
        <v>65</v>
      </c>
      <c r="O35" s="5">
        <v>103</v>
      </c>
      <c r="P35" s="5"/>
    </row>
    <row r="36" spans="1:16" ht="15">
      <c r="A36" s="3"/>
      <c r="B36" s="3"/>
      <c r="C36" s="3" t="s">
        <v>22</v>
      </c>
      <c r="D36" s="5">
        <v>2874</v>
      </c>
      <c r="E36" s="5">
        <v>3426</v>
      </c>
      <c r="F36" s="5">
        <v>1760</v>
      </c>
      <c r="G36" s="5">
        <v>1989</v>
      </c>
      <c r="H36" s="5">
        <v>1760</v>
      </c>
      <c r="I36" s="5">
        <v>736</v>
      </c>
      <c r="J36" s="5">
        <v>305</v>
      </c>
      <c r="K36" s="5">
        <v>470</v>
      </c>
      <c r="L36" s="5">
        <v>390</v>
      </c>
      <c r="M36" s="5">
        <v>878</v>
      </c>
      <c r="N36" s="5">
        <v>311</v>
      </c>
      <c r="O36" s="5">
        <v>1266</v>
      </c>
      <c r="P36" s="5"/>
    </row>
    <row r="37" spans="1:16" ht="15">
      <c r="A37" s="3"/>
      <c r="B37" s="3"/>
      <c r="C37" s="3" t="s">
        <v>23</v>
      </c>
      <c r="D37" s="5">
        <v>8291</v>
      </c>
      <c r="E37" s="5">
        <v>60421</v>
      </c>
      <c r="F37" s="5">
        <v>34037</v>
      </c>
      <c r="G37" s="5">
        <v>27171</v>
      </c>
      <c r="H37" s="5">
        <v>34037</v>
      </c>
      <c r="I37" s="5">
        <v>15231</v>
      </c>
      <c r="J37" s="5">
        <v>10252</v>
      </c>
      <c r="K37" s="5">
        <v>6686</v>
      </c>
      <c r="L37" s="5">
        <v>8530</v>
      </c>
      <c r="M37" s="5">
        <v>16174</v>
      </c>
      <c r="N37" s="5">
        <v>18025</v>
      </c>
      <c r="O37" s="5">
        <v>25588</v>
      </c>
      <c r="P37" s="5"/>
    </row>
    <row r="38" spans="1:16" ht="15">
      <c r="A38" s="3" t="s">
        <v>28</v>
      </c>
      <c r="B38" s="3">
        <v>1032</v>
      </c>
      <c r="C38" s="3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15">
      <c r="A39" s="3"/>
      <c r="B39" s="3"/>
      <c r="C39" s="3" t="s">
        <v>16</v>
      </c>
      <c r="D39" s="5">
        <v>6058</v>
      </c>
      <c r="E39" s="5">
        <v>5437</v>
      </c>
      <c r="F39" s="5">
        <v>5746</v>
      </c>
      <c r="G39" s="5">
        <v>5748</v>
      </c>
      <c r="H39" s="5">
        <v>5746</v>
      </c>
      <c r="I39" s="5">
        <v>5747</v>
      </c>
      <c r="J39" s="5">
        <v>6091</v>
      </c>
      <c r="K39" s="5">
        <v>5503</v>
      </c>
      <c r="L39" s="5">
        <v>6018</v>
      </c>
      <c r="M39" s="5">
        <v>5968</v>
      </c>
      <c r="N39" s="5">
        <v>5321</v>
      </c>
      <c r="O39" s="5">
        <v>5743</v>
      </c>
      <c r="P39" s="5"/>
    </row>
    <row r="40" spans="1:16" ht="15">
      <c r="A40" s="3"/>
      <c r="B40" s="3"/>
      <c r="C40" s="3" t="s">
        <v>17</v>
      </c>
      <c r="D40" s="5">
        <v>8053077.619</v>
      </c>
      <c r="E40" s="5">
        <v>6386524.70899999</v>
      </c>
      <c r="F40" s="5">
        <v>6220728.202</v>
      </c>
      <c r="G40" s="5">
        <v>5877757.955</v>
      </c>
      <c r="H40" s="5">
        <v>6220728.202</v>
      </c>
      <c r="I40" s="5">
        <v>3279635.316</v>
      </c>
      <c r="J40" s="5">
        <v>2991658.536</v>
      </c>
      <c r="K40" s="5">
        <v>3116773.812</v>
      </c>
      <c r="L40" s="5">
        <v>3374512.976</v>
      </c>
      <c r="M40" s="5">
        <v>3481476.842</v>
      </c>
      <c r="N40" s="5">
        <v>4061979.504</v>
      </c>
      <c r="O40" s="5">
        <v>5998928.639</v>
      </c>
      <c r="P40" s="5">
        <f>SUM(D40:O40)</f>
        <v>59063782.31199999</v>
      </c>
    </row>
    <row r="41" spans="1:16" ht="15">
      <c r="A41" s="3" t="s">
        <v>28</v>
      </c>
      <c r="B41" s="3">
        <v>1034</v>
      </c>
      <c r="C41" s="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5">
      <c r="A42" s="3"/>
      <c r="B42" s="3"/>
      <c r="C42" s="3" t="s">
        <v>16</v>
      </c>
      <c r="D42" s="5">
        <v>292</v>
      </c>
      <c r="E42" s="5">
        <v>275</v>
      </c>
      <c r="F42" s="5">
        <v>299</v>
      </c>
      <c r="G42" s="5">
        <v>283</v>
      </c>
      <c r="H42" s="5">
        <v>299</v>
      </c>
      <c r="I42" s="5">
        <v>291</v>
      </c>
      <c r="J42" s="5">
        <v>303</v>
      </c>
      <c r="K42" s="5">
        <v>281</v>
      </c>
      <c r="L42" s="5">
        <v>298</v>
      </c>
      <c r="M42" s="5">
        <v>307</v>
      </c>
      <c r="N42" s="5">
        <v>259</v>
      </c>
      <c r="O42" s="5">
        <v>290</v>
      </c>
      <c r="P42" s="5"/>
    </row>
    <row r="43" spans="1:16" ht="15">
      <c r="A43" s="3"/>
      <c r="B43" s="3"/>
      <c r="C43" s="3" t="s">
        <v>17</v>
      </c>
      <c r="D43" s="5">
        <v>356890.819</v>
      </c>
      <c r="E43" s="5">
        <v>285834.771</v>
      </c>
      <c r="F43" s="5">
        <v>285357.753</v>
      </c>
      <c r="G43" s="5">
        <v>262862.355</v>
      </c>
      <c r="H43" s="5">
        <v>285357.753</v>
      </c>
      <c r="I43" s="5">
        <v>163133.113</v>
      </c>
      <c r="J43" s="5">
        <v>155995.328</v>
      </c>
      <c r="K43" s="5">
        <v>164203.125</v>
      </c>
      <c r="L43" s="5">
        <v>171498.538</v>
      </c>
      <c r="M43" s="5">
        <v>177657.482</v>
      </c>
      <c r="N43" s="5">
        <v>189297.458</v>
      </c>
      <c r="O43" s="5">
        <v>272848</v>
      </c>
      <c r="P43" s="5">
        <f>SUM(D43:O43)</f>
        <v>2770936.495</v>
      </c>
    </row>
    <row r="44" spans="1:16" ht="15">
      <c r="A44" s="3" t="s">
        <v>28</v>
      </c>
      <c r="B44" s="3">
        <v>1040</v>
      </c>
      <c r="C44" s="3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5">
      <c r="A45" s="3"/>
      <c r="B45" s="3"/>
      <c r="C45" s="3" t="s">
        <v>16</v>
      </c>
      <c r="D45" s="5"/>
      <c r="E45" s="5">
        <v>12</v>
      </c>
      <c r="F45" s="5">
        <v>8</v>
      </c>
      <c r="G45" s="5">
        <v>1</v>
      </c>
      <c r="H45" s="5">
        <v>8</v>
      </c>
      <c r="I45" s="5"/>
      <c r="J45" s="5"/>
      <c r="K45" s="5"/>
      <c r="L45" s="5">
        <v>2</v>
      </c>
      <c r="M45" s="5"/>
      <c r="N45" s="5"/>
      <c r="O45" s="5"/>
      <c r="P45" s="5"/>
    </row>
    <row r="46" spans="1:16" ht="15">
      <c r="A46" s="3"/>
      <c r="B46" s="3"/>
      <c r="C46" s="3" t="s">
        <v>17</v>
      </c>
      <c r="D46" s="5"/>
      <c r="E46" s="5">
        <v>10107</v>
      </c>
      <c r="F46" s="5">
        <v>13726</v>
      </c>
      <c r="G46" s="5">
        <v>760</v>
      </c>
      <c r="H46" s="5">
        <v>13726</v>
      </c>
      <c r="I46" s="5"/>
      <c r="J46" s="5"/>
      <c r="K46" s="5"/>
      <c r="L46" s="5">
        <v>2529</v>
      </c>
      <c r="M46" s="5"/>
      <c r="N46" s="5"/>
      <c r="O46" s="5"/>
      <c r="P46" s="5">
        <f>SUM(D46:O46)</f>
        <v>40848</v>
      </c>
    </row>
    <row r="47" spans="1:16" ht="15">
      <c r="A47" s="3"/>
      <c r="B47" s="3"/>
      <c r="C47" s="3" t="s">
        <v>21</v>
      </c>
      <c r="D47" s="5"/>
      <c r="E47" s="5">
        <v>604</v>
      </c>
      <c r="F47" s="5">
        <v>0</v>
      </c>
      <c r="G47" s="5">
        <v>203</v>
      </c>
      <c r="H47" s="5">
        <v>0</v>
      </c>
      <c r="I47" s="5"/>
      <c r="J47" s="5"/>
      <c r="K47" s="5"/>
      <c r="L47" s="5">
        <v>929</v>
      </c>
      <c r="M47" s="5"/>
      <c r="N47" s="5"/>
      <c r="O47" s="5"/>
      <c r="P47" s="5"/>
    </row>
    <row r="48" spans="1:16" ht="15">
      <c r="A48" s="3"/>
      <c r="B48" s="3"/>
      <c r="C48" s="3" t="s">
        <v>22</v>
      </c>
      <c r="D48" s="5"/>
      <c r="E48" s="5">
        <v>949</v>
      </c>
      <c r="F48" s="5">
        <v>0</v>
      </c>
      <c r="G48" s="5">
        <v>198</v>
      </c>
      <c r="H48" s="5">
        <v>0</v>
      </c>
      <c r="I48" s="5"/>
      <c r="J48" s="5"/>
      <c r="K48" s="5"/>
      <c r="L48" s="5">
        <v>745</v>
      </c>
      <c r="M48" s="5"/>
      <c r="N48" s="5"/>
      <c r="O48" s="5"/>
      <c r="P48" s="5"/>
    </row>
    <row r="49" spans="1:16" ht="15">
      <c r="A49" s="3"/>
      <c r="B49" s="3"/>
      <c r="C49" s="3" t="s">
        <v>23</v>
      </c>
      <c r="D49" s="5"/>
      <c r="E49" s="5">
        <v>1406</v>
      </c>
      <c r="F49" s="5">
        <v>0</v>
      </c>
      <c r="G49" s="5">
        <v>359</v>
      </c>
      <c r="H49" s="5">
        <v>0</v>
      </c>
      <c r="I49" s="5"/>
      <c r="J49" s="5"/>
      <c r="K49" s="5"/>
      <c r="L49" s="5">
        <v>855</v>
      </c>
      <c r="M49" s="5"/>
      <c r="N49" s="5"/>
      <c r="O49" s="5"/>
      <c r="P49" s="5"/>
    </row>
    <row r="50" spans="1:16" ht="15">
      <c r="A50" s="3"/>
      <c r="B50" s="3"/>
      <c r="C50" s="3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ht="15.75">
      <c r="A51" s="3"/>
      <c r="B51" s="3"/>
      <c r="C51" s="3" t="s">
        <v>16</v>
      </c>
      <c r="D51" s="6">
        <f aca="true" t="shared" si="0" ref="D51:O51">D6+D9+D12+D15+D21+D24+D27+D30+D33+D39+D42+D45</f>
        <v>95846</v>
      </c>
      <c r="E51" s="6">
        <f t="shared" si="0"/>
        <v>86586</v>
      </c>
      <c r="F51" s="6">
        <f t="shared" si="0"/>
        <v>92244</v>
      </c>
      <c r="G51" s="6">
        <f t="shared" si="0"/>
        <v>91451</v>
      </c>
      <c r="H51" s="6">
        <f t="shared" si="0"/>
        <v>92244</v>
      </c>
      <c r="I51" s="6">
        <f t="shared" si="0"/>
        <v>94165</v>
      </c>
      <c r="J51" s="6">
        <f t="shared" si="0"/>
        <v>100137</v>
      </c>
      <c r="K51" s="6">
        <f t="shared" si="0"/>
        <v>90105</v>
      </c>
      <c r="L51" s="6">
        <f t="shared" si="0"/>
        <v>99307</v>
      </c>
      <c r="M51" s="6">
        <f t="shared" si="0"/>
        <v>99593</v>
      </c>
      <c r="N51" s="6">
        <f t="shared" si="0"/>
        <v>84247</v>
      </c>
      <c r="O51" s="6">
        <f t="shared" si="0"/>
        <v>91888</v>
      </c>
      <c r="P51" s="6"/>
    </row>
    <row r="52" spans="1:16" ht="15.75">
      <c r="A52" s="7" t="s">
        <v>29</v>
      </c>
      <c r="B52" s="3"/>
      <c r="C52" s="3" t="s">
        <v>17</v>
      </c>
      <c r="D52" s="6">
        <f aca="true" t="shared" si="1" ref="D52:O52">D7+D10+D13+D16+D22+D25+D28+D31+D34+D40+D43+D46</f>
        <v>57902830.891</v>
      </c>
      <c r="E52" s="6">
        <f t="shared" si="1"/>
        <v>42386749.21600039</v>
      </c>
      <c r="F52" s="6">
        <f t="shared" si="1"/>
        <v>43501196.377999805</v>
      </c>
      <c r="G52" s="6">
        <f t="shared" si="1"/>
        <v>44069032.485999994</v>
      </c>
      <c r="H52" s="6">
        <f t="shared" si="1"/>
        <v>43501196.377999805</v>
      </c>
      <c r="I52" s="6">
        <f t="shared" si="1"/>
        <v>37801242.33099999</v>
      </c>
      <c r="J52" s="6">
        <f t="shared" si="1"/>
        <v>39546533.29999989</v>
      </c>
      <c r="K52" s="6">
        <f t="shared" si="1"/>
        <v>42850599.79100001</v>
      </c>
      <c r="L52" s="6">
        <f t="shared" si="1"/>
        <v>46163382.65100001</v>
      </c>
      <c r="M52" s="6">
        <f t="shared" si="1"/>
        <v>40442200.88100001</v>
      </c>
      <c r="N52" s="6">
        <f t="shared" si="1"/>
        <v>37271667.831</v>
      </c>
      <c r="O52" s="6">
        <f t="shared" si="1"/>
        <v>49360591.71900001</v>
      </c>
      <c r="P52" s="6">
        <f>SUM(D52:O52)</f>
        <v>524797223.8529999</v>
      </c>
    </row>
    <row r="53" spans="1:16" ht="15.75">
      <c r="A53" s="7"/>
      <c r="B53" s="3"/>
      <c r="C53" s="3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5">
      <c r="A54" s="3" t="s">
        <v>30</v>
      </c>
      <c r="B54" s="3">
        <v>2000</v>
      </c>
      <c r="C54" s="3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ht="15">
      <c r="A55" s="3"/>
      <c r="B55" s="3"/>
      <c r="C55" s="3" t="s">
        <v>16</v>
      </c>
      <c r="D55" s="5">
        <v>12510</v>
      </c>
      <c r="E55" s="5">
        <v>11458</v>
      </c>
      <c r="F55" s="5">
        <v>12067</v>
      </c>
      <c r="G55" s="5">
        <v>12045</v>
      </c>
      <c r="H55" s="5">
        <v>12067</v>
      </c>
      <c r="I55" s="5">
        <v>12259</v>
      </c>
      <c r="J55" s="5">
        <v>13025</v>
      </c>
      <c r="K55" s="5">
        <v>11854</v>
      </c>
      <c r="L55" s="5">
        <v>13007</v>
      </c>
      <c r="M55" s="5">
        <v>13330</v>
      </c>
      <c r="N55" s="5">
        <v>10958</v>
      </c>
      <c r="O55" s="5">
        <v>12130</v>
      </c>
      <c r="P55" s="5"/>
    </row>
    <row r="56" spans="1:16" ht="15">
      <c r="A56" s="3"/>
      <c r="B56" s="3"/>
      <c r="C56" s="3" t="s">
        <v>17</v>
      </c>
      <c r="D56" s="5">
        <v>12199283.296</v>
      </c>
      <c r="E56" s="5">
        <v>9220857.18999999</v>
      </c>
      <c r="F56" s="5">
        <v>9714652.61100001</v>
      </c>
      <c r="G56" s="5">
        <v>9889411.244</v>
      </c>
      <c r="H56" s="5">
        <v>9714652.61100001</v>
      </c>
      <c r="I56" s="5">
        <v>9654012.22299999</v>
      </c>
      <c r="J56" s="5">
        <v>10584578.748</v>
      </c>
      <c r="K56" s="5">
        <v>11839672.623</v>
      </c>
      <c r="L56" s="5">
        <v>12723714.329</v>
      </c>
      <c r="M56" s="5">
        <v>10746607.624</v>
      </c>
      <c r="N56" s="5">
        <v>8401626.753</v>
      </c>
      <c r="O56" s="5">
        <v>10960251.902</v>
      </c>
      <c r="P56" s="5">
        <f>SUM(D56:O56)</f>
        <v>125649321.154</v>
      </c>
    </row>
    <row r="57" spans="1:16" ht="15">
      <c r="A57" s="3" t="s">
        <v>31</v>
      </c>
      <c r="B57" s="3">
        <v>2002</v>
      </c>
      <c r="C57" s="3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ht="15">
      <c r="A58" s="3"/>
      <c r="B58" s="3"/>
      <c r="C58" s="3" t="s">
        <v>16</v>
      </c>
      <c r="D58" s="5">
        <v>206</v>
      </c>
      <c r="E58" s="5">
        <v>197</v>
      </c>
      <c r="F58" s="5">
        <v>187</v>
      </c>
      <c r="G58" s="5">
        <v>186</v>
      </c>
      <c r="H58" s="5">
        <v>187</v>
      </c>
      <c r="I58" s="5">
        <v>201</v>
      </c>
      <c r="J58" s="5">
        <v>210</v>
      </c>
      <c r="K58" s="5">
        <v>188</v>
      </c>
      <c r="L58" s="5">
        <v>197</v>
      </c>
      <c r="M58" s="5">
        <v>215</v>
      </c>
      <c r="N58" s="5">
        <v>186</v>
      </c>
      <c r="O58" s="5">
        <v>196</v>
      </c>
      <c r="P58" s="5"/>
    </row>
    <row r="59" spans="1:16" ht="15">
      <c r="A59" s="3"/>
      <c r="B59" s="3"/>
      <c r="C59" s="3" t="s">
        <v>17</v>
      </c>
      <c r="D59" s="5">
        <v>63653.935</v>
      </c>
      <c r="E59" s="5">
        <v>53471.105</v>
      </c>
      <c r="F59" s="5">
        <v>49600.491</v>
      </c>
      <c r="G59" s="5">
        <v>47817.463</v>
      </c>
      <c r="H59" s="5">
        <v>49600.491</v>
      </c>
      <c r="I59" s="5">
        <v>45731.646</v>
      </c>
      <c r="J59" s="5">
        <v>49026.612</v>
      </c>
      <c r="K59" s="5">
        <v>59005.097</v>
      </c>
      <c r="L59" s="5">
        <v>57292.836</v>
      </c>
      <c r="M59" s="5">
        <v>57858.527</v>
      </c>
      <c r="N59" s="5">
        <v>43765</v>
      </c>
      <c r="O59" s="5">
        <v>55996.914</v>
      </c>
      <c r="P59" s="5">
        <f>SUM(D59:O59)</f>
        <v>632820.117</v>
      </c>
    </row>
    <row r="60" spans="1:16" ht="15">
      <c r="A60" s="3" t="s">
        <v>32</v>
      </c>
      <c r="B60" s="3">
        <v>2004</v>
      </c>
      <c r="C60" s="3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15">
      <c r="A61" s="3"/>
      <c r="B61" s="3"/>
      <c r="C61" s="3" t="s">
        <v>16</v>
      </c>
      <c r="D61" s="5">
        <v>28</v>
      </c>
      <c r="E61" s="5">
        <v>24</v>
      </c>
      <c r="F61" s="5">
        <v>23</v>
      </c>
      <c r="G61" s="5">
        <v>23</v>
      </c>
      <c r="H61" s="5">
        <v>23</v>
      </c>
      <c r="I61" s="5">
        <v>22</v>
      </c>
      <c r="J61" s="5">
        <v>24</v>
      </c>
      <c r="K61" s="5">
        <v>20</v>
      </c>
      <c r="L61" s="5">
        <v>25</v>
      </c>
      <c r="M61" s="5">
        <v>21</v>
      </c>
      <c r="N61" s="5">
        <v>20</v>
      </c>
      <c r="O61" s="5">
        <v>22</v>
      </c>
      <c r="P61" s="5"/>
    </row>
    <row r="62" spans="1:16" ht="15">
      <c r="A62" s="3"/>
      <c r="B62" s="3"/>
      <c r="C62" s="3" t="s">
        <v>17</v>
      </c>
      <c r="D62" s="5">
        <v>6411</v>
      </c>
      <c r="E62" s="5">
        <v>5269.448</v>
      </c>
      <c r="F62" s="5">
        <v>4788.921</v>
      </c>
      <c r="G62" s="5">
        <v>4830.889</v>
      </c>
      <c r="H62" s="5">
        <v>4788.921</v>
      </c>
      <c r="I62" s="5">
        <v>11557</v>
      </c>
      <c r="J62" s="5">
        <v>10572.708</v>
      </c>
      <c r="K62" s="5">
        <v>11648.54</v>
      </c>
      <c r="L62" s="5">
        <v>12447.809</v>
      </c>
      <c r="M62" s="5">
        <v>9665.448</v>
      </c>
      <c r="N62" s="5">
        <v>5820.216</v>
      </c>
      <c r="O62" s="5">
        <v>4297.329</v>
      </c>
      <c r="P62" s="5">
        <f>SUM(D62:O62)</f>
        <v>92098.22899999999</v>
      </c>
    </row>
    <row r="63" spans="1:16" ht="15">
      <c r="A63" s="3" t="s">
        <v>33</v>
      </c>
      <c r="B63" s="3">
        <v>2006</v>
      </c>
      <c r="C63" s="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ht="15">
      <c r="A64" s="3"/>
      <c r="B64" s="3"/>
      <c r="C64" s="3" t="s">
        <v>16</v>
      </c>
      <c r="D64" s="5">
        <v>516</v>
      </c>
      <c r="E64" s="5">
        <v>844</v>
      </c>
      <c r="F64" s="5">
        <v>567</v>
      </c>
      <c r="G64" s="5">
        <v>572</v>
      </c>
      <c r="H64" s="5">
        <v>567</v>
      </c>
      <c r="I64" s="5">
        <v>601</v>
      </c>
      <c r="J64" s="5">
        <v>612</v>
      </c>
      <c r="K64" s="5">
        <v>579</v>
      </c>
      <c r="L64" s="5">
        <v>626</v>
      </c>
      <c r="M64" s="5">
        <v>678</v>
      </c>
      <c r="N64" s="5">
        <v>527</v>
      </c>
      <c r="O64" s="5">
        <v>604</v>
      </c>
      <c r="P64" s="5"/>
    </row>
    <row r="65" spans="1:16" ht="15">
      <c r="A65" s="3"/>
      <c r="B65" s="3"/>
      <c r="C65" s="3" t="s">
        <v>17</v>
      </c>
      <c r="D65" s="5">
        <v>1169643.997</v>
      </c>
      <c r="E65" s="5">
        <v>1455105.336</v>
      </c>
      <c r="F65" s="5">
        <v>1242938</v>
      </c>
      <c r="G65" s="5">
        <v>1327183.122</v>
      </c>
      <c r="H65" s="5">
        <v>1242938</v>
      </c>
      <c r="I65" s="5">
        <v>1381325</v>
      </c>
      <c r="J65" s="5">
        <v>1403890.923</v>
      </c>
      <c r="K65" s="5">
        <v>1682661.997</v>
      </c>
      <c r="L65" s="5">
        <v>1764691</v>
      </c>
      <c r="M65" s="5">
        <v>1651422</v>
      </c>
      <c r="N65" s="5">
        <v>1190548</v>
      </c>
      <c r="O65" s="5">
        <v>1585514.816</v>
      </c>
      <c r="P65" s="5">
        <f>SUM(D65:O65)</f>
        <v>17097862.191</v>
      </c>
    </row>
    <row r="66" spans="1:16" ht="15">
      <c r="A66" s="3"/>
      <c r="B66" s="3"/>
      <c r="C66" s="3" t="s">
        <v>34</v>
      </c>
      <c r="D66" s="5">
        <v>116.12</v>
      </c>
      <c r="E66" s="5">
        <v>264.07</v>
      </c>
      <c r="F66" s="5">
        <v>300.936</v>
      </c>
      <c r="G66" s="5">
        <v>318.659</v>
      </c>
      <c r="H66" s="5">
        <v>300.936</v>
      </c>
      <c r="I66" s="5">
        <v>282.527</v>
      </c>
      <c r="J66" s="5">
        <v>371.207</v>
      </c>
      <c r="K66" s="5">
        <v>346.139</v>
      </c>
      <c r="L66" s="5">
        <v>476.202</v>
      </c>
      <c r="M66" s="5">
        <v>527.226</v>
      </c>
      <c r="N66" s="5">
        <v>283.847</v>
      </c>
      <c r="O66" s="5">
        <v>404.248</v>
      </c>
      <c r="P66" s="5"/>
    </row>
    <row r="67" spans="1:16" ht="15">
      <c r="A67" s="3" t="s">
        <v>35</v>
      </c>
      <c r="B67" s="3">
        <v>2008</v>
      </c>
      <c r="C67" s="3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ht="15">
      <c r="A68" s="3" t="s">
        <v>36</v>
      </c>
      <c r="B68" s="3"/>
      <c r="C68" s="3" t="s">
        <v>16</v>
      </c>
      <c r="D68" s="5">
        <v>656</v>
      </c>
      <c r="E68" s="5">
        <v>601</v>
      </c>
      <c r="F68" s="5">
        <v>637</v>
      </c>
      <c r="G68" s="5">
        <v>614</v>
      </c>
      <c r="H68" s="5">
        <v>637</v>
      </c>
      <c r="I68" s="5">
        <v>616</v>
      </c>
      <c r="J68" s="5">
        <v>667</v>
      </c>
      <c r="K68" s="5">
        <v>578</v>
      </c>
      <c r="L68" s="5">
        <v>656</v>
      </c>
      <c r="M68" s="5">
        <v>641</v>
      </c>
      <c r="N68" s="5">
        <v>555</v>
      </c>
      <c r="O68" s="5">
        <v>615</v>
      </c>
      <c r="P68" s="5"/>
    </row>
    <row r="69" spans="1:16" ht="15">
      <c r="A69" s="3"/>
      <c r="B69" s="3"/>
      <c r="C69" s="3" t="s">
        <v>17</v>
      </c>
      <c r="D69" s="5">
        <v>1563264.833</v>
      </c>
      <c r="E69" s="5">
        <v>1252887.161</v>
      </c>
      <c r="F69" s="5">
        <v>1234302.368</v>
      </c>
      <c r="G69" s="5">
        <v>1179124.093</v>
      </c>
      <c r="H69" s="5">
        <v>1234302.368</v>
      </c>
      <c r="I69" s="5">
        <v>873524.366</v>
      </c>
      <c r="J69" s="5">
        <v>903345.726</v>
      </c>
      <c r="K69" s="5">
        <v>982248.805</v>
      </c>
      <c r="L69" s="5">
        <v>1095114.754</v>
      </c>
      <c r="M69" s="5">
        <v>978419.128</v>
      </c>
      <c r="N69" s="5">
        <v>841404.859</v>
      </c>
      <c r="O69" s="5">
        <v>1184889.617</v>
      </c>
      <c r="P69" s="5">
        <f>SUM(D69:O69)</f>
        <v>13322828.078000002</v>
      </c>
    </row>
    <row r="70" spans="1:16" ht="15">
      <c r="A70" s="3"/>
      <c r="B70" s="3"/>
      <c r="C70" s="3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ht="15">
      <c r="A71" s="3" t="s">
        <v>37</v>
      </c>
      <c r="B71" s="3">
        <v>2010</v>
      </c>
      <c r="C71" s="3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ht="15">
      <c r="A72" s="3"/>
      <c r="B72" s="3"/>
      <c r="C72" s="3" t="s">
        <v>16</v>
      </c>
      <c r="D72" s="5">
        <v>31</v>
      </c>
      <c r="E72" s="5">
        <v>41</v>
      </c>
      <c r="F72" s="5">
        <v>37</v>
      </c>
      <c r="G72" s="5">
        <v>37</v>
      </c>
      <c r="H72" s="5">
        <v>37</v>
      </c>
      <c r="I72" s="5">
        <v>38</v>
      </c>
      <c r="J72" s="5">
        <v>38</v>
      </c>
      <c r="K72" s="5">
        <v>38</v>
      </c>
      <c r="L72" s="5">
        <v>39</v>
      </c>
      <c r="M72" s="5">
        <v>43</v>
      </c>
      <c r="N72" s="5">
        <v>36</v>
      </c>
      <c r="O72" s="5">
        <v>38</v>
      </c>
      <c r="P72" s="5"/>
    </row>
    <row r="73" spans="1:16" ht="15">
      <c r="A73" s="3"/>
      <c r="B73" s="3"/>
      <c r="C73" s="3" t="s">
        <v>17</v>
      </c>
      <c r="D73" s="5">
        <v>822906.66</v>
      </c>
      <c r="E73" s="5">
        <v>699360.078</v>
      </c>
      <c r="F73" s="5">
        <v>539392.613</v>
      </c>
      <c r="G73" s="5">
        <v>452476</v>
      </c>
      <c r="H73" s="5">
        <v>539392.613</v>
      </c>
      <c r="I73" s="5">
        <v>184810</v>
      </c>
      <c r="J73" s="5">
        <v>181907</v>
      </c>
      <c r="K73" s="5">
        <v>317735</v>
      </c>
      <c r="L73" s="5">
        <v>239943</v>
      </c>
      <c r="M73" s="5">
        <v>193281</v>
      </c>
      <c r="N73" s="5">
        <v>247795</v>
      </c>
      <c r="O73" s="5">
        <v>452467</v>
      </c>
      <c r="P73" s="5">
        <f>SUM(D73:O73)</f>
        <v>4871465.964</v>
      </c>
    </row>
    <row r="74" spans="1:16" ht="15">
      <c r="A74" s="3"/>
      <c r="B74" s="3"/>
      <c r="C74" s="3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ht="15.75">
      <c r="A75" s="3"/>
      <c r="B75" s="3"/>
      <c r="C75" s="3" t="s">
        <v>16</v>
      </c>
      <c r="D75" s="6">
        <f aca="true" t="shared" si="2" ref="D75:O75">D55+D58+D61+D64+D68+D72</f>
        <v>13947</v>
      </c>
      <c r="E75" s="6">
        <f t="shared" si="2"/>
        <v>13165</v>
      </c>
      <c r="F75" s="6">
        <f t="shared" si="2"/>
        <v>13518</v>
      </c>
      <c r="G75" s="6">
        <f t="shared" si="2"/>
        <v>13477</v>
      </c>
      <c r="H75" s="6">
        <f t="shared" si="2"/>
        <v>13518</v>
      </c>
      <c r="I75" s="6">
        <f t="shared" si="2"/>
        <v>13737</v>
      </c>
      <c r="J75" s="6">
        <f t="shared" si="2"/>
        <v>14576</v>
      </c>
      <c r="K75" s="6">
        <f t="shared" si="2"/>
        <v>13257</v>
      </c>
      <c r="L75" s="6">
        <f t="shared" si="2"/>
        <v>14550</v>
      </c>
      <c r="M75" s="6">
        <f t="shared" si="2"/>
        <v>14928</v>
      </c>
      <c r="N75" s="6">
        <f t="shared" si="2"/>
        <v>12282</v>
      </c>
      <c r="O75" s="6">
        <f t="shared" si="2"/>
        <v>13605</v>
      </c>
      <c r="P75" s="6"/>
    </row>
    <row r="76" spans="1:16" ht="15.75">
      <c r="A76" s="7" t="s">
        <v>38</v>
      </c>
      <c r="B76" s="7"/>
      <c r="C76" s="3" t="s">
        <v>17</v>
      </c>
      <c r="D76" s="6">
        <f aca="true" t="shared" si="3" ref="D76:O76">D56+D59+D62+D65+D69+D73</f>
        <v>15825163.721</v>
      </c>
      <c r="E76" s="6">
        <f t="shared" si="3"/>
        <v>12686950.31799999</v>
      </c>
      <c r="F76" s="6">
        <f t="shared" si="3"/>
        <v>12785675.004000012</v>
      </c>
      <c r="G76" s="6">
        <f t="shared" si="3"/>
        <v>12900842.811</v>
      </c>
      <c r="H76" s="6">
        <f t="shared" si="3"/>
        <v>12785675.004000012</v>
      </c>
      <c r="I76" s="6">
        <f t="shared" si="3"/>
        <v>12150960.23499999</v>
      </c>
      <c r="J76" s="6">
        <f t="shared" si="3"/>
        <v>13133321.717</v>
      </c>
      <c r="K76" s="6">
        <f t="shared" si="3"/>
        <v>14892972.061999997</v>
      </c>
      <c r="L76" s="6">
        <f t="shared" si="3"/>
        <v>15893203.728</v>
      </c>
      <c r="M76" s="6">
        <f t="shared" si="3"/>
        <v>13637253.727000002</v>
      </c>
      <c r="N76" s="6">
        <f t="shared" si="3"/>
        <v>10730959.828</v>
      </c>
      <c r="O76" s="6">
        <f t="shared" si="3"/>
        <v>14243417.578000002</v>
      </c>
      <c r="P76" s="6">
        <f>SUM(D76:O76)</f>
        <v>161666395.733</v>
      </c>
    </row>
    <row r="77" spans="1:16" ht="15.75">
      <c r="A77" s="7"/>
      <c r="B77" s="7"/>
      <c r="C77" s="7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ht="15">
      <c r="A78" s="3" t="s">
        <v>39</v>
      </c>
      <c r="B78" s="3">
        <v>3000</v>
      </c>
      <c r="C78" s="3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ht="15">
      <c r="A79" s="3"/>
      <c r="B79" s="3"/>
      <c r="C79" s="3" t="s">
        <v>16</v>
      </c>
      <c r="D79" s="5">
        <v>860</v>
      </c>
      <c r="E79" s="5">
        <v>1208</v>
      </c>
      <c r="F79" s="5">
        <v>1196</v>
      </c>
      <c r="G79" s="5">
        <v>1187</v>
      </c>
      <c r="H79" s="5">
        <v>1197</v>
      </c>
      <c r="I79" s="5">
        <v>1229</v>
      </c>
      <c r="J79" s="5">
        <v>1228</v>
      </c>
      <c r="K79" s="5">
        <v>1198</v>
      </c>
      <c r="L79" s="5">
        <v>1244</v>
      </c>
      <c r="M79" s="5">
        <v>1329</v>
      </c>
      <c r="N79" s="5">
        <v>1117</v>
      </c>
      <c r="O79" s="5">
        <v>1207</v>
      </c>
      <c r="P79" s="5"/>
    </row>
    <row r="80" spans="1:16" ht="15">
      <c r="A80" s="3"/>
      <c r="B80" s="3"/>
      <c r="C80" s="3" t="s">
        <v>17</v>
      </c>
      <c r="D80" s="5">
        <v>22668746</v>
      </c>
      <c r="E80" s="5">
        <v>23908480.992</v>
      </c>
      <c r="F80" s="5">
        <v>22925548.993</v>
      </c>
      <c r="G80" s="5">
        <v>22822539.998</v>
      </c>
      <c r="H80" s="5">
        <v>22925548.993</v>
      </c>
      <c r="I80" s="5">
        <v>25912832.999</v>
      </c>
      <c r="J80" s="5">
        <v>24169662.002</v>
      </c>
      <c r="K80" s="5">
        <v>28247274.1</v>
      </c>
      <c r="L80" s="5">
        <v>31727143</v>
      </c>
      <c r="M80" s="5">
        <v>26320585</v>
      </c>
      <c r="N80" s="5">
        <v>20728768</v>
      </c>
      <c r="O80" s="5">
        <v>25504730.601</v>
      </c>
      <c r="P80" s="5">
        <f>SUM(D80:O80)</f>
        <v>297861860.67800003</v>
      </c>
    </row>
    <row r="81" spans="1:16" ht="15">
      <c r="A81" s="3" t="s">
        <v>40</v>
      </c>
      <c r="B81" s="3">
        <v>3002</v>
      </c>
      <c r="C81" s="3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ht="15">
      <c r="A82" s="3"/>
      <c r="B82" s="3"/>
      <c r="C82" s="3" t="s">
        <v>16</v>
      </c>
      <c r="D82" s="5">
        <v>84</v>
      </c>
      <c r="E82" s="5">
        <v>97</v>
      </c>
      <c r="F82" s="5">
        <v>112</v>
      </c>
      <c r="G82" s="5">
        <v>110</v>
      </c>
      <c r="H82" s="5">
        <v>112</v>
      </c>
      <c r="I82" s="5">
        <v>115</v>
      </c>
      <c r="J82" s="5">
        <v>115</v>
      </c>
      <c r="K82" s="5">
        <v>107</v>
      </c>
      <c r="L82" s="5">
        <v>119</v>
      </c>
      <c r="M82" s="5">
        <v>116</v>
      </c>
      <c r="N82" s="5">
        <v>104</v>
      </c>
      <c r="O82" s="5">
        <v>110</v>
      </c>
      <c r="P82" s="5"/>
    </row>
    <row r="83" spans="1:16" ht="15">
      <c r="A83" s="3"/>
      <c r="B83" s="3"/>
      <c r="C83" s="3" t="s">
        <v>17</v>
      </c>
      <c r="D83" s="5">
        <v>5243194</v>
      </c>
      <c r="E83" s="5">
        <v>5256044</v>
      </c>
      <c r="F83" s="5">
        <v>5075721</v>
      </c>
      <c r="G83" s="5">
        <v>5107635</v>
      </c>
      <c r="H83" s="5">
        <v>5075721</v>
      </c>
      <c r="I83" s="5">
        <v>5034688</v>
      </c>
      <c r="J83" s="5">
        <v>5369407</v>
      </c>
      <c r="K83" s="5">
        <v>6011300</v>
      </c>
      <c r="L83" s="5">
        <v>6361845</v>
      </c>
      <c r="M83" s="5">
        <v>5131424</v>
      </c>
      <c r="N83" s="5">
        <v>4972248</v>
      </c>
      <c r="O83" s="5">
        <v>5744294</v>
      </c>
      <c r="P83" s="5">
        <f>SUM(D83:O83)</f>
        <v>64383521</v>
      </c>
    </row>
    <row r="84" spans="1:16" ht="15">
      <c r="A84" s="3" t="s">
        <v>41</v>
      </c>
      <c r="B84" s="3">
        <v>3006</v>
      </c>
      <c r="C84" s="3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ht="15">
      <c r="A85" s="3"/>
      <c r="B85" s="3"/>
      <c r="C85" s="3" t="s">
        <v>16</v>
      </c>
      <c r="D85" s="5">
        <v>24</v>
      </c>
      <c r="E85" s="5">
        <v>31</v>
      </c>
      <c r="F85" s="5">
        <v>43</v>
      </c>
      <c r="G85" s="5">
        <v>40</v>
      </c>
      <c r="H85" s="5">
        <v>43</v>
      </c>
      <c r="I85" s="5">
        <v>41</v>
      </c>
      <c r="J85" s="5">
        <v>26</v>
      </c>
      <c r="K85" s="5">
        <v>27</v>
      </c>
      <c r="L85" s="5">
        <v>48</v>
      </c>
      <c r="M85" s="5">
        <v>30</v>
      </c>
      <c r="N85" s="5">
        <v>39</v>
      </c>
      <c r="O85" s="5">
        <v>40</v>
      </c>
      <c r="P85" s="5"/>
    </row>
    <row r="86" spans="1:16" ht="15">
      <c r="A86" s="3"/>
      <c r="B86" s="3"/>
      <c r="C86" s="3" t="s">
        <v>42</v>
      </c>
      <c r="D86" s="5">
        <v>13074006</v>
      </c>
      <c r="E86" s="5">
        <v>21997818.2</v>
      </c>
      <c r="F86" s="5">
        <v>29091001</v>
      </c>
      <c r="G86" s="5">
        <v>12668690</v>
      </c>
      <c r="H86" s="5">
        <v>29091001</v>
      </c>
      <c r="I86" s="5">
        <v>31841953</v>
      </c>
      <c r="J86" s="5">
        <v>11578506.8</v>
      </c>
      <c r="K86" s="5">
        <v>26002685</v>
      </c>
      <c r="L86" s="5">
        <v>35817844</v>
      </c>
      <c r="M86" s="5">
        <v>16276542.8</v>
      </c>
      <c r="N86" s="5">
        <v>27276300.4</v>
      </c>
      <c r="O86" s="5">
        <v>23626384.2</v>
      </c>
      <c r="P86" s="5">
        <f>SUM(D86:O86)</f>
        <v>278342732.40000004</v>
      </c>
    </row>
    <row r="87" spans="1:16" ht="15">
      <c r="A87" s="3" t="s">
        <v>50</v>
      </c>
      <c r="B87" s="3">
        <v>3008</v>
      </c>
      <c r="C87" s="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ht="15">
      <c r="A88" s="3"/>
      <c r="B88" s="3"/>
      <c r="C88" s="3" t="s">
        <v>16</v>
      </c>
      <c r="D88" s="5">
        <v>10</v>
      </c>
      <c r="E88" s="5">
        <v>8</v>
      </c>
      <c r="F88" s="5">
        <v>12</v>
      </c>
      <c r="G88" s="5">
        <v>15</v>
      </c>
      <c r="H88" s="5">
        <v>12</v>
      </c>
      <c r="I88" s="5">
        <v>8</v>
      </c>
      <c r="J88" s="5">
        <v>9</v>
      </c>
      <c r="K88" s="5">
        <v>11</v>
      </c>
      <c r="L88" s="5">
        <v>11</v>
      </c>
      <c r="M88" s="5">
        <v>11</v>
      </c>
      <c r="N88" s="5">
        <v>7</v>
      </c>
      <c r="O88" s="5">
        <v>20</v>
      </c>
      <c r="P88" s="5"/>
    </row>
    <row r="89" spans="1:16" ht="15">
      <c r="A89" s="3"/>
      <c r="B89" s="3"/>
      <c r="C89" s="3" t="s">
        <v>42</v>
      </c>
      <c r="D89" s="5">
        <v>3785925</v>
      </c>
      <c r="E89" s="5">
        <v>1296800</v>
      </c>
      <c r="F89" s="5">
        <v>2529675</v>
      </c>
      <c r="G89" s="5">
        <v>2945925</v>
      </c>
      <c r="H89" s="5">
        <v>2529675</v>
      </c>
      <c r="I89" s="5">
        <v>2944050</v>
      </c>
      <c r="J89" s="5">
        <v>3818350</v>
      </c>
      <c r="K89" s="5">
        <v>4534800</v>
      </c>
      <c r="L89" s="5">
        <v>4808750</v>
      </c>
      <c r="M89" s="5">
        <v>3893900</v>
      </c>
      <c r="N89" s="5">
        <v>2312450</v>
      </c>
      <c r="O89" s="5">
        <v>3392000</v>
      </c>
      <c r="P89" s="5">
        <f>SUM(D89:O89)</f>
        <v>38792300</v>
      </c>
    </row>
    <row r="90" spans="1:16" ht="15">
      <c r="A90" s="3" t="s">
        <v>51</v>
      </c>
      <c r="B90" s="3"/>
      <c r="C90" s="3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ht="15">
      <c r="A91" s="3"/>
      <c r="B91" s="3"/>
      <c r="C91" s="3" t="s">
        <v>16</v>
      </c>
      <c r="D91" s="5">
        <v>4</v>
      </c>
      <c r="E91" s="5">
        <v>4</v>
      </c>
      <c r="F91" s="5">
        <v>5</v>
      </c>
      <c r="G91" s="5">
        <v>4</v>
      </c>
      <c r="H91" s="5">
        <v>5</v>
      </c>
      <c r="I91" s="5">
        <v>4</v>
      </c>
      <c r="J91" s="5">
        <v>4</v>
      </c>
      <c r="K91" s="5">
        <v>4</v>
      </c>
      <c r="L91" s="5">
        <v>4</v>
      </c>
      <c r="M91" s="5">
        <v>4</v>
      </c>
      <c r="N91" s="5">
        <v>4</v>
      </c>
      <c r="O91" s="5">
        <v>4</v>
      </c>
      <c r="P91" s="5"/>
    </row>
    <row r="92" spans="1:16" ht="15">
      <c r="A92" s="3"/>
      <c r="B92" s="3"/>
      <c r="C92" s="3" t="s">
        <v>17</v>
      </c>
      <c r="D92" s="5">
        <v>28260700</v>
      </c>
      <c r="E92" s="5">
        <v>27587000</v>
      </c>
      <c r="F92" s="5">
        <v>26846400</v>
      </c>
      <c r="G92" s="5">
        <v>28560900</v>
      </c>
      <c r="H92" s="5">
        <v>26846400</v>
      </c>
      <c r="I92" s="5">
        <v>28076600</v>
      </c>
      <c r="J92" s="5">
        <v>29209400</v>
      </c>
      <c r="K92" s="5">
        <v>30403300</v>
      </c>
      <c r="L92" s="5">
        <v>34263000</v>
      </c>
      <c r="M92" s="5">
        <v>30473300</v>
      </c>
      <c r="N92" s="5">
        <v>32100900</v>
      </c>
      <c r="O92" s="5">
        <v>25400700</v>
      </c>
      <c r="P92" s="5">
        <v>250792300</v>
      </c>
    </row>
    <row r="93" spans="1:16" ht="15">
      <c r="A93" s="3"/>
      <c r="B93" s="3"/>
      <c r="C93" s="3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ht="15.75">
      <c r="A94" s="3"/>
      <c r="B94" s="3"/>
      <c r="C94" s="3" t="s">
        <v>16</v>
      </c>
      <c r="D94" s="6">
        <f aca="true" t="shared" si="4" ref="D94:O94">D79+D82+D85+D88+D91</f>
        <v>982</v>
      </c>
      <c r="E94" s="6">
        <f t="shared" si="4"/>
        <v>1348</v>
      </c>
      <c r="F94" s="6">
        <f t="shared" si="4"/>
        <v>1368</v>
      </c>
      <c r="G94" s="6">
        <f t="shared" si="4"/>
        <v>1356</v>
      </c>
      <c r="H94" s="6">
        <f t="shared" si="4"/>
        <v>1369</v>
      </c>
      <c r="I94" s="6">
        <f t="shared" si="4"/>
        <v>1397</v>
      </c>
      <c r="J94" s="6">
        <f t="shared" si="4"/>
        <v>1382</v>
      </c>
      <c r="K94" s="6">
        <f t="shared" si="4"/>
        <v>1347</v>
      </c>
      <c r="L94" s="6">
        <f t="shared" si="4"/>
        <v>1426</v>
      </c>
      <c r="M94" s="6">
        <f t="shared" si="4"/>
        <v>1490</v>
      </c>
      <c r="N94" s="6">
        <f t="shared" si="4"/>
        <v>1271</v>
      </c>
      <c r="O94" s="6">
        <f t="shared" si="4"/>
        <v>1381</v>
      </c>
      <c r="P94" s="6"/>
    </row>
    <row r="95" spans="1:16" ht="15.75">
      <c r="A95" s="7" t="s">
        <v>52</v>
      </c>
      <c r="B95" s="7"/>
      <c r="C95" s="3" t="s">
        <v>17</v>
      </c>
      <c r="D95" s="6">
        <f aca="true" t="shared" si="5" ref="D95:O95">D80+D83+D86+D89+D92</f>
        <v>73032571</v>
      </c>
      <c r="E95" s="6">
        <f t="shared" si="5"/>
        <v>80046143.192</v>
      </c>
      <c r="F95" s="6">
        <f t="shared" si="5"/>
        <v>86468345.993</v>
      </c>
      <c r="G95" s="6">
        <f t="shared" si="5"/>
        <v>72105689.998</v>
      </c>
      <c r="H95" s="6">
        <f t="shared" si="5"/>
        <v>86468345.993</v>
      </c>
      <c r="I95" s="6">
        <f t="shared" si="5"/>
        <v>93810123.999</v>
      </c>
      <c r="J95" s="6">
        <f t="shared" si="5"/>
        <v>74145325.802</v>
      </c>
      <c r="K95" s="6">
        <f t="shared" si="5"/>
        <v>95199359.1</v>
      </c>
      <c r="L95" s="6">
        <f t="shared" si="5"/>
        <v>112978582</v>
      </c>
      <c r="M95" s="6">
        <f t="shared" si="5"/>
        <v>82095751.8</v>
      </c>
      <c r="N95" s="6">
        <f t="shared" si="5"/>
        <v>87390666.4</v>
      </c>
      <c r="O95" s="6">
        <f t="shared" si="5"/>
        <v>83668108.801</v>
      </c>
      <c r="P95" s="6">
        <f>SUM(D95:O95)</f>
        <v>1027409014.078</v>
      </c>
    </row>
    <row r="96" spans="1:16" ht="15.75">
      <c r="A96" s="7"/>
      <c r="B96" s="7"/>
      <c r="C96" s="7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ht="15">
      <c r="A97" s="3" t="s">
        <v>53</v>
      </c>
      <c r="B97" s="3">
        <v>4000</v>
      </c>
      <c r="C97" s="3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15">
      <c r="A98" s="3"/>
      <c r="B98" s="3"/>
      <c r="C98" s="3" t="s">
        <v>16</v>
      </c>
      <c r="D98" s="5">
        <v>1021</v>
      </c>
      <c r="E98" s="5">
        <v>901</v>
      </c>
      <c r="F98" s="5">
        <v>967</v>
      </c>
      <c r="G98" s="5">
        <v>963</v>
      </c>
      <c r="H98" s="5">
        <v>967</v>
      </c>
      <c r="I98" s="5">
        <v>961</v>
      </c>
      <c r="J98" s="5">
        <v>1035</v>
      </c>
      <c r="K98" s="5">
        <v>916</v>
      </c>
      <c r="L98" s="5">
        <v>991</v>
      </c>
      <c r="M98" s="5">
        <v>1053</v>
      </c>
      <c r="N98" s="5">
        <v>853</v>
      </c>
      <c r="O98" s="5">
        <v>990</v>
      </c>
      <c r="P98" s="5"/>
    </row>
    <row r="99" spans="1:16" ht="15">
      <c r="A99" s="3"/>
      <c r="B99" s="3"/>
      <c r="C99" s="3" t="s">
        <v>17</v>
      </c>
      <c r="D99" s="5">
        <v>37641</v>
      </c>
      <c r="E99" s="5">
        <v>33947</v>
      </c>
      <c r="F99" s="5">
        <v>35757</v>
      </c>
      <c r="G99" s="5">
        <v>35711</v>
      </c>
      <c r="H99" s="5">
        <v>35757</v>
      </c>
      <c r="I99" s="5">
        <v>35645</v>
      </c>
      <c r="J99" s="5">
        <v>37667</v>
      </c>
      <c r="K99" s="5">
        <v>34011</v>
      </c>
      <c r="L99" s="5">
        <v>36036</v>
      </c>
      <c r="M99" s="5">
        <v>39688</v>
      </c>
      <c r="N99" s="5">
        <v>30481</v>
      </c>
      <c r="O99" s="5">
        <v>36218</v>
      </c>
      <c r="P99" s="5">
        <f>SUM(D99:O99)</f>
        <v>428559</v>
      </c>
    </row>
    <row r="100" spans="1:16" ht="15">
      <c r="A100" s="3" t="s">
        <v>54</v>
      </c>
      <c r="B100" s="3">
        <v>4001</v>
      </c>
      <c r="C100" s="3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5">
      <c r="A101" s="3"/>
      <c r="B101" s="3"/>
      <c r="C101" s="3" t="s">
        <v>16</v>
      </c>
      <c r="D101" s="5">
        <v>5</v>
      </c>
      <c r="E101" s="5">
        <v>5</v>
      </c>
      <c r="F101" s="5">
        <v>5</v>
      </c>
      <c r="G101" s="5">
        <v>5</v>
      </c>
      <c r="H101" s="5">
        <v>5</v>
      </c>
      <c r="I101" s="5">
        <v>8</v>
      </c>
      <c r="J101" s="5">
        <v>7</v>
      </c>
      <c r="K101" s="5">
        <v>6</v>
      </c>
      <c r="L101" s="5">
        <v>6</v>
      </c>
      <c r="M101" s="5">
        <v>5</v>
      </c>
      <c r="N101" s="5">
        <v>7</v>
      </c>
      <c r="O101" s="5">
        <v>5</v>
      </c>
      <c r="P101" s="5"/>
    </row>
    <row r="102" spans="1:16" ht="15">
      <c r="A102" s="3"/>
      <c r="B102" s="3"/>
      <c r="C102" s="3" t="s">
        <v>17</v>
      </c>
      <c r="D102" s="5">
        <v>120</v>
      </c>
      <c r="E102" s="5">
        <v>120</v>
      </c>
      <c r="F102" s="5">
        <v>120</v>
      </c>
      <c r="G102" s="5">
        <v>120</v>
      </c>
      <c r="H102" s="5">
        <v>120</v>
      </c>
      <c r="I102" s="5">
        <v>187</v>
      </c>
      <c r="J102" s="5">
        <v>180</v>
      </c>
      <c r="K102" s="5">
        <v>160</v>
      </c>
      <c r="L102" s="5">
        <v>160</v>
      </c>
      <c r="M102" s="5">
        <v>135</v>
      </c>
      <c r="N102" s="5">
        <v>116</v>
      </c>
      <c r="O102" s="5">
        <v>89</v>
      </c>
      <c r="P102" s="5">
        <f>SUM(D102:O102)</f>
        <v>1627</v>
      </c>
    </row>
    <row r="103" spans="1:16" ht="15">
      <c r="A103" s="3" t="s">
        <v>55</v>
      </c>
      <c r="B103" s="3">
        <v>4002</v>
      </c>
      <c r="C103" s="3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5">
      <c r="A104" s="3"/>
      <c r="B104" s="3"/>
      <c r="C104" s="3" t="s">
        <v>16</v>
      </c>
      <c r="D104" s="5">
        <v>494</v>
      </c>
      <c r="E104" s="5">
        <v>460</v>
      </c>
      <c r="F104" s="5">
        <v>483</v>
      </c>
      <c r="G104" s="5">
        <v>484</v>
      </c>
      <c r="H104" s="5">
        <v>483</v>
      </c>
      <c r="I104" s="5">
        <v>495</v>
      </c>
      <c r="J104" s="5">
        <v>524</v>
      </c>
      <c r="K104" s="5">
        <v>480</v>
      </c>
      <c r="L104" s="5">
        <v>473</v>
      </c>
      <c r="M104" s="5">
        <v>543</v>
      </c>
      <c r="N104" s="5">
        <v>449</v>
      </c>
      <c r="O104" s="5">
        <v>522</v>
      </c>
      <c r="P104" s="5"/>
    </row>
    <row r="105" spans="1:16" ht="15">
      <c r="A105" s="3"/>
      <c r="B105" s="3"/>
      <c r="C105" s="3" t="s">
        <v>17</v>
      </c>
      <c r="D105" s="5">
        <v>113011</v>
      </c>
      <c r="E105" s="5">
        <v>109751</v>
      </c>
      <c r="F105" s="5">
        <v>111188</v>
      </c>
      <c r="G105" s="5">
        <v>111269</v>
      </c>
      <c r="H105" s="5">
        <v>111188</v>
      </c>
      <c r="I105" s="5">
        <v>111574</v>
      </c>
      <c r="J105" s="5">
        <v>113393</v>
      </c>
      <c r="K105" s="5">
        <v>110477</v>
      </c>
      <c r="L105" s="5">
        <v>108258</v>
      </c>
      <c r="M105" s="5">
        <v>115457</v>
      </c>
      <c r="N105" s="5">
        <v>107455</v>
      </c>
      <c r="O105" s="5">
        <v>112753</v>
      </c>
      <c r="P105" s="5">
        <f>SUM(D105:O105)</f>
        <v>1335774</v>
      </c>
    </row>
    <row r="106" spans="1:16" ht="15">
      <c r="A106" s="3" t="s">
        <v>56</v>
      </c>
      <c r="B106" s="3">
        <v>4003</v>
      </c>
      <c r="C106" s="3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5">
      <c r="A107" s="3"/>
      <c r="B107" s="3"/>
      <c r="C107" s="3" t="s">
        <v>16</v>
      </c>
      <c r="D107" s="5">
        <v>1</v>
      </c>
      <c r="E107" s="5">
        <v>1</v>
      </c>
      <c r="F107" s="5">
        <v>1</v>
      </c>
      <c r="G107" s="5">
        <v>1</v>
      </c>
      <c r="H107" s="5">
        <v>1</v>
      </c>
      <c r="I107" s="5">
        <v>1</v>
      </c>
      <c r="J107" s="5">
        <v>1</v>
      </c>
      <c r="K107" s="5">
        <v>1</v>
      </c>
      <c r="L107" s="5">
        <v>1</v>
      </c>
      <c r="M107" s="5">
        <v>2</v>
      </c>
      <c r="N107" s="5">
        <v>2</v>
      </c>
      <c r="O107" s="5">
        <v>2</v>
      </c>
      <c r="P107" s="5"/>
    </row>
    <row r="108" spans="1:16" ht="15">
      <c r="A108" s="3"/>
      <c r="B108" s="3"/>
      <c r="C108" s="3" t="s">
        <v>17</v>
      </c>
      <c r="D108" s="5">
        <v>29</v>
      </c>
      <c r="E108" s="5">
        <v>29</v>
      </c>
      <c r="F108" s="5">
        <v>29</v>
      </c>
      <c r="G108" s="5">
        <v>29</v>
      </c>
      <c r="H108" s="5">
        <v>29</v>
      </c>
      <c r="I108" s="5">
        <v>29</v>
      </c>
      <c r="J108" s="5">
        <v>29</v>
      </c>
      <c r="K108" s="5">
        <v>29</v>
      </c>
      <c r="L108" s="5">
        <v>29</v>
      </c>
      <c r="M108" s="5">
        <v>231</v>
      </c>
      <c r="N108" s="5">
        <v>58</v>
      </c>
      <c r="O108" s="5">
        <v>39</v>
      </c>
      <c r="P108" s="5">
        <f>SUM(D108:O108)</f>
        <v>589</v>
      </c>
    </row>
    <row r="109" spans="1:16" ht="15">
      <c r="A109" s="3" t="s">
        <v>57</v>
      </c>
      <c r="B109" s="3">
        <v>4004</v>
      </c>
      <c r="C109" s="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15">
      <c r="A110" s="3"/>
      <c r="B110" s="3"/>
      <c r="C110" s="3" t="s">
        <v>16</v>
      </c>
      <c r="D110" s="5">
        <v>415</v>
      </c>
      <c r="E110" s="5">
        <v>388</v>
      </c>
      <c r="F110" s="5">
        <v>408</v>
      </c>
      <c r="G110" s="5">
        <v>407</v>
      </c>
      <c r="H110" s="5">
        <v>408</v>
      </c>
      <c r="I110" s="5">
        <v>405</v>
      </c>
      <c r="J110" s="5">
        <v>440</v>
      </c>
      <c r="K110" s="5">
        <v>384</v>
      </c>
      <c r="L110" s="5">
        <v>408</v>
      </c>
      <c r="M110" s="5">
        <v>430</v>
      </c>
      <c r="N110" s="5">
        <v>348</v>
      </c>
      <c r="O110" s="5">
        <v>399</v>
      </c>
      <c r="P110" s="5"/>
    </row>
    <row r="111" spans="1:16" ht="15">
      <c r="A111" s="3"/>
      <c r="B111" s="3"/>
      <c r="C111" s="3" t="s">
        <v>17</v>
      </c>
      <c r="D111" s="5">
        <v>27319</v>
      </c>
      <c r="E111" s="5">
        <v>26207</v>
      </c>
      <c r="F111" s="5">
        <v>26877</v>
      </c>
      <c r="G111" s="5">
        <v>26703</v>
      </c>
      <c r="H111" s="5">
        <v>26877</v>
      </c>
      <c r="I111" s="5">
        <v>26639</v>
      </c>
      <c r="J111" s="5">
        <v>27666</v>
      </c>
      <c r="K111" s="5">
        <v>25923</v>
      </c>
      <c r="L111" s="5">
        <v>26695</v>
      </c>
      <c r="M111" s="5">
        <v>28733</v>
      </c>
      <c r="N111" s="5">
        <v>23347</v>
      </c>
      <c r="O111" s="5">
        <v>26489</v>
      </c>
      <c r="P111" s="5">
        <f>SUM(D111:O111)</f>
        <v>319475</v>
      </c>
    </row>
    <row r="112" spans="1:16" ht="15">
      <c r="A112" s="3" t="s">
        <v>58</v>
      </c>
      <c r="B112" s="3">
        <v>4005</v>
      </c>
      <c r="C112" s="3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15">
      <c r="A113" s="3"/>
      <c r="B113" s="3"/>
      <c r="C113" s="3" t="s">
        <v>16</v>
      </c>
      <c r="D113" s="5">
        <v>6</v>
      </c>
      <c r="E113" s="5">
        <v>3</v>
      </c>
      <c r="F113" s="5">
        <v>4</v>
      </c>
      <c r="G113" s="5">
        <v>4</v>
      </c>
      <c r="H113" s="5">
        <v>4</v>
      </c>
      <c r="I113" s="5">
        <v>2</v>
      </c>
      <c r="J113" s="5">
        <v>4</v>
      </c>
      <c r="K113" s="5">
        <v>1</v>
      </c>
      <c r="L113" s="5">
        <v>3</v>
      </c>
      <c r="M113" s="5">
        <v>4</v>
      </c>
      <c r="N113" s="5">
        <v>1</v>
      </c>
      <c r="O113" s="5">
        <v>3</v>
      </c>
      <c r="P113" s="5"/>
    </row>
    <row r="114" spans="1:16" ht="15">
      <c r="A114" s="3"/>
      <c r="B114" s="3"/>
      <c r="C114" s="3" t="s">
        <v>17</v>
      </c>
      <c r="D114" s="5">
        <v>661</v>
      </c>
      <c r="E114" s="5">
        <v>164</v>
      </c>
      <c r="F114" s="5">
        <v>232</v>
      </c>
      <c r="G114" s="5">
        <v>174</v>
      </c>
      <c r="H114" s="5">
        <v>232</v>
      </c>
      <c r="I114" s="5">
        <v>123</v>
      </c>
      <c r="J114" s="5">
        <v>205</v>
      </c>
      <c r="K114" s="5">
        <v>41</v>
      </c>
      <c r="L114" s="5">
        <v>205</v>
      </c>
      <c r="M114" s="5">
        <v>210</v>
      </c>
      <c r="N114" s="5">
        <v>41</v>
      </c>
      <c r="O114" s="5">
        <v>164</v>
      </c>
      <c r="P114" s="5">
        <f>SUM(D114:O114)</f>
        <v>2452</v>
      </c>
    </row>
    <row r="115" spans="1:16" ht="15">
      <c r="A115" s="3" t="s">
        <v>59</v>
      </c>
      <c r="B115" s="3">
        <v>4006</v>
      </c>
      <c r="C115" s="3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15">
      <c r="A116" s="3"/>
      <c r="B116" s="3"/>
      <c r="C116" s="3" t="s">
        <v>16</v>
      </c>
      <c r="D116" s="5">
        <v>227</v>
      </c>
      <c r="E116" s="5">
        <v>223</v>
      </c>
      <c r="F116" s="5">
        <v>224</v>
      </c>
      <c r="G116" s="5">
        <v>227</v>
      </c>
      <c r="H116" s="5">
        <v>224</v>
      </c>
      <c r="I116" s="5">
        <v>233</v>
      </c>
      <c r="J116" s="5">
        <v>246</v>
      </c>
      <c r="K116" s="5">
        <v>235</v>
      </c>
      <c r="L116" s="5">
        <v>237</v>
      </c>
      <c r="M116" s="5">
        <v>263</v>
      </c>
      <c r="N116" s="5">
        <v>212</v>
      </c>
      <c r="O116" s="5">
        <v>240</v>
      </c>
      <c r="P116" s="5"/>
    </row>
    <row r="117" spans="1:16" ht="15">
      <c r="A117" s="3"/>
      <c r="B117" s="3"/>
      <c r="C117" s="3" t="s">
        <v>17</v>
      </c>
      <c r="D117" s="5">
        <v>42108</v>
      </c>
      <c r="E117" s="5">
        <v>40370</v>
      </c>
      <c r="F117" s="5">
        <v>41034</v>
      </c>
      <c r="G117" s="5">
        <v>41280</v>
      </c>
      <c r="H117" s="5">
        <v>41034</v>
      </c>
      <c r="I117" s="5">
        <v>41762</v>
      </c>
      <c r="J117" s="5">
        <v>42606</v>
      </c>
      <c r="K117" s="5">
        <v>42070</v>
      </c>
      <c r="L117" s="5">
        <v>40778</v>
      </c>
      <c r="M117" s="5">
        <v>46920</v>
      </c>
      <c r="N117" s="5">
        <v>36532</v>
      </c>
      <c r="O117" s="5">
        <v>41918</v>
      </c>
      <c r="P117" s="5">
        <f>SUM(D117:O117)</f>
        <v>498412</v>
      </c>
    </row>
    <row r="118" spans="1:16" ht="15">
      <c r="A118" s="3" t="s">
        <v>60</v>
      </c>
      <c r="B118" s="3">
        <v>4007</v>
      </c>
      <c r="C118" s="3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5">
      <c r="A119" s="3"/>
      <c r="B119" s="3"/>
      <c r="C119" s="3" t="s">
        <v>16</v>
      </c>
      <c r="D119" s="5">
        <v>4</v>
      </c>
      <c r="E119" s="5">
        <v>4</v>
      </c>
      <c r="F119" s="5">
        <v>4</v>
      </c>
      <c r="G119" s="5">
        <v>4</v>
      </c>
      <c r="H119" s="5">
        <v>4</v>
      </c>
      <c r="I119" s="5">
        <v>3</v>
      </c>
      <c r="J119" s="5">
        <v>3</v>
      </c>
      <c r="K119" s="5">
        <v>3</v>
      </c>
      <c r="L119" s="5">
        <v>2</v>
      </c>
      <c r="M119" s="5">
        <v>6</v>
      </c>
      <c r="N119" s="5">
        <v>3</v>
      </c>
      <c r="O119" s="5">
        <v>4</v>
      </c>
      <c r="P119" s="5"/>
    </row>
    <row r="120" spans="1:16" ht="15">
      <c r="A120" s="3"/>
      <c r="B120" s="3"/>
      <c r="C120" s="3" t="s">
        <v>17</v>
      </c>
      <c r="D120" s="5">
        <v>240</v>
      </c>
      <c r="E120" s="5">
        <v>240</v>
      </c>
      <c r="F120" s="5">
        <v>240</v>
      </c>
      <c r="G120" s="5">
        <v>240</v>
      </c>
      <c r="H120" s="5">
        <v>240</v>
      </c>
      <c r="I120" s="5">
        <v>168</v>
      </c>
      <c r="J120" s="5">
        <v>180</v>
      </c>
      <c r="K120" s="5">
        <v>180</v>
      </c>
      <c r="L120" s="5">
        <v>120</v>
      </c>
      <c r="M120" s="5">
        <v>314</v>
      </c>
      <c r="N120" s="5">
        <v>180</v>
      </c>
      <c r="O120" s="5">
        <v>240</v>
      </c>
      <c r="P120" s="5">
        <f>SUM(D120:O120)</f>
        <v>2582</v>
      </c>
    </row>
    <row r="121" spans="1:16" ht="15">
      <c r="A121" s="3" t="s">
        <v>61</v>
      </c>
      <c r="B121" s="3">
        <v>4008</v>
      </c>
      <c r="C121" s="3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5">
      <c r="A122" s="3"/>
      <c r="B122" s="3"/>
      <c r="C122" s="3" t="s">
        <v>16</v>
      </c>
      <c r="D122" s="5">
        <v>309</v>
      </c>
      <c r="E122" s="5">
        <v>314</v>
      </c>
      <c r="F122" s="5">
        <v>322</v>
      </c>
      <c r="G122" s="5">
        <v>316</v>
      </c>
      <c r="H122" s="5">
        <v>322</v>
      </c>
      <c r="I122" s="5">
        <v>314</v>
      </c>
      <c r="J122" s="5">
        <v>339</v>
      </c>
      <c r="K122" s="5">
        <v>300</v>
      </c>
      <c r="L122" s="5">
        <v>311</v>
      </c>
      <c r="M122" s="5">
        <v>349</v>
      </c>
      <c r="N122" s="5">
        <v>268</v>
      </c>
      <c r="O122" s="5">
        <v>317</v>
      </c>
      <c r="P122" s="5"/>
    </row>
    <row r="123" spans="1:16" ht="15">
      <c r="A123" s="3"/>
      <c r="B123" s="3"/>
      <c r="C123" s="3" t="s">
        <v>17</v>
      </c>
      <c r="D123" s="5">
        <v>68130</v>
      </c>
      <c r="E123" s="5">
        <v>70870</v>
      </c>
      <c r="F123" s="5">
        <v>69007</v>
      </c>
      <c r="G123" s="5">
        <v>68358</v>
      </c>
      <c r="H123" s="5">
        <v>69007</v>
      </c>
      <c r="I123" s="5">
        <v>68103</v>
      </c>
      <c r="J123" s="5">
        <v>70061</v>
      </c>
      <c r="K123" s="5">
        <v>65944</v>
      </c>
      <c r="L123" s="5">
        <v>66915</v>
      </c>
      <c r="M123" s="5">
        <v>74500</v>
      </c>
      <c r="N123" s="5">
        <v>59119</v>
      </c>
      <c r="O123" s="5">
        <v>68458</v>
      </c>
      <c r="P123" s="5">
        <f>SUM(D123:O123)</f>
        <v>818472</v>
      </c>
    </row>
    <row r="124" spans="1:16" ht="15">
      <c r="A124" s="3" t="s">
        <v>62</v>
      </c>
      <c r="B124" s="3">
        <v>4009</v>
      </c>
      <c r="C124" s="3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5">
      <c r="A125" s="3"/>
      <c r="B125" s="3"/>
      <c r="C125" s="3" t="s">
        <v>16</v>
      </c>
      <c r="D125" s="5">
        <v>5</v>
      </c>
      <c r="E125" s="5">
        <v>6</v>
      </c>
      <c r="F125" s="5">
        <v>9</v>
      </c>
      <c r="G125" s="5">
        <v>3</v>
      </c>
      <c r="H125" s="5">
        <v>9</v>
      </c>
      <c r="I125" s="5">
        <v>9</v>
      </c>
      <c r="J125" s="5">
        <v>11</v>
      </c>
      <c r="K125" s="5">
        <v>8</v>
      </c>
      <c r="L125" s="5">
        <v>8</v>
      </c>
      <c r="M125" s="5">
        <v>14</v>
      </c>
      <c r="N125" s="5">
        <v>6</v>
      </c>
      <c r="O125" s="5">
        <v>6</v>
      </c>
      <c r="P125" s="5"/>
    </row>
    <row r="126" spans="1:16" ht="15">
      <c r="A126" s="3"/>
      <c r="B126" s="3"/>
      <c r="C126" s="3" t="s">
        <v>17</v>
      </c>
      <c r="D126" s="5">
        <v>3116</v>
      </c>
      <c r="E126" s="5">
        <v>866</v>
      </c>
      <c r="F126" s="5">
        <v>1048</v>
      </c>
      <c r="G126" s="5">
        <v>444</v>
      </c>
      <c r="H126" s="5">
        <v>1048</v>
      </c>
      <c r="I126" s="5">
        <v>1299</v>
      </c>
      <c r="J126" s="5">
        <v>1281</v>
      </c>
      <c r="K126" s="5">
        <v>1132</v>
      </c>
      <c r="L126" s="5">
        <v>999</v>
      </c>
      <c r="M126" s="5">
        <v>2313</v>
      </c>
      <c r="N126" s="5">
        <v>585</v>
      </c>
      <c r="O126" s="5">
        <v>755</v>
      </c>
      <c r="P126" s="5">
        <f>SUM(D126:O126)</f>
        <v>14886</v>
      </c>
    </row>
    <row r="127" spans="1:16" ht="15">
      <c r="A127" s="3" t="s">
        <v>63</v>
      </c>
      <c r="B127" s="3">
        <v>4010</v>
      </c>
      <c r="C127" s="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5">
      <c r="A128" s="3"/>
      <c r="B128" s="3"/>
      <c r="C128" s="3" t="s">
        <v>16</v>
      </c>
      <c r="D128" s="5">
        <v>67</v>
      </c>
      <c r="E128" s="5">
        <v>71</v>
      </c>
      <c r="F128" s="5">
        <v>72</v>
      </c>
      <c r="G128" s="5">
        <v>71</v>
      </c>
      <c r="H128" s="5">
        <v>72</v>
      </c>
      <c r="I128" s="5">
        <v>73</v>
      </c>
      <c r="J128" s="5">
        <v>74</v>
      </c>
      <c r="K128" s="5">
        <v>74</v>
      </c>
      <c r="L128" s="5">
        <v>72</v>
      </c>
      <c r="M128" s="5">
        <v>85</v>
      </c>
      <c r="N128" s="5">
        <v>62</v>
      </c>
      <c r="O128" s="5">
        <v>80</v>
      </c>
      <c r="P128" s="5"/>
    </row>
    <row r="129" spans="1:16" ht="15">
      <c r="A129" s="3"/>
      <c r="B129" s="3"/>
      <c r="C129" s="3" t="s">
        <v>17</v>
      </c>
      <c r="D129" s="5">
        <v>20772</v>
      </c>
      <c r="E129" s="5">
        <v>21918</v>
      </c>
      <c r="F129" s="5">
        <v>21182</v>
      </c>
      <c r="G129" s="5">
        <v>20605</v>
      </c>
      <c r="H129" s="5">
        <v>21182</v>
      </c>
      <c r="I129" s="5">
        <v>21546</v>
      </c>
      <c r="J129" s="5">
        <v>22120</v>
      </c>
      <c r="K129" s="5">
        <v>20162</v>
      </c>
      <c r="L129" s="5">
        <v>21051</v>
      </c>
      <c r="M129" s="5">
        <v>24943</v>
      </c>
      <c r="N129" s="5">
        <v>17442</v>
      </c>
      <c r="O129" s="5">
        <v>22907</v>
      </c>
      <c r="P129" s="5">
        <f>SUM(D129:O129)</f>
        <v>255830</v>
      </c>
    </row>
    <row r="130" spans="1:16" ht="15">
      <c r="A130" s="3" t="s">
        <v>64</v>
      </c>
      <c r="B130" s="3">
        <v>4012</v>
      </c>
      <c r="C130" s="3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5">
      <c r="A131" s="3"/>
      <c r="B131" s="3"/>
      <c r="C131" s="3" t="s">
        <v>16</v>
      </c>
      <c r="D131" s="5">
        <v>1276</v>
      </c>
      <c r="E131" s="5">
        <v>1132</v>
      </c>
      <c r="F131" s="5">
        <v>1204</v>
      </c>
      <c r="G131" s="5">
        <v>1199</v>
      </c>
      <c r="H131" s="5">
        <v>1204</v>
      </c>
      <c r="I131" s="5">
        <v>1189</v>
      </c>
      <c r="J131" s="5">
        <v>1283</v>
      </c>
      <c r="K131" s="5">
        <v>1113</v>
      </c>
      <c r="L131" s="5">
        <v>1196</v>
      </c>
      <c r="M131" s="5">
        <v>1265</v>
      </c>
      <c r="N131" s="5">
        <v>1015</v>
      </c>
      <c r="O131" s="5">
        <v>1166</v>
      </c>
      <c r="P131" s="5"/>
    </row>
    <row r="132" spans="1:16" ht="15">
      <c r="A132" s="3"/>
      <c r="B132" s="3"/>
      <c r="C132" s="3" t="s">
        <v>17</v>
      </c>
      <c r="D132" s="5">
        <v>227518</v>
      </c>
      <c r="E132" s="5">
        <v>199472</v>
      </c>
      <c r="F132" s="5">
        <v>213214</v>
      </c>
      <c r="G132" s="5">
        <v>212598</v>
      </c>
      <c r="H132" s="5">
        <v>213214</v>
      </c>
      <c r="I132" s="5">
        <v>212463</v>
      </c>
      <c r="J132" s="5">
        <v>226629</v>
      </c>
      <c r="K132" s="5">
        <v>197369</v>
      </c>
      <c r="L132" s="5">
        <v>215430</v>
      </c>
      <c r="M132" s="5">
        <v>237708</v>
      </c>
      <c r="N132" s="5">
        <v>170166</v>
      </c>
      <c r="O132" s="5">
        <v>210441</v>
      </c>
      <c r="P132" s="5">
        <f>SUM(D132:O132)</f>
        <v>2536222</v>
      </c>
    </row>
    <row r="133" spans="1:16" ht="15">
      <c r="A133" s="3" t="s">
        <v>65</v>
      </c>
      <c r="B133" s="3">
        <v>4013</v>
      </c>
      <c r="C133" s="3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5">
      <c r="A134" s="3"/>
      <c r="B134" s="3"/>
      <c r="C134" s="3" t="s">
        <v>16</v>
      </c>
      <c r="D134" s="5">
        <v>4</v>
      </c>
      <c r="E134" s="5">
        <v>4</v>
      </c>
      <c r="F134" s="5">
        <v>5</v>
      </c>
      <c r="G134" s="5">
        <v>3</v>
      </c>
      <c r="H134" s="5">
        <v>5</v>
      </c>
      <c r="I134" s="5">
        <v>5</v>
      </c>
      <c r="J134" s="5">
        <v>5</v>
      </c>
      <c r="K134" s="5">
        <v>5</v>
      </c>
      <c r="L134" s="5">
        <v>5</v>
      </c>
      <c r="M134" s="5">
        <v>4</v>
      </c>
      <c r="N134" s="5">
        <v>4</v>
      </c>
      <c r="O134" s="5">
        <v>4</v>
      </c>
      <c r="P134" s="5"/>
    </row>
    <row r="135" spans="1:16" ht="15">
      <c r="A135" s="3"/>
      <c r="B135" s="3"/>
      <c r="C135" s="3" t="s">
        <v>17</v>
      </c>
      <c r="D135" s="5">
        <v>180</v>
      </c>
      <c r="E135" s="5">
        <v>180</v>
      </c>
      <c r="F135" s="5">
        <v>203</v>
      </c>
      <c r="G135" s="5">
        <v>135</v>
      </c>
      <c r="H135" s="5">
        <v>203</v>
      </c>
      <c r="I135" s="5">
        <v>306</v>
      </c>
      <c r="J135" s="5">
        <v>335</v>
      </c>
      <c r="K135" s="5">
        <v>315</v>
      </c>
      <c r="L135" s="5">
        <v>273</v>
      </c>
      <c r="M135" s="5">
        <v>270</v>
      </c>
      <c r="N135" s="5">
        <v>258</v>
      </c>
      <c r="O135" s="5">
        <v>176</v>
      </c>
      <c r="P135" s="5">
        <f>SUM(D135:O135)</f>
        <v>2834</v>
      </c>
    </row>
    <row r="136" spans="1:16" ht="15">
      <c r="A136" s="3" t="s">
        <v>66</v>
      </c>
      <c r="B136" s="3">
        <v>4014</v>
      </c>
      <c r="C136" s="3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5">
      <c r="A137" s="3"/>
      <c r="B137" s="3"/>
      <c r="C137" s="3" t="s">
        <v>16</v>
      </c>
      <c r="D137" s="5">
        <v>129</v>
      </c>
      <c r="E137" s="5">
        <v>118</v>
      </c>
      <c r="F137" s="5">
        <v>125</v>
      </c>
      <c r="G137" s="5">
        <v>124</v>
      </c>
      <c r="H137" s="5">
        <v>125</v>
      </c>
      <c r="I137" s="5">
        <v>125</v>
      </c>
      <c r="J137" s="5">
        <v>130</v>
      </c>
      <c r="K137" s="5">
        <v>113</v>
      </c>
      <c r="L137" s="5">
        <v>124</v>
      </c>
      <c r="M137" s="5">
        <v>127</v>
      </c>
      <c r="N137" s="5">
        <v>107</v>
      </c>
      <c r="O137" s="5">
        <v>124</v>
      </c>
      <c r="P137" s="5"/>
    </row>
    <row r="138" spans="1:16" ht="15">
      <c r="A138" s="3"/>
      <c r="B138" s="3"/>
      <c r="C138" s="3" t="s">
        <v>17</v>
      </c>
      <c r="D138" s="5">
        <v>15140</v>
      </c>
      <c r="E138" s="5">
        <v>14355</v>
      </c>
      <c r="F138" s="5">
        <v>14685</v>
      </c>
      <c r="G138" s="5">
        <v>14602</v>
      </c>
      <c r="H138" s="5">
        <v>14685</v>
      </c>
      <c r="I138" s="5">
        <v>14764</v>
      </c>
      <c r="J138" s="5">
        <v>15019</v>
      </c>
      <c r="K138" s="5">
        <v>13760</v>
      </c>
      <c r="L138" s="5">
        <v>14560</v>
      </c>
      <c r="M138" s="5">
        <v>15523</v>
      </c>
      <c r="N138" s="5">
        <v>12779</v>
      </c>
      <c r="O138" s="5">
        <v>14683</v>
      </c>
      <c r="P138" s="5">
        <f>SUM(D138:O138)</f>
        <v>174555</v>
      </c>
    </row>
    <row r="139" spans="1:16" ht="15">
      <c r="A139" s="3" t="s">
        <v>67</v>
      </c>
      <c r="B139" s="3">
        <v>4015</v>
      </c>
      <c r="C139" s="3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5">
      <c r="A140" s="3"/>
      <c r="B140" s="3"/>
      <c r="C140" s="3" t="s">
        <v>16</v>
      </c>
      <c r="D140" s="5">
        <v>1</v>
      </c>
      <c r="E140" s="5">
        <v>1</v>
      </c>
      <c r="F140" s="5">
        <v>1</v>
      </c>
      <c r="G140" s="5">
        <v>1</v>
      </c>
      <c r="H140" s="5">
        <v>1</v>
      </c>
      <c r="I140" s="5">
        <v>2</v>
      </c>
      <c r="J140" s="5">
        <v>2</v>
      </c>
      <c r="K140" s="5">
        <v>2</v>
      </c>
      <c r="L140" s="5">
        <v>1</v>
      </c>
      <c r="M140" s="5">
        <v>1</v>
      </c>
      <c r="N140" s="5">
        <v>1</v>
      </c>
      <c r="O140" s="5">
        <v>1</v>
      </c>
      <c r="P140" s="5"/>
    </row>
    <row r="141" spans="1:16" ht="15">
      <c r="A141" s="3"/>
      <c r="B141" s="3"/>
      <c r="C141" s="3" t="s">
        <v>17</v>
      </c>
      <c r="D141" s="5">
        <v>80</v>
      </c>
      <c r="E141" s="5">
        <v>80</v>
      </c>
      <c r="F141" s="5">
        <v>80</v>
      </c>
      <c r="G141" s="5">
        <v>80</v>
      </c>
      <c r="H141" s="5">
        <v>80</v>
      </c>
      <c r="I141" s="5">
        <v>160</v>
      </c>
      <c r="J141" s="5">
        <v>160</v>
      </c>
      <c r="K141" s="5">
        <v>160</v>
      </c>
      <c r="L141" s="5">
        <v>80</v>
      </c>
      <c r="M141" s="5">
        <v>80</v>
      </c>
      <c r="N141" s="5">
        <v>80</v>
      </c>
      <c r="O141" s="5">
        <v>80</v>
      </c>
      <c r="P141" s="5">
        <f>SUM(D141:O141)</f>
        <v>1200</v>
      </c>
    </row>
    <row r="142" spans="1:16" ht="15">
      <c r="A142" s="3" t="s">
        <v>68</v>
      </c>
      <c r="B142" s="3">
        <v>4016</v>
      </c>
      <c r="C142" s="3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5">
      <c r="A143" s="3"/>
      <c r="B143" s="3"/>
      <c r="C143" s="3" t="s">
        <v>16</v>
      </c>
      <c r="D143" s="5">
        <v>24</v>
      </c>
      <c r="E143" s="5">
        <v>26</v>
      </c>
      <c r="F143" s="5">
        <v>26</v>
      </c>
      <c r="G143" s="5">
        <v>26</v>
      </c>
      <c r="H143" s="5">
        <v>26</v>
      </c>
      <c r="I143" s="5">
        <v>26</v>
      </c>
      <c r="J143" s="5">
        <v>26</v>
      </c>
      <c r="K143" s="5">
        <v>26</v>
      </c>
      <c r="L143" s="5">
        <v>25</v>
      </c>
      <c r="M143" s="5">
        <v>29</v>
      </c>
      <c r="N143" s="5">
        <v>23</v>
      </c>
      <c r="O143" s="5">
        <v>25</v>
      </c>
      <c r="P143" s="5"/>
    </row>
    <row r="144" spans="1:16" ht="15">
      <c r="A144" s="3"/>
      <c r="B144" s="3"/>
      <c r="C144" s="3" t="s">
        <v>17</v>
      </c>
      <c r="D144" s="5">
        <v>13335</v>
      </c>
      <c r="E144" s="5">
        <v>13773</v>
      </c>
      <c r="F144" s="5">
        <v>13503</v>
      </c>
      <c r="G144" s="5">
        <v>13584</v>
      </c>
      <c r="H144" s="5">
        <v>13503</v>
      </c>
      <c r="I144" s="5">
        <v>13545</v>
      </c>
      <c r="J144" s="5">
        <v>13545</v>
      </c>
      <c r="K144" s="5">
        <v>13545</v>
      </c>
      <c r="L144" s="5">
        <v>13440</v>
      </c>
      <c r="M144" s="5">
        <v>14354</v>
      </c>
      <c r="N144" s="5">
        <v>12705</v>
      </c>
      <c r="O144" s="5">
        <v>13440</v>
      </c>
      <c r="P144" s="5">
        <f>SUM(D144:O144)</f>
        <v>162272</v>
      </c>
    </row>
    <row r="145" spans="1:16" ht="15">
      <c r="A145" s="3" t="s">
        <v>69</v>
      </c>
      <c r="B145" s="3">
        <v>4017</v>
      </c>
      <c r="C145" s="3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5">
      <c r="A146" s="3"/>
      <c r="B146" s="3"/>
      <c r="C146" s="3" t="s">
        <v>16</v>
      </c>
      <c r="D146" s="5">
        <v>3</v>
      </c>
      <c r="E146" s="5">
        <v>1</v>
      </c>
      <c r="F146" s="5">
        <v>2</v>
      </c>
      <c r="G146" s="5">
        <v>2</v>
      </c>
      <c r="H146" s="5">
        <v>2</v>
      </c>
      <c r="I146" s="5">
        <v>2</v>
      </c>
      <c r="J146" s="5">
        <v>4</v>
      </c>
      <c r="K146" s="5">
        <v>1</v>
      </c>
      <c r="L146" s="5">
        <v>3</v>
      </c>
      <c r="M146" s="5">
        <v>2</v>
      </c>
      <c r="N146" s="5">
        <v>1</v>
      </c>
      <c r="O146" s="5">
        <v>2</v>
      </c>
      <c r="P146" s="5"/>
    </row>
    <row r="147" spans="1:16" ht="15">
      <c r="A147" s="3"/>
      <c r="B147" s="3"/>
      <c r="C147" s="3" t="s">
        <v>17</v>
      </c>
      <c r="D147" s="5">
        <v>315</v>
      </c>
      <c r="E147" s="5">
        <v>105</v>
      </c>
      <c r="F147" s="5">
        <v>210</v>
      </c>
      <c r="G147" s="5">
        <v>210</v>
      </c>
      <c r="H147" s="5">
        <v>210</v>
      </c>
      <c r="I147" s="5">
        <v>210</v>
      </c>
      <c r="J147" s="5">
        <v>315</v>
      </c>
      <c r="K147" s="5">
        <v>105</v>
      </c>
      <c r="L147" s="5">
        <v>315</v>
      </c>
      <c r="M147" s="5">
        <v>210</v>
      </c>
      <c r="N147" s="5">
        <v>105</v>
      </c>
      <c r="O147" s="5">
        <v>210</v>
      </c>
      <c r="P147" s="5">
        <f>SUM(D147:O147)</f>
        <v>2520</v>
      </c>
    </row>
    <row r="148" spans="1:16" ht="15">
      <c r="A148" s="3" t="s">
        <v>70</v>
      </c>
      <c r="B148" s="3">
        <v>4018</v>
      </c>
      <c r="C148" s="3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5">
      <c r="A149" s="3"/>
      <c r="B149" s="3"/>
      <c r="C149" s="3" t="s">
        <v>16</v>
      </c>
      <c r="D149" s="5">
        <v>257</v>
      </c>
      <c r="E149" s="5">
        <v>251</v>
      </c>
      <c r="F149" s="5">
        <v>262</v>
      </c>
      <c r="G149" s="5">
        <v>262</v>
      </c>
      <c r="H149" s="5">
        <v>262</v>
      </c>
      <c r="I149" s="5">
        <v>260</v>
      </c>
      <c r="J149" s="5">
        <v>273</v>
      </c>
      <c r="K149" s="5">
        <v>243</v>
      </c>
      <c r="L149" s="5">
        <v>262</v>
      </c>
      <c r="M149" s="5">
        <v>281</v>
      </c>
      <c r="N149" s="5">
        <v>219</v>
      </c>
      <c r="O149" s="5">
        <v>253</v>
      </c>
      <c r="P149" s="5"/>
    </row>
    <row r="150" spans="1:16" ht="15">
      <c r="A150" s="3"/>
      <c r="B150" s="3"/>
      <c r="C150" s="3" t="s">
        <v>17</v>
      </c>
      <c r="D150" s="5">
        <v>63225</v>
      </c>
      <c r="E150" s="5">
        <v>65777</v>
      </c>
      <c r="F150" s="5">
        <v>63238</v>
      </c>
      <c r="G150" s="5">
        <v>63270</v>
      </c>
      <c r="H150" s="5">
        <v>63238</v>
      </c>
      <c r="I150" s="5">
        <v>62957</v>
      </c>
      <c r="J150" s="5">
        <v>64596</v>
      </c>
      <c r="K150" s="5">
        <v>59886</v>
      </c>
      <c r="L150" s="5">
        <v>63472</v>
      </c>
      <c r="M150" s="5">
        <v>67725</v>
      </c>
      <c r="N150" s="5">
        <v>54454</v>
      </c>
      <c r="O150" s="5">
        <v>61100</v>
      </c>
      <c r="P150" s="5">
        <f>SUM(D150:O150)</f>
        <v>752938</v>
      </c>
    </row>
    <row r="151" spans="1:16" ht="15">
      <c r="A151" s="3" t="s">
        <v>71</v>
      </c>
      <c r="B151" s="3">
        <v>4019</v>
      </c>
      <c r="C151" s="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5">
      <c r="A152" s="3"/>
      <c r="B152" s="3"/>
      <c r="C152" s="3" t="s">
        <v>16</v>
      </c>
      <c r="D152" s="5">
        <v>1</v>
      </c>
      <c r="E152" s="5">
        <v>1</v>
      </c>
      <c r="F152" s="5">
        <v>1</v>
      </c>
      <c r="G152" s="5">
        <v>1</v>
      </c>
      <c r="H152" s="5">
        <v>1</v>
      </c>
      <c r="I152" s="5">
        <v>4</v>
      </c>
      <c r="J152" s="5">
        <v>5</v>
      </c>
      <c r="K152" s="5">
        <v>5</v>
      </c>
      <c r="L152" s="5">
        <v>3</v>
      </c>
      <c r="M152" s="5">
        <v>7</v>
      </c>
      <c r="N152" s="5">
        <v>3</v>
      </c>
      <c r="O152" s="5">
        <v>1</v>
      </c>
      <c r="P152" s="5"/>
    </row>
    <row r="153" spans="1:16" ht="15">
      <c r="A153" s="3"/>
      <c r="B153" s="3"/>
      <c r="C153" s="3" t="s">
        <v>17</v>
      </c>
      <c r="D153" s="5">
        <v>167</v>
      </c>
      <c r="E153" s="5">
        <v>167</v>
      </c>
      <c r="F153" s="5">
        <v>167</v>
      </c>
      <c r="G153" s="5">
        <v>167</v>
      </c>
      <c r="H153" s="5">
        <v>167</v>
      </c>
      <c r="I153" s="5">
        <v>896</v>
      </c>
      <c r="J153" s="5">
        <v>946</v>
      </c>
      <c r="K153" s="5">
        <v>1002</v>
      </c>
      <c r="L153" s="5">
        <v>501</v>
      </c>
      <c r="M153" s="5">
        <v>1163</v>
      </c>
      <c r="N153" s="5">
        <v>379</v>
      </c>
      <c r="O153" s="5">
        <v>167</v>
      </c>
      <c r="P153" s="5">
        <f>SUM(D153:O153)</f>
        <v>5889</v>
      </c>
    </row>
    <row r="154" spans="1:16" ht="15">
      <c r="A154" s="3" t="s">
        <v>72</v>
      </c>
      <c r="B154" s="3">
        <v>4020</v>
      </c>
      <c r="C154" s="3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5">
      <c r="A155" s="3"/>
      <c r="B155" s="3"/>
      <c r="C155" s="3" t="s">
        <v>16</v>
      </c>
      <c r="D155" s="5">
        <v>7</v>
      </c>
      <c r="E155" s="5">
        <v>8</v>
      </c>
      <c r="F155" s="5">
        <v>9</v>
      </c>
      <c r="G155" s="5">
        <v>8</v>
      </c>
      <c r="H155" s="5">
        <v>9</v>
      </c>
      <c r="I155" s="5">
        <v>8</v>
      </c>
      <c r="J155" s="5">
        <v>8</v>
      </c>
      <c r="K155" s="5">
        <v>8</v>
      </c>
      <c r="L155" s="5">
        <v>8</v>
      </c>
      <c r="M155" s="5">
        <v>10</v>
      </c>
      <c r="N155" s="5">
        <v>6</v>
      </c>
      <c r="O155" s="5">
        <v>8</v>
      </c>
      <c r="P155" s="5"/>
    </row>
    <row r="156" spans="1:16" ht="15">
      <c r="A156" s="3"/>
      <c r="B156" s="3"/>
      <c r="C156" s="3" t="s">
        <v>17</v>
      </c>
      <c r="D156" s="5">
        <v>5306</v>
      </c>
      <c r="E156" s="5">
        <v>6888</v>
      </c>
      <c r="F156" s="5">
        <v>6204</v>
      </c>
      <c r="G156" s="5">
        <v>5856</v>
      </c>
      <c r="H156" s="5">
        <v>6204</v>
      </c>
      <c r="I156" s="5">
        <v>6030</v>
      </c>
      <c r="J156" s="5">
        <v>6030</v>
      </c>
      <c r="K156" s="5">
        <v>6030</v>
      </c>
      <c r="L156" s="5">
        <v>6030</v>
      </c>
      <c r="M156" s="5">
        <v>7638</v>
      </c>
      <c r="N156" s="5">
        <v>4422</v>
      </c>
      <c r="O156" s="5">
        <v>6030</v>
      </c>
      <c r="P156" s="5">
        <f>SUM(D156:O156)</f>
        <v>72668</v>
      </c>
    </row>
    <row r="157" spans="1:16" ht="15">
      <c r="A157" s="3" t="s">
        <v>73</v>
      </c>
      <c r="B157" s="3">
        <v>4022</v>
      </c>
      <c r="C157" s="3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5">
      <c r="A158" s="3"/>
      <c r="B158" s="3"/>
      <c r="C158" s="3" t="s">
        <v>16</v>
      </c>
      <c r="D158" s="5">
        <v>16</v>
      </c>
      <c r="E158" s="5">
        <v>16</v>
      </c>
      <c r="F158" s="5">
        <v>16</v>
      </c>
      <c r="G158" s="5">
        <v>16</v>
      </c>
      <c r="H158" s="5">
        <v>16</v>
      </c>
      <c r="I158" s="5">
        <v>16</v>
      </c>
      <c r="J158" s="5">
        <v>16</v>
      </c>
      <c r="K158" s="5">
        <v>16</v>
      </c>
      <c r="L158" s="5">
        <v>15</v>
      </c>
      <c r="M158" s="5">
        <v>16</v>
      </c>
      <c r="N158" s="5">
        <v>16</v>
      </c>
      <c r="O158" s="5">
        <v>16</v>
      </c>
      <c r="P158" s="5"/>
    </row>
    <row r="159" spans="1:16" ht="15">
      <c r="A159" s="3"/>
      <c r="B159" s="3"/>
      <c r="C159" s="3" t="s">
        <v>17</v>
      </c>
      <c r="D159" s="5">
        <v>3432</v>
      </c>
      <c r="E159" s="5">
        <v>3432</v>
      </c>
      <c r="F159" s="5">
        <v>3432</v>
      </c>
      <c r="G159" s="5">
        <v>3432</v>
      </c>
      <c r="H159" s="5">
        <v>3432</v>
      </c>
      <c r="I159" s="5">
        <v>3432</v>
      </c>
      <c r="J159" s="5">
        <v>3432</v>
      </c>
      <c r="K159" s="5">
        <v>3432</v>
      </c>
      <c r="L159" s="5">
        <v>3300</v>
      </c>
      <c r="M159" s="5">
        <v>3432</v>
      </c>
      <c r="N159" s="5">
        <v>3432</v>
      </c>
      <c r="O159" s="5">
        <v>3432</v>
      </c>
      <c r="P159" s="5">
        <f>SUM(D159:O159)</f>
        <v>41052</v>
      </c>
    </row>
    <row r="160" spans="1:16" ht="15">
      <c r="A160" s="3" t="s">
        <v>74</v>
      </c>
      <c r="B160" s="3">
        <v>4024</v>
      </c>
      <c r="C160" s="3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5">
      <c r="A161" s="3"/>
      <c r="B161" s="3"/>
      <c r="C161" s="3" t="s">
        <v>16</v>
      </c>
      <c r="D161" s="5">
        <v>4</v>
      </c>
      <c r="E161" s="5">
        <v>4</v>
      </c>
      <c r="F161" s="5">
        <v>4</v>
      </c>
      <c r="G161" s="5">
        <v>4</v>
      </c>
      <c r="H161" s="5">
        <v>4</v>
      </c>
      <c r="I161" s="5">
        <v>4</v>
      </c>
      <c r="J161" s="5">
        <v>4</v>
      </c>
      <c r="K161" s="5">
        <v>4</v>
      </c>
      <c r="L161" s="5">
        <v>3</v>
      </c>
      <c r="M161" s="5">
        <v>4</v>
      </c>
      <c r="N161" s="5">
        <v>4</v>
      </c>
      <c r="O161" s="5">
        <v>4</v>
      </c>
      <c r="P161" s="5"/>
    </row>
    <row r="162" spans="1:16" ht="15">
      <c r="A162" s="3"/>
      <c r="B162" s="3"/>
      <c r="C162" s="3" t="s">
        <v>17</v>
      </c>
      <c r="D162" s="5">
        <v>400</v>
      </c>
      <c r="E162" s="5">
        <v>400</v>
      </c>
      <c r="F162" s="5">
        <v>400</v>
      </c>
      <c r="G162" s="5">
        <v>400</v>
      </c>
      <c r="H162" s="5">
        <v>400</v>
      </c>
      <c r="I162" s="5">
        <v>400</v>
      </c>
      <c r="J162" s="5">
        <v>400</v>
      </c>
      <c r="K162" s="5">
        <v>400</v>
      </c>
      <c r="L162" s="5">
        <v>350</v>
      </c>
      <c r="M162" s="5">
        <v>400</v>
      </c>
      <c r="N162" s="5">
        <v>400</v>
      </c>
      <c r="O162" s="5">
        <v>400</v>
      </c>
      <c r="P162" s="5">
        <f>SUM(D162:O162)</f>
        <v>4750</v>
      </c>
    </row>
    <row r="163" spans="1:16" ht="15">
      <c r="A163" s="3" t="s">
        <v>75</v>
      </c>
      <c r="B163" s="3">
        <v>4026</v>
      </c>
      <c r="C163" s="3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5">
      <c r="A164" s="3"/>
      <c r="B164" s="3"/>
      <c r="C164" s="3" t="s">
        <v>16</v>
      </c>
      <c r="D164" s="5">
        <v>1</v>
      </c>
      <c r="E164" s="5">
        <v>1</v>
      </c>
      <c r="F164" s="5">
        <v>1</v>
      </c>
      <c r="G164" s="5">
        <v>1</v>
      </c>
      <c r="H164" s="5">
        <v>1</v>
      </c>
      <c r="I164" s="5">
        <v>1</v>
      </c>
      <c r="J164" s="5">
        <v>1</v>
      </c>
      <c r="K164" s="5">
        <v>1</v>
      </c>
      <c r="L164" s="5">
        <v>1</v>
      </c>
      <c r="M164" s="5">
        <v>1</v>
      </c>
      <c r="N164" s="5">
        <v>1</v>
      </c>
      <c r="O164" s="5">
        <v>1</v>
      </c>
      <c r="P164" s="5"/>
    </row>
    <row r="165" spans="1:16" ht="15">
      <c r="A165" s="3"/>
      <c r="B165" s="3"/>
      <c r="C165" s="3" t="s">
        <v>17</v>
      </c>
      <c r="D165" s="5">
        <v>535</v>
      </c>
      <c r="E165" s="5">
        <v>535</v>
      </c>
      <c r="F165" s="5">
        <v>535</v>
      </c>
      <c r="G165" s="5">
        <v>535</v>
      </c>
      <c r="H165" s="5">
        <v>535</v>
      </c>
      <c r="I165" s="5">
        <v>535</v>
      </c>
      <c r="J165" s="5">
        <v>535</v>
      </c>
      <c r="K165" s="5">
        <v>535</v>
      </c>
      <c r="L165" s="5">
        <v>535</v>
      </c>
      <c r="M165" s="5">
        <v>535</v>
      </c>
      <c r="N165" s="5">
        <v>535</v>
      </c>
      <c r="O165" s="5">
        <v>535</v>
      </c>
      <c r="P165" s="5">
        <f>SUM(D165:O165)</f>
        <v>6420</v>
      </c>
    </row>
    <row r="166" spans="1:16" ht="15">
      <c r="A166" s="3" t="s">
        <v>76</v>
      </c>
      <c r="B166" s="3">
        <v>4029</v>
      </c>
      <c r="C166" s="3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5">
      <c r="A167" s="3"/>
      <c r="B167" s="3"/>
      <c r="C167" s="3" t="s">
        <v>16</v>
      </c>
      <c r="D167" s="5">
        <v>1</v>
      </c>
      <c r="E167" s="5">
        <v>1</v>
      </c>
      <c r="F167" s="5">
        <v>1</v>
      </c>
      <c r="G167" s="5">
        <v>1</v>
      </c>
      <c r="H167" s="5">
        <v>1</v>
      </c>
      <c r="I167" s="5">
        <v>1</v>
      </c>
      <c r="J167" s="5">
        <v>1</v>
      </c>
      <c r="K167" s="5">
        <v>1</v>
      </c>
      <c r="L167" s="5">
        <v>1</v>
      </c>
      <c r="M167" s="5">
        <v>2</v>
      </c>
      <c r="N167" s="5"/>
      <c r="O167" s="5">
        <v>1</v>
      </c>
      <c r="P167" s="5"/>
    </row>
    <row r="168" spans="1:16" ht="15">
      <c r="A168" s="3"/>
      <c r="B168" s="3"/>
      <c r="C168" s="3" t="s">
        <v>17</v>
      </c>
      <c r="D168" s="5">
        <v>29</v>
      </c>
      <c r="E168" s="5">
        <v>29</v>
      </c>
      <c r="F168" s="5">
        <v>29</v>
      </c>
      <c r="G168" s="5">
        <v>29</v>
      </c>
      <c r="H168" s="5">
        <v>29</v>
      </c>
      <c r="I168" s="5">
        <v>29</v>
      </c>
      <c r="J168" s="5">
        <v>29</v>
      </c>
      <c r="K168" s="5">
        <v>29</v>
      </c>
      <c r="L168" s="5">
        <v>29</v>
      </c>
      <c r="M168" s="5">
        <v>58</v>
      </c>
      <c r="N168" s="5"/>
      <c r="O168" s="5">
        <v>29</v>
      </c>
      <c r="P168" s="5">
        <f>SUM(D168:O168)</f>
        <v>348</v>
      </c>
    </row>
    <row r="169" spans="1:16" ht="15">
      <c r="A169" s="3" t="s">
        <v>77</v>
      </c>
      <c r="B169" s="3">
        <v>4030</v>
      </c>
      <c r="C169" s="3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5">
      <c r="A170" s="3"/>
      <c r="B170" s="3"/>
      <c r="C170" s="3" t="s">
        <v>16</v>
      </c>
      <c r="D170" s="5">
        <v>2</v>
      </c>
      <c r="E170" s="5">
        <v>2</v>
      </c>
      <c r="F170" s="5">
        <v>2</v>
      </c>
      <c r="G170" s="5">
        <v>2</v>
      </c>
      <c r="H170" s="5">
        <v>2</v>
      </c>
      <c r="I170" s="5">
        <v>2</v>
      </c>
      <c r="J170" s="5">
        <v>2</v>
      </c>
      <c r="K170" s="5">
        <v>2</v>
      </c>
      <c r="L170" s="5">
        <v>2</v>
      </c>
      <c r="M170" s="5">
        <v>2</v>
      </c>
      <c r="N170" s="5">
        <v>2</v>
      </c>
      <c r="O170" s="5">
        <v>2</v>
      </c>
      <c r="P170" s="5"/>
    </row>
    <row r="171" spans="1:16" ht="15">
      <c r="A171" s="3"/>
      <c r="B171" s="3"/>
      <c r="C171" s="3" t="s">
        <v>17</v>
      </c>
      <c r="D171" s="5">
        <v>89462</v>
      </c>
      <c r="E171" s="5">
        <v>89462</v>
      </c>
      <c r="F171" s="5">
        <v>89462</v>
      </c>
      <c r="G171" s="5">
        <v>89462</v>
      </c>
      <c r="H171" s="5">
        <v>89462</v>
      </c>
      <c r="I171" s="5">
        <v>89462</v>
      </c>
      <c r="J171" s="5">
        <v>89462</v>
      </c>
      <c r="K171" s="5">
        <v>89462</v>
      </c>
      <c r="L171" s="5">
        <v>89462</v>
      </c>
      <c r="M171" s="5">
        <v>89462</v>
      </c>
      <c r="N171" s="5">
        <v>89462</v>
      </c>
      <c r="O171" s="5">
        <v>89462</v>
      </c>
      <c r="P171" s="5">
        <f>SUM(D171:O171)</f>
        <v>1073544</v>
      </c>
    </row>
    <row r="172" spans="1:16" ht="15">
      <c r="A172" s="3" t="s">
        <v>78</v>
      </c>
      <c r="B172" s="3">
        <v>4031</v>
      </c>
      <c r="C172" s="3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5">
      <c r="A173" s="3"/>
      <c r="B173" s="3"/>
      <c r="C173" s="3" t="s">
        <v>16</v>
      </c>
      <c r="D173" s="5">
        <v>3</v>
      </c>
      <c r="E173" s="5">
        <v>3</v>
      </c>
      <c r="F173" s="5">
        <v>3</v>
      </c>
      <c r="G173" s="5">
        <v>3</v>
      </c>
      <c r="H173" s="5">
        <v>3</v>
      </c>
      <c r="I173" s="5">
        <v>3</v>
      </c>
      <c r="J173" s="5">
        <v>3</v>
      </c>
      <c r="K173" s="5">
        <v>3</v>
      </c>
      <c r="L173" s="5">
        <v>3</v>
      </c>
      <c r="M173" s="5">
        <v>3</v>
      </c>
      <c r="N173" s="5">
        <v>3</v>
      </c>
      <c r="O173" s="5">
        <v>3</v>
      </c>
      <c r="P173" s="5"/>
    </row>
    <row r="174" spans="1:16" ht="15">
      <c r="A174" s="3"/>
      <c r="B174" s="3"/>
      <c r="C174" s="3" t="s">
        <v>17</v>
      </c>
      <c r="D174" s="5">
        <v>10620</v>
      </c>
      <c r="E174" s="5">
        <v>10620</v>
      </c>
      <c r="F174" s="5">
        <v>10620</v>
      </c>
      <c r="G174" s="5">
        <v>10620</v>
      </c>
      <c r="H174" s="5">
        <v>10620</v>
      </c>
      <c r="I174" s="5">
        <v>10620</v>
      </c>
      <c r="J174" s="5">
        <v>10620</v>
      </c>
      <c r="K174" s="5">
        <v>10620</v>
      </c>
      <c r="L174" s="5">
        <v>10620</v>
      </c>
      <c r="M174" s="5">
        <v>10620</v>
      </c>
      <c r="N174" s="5">
        <v>10620</v>
      </c>
      <c r="O174" s="5">
        <v>10620</v>
      </c>
      <c r="P174" s="5">
        <f>SUM(D174:O174)</f>
        <v>127440</v>
      </c>
    </row>
    <row r="175" spans="1:16" ht="15">
      <c r="A175" s="3" t="s">
        <v>79</v>
      </c>
      <c r="B175" s="3">
        <v>4032</v>
      </c>
      <c r="C175" s="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5">
      <c r="A176" s="3"/>
      <c r="B176" s="3"/>
      <c r="C176" s="3" t="s">
        <v>16</v>
      </c>
      <c r="D176" s="5">
        <v>2</v>
      </c>
      <c r="E176" s="5">
        <v>2</v>
      </c>
      <c r="F176" s="5">
        <v>2</v>
      </c>
      <c r="G176" s="5">
        <v>2</v>
      </c>
      <c r="H176" s="5">
        <v>2</v>
      </c>
      <c r="I176" s="5">
        <v>2</v>
      </c>
      <c r="J176" s="5">
        <v>2</v>
      </c>
      <c r="K176" s="5">
        <v>2</v>
      </c>
      <c r="L176" s="5">
        <v>2</v>
      </c>
      <c r="M176" s="5">
        <v>2</v>
      </c>
      <c r="N176" s="5">
        <v>2</v>
      </c>
      <c r="O176" s="5">
        <v>2</v>
      </c>
      <c r="P176" s="5"/>
    </row>
    <row r="177" spans="1:16" ht="15">
      <c r="A177" s="3"/>
      <c r="B177" s="3"/>
      <c r="C177" s="3" t="s">
        <v>17</v>
      </c>
      <c r="D177" s="5">
        <v>15984</v>
      </c>
      <c r="E177" s="5">
        <v>15984</v>
      </c>
      <c r="F177" s="5">
        <v>15984</v>
      </c>
      <c r="G177" s="5">
        <v>15984</v>
      </c>
      <c r="H177" s="5">
        <v>15984</v>
      </c>
      <c r="I177" s="5">
        <v>15984</v>
      </c>
      <c r="J177" s="5">
        <v>15984</v>
      </c>
      <c r="K177" s="5">
        <v>15984</v>
      </c>
      <c r="L177" s="5">
        <v>15984</v>
      </c>
      <c r="M177" s="5">
        <v>15984</v>
      </c>
      <c r="N177" s="5">
        <v>15984</v>
      </c>
      <c r="O177" s="5">
        <v>15984</v>
      </c>
      <c r="P177" s="5">
        <f>SUM(D177:O177)</f>
        <v>191808</v>
      </c>
    </row>
    <row r="178" spans="1:16" ht="15">
      <c r="A178" s="3" t="s">
        <v>80</v>
      </c>
      <c r="B178" s="3">
        <v>4033</v>
      </c>
      <c r="C178" s="3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5">
      <c r="A179" s="3"/>
      <c r="B179" s="3"/>
      <c r="C179" s="3" t="s">
        <v>16</v>
      </c>
      <c r="D179" s="5">
        <v>2</v>
      </c>
      <c r="E179" s="5">
        <v>2</v>
      </c>
      <c r="F179" s="5">
        <v>2</v>
      </c>
      <c r="G179" s="5">
        <v>2</v>
      </c>
      <c r="H179" s="5">
        <v>2</v>
      </c>
      <c r="I179" s="5">
        <v>2</v>
      </c>
      <c r="J179" s="5">
        <v>2</v>
      </c>
      <c r="K179" s="5">
        <v>2</v>
      </c>
      <c r="L179" s="5">
        <v>2</v>
      </c>
      <c r="M179" s="5">
        <v>2</v>
      </c>
      <c r="N179" s="5">
        <v>2</v>
      </c>
      <c r="O179" s="5">
        <v>2</v>
      </c>
      <c r="P179" s="5"/>
    </row>
    <row r="180" spans="1:16" ht="15">
      <c r="A180" s="3"/>
      <c r="B180" s="3"/>
      <c r="C180" s="3" t="s">
        <v>17</v>
      </c>
      <c r="D180" s="5">
        <v>3591</v>
      </c>
      <c r="E180" s="5">
        <v>3591</v>
      </c>
      <c r="F180" s="5">
        <v>3591</v>
      </c>
      <c r="G180" s="5">
        <v>3591</v>
      </c>
      <c r="H180" s="5">
        <v>3591</v>
      </c>
      <c r="I180" s="5">
        <v>3591</v>
      </c>
      <c r="J180" s="5">
        <v>3591</v>
      </c>
      <c r="K180" s="5">
        <v>3591</v>
      </c>
      <c r="L180" s="5">
        <v>3591</v>
      </c>
      <c r="M180" s="5">
        <v>3591</v>
      </c>
      <c r="N180" s="5">
        <v>3591</v>
      </c>
      <c r="O180" s="5">
        <v>3591</v>
      </c>
      <c r="P180" s="5">
        <f>SUM(D180:O180)</f>
        <v>43092</v>
      </c>
    </row>
    <row r="181" spans="1:16" ht="15">
      <c r="A181" s="3" t="s">
        <v>81</v>
      </c>
      <c r="B181" s="3">
        <v>4037</v>
      </c>
      <c r="C181" s="3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15">
      <c r="A182" s="3"/>
      <c r="B182" s="3"/>
      <c r="C182" s="3" t="s">
        <v>16</v>
      </c>
      <c r="D182" s="5">
        <v>1</v>
      </c>
      <c r="E182" s="5">
        <v>1</v>
      </c>
      <c r="F182" s="5">
        <v>1</v>
      </c>
      <c r="G182" s="5">
        <v>1</v>
      </c>
      <c r="H182" s="5">
        <v>1</v>
      </c>
      <c r="I182" s="5">
        <v>1</v>
      </c>
      <c r="J182" s="5">
        <v>1</v>
      </c>
      <c r="K182" s="5">
        <v>1</v>
      </c>
      <c r="L182" s="5">
        <v>1</v>
      </c>
      <c r="M182" s="5">
        <v>1</v>
      </c>
      <c r="N182" s="5">
        <v>1</v>
      </c>
      <c r="O182" s="5">
        <v>1</v>
      </c>
      <c r="P182" s="5"/>
    </row>
    <row r="183" spans="1:16" ht="15">
      <c r="A183" s="3"/>
      <c r="B183" s="3"/>
      <c r="C183" s="3" t="s">
        <v>17</v>
      </c>
      <c r="D183" s="5">
        <v>668</v>
      </c>
      <c r="E183" s="5">
        <v>668</v>
      </c>
      <c r="F183" s="5">
        <v>668</v>
      </c>
      <c r="G183" s="5">
        <v>668</v>
      </c>
      <c r="H183" s="5">
        <v>668</v>
      </c>
      <c r="I183" s="5">
        <v>668</v>
      </c>
      <c r="J183" s="5">
        <v>668</v>
      </c>
      <c r="K183" s="5">
        <v>668</v>
      </c>
      <c r="L183" s="5">
        <v>668</v>
      </c>
      <c r="M183" s="5">
        <v>668</v>
      </c>
      <c r="N183" s="5">
        <v>668</v>
      </c>
      <c r="O183" s="5">
        <v>668</v>
      </c>
      <c r="P183" s="5">
        <f>SUM(D183:O183)</f>
        <v>8016</v>
      </c>
    </row>
    <row r="184" spans="1:16" ht="15">
      <c r="A184" s="3" t="s">
        <v>82</v>
      </c>
      <c r="B184" s="3">
        <v>4042</v>
      </c>
      <c r="C184" s="3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5">
      <c r="A185" s="3"/>
      <c r="B185" s="3"/>
      <c r="C185" s="3" t="s">
        <v>16</v>
      </c>
      <c r="D185" s="5">
        <v>11</v>
      </c>
      <c r="E185" s="5">
        <v>11</v>
      </c>
      <c r="F185" s="5">
        <v>11</v>
      </c>
      <c r="G185" s="5">
        <v>11</v>
      </c>
      <c r="H185" s="5">
        <v>11</v>
      </c>
      <c r="I185" s="5">
        <v>11</v>
      </c>
      <c r="J185" s="5">
        <v>11</v>
      </c>
      <c r="K185" s="5">
        <v>11</v>
      </c>
      <c r="L185" s="5">
        <v>11</v>
      </c>
      <c r="M185" s="5">
        <v>14</v>
      </c>
      <c r="N185" s="5">
        <v>8</v>
      </c>
      <c r="O185" s="5">
        <v>11</v>
      </c>
      <c r="P185" s="5"/>
    </row>
    <row r="186" spans="1:16" ht="15">
      <c r="A186" s="3"/>
      <c r="B186" s="3"/>
      <c r="C186" s="3" t="s">
        <v>17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f>SUM(D186:O186)</f>
        <v>0</v>
      </c>
    </row>
    <row r="187" spans="1:16" ht="15">
      <c r="A187" s="3" t="s">
        <v>83</v>
      </c>
      <c r="B187" s="3">
        <v>4045</v>
      </c>
      <c r="C187" s="3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ht="15">
      <c r="A188" s="3"/>
      <c r="B188" s="3"/>
      <c r="C188" s="3" t="s">
        <v>16</v>
      </c>
      <c r="D188" s="5">
        <v>11</v>
      </c>
      <c r="E188" s="5">
        <v>11</v>
      </c>
      <c r="F188" s="5">
        <v>11</v>
      </c>
      <c r="G188" s="5">
        <v>11</v>
      </c>
      <c r="H188" s="5">
        <v>11</v>
      </c>
      <c r="I188" s="5">
        <v>11</v>
      </c>
      <c r="J188" s="5">
        <v>11</v>
      </c>
      <c r="K188" s="5">
        <v>11</v>
      </c>
      <c r="L188" s="5">
        <v>11</v>
      </c>
      <c r="M188" s="5">
        <v>13</v>
      </c>
      <c r="N188" s="5">
        <v>9</v>
      </c>
      <c r="O188" s="5">
        <v>11</v>
      </c>
      <c r="P188" s="5"/>
    </row>
    <row r="189" spans="1:16" ht="15">
      <c r="A189" s="3"/>
      <c r="B189" s="3"/>
      <c r="C189" s="3" t="s">
        <v>17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f>SUM(D189:O189)</f>
        <v>0</v>
      </c>
    </row>
    <row r="190" spans="1:16" ht="15">
      <c r="A190" s="3" t="s">
        <v>84</v>
      </c>
      <c r="B190" s="3">
        <v>4046</v>
      </c>
      <c r="C190" s="3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5">
      <c r="A191" s="3"/>
      <c r="B191" s="3"/>
      <c r="C191" s="3" t="s">
        <v>16</v>
      </c>
      <c r="D191" s="5">
        <v>1</v>
      </c>
      <c r="E191" s="5">
        <v>1</v>
      </c>
      <c r="F191" s="5">
        <v>1</v>
      </c>
      <c r="G191" s="5">
        <v>1</v>
      </c>
      <c r="H191" s="5">
        <v>1</v>
      </c>
      <c r="I191" s="5">
        <v>1</v>
      </c>
      <c r="J191" s="5">
        <v>1</v>
      </c>
      <c r="K191" s="5">
        <v>1</v>
      </c>
      <c r="L191" s="5">
        <v>1</v>
      </c>
      <c r="M191" s="5">
        <v>2</v>
      </c>
      <c r="N191" s="5"/>
      <c r="O191" s="5">
        <v>1</v>
      </c>
      <c r="P191" s="5"/>
    </row>
    <row r="192" spans="1:16" ht="15">
      <c r="A192" s="3"/>
      <c r="B192" s="3"/>
      <c r="C192" s="3" t="s">
        <v>17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/>
      <c r="O192" s="5">
        <v>0</v>
      </c>
      <c r="P192" s="5">
        <f>SUM(D192:O192)</f>
        <v>0</v>
      </c>
    </row>
    <row r="193" spans="1:16" ht="15">
      <c r="A193" s="3" t="s">
        <v>85</v>
      </c>
      <c r="B193" s="3">
        <v>4047</v>
      </c>
      <c r="C193" s="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ht="15">
      <c r="A194" s="3"/>
      <c r="B194" s="3"/>
      <c r="C194" s="3" t="s">
        <v>16</v>
      </c>
      <c r="D194" s="5">
        <v>1</v>
      </c>
      <c r="E194" s="5">
        <v>1</v>
      </c>
      <c r="F194" s="5">
        <v>1</v>
      </c>
      <c r="G194" s="5">
        <v>1</v>
      </c>
      <c r="H194" s="5">
        <v>1</v>
      </c>
      <c r="I194" s="5">
        <v>1</v>
      </c>
      <c r="J194" s="5">
        <v>1</v>
      </c>
      <c r="K194" s="5">
        <v>1</v>
      </c>
      <c r="L194" s="5">
        <v>1</v>
      </c>
      <c r="M194" s="5">
        <v>1</v>
      </c>
      <c r="N194" s="5">
        <v>1</v>
      </c>
      <c r="O194" s="5">
        <v>1</v>
      </c>
      <c r="P194" s="5"/>
    </row>
    <row r="195" spans="1:16" ht="15">
      <c r="A195" s="3"/>
      <c r="B195" s="3"/>
      <c r="C195" s="3" t="s">
        <v>17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f>SUM(D195:O195)</f>
        <v>0</v>
      </c>
    </row>
    <row r="196" spans="1:16" ht="15">
      <c r="A196" s="3"/>
      <c r="B196" s="3"/>
      <c r="C196" s="3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5.75">
      <c r="A197" s="3"/>
      <c r="B197" s="3"/>
      <c r="C197" s="3" t="s">
        <v>16</v>
      </c>
      <c r="D197" s="6">
        <f aca="true" t="shared" si="6" ref="D197:O197">D98+D101+D104+D107+D110+D113+D116+D119+D122+D125+D128+D131+D134+D137+D140+D143+D146+D149+D152+D155+D158+D161+D164+D167+D170+D173+D176+D179+D182+D185+D188+D191+D194</f>
        <v>4312</v>
      </c>
      <c r="E197" s="6">
        <f t="shared" si="6"/>
        <v>3974</v>
      </c>
      <c r="F197" s="6">
        <f t="shared" si="6"/>
        <v>4190</v>
      </c>
      <c r="G197" s="6">
        <f t="shared" si="6"/>
        <v>4167</v>
      </c>
      <c r="H197" s="6">
        <f t="shared" si="6"/>
        <v>4190</v>
      </c>
      <c r="I197" s="6">
        <f t="shared" si="6"/>
        <v>4181</v>
      </c>
      <c r="J197" s="6">
        <f t="shared" si="6"/>
        <v>4476</v>
      </c>
      <c r="K197" s="6">
        <f t="shared" si="6"/>
        <v>3980</v>
      </c>
      <c r="L197" s="6">
        <f t="shared" si="6"/>
        <v>4193</v>
      </c>
      <c r="M197" s="6">
        <f t="shared" si="6"/>
        <v>4543</v>
      </c>
      <c r="N197" s="6">
        <f t="shared" si="6"/>
        <v>3639</v>
      </c>
      <c r="O197" s="6">
        <f t="shared" si="6"/>
        <v>4208</v>
      </c>
      <c r="P197" s="6"/>
    </row>
    <row r="198" spans="1:16" ht="15.75">
      <c r="A198" s="7" t="s">
        <v>86</v>
      </c>
      <c r="B198" s="7"/>
      <c r="C198" s="3" t="s">
        <v>17</v>
      </c>
      <c r="D198" s="6">
        <f aca="true" t="shared" si="7" ref="D198:O198">D99+D102+D105+D108+D111+D114+D117+D120+D123+D126+D129+D132+D135+D138+D141+D144+D147+D150+D153+D156+D159+D162+D165+D168+D171+D174+D177+D180+D183+D186+D189+D192+D195</f>
        <v>763134</v>
      </c>
      <c r="E198" s="6">
        <f t="shared" si="7"/>
        <v>730000</v>
      </c>
      <c r="F198" s="6">
        <f t="shared" si="7"/>
        <v>742939</v>
      </c>
      <c r="G198" s="6">
        <f t="shared" si="7"/>
        <v>740156</v>
      </c>
      <c r="H198" s="6">
        <f t="shared" si="7"/>
        <v>742939</v>
      </c>
      <c r="I198" s="6">
        <f t="shared" si="7"/>
        <v>743127</v>
      </c>
      <c r="J198" s="6">
        <f t="shared" si="7"/>
        <v>767684</v>
      </c>
      <c r="K198" s="6">
        <f t="shared" si="7"/>
        <v>717022</v>
      </c>
      <c r="L198" s="6">
        <f t="shared" si="7"/>
        <v>739886</v>
      </c>
      <c r="M198" s="6">
        <f t="shared" si="7"/>
        <v>802865</v>
      </c>
      <c r="N198" s="6">
        <f t="shared" si="7"/>
        <v>655396</v>
      </c>
      <c r="O198" s="6">
        <f t="shared" si="7"/>
        <v>741078</v>
      </c>
      <c r="P198" s="6">
        <f>P99+P102+P105+P108+P111+P114+P117+P120+P123+P126+P129+P132+P135+P138+P141+P144+P147+P150+P153+P156+P159+P162+P165+P168+P171+P174+P177+P180+P183+P186+P189+P192+P195</f>
        <v>8886226</v>
      </c>
    </row>
    <row r="200" spans="1:16" ht="15.75">
      <c r="A200" s="3"/>
      <c r="B200" s="3"/>
      <c r="C200" s="3" t="s">
        <v>16</v>
      </c>
      <c r="D200" s="6">
        <f aca="true" t="shared" si="8" ref="D200:O200">D51+D75+D94+D197</f>
        <v>115087</v>
      </c>
      <c r="E200" s="6">
        <f t="shared" si="8"/>
        <v>105073</v>
      </c>
      <c r="F200" s="6">
        <f t="shared" si="8"/>
        <v>111320</v>
      </c>
      <c r="G200" s="6">
        <f t="shared" si="8"/>
        <v>110451</v>
      </c>
      <c r="H200" s="6">
        <f t="shared" si="8"/>
        <v>111321</v>
      </c>
      <c r="I200" s="6">
        <f t="shared" si="8"/>
        <v>113480</v>
      </c>
      <c r="J200" s="6">
        <f t="shared" si="8"/>
        <v>120571</v>
      </c>
      <c r="K200" s="6">
        <f t="shared" si="8"/>
        <v>108689</v>
      </c>
      <c r="L200" s="6">
        <f t="shared" si="8"/>
        <v>119476</v>
      </c>
      <c r="M200" s="6">
        <f t="shared" si="8"/>
        <v>120554</v>
      </c>
      <c r="N200" s="6">
        <f t="shared" si="8"/>
        <v>101439</v>
      </c>
      <c r="O200" s="6">
        <f t="shared" si="8"/>
        <v>111082</v>
      </c>
      <c r="P200" s="6"/>
    </row>
    <row r="201" spans="1:16" ht="15.75">
      <c r="A201" s="7" t="s">
        <v>92</v>
      </c>
      <c r="B201" s="7"/>
      <c r="C201" s="3" t="s">
        <v>17</v>
      </c>
      <c r="D201" s="6">
        <f aca="true" t="shared" si="9" ref="D201:O201">D52+D76+D95+D198</f>
        <v>147523699.612</v>
      </c>
      <c r="E201" s="6">
        <f t="shared" si="9"/>
        <v>135849842.72600037</v>
      </c>
      <c r="F201" s="6">
        <f t="shared" si="9"/>
        <v>143498156.37499982</v>
      </c>
      <c r="G201" s="6">
        <f t="shared" si="9"/>
        <v>129815721.29499999</v>
      </c>
      <c r="H201" s="6">
        <f t="shared" si="9"/>
        <v>143498156.37499982</v>
      </c>
      <c r="I201" s="6">
        <f t="shared" si="9"/>
        <v>144505453.565</v>
      </c>
      <c r="J201" s="6">
        <f t="shared" si="9"/>
        <v>127592864.81899989</v>
      </c>
      <c r="K201" s="6">
        <f t="shared" si="9"/>
        <v>153659952.953</v>
      </c>
      <c r="L201" s="6">
        <f t="shared" si="9"/>
        <v>175775054.379</v>
      </c>
      <c r="M201" s="6">
        <f t="shared" si="9"/>
        <v>136978071.408</v>
      </c>
      <c r="N201" s="6">
        <f t="shared" si="9"/>
        <v>136048690.05900002</v>
      </c>
      <c r="O201" s="6">
        <f t="shared" si="9"/>
        <v>148013196.09800002</v>
      </c>
      <c r="P201" s="6">
        <f>SUM(D201:O201)</f>
        <v>1722758859.6639998</v>
      </c>
    </row>
  </sheetData>
  <printOptions/>
  <pageMargins left="0.5" right="0.5" top="0.5" bottom="0.5" header="0" footer="0"/>
  <pageSetup horizontalDpi="600" verticalDpi="600" orientation="landscape" scale="44" r:id="rId1"/>
  <headerFooter alignWithMargins="0">
    <oddFooter>&amp;C&amp;P</oddFooter>
  </headerFooter>
  <rowBreaks count="2" manualBreakCount="2">
    <brk id="76" max="255" man="1"/>
    <brk id="1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91"/>
  <sheetViews>
    <sheetView showOutlineSymbols="0" zoomScale="87" zoomScaleNormal="87" workbookViewId="0" topLeftCell="A1">
      <selection activeCell="A1" sqref="A1"/>
    </sheetView>
  </sheetViews>
  <sheetFormatPr defaultColWidth="9.6640625" defaultRowHeight="15"/>
  <cols>
    <col min="1" max="1" width="35.6640625" style="1" customWidth="1"/>
    <col min="2" max="2" width="9.6640625" style="1" customWidth="1"/>
    <col min="3" max="14" width="12.6640625" style="1" customWidth="1"/>
    <col min="15" max="15" width="13.6640625" style="1" customWidth="1"/>
    <col min="16" max="16384" width="9.6640625" style="1" customWidth="1"/>
  </cols>
  <sheetData>
    <row r="1" ht="15">
      <c r="B1" s="2" t="s">
        <v>0</v>
      </c>
    </row>
    <row r="2" ht="15">
      <c r="B2" s="2" t="s">
        <v>93</v>
      </c>
    </row>
    <row r="4" spans="1:15" ht="15">
      <c r="A4" s="3"/>
      <c r="B4" s="3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</row>
    <row r="5" spans="1:15" ht="15">
      <c r="A5" s="3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>
      <c r="A6" s="3" t="s">
        <v>94</v>
      </c>
      <c r="B6" s="3" t="s">
        <v>16</v>
      </c>
      <c r="C6" s="5">
        <v>95846</v>
      </c>
      <c r="D6" s="5">
        <v>86586</v>
      </c>
      <c r="E6" s="5">
        <v>92244</v>
      </c>
      <c r="F6" s="5">
        <v>91451</v>
      </c>
      <c r="G6" s="5">
        <v>92244</v>
      </c>
      <c r="H6" s="5">
        <v>94165</v>
      </c>
      <c r="I6" s="5">
        <v>100137</v>
      </c>
      <c r="J6" s="5">
        <v>90105</v>
      </c>
      <c r="K6" s="5">
        <v>99307</v>
      </c>
      <c r="L6" s="5">
        <v>99593</v>
      </c>
      <c r="M6" s="5">
        <v>84247</v>
      </c>
      <c r="N6" s="5">
        <v>91888</v>
      </c>
      <c r="O6" s="5"/>
    </row>
    <row r="7" spans="1:15" ht="15">
      <c r="A7" s="3"/>
      <c r="B7" s="3" t="s">
        <v>17</v>
      </c>
      <c r="C7" s="5">
        <v>57902830.891</v>
      </c>
      <c r="D7" s="5">
        <v>42386749.2160004</v>
      </c>
      <c r="E7" s="5">
        <v>43501196.3779998</v>
      </c>
      <c r="F7" s="5">
        <v>44069032.486</v>
      </c>
      <c r="G7" s="5">
        <v>43501196.3779998</v>
      </c>
      <c r="H7" s="5">
        <v>37801242.331</v>
      </c>
      <c r="I7" s="5">
        <v>39546533.2999999</v>
      </c>
      <c r="J7" s="5">
        <v>42850599.791</v>
      </c>
      <c r="K7" s="5">
        <v>46163382.651</v>
      </c>
      <c r="L7" s="5">
        <v>40442200.881</v>
      </c>
      <c r="M7" s="5">
        <v>37271667.831</v>
      </c>
      <c r="N7" s="5">
        <v>49360591.719</v>
      </c>
      <c r="O7" s="5">
        <f>SUM(C7:N7)</f>
        <v>524797223.8529998</v>
      </c>
    </row>
    <row r="8" spans="1:15" ht="15.75">
      <c r="A8" s="7"/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5">
      <c r="A9" s="3" t="s">
        <v>95</v>
      </c>
      <c r="B9" s="3" t="s">
        <v>16</v>
      </c>
      <c r="C9" s="5">
        <v>13947</v>
      </c>
      <c r="D9" s="5">
        <v>13165</v>
      </c>
      <c r="E9" s="5">
        <v>13518</v>
      </c>
      <c r="F9" s="5">
        <v>13477</v>
      </c>
      <c r="G9" s="5">
        <v>13518</v>
      </c>
      <c r="H9" s="5">
        <v>13737</v>
      </c>
      <c r="I9" s="5">
        <v>14576</v>
      </c>
      <c r="J9" s="5">
        <v>13257</v>
      </c>
      <c r="K9" s="5">
        <v>14550</v>
      </c>
      <c r="L9" s="5">
        <v>14928</v>
      </c>
      <c r="M9" s="5">
        <v>12282</v>
      </c>
      <c r="N9" s="5">
        <v>13605</v>
      </c>
      <c r="O9" s="5"/>
    </row>
    <row r="10" spans="1:15" ht="15">
      <c r="A10" s="3"/>
      <c r="B10" s="3" t="s">
        <v>17</v>
      </c>
      <c r="C10" s="5">
        <v>15825163.721</v>
      </c>
      <c r="D10" s="5">
        <v>12686950.318</v>
      </c>
      <c r="E10" s="5">
        <v>12785675.004</v>
      </c>
      <c r="F10" s="5">
        <v>12900842.811</v>
      </c>
      <c r="G10" s="5">
        <v>12785675.004</v>
      </c>
      <c r="H10" s="5">
        <v>12150960.235</v>
      </c>
      <c r="I10" s="5">
        <v>13133321.717</v>
      </c>
      <c r="J10" s="5">
        <v>14892972.062</v>
      </c>
      <c r="K10" s="5">
        <v>15893203.728</v>
      </c>
      <c r="L10" s="5">
        <v>13637253.727</v>
      </c>
      <c r="M10" s="5">
        <v>10730959.828</v>
      </c>
      <c r="N10" s="5">
        <v>14243417.578</v>
      </c>
      <c r="O10" s="5">
        <f>SUM(C10:N10)</f>
        <v>161666395.73300004</v>
      </c>
    </row>
    <row r="11" spans="1:15" ht="15.75">
      <c r="A11" s="7"/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5">
      <c r="A12" s="3" t="s">
        <v>96</v>
      </c>
      <c r="B12" s="3" t="s">
        <v>16</v>
      </c>
      <c r="C12" s="5">
        <v>4312</v>
      </c>
      <c r="D12" s="5">
        <v>3974</v>
      </c>
      <c r="E12" s="5">
        <v>4190</v>
      </c>
      <c r="F12" s="5">
        <v>4167</v>
      </c>
      <c r="G12" s="5">
        <v>4190</v>
      </c>
      <c r="H12" s="5">
        <v>4181</v>
      </c>
      <c r="I12" s="5">
        <v>4476</v>
      </c>
      <c r="J12" s="5">
        <v>3980</v>
      </c>
      <c r="K12" s="5">
        <v>4193</v>
      </c>
      <c r="L12" s="5">
        <v>4543</v>
      </c>
      <c r="M12" s="5">
        <v>3639</v>
      </c>
      <c r="N12" s="5">
        <v>4208</v>
      </c>
      <c r="O12" s="5"/>
    </row>
    <row r="13" spans="1:15" ht="15">
      <c r="A13" s="3"/>
      <c r="B13" s="3" t="s">
        <v>17</v>
      </c>
      <c r="C13" s="5">
        <v>763134</v>
      </c>
      <c r="D13" s="5">
        <v>730000</v>
      </c>
      <c r="E13" s="5">
        <v>742939</v>
      </c>
      <c r="F13" s="5">
        <v>740156</v>
      </c>
      <c r="G13" s="5">
        <v>742939</v>
      </c>
      <c r="H13" s="5">
        <v>743127</v>
      </c>
      <c r="I13" s="5">
        <v>767684</v>
      </c>
      <c r="J13" s="5">
        <v>717022</v>
      </c>
      <c r="K13" s="5">
        <v>739886</v>
      </c>
      <c r="L13" s="5">
        <v>802865</v>
      </c>
      <c r="M13" s="5">
        <v>655396</v>
      </c>
      <c r="N13" s="5">
        <v>741078</v>
      </c>
      <c r="O13" s="5">
        <f>SUM(C13:N13)</f>
        <v>8886226</v>
      </c>
    </row>
    <row r="14" spans="1:15" ht="15.75">
      <c r="A14" s="7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5.75">
      <c r="A15" s="7" t="s">
        <v>97</v>
      </c>
      <c r="B15" s="3" t="s">
        <v>16</v>
      </c>
      <c r="C15" s="6">
        <f aca="true" t="shared" si="0" ref="C15:N15">C6+C9+C12</f>
        <v>114105</v>
      </c>
      <c r="D15" s="6">
        <f t="shared" si="0"/>
        <v>103725</v>
      </c>
      <c r="E15" s="6">
        <f t="shared" si="0"/>
        <v>109952</v>
      </c>
      <c r="F15" s="6">
        <f t="shared" si="0"/>
        <v>109095</v>
      </c>
      <c r="G15" s="6">
        <f t="shared" si="0"/>
        <v>109952</v>
      </c>
      <c r="H15" s="6">
        <f t="shared" si="0"/>
        <v>112083</v>
      </c>
      <c r="I15" s="6">
        <f t="shared" si="0"/>
        <v>119189</v>
      </c>
      <c r="J15" s="6">
        <f t="shared" si="0"/>
        <v>107342</v>
      </c>
      <c r="K15" s="6">
        <f t="shared" si="0"/>
        <v>118050</v>
      </c>
      <c r="L15" s="6">
        <f t="shared" si="0"/>
        <v>119064</v>
      </c>
      <c r="M15" s="6">
        <f t="shared" si="0"/>
        <v>100168</v>
      </c>
      <c r="N15" s="6">
        <f t="shared" si="0"/>
        <v>109701</v>
      </c>
      <c r="O15" s="6"/>
    </row>
    <row r="16" spans="1:15" ht="15.75">
      <c r="A16" s="7"/>
      <c r="B16" s="3" t="s">
        <v>17</v>
      </c>
      <c r="C16" s="6">
        <f aca="true" t="shared" si="1" ref="C16:N16">C7+C10+C13</f>
        <v>74491128.612</v>
      </c>
      <c r="D16" s="6">
        <f t="shared" si="1"/>
        <v>55803699.5340004</v>
      </c>
      <c r="E16" s="6">
        <f t="shared" si="1"/>
        <v>57029810.3819998</v>
      </c>
      <c r="F16" s="6">
        <f t="shared" si="1"/>
        <v>57710031.297000006</v>
      </c>
      <c r="G16" s="6">
        <f t="shared" si="1"/>
        <v>57029810.3819998</v>
      </c>
      <c r="H16" s="6">
        <f t="shared" si="1"/>
        <v>50695329.566</v>
      </c>
      <c r="I16" s="6">
        <f t="shared" si="1"/>
        <v>53447539.0169999</v>
      </c>
      <c r="J16" s="6">
        <f t="shared" si="1"/>
        <v>58460593.853</v>
      </c>
      <c r="K16" s="6">
        <f t="shared" si="1"/>
        <v>62796472.379</v>
      </c>
      <c r="L16" s="6">
        <f t="shared" si="1"/>
        <v>54882319.607999995</v>
      </c>
      <c r="M16" s="6">
        <f t="shared" si="1"/>
        <v>48658023.659</v>
      </c>
      <c r="N16" s="6">
        <f t="shared" si="1"/>
        <v>64345087.297</v>
      </c>
      <c r="O16" s="6">
        <f>O7+O10+O13</f>
        <v>695349845.5859998</v>
      </c>
    </row>
    <row r="17" spans="1:15" ht="15.75">
      <c r="A17" s="7"/>
      <c r="B17" s="7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5">
      <c r="A18" s="3" t="s">
        <v>39</v>
      </c>
      <c r="B18" s="3" t="s">
        <v>16</v>
      </c>
      <c r="C18" s="5">
        <v>860</v>
      </c>
      <c r="D18" s="5">
        <v>1208</v>
      </c>
      <c r="E18" s="5">
        <v>1196</v>
      </c>
      <c r="F18" s="5">
        <v>1187</v>
      </c>
      <c r="G18" s="5">
        <v>1197</v>
      </c>
      <c r="H18" s="5">
        <v>1229</v>
      </c>
      <c r="I18" s="5">
        <v>1228</v>
      </c>
      <c r="J18" s="5">
        <v>1198</v>
      </c>
      <c r="K18" s="5">
        <v>1244</v>
      </c>
      <c r="L18" s="5">
        <v>1329</v>
      </c>
      <c r="M18" s="5">
        <v>1117</v>
      </c>
      <c r="N18" s="5">
        <v>1207</v>
      </c>
      <c r="O18" s="5"/>
    </row>
    <row r="19" spans="1:15" ht="15">
      <c r="A19" s="3"/>
      <c r="B19" s="3" t="s">
        <v>17</v>
      </c>
      <c r="C19" s="5">
        <v>22668746</v>
      </c>
      <c r="D19" s="5">
        <v>23908480.992</v>
      </c>
      <c r="E19" s="5">
        <v>22925548.993</v>
      </c>
      <c r="F19" s="5">
        <v>22822539.998</v>
      </c>
      <c r="G19" s="5">
        <v>22925548.993</v>
      </c>
      <c r="H19" s="5">
        <v>25912832.999</v>
      </c>
      <c r="I19" s="5">
        <v>24169662.002</v>
      </c>
      <c r="J19" s="5">
        <v>28247274.1</v>
      </c>
      <c r="K19" s="5">
        <v>31727143</v>
      </c>
      <c r="L19" s="5">
        <v>26320585</v>
      </c>
      <c r="M19" s="5">
        <v>20728768</v>
      </c>
      <c r="N19" s="5">
        <v>25504730.601</v>
      </c>
      <c r="O19" s="5">
        <f>SUM(C19:N19)</f>
        <v>297861860.67800003</v>
      </c>
    </row>
    <row r="20" spans="1:15" ht="15">
      <c r="A20" s="3"/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5">
      <c r="A21" s="3" t="s">
        <v>40</v>
      </c>
      <c r="B21" s="3" t="s">
        <v>16</v>
      </c>
      <c r="C21" s="5">
        <v>84</v>
      </c>
      <c r="D21" s="5">
        <v>97</v>
      </c>
      <c r="E21" s="5">
        <v>112</v>
      </c>
      <c r="F21" s="5">
        <v>110</v>
      </c>
      <c r="G21" s="5">
        <v>112</v>
      </c>
      <c r="H21" s="5">
        <v>115</v>
      </c>
      <c r="I21" s="5">
        <v>115</v>
      </c>
      <c r="J21" s="5">
        <v>107</v>
      </c>
      <c r="K21" s="5">
        <v>119</v>
      </c>
      <c r="L21" s="5">
        <v>116</v>
      </c>
      <c r="M21" s="5">
        <v>104</v>
      </c>
      <c r="N21" s="5">
        <v>110</v>
      </c>
      <c r="O21" s="5"/>
    </row>
    <row r="22" spans="1:15" ht="15">
      <c r="A22" s="3"/>
      <c r="B22" s="3" t="s">
        <v>17</v>
      </c>
      <c r="C22" s="5">
        <v>5243194</v>
      </c>
      <c r="D22" s="5">
        <v>5256044</v>
      </c>
      <c r="E22" s="5">
        <v>5075721</v>
      </c>
      <c r="F22" s="5">
        <v>5107635</v>
      </c>
      <c r="G22" s="5">
        <v>5075721</v>
      </c>
      <c r="H22" s="5">
        <v>5034688</v>
      </c>
      <c r="I22" s="5">
        <v>5369407</v>
      </c>
      <c r="J22" s="5">
        <v>6011300</v>
      </c>
      <c r="K22" s="5">
        <v>6361845</v>
      </c>
      <c r="L22" s="5">
        <v>5131424</v>
      </c>
      <c r="M22" s="5">
        <v>4972248</v>
      </c>
      <c r="N22" s="5">
        <v>5744294</v>
      </c>
      <c r="O22" s="5">
        <f>SUM(C22:N22)</f>
        <v>64383521</v>
      </c>
    </row>
    <row r="23" spans="1:15" ht="15">
      <c r="A23" s="3"/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15.75">
      <c r="A24" s="7" t="s">
        <v>98</v>
      </c>
      <c r="B24" s="3" t="s">
        <v>16</v>
      </c>
      <c r="C24" s="6">
        <f aca="true" t="shared" si="2" ref="C24:N24">C18+C21</f>
        <v>944</v>
      </c>
      <c r="D24" s="6">
        <f t="shared" si="2"/>
        <v>1305</v>
      </c>
      <c r="E24" s="6">
        <f t="shared" si="2"/>
        <v>1308</v>
      </c>
      <c r="F24" s="6">
        <f t="shared" si="2"/>
        <v>1297</v>
      </c>
      <c r="G24" s="6">
        <f t="shared" si="2"/>
        <v>1309</v>
      </c>
      <c r="H24" s="6">
        <f t="shared" si="2"/>
        <v>1344</v>
      </c>
      <c r="I24" s="6">
        <f t="shared" si="2"/>
        <v>1343</v>
      </c>
      <c r="J24" s="6">
        <f t="shared" si="2"/>
        <v>1305</v>
      </c>
      <c r="K24" s="6">
        <f t="shared" si="2"/>
        <v>1363</v>
      </c>
      <c r="L24" s="6">
        <f t="shared" si="2"/>
        <v>1445</v>
      </c>
      <c r="M24" s="6">
        <f t="shared" si="2"/>
        <v>1221</v>
      </c>
      <c r="N24" s="6">
        <f t="shared" si="2"/>
        <v>1317</v>
      </c>
      <c r="O24" s="6"/>
    </row>
    <row r="25" spans="1:15" ht="15.75">
      <c r="A25" s="3"/>
      <c r="B25" s="3" t="s">
        <v>17</v>
      </c>
      <c r="C25" s="6">
        <f aca="true" t="shared" si="3" ref="C25:N25">C19+C22</f>
        <v>27911940</v>
      </c>
      <c r="D25" s="6">
        <f t="shared" si="3"/>
        <v>29164524.992</v>
      </c>
      <c r="E25" s="6">
        <f t="shared" si="3"/>
        <v>28001269.993</v>
      </c>
      <c r="F25" s="6">
        <f t="shared" si="3"/>
        <v>27930174.998</v>
      </c>
      <c r="G25" s="6">
        <f t="shared" si="3"/>
        <v>28001269.993</v>
      </c>
      <c r="H25" s="6">
        <f t="shared" si="3"/>
        <v>30947520.999</v>
      </c>
      <c r="I25" s="6">
        <f t="shared" si="3"/>
        <v>29539069.002</v>
      </c>
      <c r="J25" s="6">
        <f t="shared" si="3"/>
        <v>34258574.1</v>
      </c>
      <c r="K25" s="6">
        <f t="shared" si="3"/>
        <v>38088988</v>
      </c>
      <c r="L25" s="6">
        <f t="shared" si="3"/>
        <v>31452009</v>
      </c>
      <c r="M25" s="6">
        <f t="shared" si="3"/>
        <v>25701016</v>
      </c>
      <c r="N25" s="6">
        <f t="shared" si="3"/>
        <v>31249024.601</v>
      </c>
      <c r="O25" s="6">
        <f>O19+O22</f>
        <v>362245381.67800003</v>
      </c>
    </row>
    <row r="26" spans="1:15" ht="15">
      <c r="A26" s="3"/>
      <c r="B26" s="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5">
      <c r="A27" s="3" t="s">
        <v>41</v>
      </c>
      <c r="B27" s="3" t="s">
        <v>16</v>
      </c>
      <c r="C27" s="5">
        <v>24</v>
      </c>
      <c r="D27" s="5">
        <v>31</v>
      </c>
      <c r="E27" s="5">
        <v>43</v>
      </c>
      <c r="F27" s="5">
        <v>40</v>
      </c>
      <c r="G27" s="5">
        <v>43</v>
      </c>
      <c r="H27" s="5">
        <v>41</v>
      </c>
      <c r="I27" s="5">
        <v>26</v>
      </c>
      <c r="J27" s="5">
        <v>27</v>
      </c>
      <c r="K27" s="5">
        <v>48</v>
      </c>
      <c r="L27" s="5">
        <v>30</v>
      </c>
      <c r="M27" s="5">
        <v>39</v>
      </c>
      <c r="N27" s="5">
        <v>40</v>
      </c>
      <c r="O27" s="5"/>
    </row>
    <row r="28" spans="1:15" ht="15">
      <c r="A28" s="3"/>
      <c r="B28" s="3" t="s">
        <v>42</v>
      </c>
      <c r="C28" s="5">
        <v>13074006</v>
      </c>
      <c r="D28" s="5">
        <v>21997818.2</v>
      </c>
      <c r="E28" s="5">
        <v>29091001</v>
      </c>
      <c r="F28" s="5">
        <v>12668690</v>
      </c>
      <c r="G28" s="5">
        <v>29091001</v>
      </c>
      <c r="H28" s="5">
        <v>31841953</v>
      </c>
      <c r="I28" s="5">
        <v>11578506.8</v>
      </c>
      <c r="J28" s="5">
        <v>26002685</v>
      </c>
      <c r="K28" s="5">
        <v>35817844</v>
      </c>
      <c r="L28" s="5">
        <v>16276542.8</v>
      </c>
      <c r="M28" s="5">
        <v>27276300.4</v>
      </c>
      <c r="N28" s="5">
        <v>23626384.2</v>
      </c>
      <c r="O28" s="5">
        <f>SUM(C28:N28)</f>
        <v>278342732.40000004</v>
      </c>
    </row>
    <row r="29" spans="1:15" ht="15">
      <c r="A29" s="3"/>
      <c r="B29" s="3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5">
      <c r="A30" s="3" t="s">
        <v>50</v>
      </c>
      <c r="B30" s="3" t="s">
        <v>16</v>
      </c>
      <c r="C30" s="5">
        <v>10</v>
      </c>
      <c r="D30" s="5">
        <v>8</v>
      </c>
      <c r="E30" s="5">
        <v>12</v>
      </c>
      <c r="F30" s="5">
        <v>15</v>
      </c>
      <c r="G30" s="5">
        <v>12</v>
      </c>
      <c r="H30" s="5">
        <v>8</v>
      </c>
      <c r="I30" s="5">
        <v>9</v>
      </c>
      <c r="J30" s="5">
        <v>11</v>
      </c>
      <c r="K30" s="5">
        <v>11</v>
      </c>
      <c r="L30" s="5">
        <v>11</v>
      </c>
      <c r="M30" s="5">
        <v>7</v>
      </c>
      <c r="N30" s="5">
        <v>20</v>
      </c>
      <c r="O30" s="5"/>
    </row>
    <row r="31" spans="1:15" ht="15">
      <c r="A31" s="3"/>
      <c r="B31" s="3" t="s">
        <v>42</v>
      </c>
      <c r="C31" s="5">
        <v>3785925</v>
      </c>
      <c r="D31" s="5">
        <v>1296800</v>
      </c>
      <c r="E31" s="5">
        <v>2529675</v>
      </c>
      <c r="F31" s="5">
        <v>2945925</v>
      </c>
      <c r="G31" s="5">
        <v>2529675</v>
      </c>
      <c r="H31" s="5">
        <v>2944050</v>
      </c>
      <c r="I31" s="5">
        <v>3818350</v>
      </c>
      <c r="J31" s="5">
        <v>4534800</v>
      </c>
      <c r="K31" s="5">
        <v>4808750</v>
      </c>
      <c r="L31" s="5">
        <v>3893900</v>
      </c>
      <c r="M31" s="5">
        <v>2312450</v>
      </c>
      <c r="N31" s="5">
        <v>3392000</v>
      </c>
      <c r="O31" s="5">
        <f>SUM(C31:N31)</f>
        <v>38792300</v>
      </c>
    </row>
    <row r="32" spans="1:15" ht="15">
      <c r="A32" s="3"/>
      <c r="B32" s="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5">
      <c r="A33" s="3" t="s">
        <v>51</v>
      </c>
      <c r="B33" s="3" t="s">
        <v>16</v>
      </c>
      <c r="C33" s="5">
        <v>4</v>
      </c>
      <c r="D33" s="5">
        <v>4</v>
      </c>
      <c r="E33" s="5">
        <v>5</v>
      </c>
      <c r="F33" s="5">
        <v>4</v>
      </c>
      <c r="G33" s="5">
        <v>5</v>
      </c>
      <c r="H33" s="5">
        <v>4</v>
      </c>
      <c r="I33" s="5">
        <v>4</v>
      </c>
      <c r="J33" s="5">
        <v>4</v>
      </c>
      <c r="K33" s="5">
        <v>4</v>
      </c>
      <c r="L33" s="5">
        <v>4</v>
      </c>
      <c r="M33" s="5">
        <v>4</v>
      </c>
      <c r="N33" s="5">
        <v>4</v>
      </c>
      <c r="O33" s="5"/>
    </row>
    <row r="34" spans="1:15" ht="15">
      <c r="A34" s="3"/>
      <c r="B34" s="3" t="s">
        <v>17</v>
      </c>
      <c r="C34" s="5">
        <v>28260700</v>
      </c>
      <c r="D34" s="5">
        <v>27587000</v>
      </c>
      <c r="E34" s="5">
        <v>26846400</v>
      </c>
      <c r="F34" s="5">
        <v>28560900</v>
      </c>
      <c r="G34" s="5">
        <v>26846400</v>
      </c>
      <c r="H34" s="5">
        <v>28076600</v>
      </c>
      <c r="I34" s="5">
        <v>29209400</v>
      </c>
      <c r="J34" s="5">
        <v>30403300</v>
      </c>
      <c r="K34" s="5">
        <v>34263000</v>
      </c>
      <c r="L34" s="5">
        <v>30473300</v>
      </c>
      <c r="M34" s="5">
        <v>32100900</v>
      </c>
      <c r="N34" s="5">
        <v>25400700</v>
      </c>
      <c r="O34" s="5">
        <f>SUM(C34:N34)</f>
        <v>348028600</v>
      </c>
    </row>
    <row r="35" spans="1:15" ht="15">
      <c r="A35" s="3"/>
      <c r="B35" s="3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15.75">
      <c r="A36" s="7" t="s">
        <v>99</v>
      </c>
      <c r="B36" s="3" t="s">
        <v>16</v>
      </c>
      <c r="C36" s="6">
        <f aca="true" t="shared" si="4" ref="C36:N36">C27+C30+C33</f>
        <v>38</v>
      </c>
      <c r="D36" s="6">
        <f t="shared" si="4"/>
        <v>43</v>
      </c>
      <c r="E36" s="6">
        <f t="shared" si="4"/>
        <v>60</v>
      </c>
      <c r="F36" s="6">
        <f t="shared" si="4"/>
        <v>59</v>
      </c>
      <c r="G36" s="6">
        <f t="shared" si="4"/>
        <v>60</v>
      </c>
      <c r="H36" s="6">
        <f t="shared" si="4"/>
        <v>53</v>
      </c>
      <c r="I36" s="6">
        <f t="shared" si="4"/>
        <v>39</v>
      </c>
      <c r="J36" s="6">
        <f t="shared" si="4"/>
        <v>42</v>
      </c>
      <c r="K36" s="6">
        <f t="shared" si="4"/>
        <v>63</v>
      </c>
      <c r="L36" s="6">
        <f t="shared" si="4"/>
        <v>45</v>
      </c>
      <c r="M36" s="6">
        <f t="shared" si="4"/>
        <v>50</v>
      </c>
      <c r="N36" s="6">
        <f t="shared" si="4"/>
        <v>64</v>
      </c>
      <c r="O36" s="6"/>
    </row>
    <row r="37" spans="1:15" ht="15.75">
      <c r="A37" s="3"/>
      <c r="B37" s="3" t="s">
        <v>17</v>
      </c>
      <c r="C37" s="6">
        <f aca="true" t="shared" si="5" ref="C37:N37">C28+C31+C34</f>
        <v>45120631</v>
      </c>
      <c r="D37" s="6">
        <f t="shared" si="5"/>
        <v>50881618.2</v>
      </c>
      <c r="E37" s="6">
        <f t="shared" si="5"/>
        <v>58467076</v>
      </c>
      <c r="F37" s="6">
        <f t="shared" si="5"/>
        <v>44175515</v>
      </c>
      <c r="G37" s="6">
        <f t="shared" si="5"/>
        <v>58467076</v>
      </c>
      <c r="H37" s="6">
        <f t="shared" si="5"/>
        <v>62862603</v>
      </c>
      <c r="I37" s="6">
        <f t="shared" si="5"/>
        <v>44606256.8</v>
      </c>
      <c r="J37" s="6">
        <f t="shared" si="5"/>
        <v>60940785</v>
      </c>
      <c r="K37" s="6">
        <f t="shared" si="5"/>
        <v>74889594</v>
      </c>
      <c r="L37" s="6">
        <f t="shared" si="5"/>
        <v>50643742.8</v>
      </c>
      <c r="M37" s="6">
        <f t="shared" si="5"/>
        <v>61689650.4</v>
      </c>
      <c r="N37" s="6">
        <f t="shared" si="5"/>
        <v>52419084.2</v>
      </c>
      <c r="O37" s="6">
        <f>SUM(C37:N37)</f>
        <v>665163632.4</v>
      </c>
    </row>
    <row r="38" spans="1:15" ht="15.75">
      <c r="A38" s="7"/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5.75">
      <c r="A39" s="7"/>
      <c r="B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5.75">
      <c r="A40" s="7" t="s">
        <v>92</v>
      </c>
      <c r="B40" s="3" t="s">
        <v>16</v>
      </c>
      <c r="C40" s="6">
        <f aca="true" t="shared" si="6" ref="C40:N40">C15+C24+C36</f>
        <v>115087</v>
      </c>
      <c r="D40" s="6">
        <f t="shared" si="6"/>
        <v>105073</v>
      </c>
      <c r="E40" s="6">
        <f t="shared" si="6"/>
        <v>111320</v>
      </c>
      <c r="F40" s="6">
        <f t="shared" si="6"/>
        <v>110451</v>
      </c>
      <c r="G40" s="6">
        <f t="shared" si="6"/>
        <v>111321</v>
      </c>
      <c r="H40" s="6">
        <f t="shared" si="6"/>
        <v>113480</v>
      </c>
      <c r="I40" s="6">
        <f t="shared" si="6"/>
        <v>120571</v>
      </c>
      <c r="J40" s="6">
        <f t="shared" si="6"/>
        <v>108689</v>
      </c>
      <c r="K40" s="6">
        <f t="shared" si="6"/>
        <v>119476</v>
      </c>
      <c r="L40" s="6">
        <f t="shared" si="6"/>
        <v>120554</v>
      </c>
      <c r="M40" s="6">
        <f t="shared" si="6"/>
        <v>101439</v>
      </c>
      <c r="N40" s="6">
        <f t="shared" si="6"/>
        <v>111082</v>
      </c>
      <c r="O40" s="6"/>
    </row>
    <row r="41" spans="1:15" ht="15.75">
      <c r="A41" s="3"/>
      <c r="B41" s="3" t="s">
        <v>17</v>
      </c>
      <c r="C41" s="6">
        <f aca="true" t="shared" si="7" ref="C41:N41">C16+C25+C37</f>
        <v>147523699.612</v>
      </c>
      <c r="D41" s="6">
        <f t="shared" si="7"/>
        <v>135849842.7260004</v>
      </c>
      <c r="E41" s="6">
        <f t="shared" si="7"/>
        <v>143498156.3749998</v>
      </c>
      <c r="F41" s="6">
        <f t="shared" si="7"/>
        <v>129815721.295</v>
      </c>
      <c r="G41" s="6">
        <f t="shared" si="7"/>
        <v>143498156.3749998</v>
      </c>
      <c r="H41" s="6">
        <f t="shared" si="7"/>
        <v>144505453.565</v>
      </c>
      <c r="I41" s="6">
        <f t="shared" si="7"/>
        <v>127592864.8189999</v>
      </c>
      <c r="J41" s="6">
        <f t="shared" si="7"/>
        <v>153659952.953</v>
      </c>
      <c r="K41" s="6">
        <f t="shared" si="7"/>
        <v>175775054.379</v>
      </c>
      <c r="L41" s="6">
        <f t="shared" si="7"/>
        <v>136978071.408</v>
      </c>
      <c r="M41" s="6">
        <f t="shared" si="7"/>
        <v>136048690.05900002</v>
      </c>
      <c r="N41" s="6">
        <f t="shared" si="7"/>
        <v>148013196.098</v>
      </c>
      <c r="O41" s="6">
        <f>O16+O25+O37</f>
        <v>1722758859.664</v>
      </c>
    </row>
    <row r="42" spans="1:15" ht="15">
      <c r="A42" s="3"/>
      <c r="B42" s="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5">
      <c r="A43" s="3"/>
      <c r="B43" s="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5">
      <c r="A44" s="3"/>
      <c r="B44" s="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5">
      <c r="A45" s="3"/>
      <c r="B45" s="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5">
      <c r="A46" s="3"/>
      <c r="B46" s="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5">
      <c r="A47" s="3"/>
      <c r="B47" s="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5">
      <c r="A48" s="3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5">
      <c r="A49" s="3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5">
      <c r="A50" s="3"/>
      <c r="B50" s="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5">
      <c r="A51" s="3"/>
      <c r="B51" s="3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5">
      <c r="A52" s="3"/>
      <c r="B52" s="3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5">
      <c r="A53" s="3"/>
      <c r="B53" s="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5">
      <c r="A54" s="3"/>
      <c r="B54" s="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15">
      <c r="A55" s="3"/>
      <c r="B55" s="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5">
      <c r="A56" s="3"/>
      <c r="B56" s="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5">
      <c r="A57" s="3"/>
      <c r="B57" s="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5">
      <c r="A58" s="3"/>
      <c r="B58" s="3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5">
      <c r="A59" s="3"/>
      <c r="B59" s="3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5">
      <c r="A60" s="3"/>
      <c r="B60" s="3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5">
      <c r="A61" s="3"/>
      <c r="B61" s="3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5">
      <c r="A62" s="3"/>
      <c r="B62" s="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5">
      <c r="A63" s="3"/>
      <c r="B63" s="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5">
      <c r="A64" s="3"/>
      <c r="B64" s="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5">
      <c r="A65" s="3"/>
      <c r="B65" s="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5">
      <c r="A66" s="3"/>
      <c r="B66" s="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5">
      <c r="A67" s="3"/>
      <c r="B67" s="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5">
      <c r="A68" s="3"/>
      <c r="B68" s="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5">
      <c r="A69" s="3"/>
      <c r="B69" s="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5">
      <c r="A70" s="3"/>
      <c r="B70" s="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5">
      <c r="A71" s="3"/>
      <c r="B71" s="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5">
      <c r="A72" s="3"/>
      <c r="B72" s="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5">
      <c r="A73" s="3"/>
      <c r="B73" s="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5">
      <c r="A74" s="3"/>
      <c r="B74" s="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5">
      <c r="A75" s="3"/>
      <c r="B75" s="3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5">
      <c r="A76" s="3"/>
      <c r="B76" s="3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5">
      <c r="A77" s="3"/>
      <c r="B77" s="3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5">
      <c r="A78" s="3"/>
      <c r="B78" s="3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5">
      <c r="A79" s="3"/>
      <c r="B79" s="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5">
      <c r="A80" s="3"/>
      <c r="B80" s="3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5">
      <c r="A81" s="3"/>
      <c r="B81" s="3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5">
      <c r="A82" s="3"/>
      <c r="B82" s="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5">
      <c r="A83" s="3"/>
      <c r="B83" s="3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5">
      <c r="A84" s="3"/>
      <c r="B84" s="3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ht="15">
      <c r="A85" s="3"/>
      <c r="B85" s="3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ht="15">
      <c r="A86" s="3"/>
      <c r="B86" s="3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5">
      <c r="A87" s="3"/>
      <c r="B87" s="3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ht="15">
      <c r="A88" s="3"/>
      <c r="B88" s="3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ht="15">
      <c r="A89" s="3"/>
      <c r="B89" s="3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ht="15.75">
      <c r="A90" s="7"/>
      <c r="B90" s="7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5.75">
      <c r="A91" s="7"/>
      <c r="B91" s="7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</sheetData>
  <printOptions/>
  <pageMargins left="0.5" right="0.5" top="0.5" bottom="0.5" header="0" footer="0"/>
  <pageSetup horizontalDpi="600" verticalDpi="600" orientation="landscape" scale="5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