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1"/>
  </bookViews>
  <sheets>
    <sheet name="CoreOnly" sheetId="1" r:id="rId1"/>
    <sheet name="Targeted" sheetId="2" r:id="rId2"/>
    <sheet name="Core_Targeted" sheetId="3" r:id="rId3"/>
    <sheet name="StdOffGrps" sheetId="4" r:id="rId4"/>
  </sheets>
  <definedNames>
    <definedName name="_xlnm.Print_Area" localSheetId="0">'CoreOnly'!$A$1:$P$217</definedName>
    <definedName name="_xlnm.Print_Titles" localSheetId="2">'Core_Targeted'!$1:$4</definedName>
    <definedName name="_xlnm.Print_Titles" localSheetId="0">'CoreOnly'!$1:$4</definedName>
    <definedName name="_xlnm.Print_Titles" localSheetId="3">'StdOffGrps'!$1:$4</definedName>
    <definedName name="_xlnm.Print_Titles" localSheetId="1">'Targeted'!$1:$4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<sst xmlns="http://schemas.openxmlformats.org/spreadsheetml/2006/main" count="512" uniqueCount="102">
  <si>
    <t>Bangor Hydro-Electric Company</t>
  </si>
  <si>
    <t>Billing Determinants:  Core Classes Only</t>
  </si>
  <si>
    <t xml:space="preserve">Jan 97  </t>
  </si>
  <si>
    <t xml:space="preserve">Feb 97  </t>
  </si>
  <si>
    <t xml:space="preserve">Mar 97  </t>
  </si>
  <si>
    <t xml:space="preserve">Apr 97  </t>
  </si>
  <si>
    <t xml:space="preserve">May 97  </t>
  </si>
  <si>
    <t xml:space="preserve">Jun 97  </t>
  </si>
  <si>
    <t xml:space="preserve">Jul 97  </t>
  </si>
  <si>
    <t xml:space="preserve">Aug 97  </t>
  </si>
  <si>
    <t xml:space="preserve">Sep 97  </t>
  </si>
  <si>
    <t xml:space="preserve">Oct 97  </t>
  </si>
  <si>
    <t xml:space="preserve">Nov 97  </t>
  </si>
  <si>
    <t xml:space="preserve">Dec 97  </t>
  </si>
  <si>
    <t xml:space="preserve">Total 97  </t>
  </si>
  <si>
    <t>Residential</t>
  </si>
  <si>
    <t>meters</t>
  </si>
  <si>
    <t>billed kWh</t>
  </si>
  <si>
    <t>Residential Water Heating</t>
  </si>
  <si>
    <t>Residential Retired Employee</t>
  </si>
  <si>
    <t>Residential TOU</t>
  </si>
  <si>
    <t>Pk kWh</t>
  </si>
  <si>
    <t>Sh kWh</t>
  </si>
  <si>
    <t>OP kWh</t>
  </si>
  <si>
    <t>Residential LIR, 0-50% FPG</t>
  </si>
  <si>
    <t>Residential LIR, 51-75% FPG</t>
  </si>
  <si>
    <t>Residential LIR, 76-100% FPG</t>
  </si>
  <si>
    <t>Residential LIR, 101-150% FPG</t>
  </si>
  <si>
    <t>Residential Space Heating</t>
  </si>
  <si>
    <t xml:space="preserve">   Total Residential</t>
  </si>
  <si>
    <t>General Service</t>
  </si>
  <si>
    <t>General Service (ResConst)</t>
  </si>
  <si>
    <t>Commercial Water Heating</t>
  </si>
  <si>
    <t>General Sevice w/kW Register</t>
  </si>
  <si>
    <t>billed kW</t>
  </si>
  <si>
    <t>Commercial Space Heating</t>
  </si>
  <si>
    <t xml:space="preserve">    (separately metered)</t>
  </si>
  <si>
    <t xml:space="preserve">Commercial Space Heating </t>
  </si>
  <si>
    <t xml:space="preserve">   Total General Service</t>
  </si>
  <si>
    <t>Large Power Secondary</t>
  </si>
  <si>
    <t>Large Power Primary</t>
  </si>
  <si>
    <t>Primary Power</t>
  </si>
  <si>
    <t>total kWh</t>
  </si>
  <si>
    <t>max kWh</t>
  </si>
  <si>
    <t>Pk billed kWh</t>
  </si>
  <si>
    <t>Sh billed kWh</t>
  </si>
  <si>
    <t>OP billed kWh</t>
  </si>
  <si>
    <t>Pk billed kW</t>
  </si>
  <si>
    <t>Sh billed kW</t>
  </si>
  <si>
    <t>OP billed kW</t>
  </si>
  <si>
    <t>Primary Power (Voltage Discount)</t>
  </si>
  <si>
    <t>Large Industrial</t>
  </si>
  <si>
    <t xml:space="preserve">   Total Power</t>
  </si>
  <si>
    <t>HPS 50 Watt Monthly</t>
  </si>
  <si>
    <t>HPS 50 Watt Periodic</t>
  </si>
  <si>
    <t>HPS 70 Watt Monthly</t>
  </si>
  <si>
    <t>HPS 70 Watt Periodic</t>
  </si>
  <si>
    <t>HPS 100 Watt Monthly</t>
  </si>
  <si>
    <t>HPS 100 Watt Periodic</t>
  </si>
  <si>
    <t>HPS 150 Watt Monthly</t>
  </si>
  <si>
    <t>HPS 150 Watt Periodic</t>
  </si>
  <si>
    <t>HPS 250 Watt Monthly</t>
  </si>
  <si>
    <t>HPS 250 Watt Periodic</t>
  </si>
  <si>
    <t>HPS 400 Watt Monthly</t>
  </si>
  <si>
    <t>MERCURY 100 Watt Monthly</t>
  </si>
  <si>
    <t>MERCURY 100 Watt Periodic</t>
  </si>
  <si>
    <t>MERCURY 175 Watt Monthly</t>
  </si>
  <si>
    <t>MERCURY 175 Watt Periodic</t>
  </si>
  <si>
    <t>MERCURY 250 Watt Monthly</t>
  </si>
  <si>
    <t>MERCURY 250 Watt Periodic</t>
  </si>
  <si>
    <t>MERCURY 400 Watt Monthly</t>
  </si>
  <si>
    <t>MERCURY 400 Watt Periodic</t>
  </si>
  <si>
    <t>MERCURY 1000 Watt Monthly</t>
  </si>
  <si>
    <t>INCAND 105 Watt Monthly</t>
  </si>
  <si>
    <t>INCAND 189 Watt Monthly</t>
  </si>
  <si>
    <t>INCAND 405 Watt Monthly</t>
  </si>
  <si>
    <t>HPS 70 Watt Flat</t>
  </si>
  <si>
    <t>HPS 100 Watt Flat</t>
  </si>
  <si>
    <t>HPS 150 Watt Flat</t>
  </si>
  <si>
    <t>HPS 250 Watt Flat</t>
  </si>
  <si>
    <t>HPS 400 Watt Flat</t>
  </si>
  <si>
    <t>MERCURY 400 Watt Flat</t>
  </si>
  <si>
    <t>ORNAMENTAL &gt; 10 YRS</t>
  </si>
  <si>
    <t>UNDERGROUND &gt; 10 YRS</t>
  </si>
  <si>
    <t>UNDERGROUND &lt; 10 YRS</t>
  </si>
  <si>
    <t>UNDERGROUND AFTER 11/01/86</t>
  </si>
  <si>
    <t xml:space="preserve">   Total Lighting</t>
  </si>
  <si>
    <t>Total Bangor Hydro Core Rates</t>
  </si>
  <si>
    <t xml:space="preserve">   Total Targeted Rates</t>
  </si>
  <si>
    <t>Total Competitive Energy - LPS</t>
  </si>
  <si>
    <t>Total Competitive Energy - LPP</t>
  </si>
  <si>
    <t>Billing Determinants:  Targeted Rates Combined into Core Rates</t>
  </si>
  <si>
    <t>Total Bangor Hydro</t>
  </si>
  <si>
    <t>Billing Determinants:  All Rates Combined into Standard Offer Groups</t>
  </si>
  <si>
    <t>Total Residential</t>
  </si>
  <si>
    <t>Total General Service</t>
  </si>
  <si>
    <t>Total Lighting</t>
  </si>
  <si>
    <t xml:space="preserve">   Total Residential/Small Commercial</t>
  </si>
  <si>
    <t xml:space="preserve">   Total Medium Non-Residential</t>
  </si>
  <si>
    <t xml:space="preserve">   Total Large Non-Residential</t>
  </si>
  <si>
    <t>Billing Determinants:  Combined Targeted Rates by Rate Type</t>
  </si>
  <si>
    <t>Total Competitive Energy - PP/Lg Ind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</si>
</sst>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7"/>
  <sheetViews>
    <sheetView showOutlineSymbols="0" zoomScale="87" zoomScaleNormal="87" workbookViewId="0" topLeftCell="I185">
      <selection activeCell="A88" sqref="A88"/>
    </sheetView>
  </sheetViews>
  <sheetFormatPr defaultColWidth="9.6640625" defaultRowHeight="15"/>
  <cols>
    <col min="1" max="1" width="29.6640625" style="1" customWidth="1"/>
    <col min="2" max="2" width="9.6640625" style="1" customWidth="1"/>
    <col min="3" max="15" width="12.6640625" style="1" customWidth="1"/>
    <col min="16" max="16" width="16.77734375" style="1" customWidth="1"/>
    <col min="17" max="16384" width="9.6640625" style="1" customWidth="1"/>
  </cols>
  <sheetData>
    <row r="1" ht="15">
      <c r="B1" s="2" t="s">
        <v>0</v>
      </c>
    </row>
    <row r="2" ht="15">
      <c r="B2" s="2" t="s">
        <v>1</v>
      </c>
    </row>
    <row r="4" spans="1:16" ht="15">
      <c r="A4" s="3"/>
      <c r="B4" s="3"/>
      <c r="C4" s="3"/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</row>
    <row r="5" spans="1:2" ht="15">
      <c r="A5" s="2" t="s">
        <v>15</v>
      </c>
      <c r="B5" s="1">
        <v>1000</v>
      </c>
    </row>
    <row r="6" spans="1:16" ht="15">
      <c r="A6" s="3"/>
      <c r="B6" s="3"/>
      <c r="C6" s="3" t="s">
        <v>16</v>
      </c>
      <c r="D6" s="5">
        <v>44185</v>
      </c>
      <c r="E6" s="5">
        <v>46042</v>
      </c>
      <c r="F6" s="5">
        <v>64682</v>
      </c>
      <c r="G6" s="5">
        <v>67820</v>
      </c>
      <c r="H6" s="5">
        <v>74494</v>
      </c>
      <c r="I6" s="5">
        <v>76495</v>
      </c>
      <c r="J6" s="5">
        <v>85049</v>
      </c>
      <c r="K6" s="5">
        <v>85176</v>
      </c>
      <c r="L6" s="5">
        <v>81901</v>
      </c>
      <c r="M6" s="5">
        <v>86202</v>
      </c>
      <c r="N6" s="5">
        <v>67906</v>
      </c>
      <c r="O6" s="5">
        <v>78815</v>
      </c>
      <c r="P6" s="5"/>
    </row>
    <row r="7" spans="1:16" ht="15">
      <c r="A7" s="3"/>
      <c r="B7" s="3"/>
      <c r="C7" s="3" t="s">
        <v>17</v>
      </c>
      <c r="D7" s="5">
        <v>45208758</v>
      </c>
      <c r="E7" s="5">
        <v>41009040</v>
      </c>
      <c r="F7" s="5">
        <v>45088704</v>
      </c>
      <c r="G7" s="5">
        <v>35796446</v>
      </c>
      <c r="H7" s="5">
        <v>36522302</v>
      </c>
      <c r="I7" s="5">
        <v>31526096.6580001</v>
      </c>
      <c r="J7" s="5">
        <v>36796008.644</v>
      </c>
      <c r="K7" s="5">
        <v>31917791.005</v>
      </c>
      <c r="L7" s="5">
        <v>34088496.1120001</v>
      </c>
      <c r="M7" s="5">
        <v>36363187.979</v>
      </c>
      <c r="N7" s="5">
        <v>29630929.038</v>
      </c>
      <c r="O7" s="5">
        <v>38158700.6109999</v>
      </c>
      <c r="P7" s="5">
        <f>SUM(D7:O7)</f>
        <v>442106460.0470001</v>
      </c>
    </row>
    <row r="8" spans="1:16" ht="15">
      <c r="A8" s="3" t="s">
        <v>18</v>
      </c>
      <c r="B8" s="3">
        <v>1002</v>
      </c>
      <c r="C8" s="3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5">
      <c r="A9" s="3"/>
      <c r="B9" s="3"/>
      <c r="C9" s="3" t="s">
        <v>16</v>
      </c>
      <c r="D9" s="5">
        <v>503</v>
      </c>
      <c r="E9" s="5">
        <v>570</v>
      </c>
      <c r="F9" s="5">
        <v>792</v>
      </c>
      <c r="G9" s="5">
        <v>812</v>
      </c>
      <c r="H9" s="5">
        <v>875</v>
      </c>
      <c r="I9" s="5">
        <v>1068</v>
      </c>
      <c r="J9" s="5">
        <v>1133</v>
      </c>
      <c r="K9" s="5">
        <v>1111</v>
      </c>
      <c r="L9" s="5">
        <v>1057</v>
      </c>
      <c r="M9" s="5">
        <v>1116</v>
      </c>
      <c r="N9" s="5">
        <v>856</v>
      </c>
      <c r="O9" s="5">
        <v>1003</v>
      </c>
      <c r="P9" s="5"/>
    </row>
    <row r="10" spans="1:16" ht="15">
      <c r="A10" s="3"/>
      <c r="B10" s="3"/>
      <c r="C10" s="3" t="s">
        <v>17</v>
      </c>
      <c r="D10" s="5">
        <v>216533</v>
      </c>
      <c r="E10" s="5">
        <v>230248</v>
      </c>
      <c r="F10" s="5">
        <v>250130</v>
      </c>
      <c r="G10" s="5">
        <v>205218</v>
      </c>
      <c r="H10" s="5">
        <v>216709</v>
      </c>
      <c r="I10" s="5">
        <v>260054.933</v>
      </c>
      <c r="J10" s="5">
        <v>290048.401</v>
      </c>
      <c r="K10" s="5">
        <v>309063.152</v>
      </c>
      <c r="L10" s="5">
        <v>109226.759</v>
      </c>
      <c r="M10" s="5">
        <v>190269.291</v>
      </c>
      <c r="N10" s="5">
        <v>151627.79</v>
      </c>
      <c r="O10" s="5">
        <v>187521.719</v>
      </c>
      <c r="P10" s="5">
        <f>SUM(D10:O10)</f>
        <v>2616650.0450000004</v>
      </c>
    </row>
    <row r="11" spans="1:16" ht="15">
      <c r="A11" s="3" t="s">
        <v>19</v>
      </c>
      <c r="B11" s="3">
        <v>1004</v>
      </c>
      <c r="C11" s="3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5">
      <c r="A12" s="3"/>
      <c r="B12" s="3"/>
      <c r="C12" s="3" t="s">
        <v>16</v>
      </c>
      <c r="D12" s="5">
        <v>14</v>
      </c>
      <c r="E12" s="5">
        <v>20</v>
      </c>
      <c r="F12" s="5">
        <v>22</v>
      </c>
      <c r="G12" s="5">
        <v>23</v>
      </c>
      <c r="H12" s="5">
        <v>24</v>
      </c>
      <c r="I12" s="5">
        <v>24</v>
      </c>
      <c r="J12" s="5">
        <v>27</v>
      </c>
      <c r="K12" s="5">
        <v>25</v>
      </c>
      <c r="L12" s="5">
        <v>26</v>
      </c>
      <c r="M12" s="5">
        <v>27</v>
      </c>
      <c r="N12" s="5">
        <v>18</v>
      </c>
      <c r="O12" s="5">
        <v>24</v>
      </c>
      <c r="P12" s="5"/>
    </row>
    <row r="13" spans="1:16" ht="15">
      <c r="A13" s="3"/>
      <c r="B13" s="3"/>
      <c r="C13" s="3" t="s">
        <v>17</v>
      </c>
      <c r="D13" s="5">
        <v>14475</v>
      </c>
      <c r="E13" s="5">
        <v>18397</v>
      </c>
      <c r="F13" s="5">
        <v>12465</v>
      </c>
      <c r="G13" s="5">
        <v>12284</v>
      </c>
      <c r="H13" s="5">
        <v>12588</v>
      </c>
      <c r="I13" s="5">
        <v>10144.999</v>
      </c>
      <c r="J13" s="5">
        <v>11074.618</v>
      </c>
      <c r="K13" s="5">
        <v>9774.41</v>
      </c>
      <c r="L13" s="5">
        <v>9261.885</v>
      </c>
      <c r="M13" s="5">
        <v>11719.318</v>
      </c>
      <c r="N13" s="5">
        <v>6928</v>
      </c>
      <c r="O13" s="5">
        <v>10596.844</v>
      </c>
      <c r="P13" s="5">
        <f>SUM(D13:O13)</f>
        <v>139709.074</v>
      </c>
    </row>
    <row r="14" spans="1:16" ht="15">
      <c r="A14" s="3" t="s">
        <v>20</v>
      </c>
      <c r="B14" s="3">
        <v>1006</v>
      </c>
      <c r="C14" s="3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5">
      <c r="A15" s="3"/>
      <c r="B15" s="3"/>
      <c r="C15" s="3" t="s">
        <v>16</v>
      </c>
      <c r="D15" s="5">
        <v>895</v>
      </c>
      <c r="E15" s="5">
        <v>640</v>
      </c>
      <c r="F15" s="5">
        <v>1393</v>
      </c>
      <c r="G15" s="5">
        <v>899</v>
      </c>
      <c r="H15" s="5">
        <v>816</v>
      </c>
      <c r="I15" s="5">
        <v>803</v>
      </c>
      <c r="J15" s="5">
        <v>1035</v>
      </c>
      <c r="K15" s="5">
        <v>1014</v>
      </c>
      <c r="L15" s="5">
        <v>862</v>
      </c>
      <c r="M15" s="5">
        <v>902</v>
      </c>
      <c r="N15" s="5">
        <v>1418</v>
      </c>
      <c r="O15" s="5">
        <v>976</v>
      </c>
      <c r="P15" s="5"/>
    </row>
    <row r="16" spans="1:16" ht="15">
      <c r="A16" s="3"/>
      <c r="B16" s="3"/>
      <c r="C16" s="3" t="s">
        <v>17</v>
      </c>
      <c r="D16" s="5">
        <v>1389731</v>
      </c>
      <c r="E16" s="5">
        <v>917236</v>
      </c>
      <c r="F16" s="5">
        <v>1144009</v>
      </c>
      <c r="G16" s="5">
        <v>1064505</v>
      </c>
      <c r="H16" s="5">
        <v>1013701</v>
      </c>
      <c r="I16" s="5">
        <v>944881.994</v>
      </c>
      <c r="J16" s="5">
        <v>1506349.645</v>
      </c>
      <c r="K16" s="5">
        <v>1201141.382</v>
      </c>
      <c r="L16" s="5">
        <v>999654.091</v>
      </c>
      <c r="M16" s="5">
        <v>1014284.994</v>
      </c>
      <c r="N16" s="5">
        <v>845919.649</v>
      </c>
      <c r="O16" s="5">
        <v>1110500</v>
      </c>
      <c r="P16" s="5">
        <f>SUM(D16:O16)</f>
        <v>13151913.754999999</v>
      </c>
    </row>
    <row r="17" spans="1:16" ht="15">
      <c r="A17" s="3"/>
      <c r="B17" s="3"/>
      <c r="C17" s="3" t="s">
        <v>21</v>
      </c>
      <c r="D17" s="5">
        <v>385085</v>
      </c>
      <c r="E17" s="5">
        <v>261561</v>
      </c>
      <c r="F17" s="5">
        <v>332092</v>
      </c>
      <c r="G17" s="5">
        <v>316735</v>
      </c>
      <c r="H17" s="5">
        <v>290123</v>
      </c>
      <c r="I17" s="5">
        <v>251762.998</v>
      </c>
      <c r="J17" s="5">
        <v>294525.025</v>
      </c>
      <c r="K17" s="5">
        <v>298563.632</v>
      </c>
      <c r="L17" s="5">
        <v>277631.955</v>
      </c>
      <c r="M17" s="5">
        <v>285419.998</v>
      </c>
      <c r="N17" s="5">
        <v>245838.386</v>
      </c>
      <c r="O17" s="5">
        <v>318611</v>
      </c>
      <c r="P17" s="5"/>
    </row>
    <row r="18" spans="1:16" ht="15">
      <c r="A18" s="3"/>
      <c r="B18" s="3"/>
      <c r="C18" s="3" t="s">
        <v>22</v>
      </c>
      <c r="D18" s="5">
        <v>445520</v>
      </c>
      <c r="E18" s="5">
        <v>277265</v>
      </c>
      <c r="F18" s="5">
        <v>339444</v>
      </c>
      <c r="G18" s="5">
        <v>305895</v>
      </c>
      <c r="H18" s="5">
        <v>301171</v>
      </c>
      <c r="I18" s="5">
        <v>265245.998</v>
      </c>
      <c r="J18" s="5">
        <v>299409.778</v>
      </c>
      <c r="K18" s="5">
        <v>292429.176</v>
      </c>
      <c r="L18" s="5">
        <v>292720.404</v>
      </c>
      <c r="M18" s="5">
        <v>282398.997</v>
      </c>
      <c r="N18" s="5">
        <v>260925.602</v>
      </c>
      <c r="O18" s="5">
        <v>345326</v>
      </c>
      <c r="P18" s="5"/>
    </row>
    <row r="19" spans="1:16" ht="15">
      <c r="A19" s="3"/>
      <c r="B19" s="3"/>
      <c r="C19" s="3" t="s">
        <v>23</v>
      </c>
      <c r="D19" s="5">
        <v>559126</v>
      </c>
      <c r="E19" s="5">
        <v>378410</v>
      </c>
      <c r="F19" s="5">
        <v>472473</v>
      </c>
      <c r="G19" s="5">
        <v>441875</v>
      </c>
      <c r="H19" s="5">
        <v>422407</v>
      </c>
      <c r="I19" s="5">
        <v>357243.998</v>
      </c>
      <c r="J19" s="5">
        <v>393466.595</v>
      </c>
      <c r="K19" s="5">
        <v>396857.089</v>
      </c>
      <c r="L19" s="5">
        <v>374438.732</v>
      </c>
      <c r="M19" s="5">
        <v>371623.999</v>
      </c>
      <c r="N19" s="5">
        <v>313517.668</v>
      </c>
      <c r="O19" s="5">
        <v>444166</v>
      </c>
      <c r="P19" s="5"/>
    </row>
    <row r="20" spans="1:16" ht="15">
      <c r="A20" s="3" t="s">
        <v>24</v>
      </c>
      <c r="B20" s="3">
        <v>1010</v>
      </c>
      <c r="C20" s="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5">
      <c r="A21" s="3"/>
      <c r="B21" s="3"/>
      <c r="C21" s="3" t="s">
        <v>16</v>
      </c>
      <c r="D21" s="5">
        <v>615</v>
      </c>
      <c r="E21" s="5">
        <v>698</v>
      </c>
      <c r="F21" s="5">
        <v>1019</v>
      </c>
      <c r="G21" s="5">
        <v>1104</v>
      </c>
      <c r="H21" s="5">
        <v>1237</v>
      </c>
      <c r="I21" s="5">
        <v>1027</v>
      </c>
      <c r="J21" s="5">
        <v>1081</v>
      </c>
      <c r="K21" s="5">
        <v>1094</v>
      </c>
      <c r="L21" s="5">
        <v>1022</v>
      </c>
      <c r="M21" s="5">
        <v>1095</v>
      </c>
      <c r="N21" s="5">
        <v>841</v>
      </c>
      <c r="O21" s="5">
        <v>1028</v>
      </c>
      <c r="P21" s="5"/>
    </row>
    <row r="22" spans="1:16" ht="15">
      <c r="A22" s="3"/>
      <c r="B22" s="3"/>
      <c r="C22" s="3" t="s">
        <v>17</v>
      </c>
      <c r="D22" s="5">
        <v>814966</v>
      </c>
      <c r="E22" s="5">
        <v>837161</v>
      </c>
      <c r="F22" s="5">
        <v>920123</v>
      </c>
      <c r="G22" s="5">
        <v>811343</v>
      </c>
      <c r="H22" s="5">
        <v>847928</v>
      </c>
      <c r="I22" s="5">
        <v>583802.997</v>
      </c>
      <c r="J22" s="5">
        <v>583664.149</v>
      </c>
      <c r="K22" s="5">
        <v>505080.002</v>
      </c>
      <c r="L22" s="5">
        <v>550052.987</v>
      </c>
      <c r="M22" s="5">
        <v>615127.019</v>
      </c>
      <c r="N22" s="5">
        <v>516565.816</v>
      </c>
      <c r="O22" s="5">
        <v>722764.664</v>
      </c>
      <c r="P22" s="5">
        <f>SUM(D22:O22)</f>
        <v>8308578.634</v>
      </c>
    </row>
    <row r="23" spans="1:16" ht="15">
      <c r="A23" s="3" t="s">
        <v>25</v>
      </c>
      <c r="B23" s="3">
        <v>1012</v>
      </c>
      <c r="C23" s="3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5">
      <c r="A24" s="3"/>
      <c r="B24" s="3"/>
      <c r="C24" s="3" t="s">
        <v>16</v>
      </c>
      <c r="D24" s="5">
        <v>646</v>
      </c>
      <c r="E24" s="5">
        <v>635</v>
      </c>
      <c r="F24" s="5">
        <v>977</v>
      </c>
      <c r="G24" s="5">
        <v>1039</v>
      </c>
      <c r="H24" s="5">
        <v>1125</v>
      </c>
      <c r="I24" s="5">
        <v>980</v>
      </c>
      <c r="J24" s="5">
        <v>1045</v>
      </c>
      <c r="K24" s="5">
        <v>1057</v>
      </c>
      <c r="L24" s="5">
        <v>973</v>
      </c>
      <c r="M24" s="5">
        <v>1043</v>
      </c>
      <c r="N24" s="5">
        <v>771</v>
      </c>
      <c r="O24" s="5">
        <v>980</v>
      </c>
      <c r="P24" s="5"/>
    </row>
    <row r="25" spans="1:16" ht="15">
      <c r="A25" s="3"/>
      <c r="B25" s="3"/>
      <c r="C25" s="3" t="s">
        <v>17</v>
      </c>
      <c r="D25" s="5">
        <v>720209</v>
      </c>
      <c r="E25" s="5">
        <v>651165</v>
      </c>
      <c r="F25" s="5">
        <v>800595</v>
      </c>
      <c r="G25" s="5">
        <v>671151</v>
      </c>
      <c r="H25" s="5">
        <v>679849</v>
      </c>
      <c r="I25" s="5">
        <v>483281.998</v>
      </c>
      <c r="J25" s="5">
        <v>463265.526</v>
      </c>
      <c r="K25" s="5">
        <v>429907.976</v>
      </c>
      <c r="L25" s="5">
        <v>451985.039</v>
      </c>
      <c r="M25" s="5">
        <v>497446</v>
      </c>
      <c r="N25" s="5">
        <v>409349.946</v>
      </c>
      <c r="O25" s="5">
        <v>582544.013</v>
      </c>
      <c r="P25" s="5">
        <f>SUM(D25:O25)</f>
        <v>6840749.498</v>
      </c>
    </row>
    <row r="26" spans="1:16" ht="15">
      <c r="A26" s="3" t="s">
        <v>26</v>
      </c>
      <c r="B26" s="3">
        <v>1014</v>
      </c>
      <c r="C26" s="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5">
      <c r="A27" s="3"/>
      <c r="B27" s="3"/>
      <c r="C27" s="3" t="s">
        <v>16</v>
      </c>
      <c r="D27" s="5">
        <v>936</v>
      </c>
      <c r="E27" s="5">
        <v>1053</v>
      </c>
      <c r="F27" s="5">
        <v>1501</v>
      </c>
      <c r="G27" s="5">
        <v>1626</v>
      </c>
      <c r="H27" s="5">
        <v>1760</v>
      </c>
      <c r="I27" s="5">
        <v>1576</v>
      </c>
      <c r="J27" s="5">
        <v>1652</v>
      </c>
      <c r="K27" s="5">
        <v>1665</v>
      </c>
      <c r="L27" s="5">
        <v>1559</v>
      </c>
      <c r="M27" s="5">
        <v>1672</v>
      </c>
      <c r="N27" s="5">
        <v>1299</v>
      </c>
      <c r="O27" s="5">
        <v>1608</v>
      </c>
      <c r="P27" s="5"/>
    </row>
    <row r="28" spans="1:16" ht="15">
      <c r="A28" s="3"/>
      <c r="B28" s="3"/>
      <c r="C28" s="3" t="s">
        <v>17</v>
      </c>
      <c r="D28" s="5">
        <v>886484</v>
      </c>
      <c r="E28" s="5">
        <v>950134</v>
      </c>
      <c r="F28" s="5">
        <v>1045409</v>
      </c>
      <c r="G28" s="5">
        <v>925287</v>
      </c>
      <c r="H28" s="5">
        <v>906442</v>
      </c>
      <c r="I28" s="5">
        <v>700609.997</v>
      </c>
      <c r="J28" s="5">
        <v>686048.438</v>
      </c>
      <c r="K28" s="5">
        <v>583691.01</v>
      </c>
      <c r="L28" s="5">
        <v>627534.033</v>
      </c>
      <c r="M28" s="5">
        <v>697411.753</v>
      </c>
      <c r="N28" s="5">
        <v>589861.087</v>
      </c>
      <c r="O28" s="5">
        <v>840791.955</v>
      </c>
      <c r="P28" s="5">
        <f>SUM(D28:O28)</f>
        <v>9439704.272999998</v>
      </c>
    </row>
    <row r="29" spans="1:16" ht="15">
      <c r="A29" s="3" t="s">
        <v>27</v>
      </c>
      <c r="B29" s="3">
        <v>1016</v>
      </c>
      <c r="C29" s="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5">
      <c r="A30" s="3"/>
      <c r="B30" s="3"/>
      <c r="C30" s="3" t="s">
        <v>16</v>
      </c>
      <c r="D30" s="5">
        <v>892</v>
      </c>
      <c r="E30" s="5">
        <v>1013</v>
      </c>
      <c r="F30" s="5">
        <v>1498</v>
      </c>
      <c r="G30" s="5">
        <v>1608</v>
      </c>
      <c r="H30" s="5">
        <v>1765</v>
      </c>
      <c r="I30" s="5">
        <v>1621</v>
      </c>
      <c r="J30" s="5">
        <v>1645</v>
      </c>
      <c r="K30" s="5">
        <v>1662</v>
      </c>
      <c r="L30" s="5">
        <v>1573</v>
      </c>
      <c r="M30" s="5">
        <v>1660</v>
      </c>
      <c r="N30" s="5">
        <v>1300</v>
      </c>
      <c r="O30" s="5">
        <v>1626</v>
      </c>
      <c r="P30" s="5"/>
    </row>
    <row r="31" spans="1:16" ht="15">
      <c r="A31" s="3"/>
      <c r="B31" s="3"/>
      <c r="C31" s="3" t="s">
        <v>17</v>
      </c>
      <c r="D31" s="5">
        <v>884412</v>
      </c>
      <c r="E31" s="5">
        <v>995429</v>
      </c>
      <c r="F31" s="5">
        <v>1098052</v>
      </c>
      <c r="G31" s="5">
        <v>948921</v>
      </c>
      <c r="H31" s="5">
        <v>975878</v>
      </c>
      <c r="I31" s="5">
        <v>754156.996</v>
      </c>
      <c r="J31" s="5">
        <v>766117.734</v>
      </c>
      <c r="K31" s="5">
        <v>640242.487</v>
      </c>
      <c r="L31" s="5">
        <v>684650.09</v>
      </c>
      <c r="M31" s="5">
        <v>755260.184</v>
      </c>
      <c r="N31" s="5">
        <v>625586.733</v>
      </c>
      <c r="O31" s="5">
        <v>874544.149</v>
      </c>
      <c r="P31" s="5">
        <f>SUM(D31:O31)</f>
        <v>10003250.373</v>
      </c>
    </row>
    <row r="32" spans="1:16" ht="15">
      <c r="A32" s="3" t="s">
        <v>28</v>
      </c>
      <c r="B32" s="3">
        <v>1030</v>
      </c>
      <c r="C32" s="3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5">
      <c r="A33" s="3"/>
      <c r="B33" s="3"/>
      <c r="C33" s="3" t="s">
        <v>16</v>
      </c>
      <c r="D33" s="5">
        <v>9</v>
      </c>
      <c r="E33" s="5">
        <v>7</v>
      </c>
      <c r="F33" s="5">
        <v>18</v>
      </c>
      <c r="G33" s="5">
        <v>9</v>
      </c>
      <c r="H33" s="5">
        <v>9</v>
      </c>
      <c r="I33" s="5">
        <v>8</v>
      </c>
      <c r="J33" s="5">
        <v>9</v>
      </c>
      <c r="K33" s="5">
        <v>9</v>
      </c>
      <c r="L33" s="5">
        <v>9</v>
      </c>
      <c r="M33" s="5">
        <v>8</v>
      </c>
      <c r="N33" s="5">
        <v>9</v>
      </c>
      <c r="O33" s="5">
        <v>8</v>
      </c>
      <c r="P33" s="5"/>
    </row>
    <row r="34" spans="1:16" ht="15">
      <c r="A34" s="3"/>
      <c r="B34" s="3"/>
      <c r="C34" s="3" t="s">
        <v>17</v>
      </c>
      <c r="D34" s="5">
        <v>39780</v>
      </c>
      <c r="E34" s="5">
        <v>29485</v>
      </c>
      <c r="F34" s="5">
        <v>35933</v>
      </c>
      <c r="G34" s="5">
        <v>32065</v>
      </c>
      <c r="H34" s="5">
        <v>27779</v>
      </c>
      <c r="I34" s="5">
        <v>16817</v>
      </c>
      <c r="J34" s="5">
        <v>11644</v>
      </c>
      <c r="K34" s="5">
        <v>6432</v>
      </c>
      <c r="L34" s="5">
        <v>8721</v>
      </c>
      <c r="M34" s="5">
        <v>13098</v>
      </c>
      <c r="N34" s="5">
        <v>21379</v>
      </c>
      <c r="O34" s="5">
        <v>35516</v>
      </c>
      <c r="P34" s="5">
        <f>SUM(D34:O34)</f>
        <v>278649</v>
      </c>
    </row>
    <row r="35" spans="1:16" ht="15">
      <c r="A35" s="3"/>
      <c r="B35" s="3"/>
      <c r="C35" s="3" t="s">
        <v>21</v>
      </c>
      <c r="D35" s="5">
        <v>147</v>
      </c>
      <c r="E35" s="5">
        <v>88</v>
      </c>
      <c r="F35" s="5">
        <v>352</v>
      </c>
      <c r="G35" s="5">
        <v>274</v>
      </c>
      <c r="H35" s="5">
        <v>152</v>
      </c>
      <c r="I35" s="5">
        <v>38</v>
      </c>
      <c r="J35" s="5">
        <v>50</v>
      </c>
      <c r="K35" s="5">
        <v>37</v>
      </c>
      <c r="L35" s="5">
        <v>45</v>
      </c>
      <c r="M35" s="5">
        <v>47</v>
      </c>
      <c r="N35" s="5">
        <v>64</v>
      </c>
      <c r="O35" s="5">
        <v>105</v>
      </c>
      <c r="P35" s="5"/>
    </row>
    <row r="36" spans="1:16" ht="15">
      <c r="A36" s="3"/>
      <c r="B36" s="3"/>
      <c r="C36" s="3" t="s">
        <v>22</v>
      </c>
      <c r="D36" s="5">
        <v>3877</v>
      </c>
      <c r="E36" s="5">
        <v>398</v>
      </c>
      <c r="F36" s="5">
        <v>1971</v>
      </c>
      <c r="G36" s="5">
        <v>1188</v>
      </c>
      <c r="H36" s="5">
        <v>1117</v>
      </c>
      <c r="I36" s="5">
        <v>438</v>
      </c>
      <c r="J36" s="5">
        <v>654</v>
      </c>
      <c r="K36" s="5">
        <v>338</v>
      </c>
      <c r="L36" s="5">
        <v>414</v>
      </c>
      <c r="M36" s="5">
        <v>467</v>
      </c>
      <c r="N36" s="5">
        <v>746</v>
      </c>
      <c r="O36" s="5">
        <v>1881</v>
      </c>
      <c r="P36" s="5"/>
    </row>
    <row r="37" spans="1:16" ht="15">
      <c r="A37" s="3"/>
      <c r="B37" s="3"/>
      <c r="C37" s="3" t="s">
        <v>23</v>
      </c>
      <c r="D37" s="5">
        <v>35756</v>
      </c>
      <c r="E37" s="5">
        <v>28999</v>
      </c>
      <c r="F37" s="5">
        <v>33610</v>
      </c>
      <c r="G37" s="5">
        <v>30603</v>
      </c>
      <c r="H37" s="5">
        <v>26510</v>
      </c>
      <c r="I37" s="5">
        <v>16341</v>
      </c>
      <c r="J37" s="5">
        <v>10940</v>
      </c>
      <c r="K37" s="5">
        <v>6057</v>
      </c>
      <c r="L37" s="5">
        <v>8262</v>
      </c>
      <c r="M37" s="5">
        <v>12584</v>
      </c>
      <c r="N37" s="5">
        <v>20569</v>
      </c>
      <c r="O37" s="5">
        <v>33530</v>
      </c>
      <c r="P37" s="5"/>
    </row>
    <row r="38" spans="1:16" ht="15">
      <c r="A38" s="3" t="s">
        <v>28</v>
      </c>
      <c r="B38" s="3">
        <v>1032</v>
      </c>
      <c r="C38" s="3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5">
      <c r="A39" s="3"/>
      <c r="B39" s="3"/>
      <c r="C39" s="3" t="s">
        <v>16</v>
      </c>
      <c r="D39" s="5">
        <v>5717</v>
      </c>
      <c r="E39" s="5">
        <v>4541</v>
      </c>
      <c r="F39" s="5">
        <v>5291</v>
      </c>
      <c r="G39" s="5">
        <v>5257</v>
      </c>
      <c r="H39" s="5">
        <v>5532</v>
      </c>
      <c r="I39" s="5">
        <v>5615</v>
      </c>
      <c r="J39" s="5">
        <v>6002</v>
      </c>
      <c r="K39" s="5">
        <v>5904</v>
      </c>
      <c r="L39" s="5">
        <v>5741</v>
      </c>
      <c r="M39" s="5">
        <v>6168</v>
      </c>
      <c r="N39" s="5">
        <v>4890</v>
      </c>
      <c r="O39" s="5">
        <v>5790</v>
      </c>
      <c r="P39" s="5"/>
    </row>
    <row r="40" spans="1:16" ht="15">
      <c r="A40" s="3"/>
      <c r="B40" s="3"/>
      <c r="C40" s="3" t="s">
        <v>17</v>
      </c>
      <c r="D40" s="5">
        <v>8071996</v>
      </c>
      <c r="E40" s="5">
        <v>6695238</v>
      </c>
      <c r="F40" s="5">
        <v>7648969</v>
      </c>
      <c r="G40" s="5">
        <v>6469508</v>
      </c>
      <c r="H40" s="5">
        <v>5432809</v>
      </c>
      <c r="I40" s="5">
        <v>3945368.996</v>
      </c>
      <c r="J40" s="5">
        <v>3363847.648</v>
      </c>
      <c r="K40" s="5">
        <v>2625664.723</v>
      </c>
      <c r="L40" s="5">
        <v>3030678.907</v>
      </c>
      <c r="M40" s="5">
        <v>3921123.724</v>
      </c>
      <c r="N40" s="5">
        <v>4097556.537</v>
      </c>
      <c r="O40" s="5">
        <v>6564347.878</v>
      </c>
      <c r="P40" s="5">
        <f>SUM(D40:O40)</f>
        <v>61867108.412999995</v>
      </c>
    </row>
    <row r="41" spans="1:16" ht="15">
      <c r="A41" s="3" t="s">
        <v>28</v>
      </c>
      <c r="B41" s="3">
        <v>1034</v>
      </c>
      <c r="C41" s="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5">
      <c r="A42" s="3"/>
      <c r="B42" s="3"/>
      <c r="C42" s="3" t="s">
        <v>16</v>
      </c>
      <c r="D42" s="5">
        <v>248</v>
      </c>
      <c r="E42" s="5">
        <v>206</v>
      </c>
      <c r="F42" s="5">
        <v>244</v>
      </c>
      <c r="G42" s="5">
        <v>232</v>
      </c>
      <c r="H42" s="5">
        <v>266</v>
      </c>
      <c r="I42" s="5">
        <v>261</v>
      </c>
      <c r="J42" s="5">
        <v>284</v>
      </c>
      <c r="K42" s="5">
        <v>282</v>
      </c>
      <c r="L42" s="5">
        <v>278</v>
      </c>
      <c r="M42" s="5">
        <v>291</v>
      </c>
      <c r="N42" s="5">
        <v>234</v>
      </c>
      <c r="O42" s="5">
        <v>274</v>
      </c>
      <c r="P42" s="5"/>
    </row>
    <row r="43" spans="1:16" ht="15">
      <c r="A43" s="3"/>
      <c r="B43" s="3"/>
      <c r="C43" s="3" t="s">
        <v>17</v>
      </c>
      <c r="D43" s="5">
        <v>1747335</v>
      </c>
      <c r="E43" s="5">
        <v>278182</v>
      </c>
      <c r="F43" s="5">
        <v>3086657</v>
      </c>
      <c r="G43" s="5">
        <v>1713083</v>
      </c>
      <c r="H43" s="5">
        <v>1679155</v>
      </c>
      <c r="I43" s="5">
        <v>172259</v>
      </c>
      <c r="J43" s="5">
        <v>168893.294</v>
      </c>
      <c r="K43" s="5">
        <v>139941.546</v>
      </c>
      <c r="L43" s="5">
        <v>151448.702</v>
      </c>
      <c r="M43" s="5">
        <v>180777.054</v>
      </c>
      <c r="N43" s="5">
        <v>197569.362</v>
      </c>
      <c r="O43" s="5">
        <v>312126.668</v>
      </c>
      <c r="P43" s="5">
        <f>SUM(D43:O43)</f>
        <v>9827427.625999998</v>
      </c>
    </row>
    <row r="44" spans="1:16" ht="15">
      <c r="A44" s="3" t="s">
        <v>28</v>
      </c>
      <c r="B44" s="3">
        <v>1040</v>
      </c>
      <c r="C44" s="3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5">
      <c r="A45" s="3"/>
      <c r="B45" s="3"/>
      <c r="C45" s="3" t="s">
        <v>16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5">
      <c r="A46" s="3"/>
      <c r="B46" s="3"/>
      <c r="C46" s="3" t="s">
        <v>17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5">
      <c r="A47" s="3"/>
      <c r="B47" s="3"/>
      <c r="C47" s="3" t="s">
        <v>21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5">
      <c r="A48" s="3"/>
      <c r="B48" s="3"/>
      <c r="C48" s="3" t="s">
        <v>22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5">
      <c r="A49" s="3"/>
      <c r="B49" s="3"/>
      <c r="C49" s="3" t="s">
        <v>23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5">
      <c r="A50" s="3"/>
      <c r="B50" s="3"/>
      <c r="C50" s="3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5.75">
      <c r="A51" s="3"/>
      <c r="B51" s="3"/>
      <c r="C51" s="3" t="s">
        <v>16</v>
      </c>
      <c r="D51" s="6">
        <f aca="true" t="shared" si="0" ref="D51:O51">D6+D9+D12+D15+D21+D24+D27+D30+D33+D39+D42+D45</f>
        <v>54660</v>
      </c>
      <c r="E51" s="6">
        <f t="shared" si="0"/>
        <v>55425</v>
      </c>
      <c r="F51" s="6">
        <f t="shared" si="0"/>
        <v>77437</v>
      </c>
      <c r="G51" s="6">
        <f t="shared" si="0"/>
        <v>80429</v>
      </c>
      <c r="H51" s="6">
        <f t="shared" si="0"/>
        <v>87903</v>
      </c>
      <c r="I51" s="6">
        <f t="shared" si="0"/>
        <v>89478</v>
      </c>
      <c r="J51" s="6">
        <f t="shared" si="0"/>
        <v>98962</v>
      </c>
      <c r="K51" s="6">
        <f t="shared" si="0"/>
        <v>98999</v>
      </c>
      <c r="L51" s="6">
        <f t="shared" si="0"/>
        <v>95001</v>
      </c>
      <c r="M51" s="6">
        <f t="shared" si="0"/>
        <v>100184</v>
      </c>
      <c r="N51" s="6">
        <f t="shared" si="0"/>
        <v>79542</v>
      </c>
      <c r="O51" s="6">
        <f t="shared" si="0"/>
        <v>92132</v>
      </c>
      <c r="P51" s="6"/>
    </row>
    <row r="52" spans="1:16" ht="15.75">
      <c r="A52" s="7" t="s">
        <v>29</v>
      </c>
      <c r="B52" s="3"/>
      <c r="C52" s="3" t="s">
        <v>17</v>
      </c>
      <c r="D52" s="6">
        <f aca="true" t="shared" si="1" ref="D52:O52">D7+D10+D13+D16+D22+D25+D28+D31+D34+D40+D43+D46</f>
        <v>59994679</v>
      </c>
      <c r="E52" s="6">
        <f t="shared" si="1"/>
        <v>52611715</v>
      </c>
      <c r="F52" s="6">
        <f t="shared" si="1"/>
        <v>61131046</v>
      </c>
      <c r="G52" s="6">
        <f t="shared" si="1"/>
        <v>48649811</v>
      </c>
      <c r="H52" s="6">
        <f t="shared" si="1"/>
        <v>48315140</v>
      </c>
      <c r="I52" s="6">
        <f t="shared" si="1"/>
        <v>39397475.5680001</v>
      </c>
      <c r="J52" s="6">
        <f t="shared" si="1"/>
        <v>44646962.097</v>
      </c>
      <c r="K52" s="6">
        <f t="shared" si="1"/>
        <v>38368729.692999996</v>
      </c>
      <c r="L52" s="6">
        <f t="shared" si="1"/>
        <v>40711709.6050001</v>
      </c>
      <c r="M52" s="6">
        <f t="shared" si="1"/>
        <v>44259705.31600001</v>
      </c>
      <c r="N52" s="6">
        <f t="shared" si="1"/>
        <v>37093272.958</v>
      </c>
      <c r="O52" s="6">
        <f t="shared" si="1"/>
        <v>49399954.500999875</v>
      </c>
      <c r="P52" s="6">
        <f>P7+P10+P13+P16+P22+P25+P28+P31+P34+P40+P43+P46</f>
        <v>564580200.7380003</v>
      </c>
    </row>
    <row r="53" spans="1:16" ht="15.75">
      <c r="A53" s="7"/>
      <c r="B53" s="3"/>
      <c r="C53" s="3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5">
      <c r="A54" s="3" t="s">
        <v>30</v>
      </c>
      <c r="B54" s="3">
        <v>2000</v>
      </c>
      <c r="C54" s="3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5">
      <c r="A55" s="3"/>
      <c r="B55" s="3"/>
      <c r="C55" s="3" t="s">
        <v>16</v>
      </c>
      <c r="D55" s="5">
        <v>7194</v>
      </c>
      <c r="E55" s="5">
        <v>7758</v>
      </c>
      <c r="F55" s="5">
        <v>10716</v>
      </c>
      <c r="G55" s="5">
        <v>10930</v>
      </c>
      <c r="H55" s="5">
        <v>11576</v>
      </c>
      <c r="I55" s="5">
        <v>11595</v>
      </c>
      <c r="J55" s="5">
        <v>12707</v>
      </c>
      <c r="K55" s="5">
        <v>13031</v>
      </c>
      <c r="L55" s="5">
        <v>12293</v>
      </c>
      <c r="M55" s="5">
        <v>12913</v>
      </c>
      <c r="N55" s="5">
        <v>10258</v>
      </c>
      <c r="O55" s="5">
        <v>12094</v>
      </c>
      <c r="P55" s="5"/>
    </row>
    <row r="56" spans="1:16" ht="15">
      <c r="A56" s="3"/>
      <c r="B56" s="3"/>
      <c r="C56" s="3" t="s">
        <v>17</v>
      </c>
      <c r="D56" s="5">
        <v>13583010</v>
      </c>
      <c r="E56" s="5">
        <v>12888688</v>
      </c>
      <c r="F56" s="5">
        <v>14056532</v>
      </c>
      <c r="G56" s="5">
        <v>11092544</v>
      </c>
      <c r="H56" s="5">
        <v>10958788</v>
      </c>
      <c r="I56" s="5">
        <v>9414875.964</v>
      </c>
      <c r="J56" s="5">
        <v>12763417.592</v>
      </c>
      <c r="K56" s="5">
        <v>11374548.8</v>
      </c>
      <c r="L56" s="5">
        <v>10827770.857</v>
      </c>
      <c r="M56" s="5">
        <v>11341936.56</v>
      </c>
      <c r="N56" s="5">
        <v>8517578.065</v>
      </c>
      <c r="O56" s="5">
        <v>10850410.11</v>
      </c>
      <c r="P56" s="5">
        <f>SUM(D56:O56)</f>
        <v>137670099.948</v>
      </c>
    </row>
    <row r="57" spans="1:16" ht="15">
      <c r="A57" s="3" t="s">
        <v>31</v>
      </c>
      <c r="B57" s="3">
        <v>2002</v>
      </c>
      <c r="C57" s="3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5">
      <c r="A58" s="3"/>
      <c r="B58" s="3"/>
      <c r="C58" s="3" t="s">
        <v>16</v>
      </c>
      <c r="D58" s="5">
        <v>118</v>
      </c>
      <c r="E58" s="5">
        <v>99</v>
      </c>
      <c r="F58" s="5">
        <v>158</v>
      </c>
      <c r="G58" s="5">
        <v>165</v>
      </c>
      <c r="H58" s="5">
        <v>197</v>
      </c>
      <c r="I58" s="5">
        <v>186</v>
      </c>
      <c r="J58" s="5">
        <v>218</v>
      </c>
      <c r="K58" s="5">
        <v>218</v>
      </c>
      <c r="L58" s="5">
        <v>217</v>
      </c>
      <c r="M58" s="5">
        <v>204</v>
      </c>
      <c r="N58" s="5">
        <v>166</v>
      </c>
      <c r="O58" s="5">
        <v>200</v>
      </c>
      <c r="P58" s="5"/>
    </row>
    <row r="59" spans="1:16" ht="15">
      <c r="A59" s="3"/>
      <c r="B59" s="3"/>
      <c r="C59" s="3" t="s">
        <v>17</v>
      </c>
      <c r="D59" s="5">
        <v>63482</v>
      </c>
      <c r="E59" s="5">
        <v>52048</v>
      </c>
      <c r="F59" s="5">
        <v>74894</v>
      </c>
      <c r="G59" s="5">
        <v>47913</v>
      </c>
      <c r="H59" s="5">
        <v>70812</v>
      </c>
      <c r="I59" s="5">
        <v>47079</v>
      </c>
      <c r="J59" s="5">
        <v>46988.539</v>
      </c>
      <c r="K59" s="5">
        <v>46354.507</v>
      </c>
      <c r="L59" s="5">
        <v>45934.108</v>
      </c>
      <c r="M59" s="5">
        <v>47744.536</v>
      </c>
      <c r="N59" s="5">
        <v>39982.613</v>
      </c>
      <c r="O59" s="5">
        <v>59904.344</v>
      </c>
      <c r="P59" s="5">
        <f>SUM(D59:O59)</f>
        <v>643136.647</v>
      </c>
    </row>
    <row r="60" spans="1:16" ht="15">
      <c r="A60" s="3" t="s">
        <v>32</v>
      </c>
      <c r="B60" s="3">
        <v>2004</v>
      </c>
      <c r="C60" s="3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5">
      <c r="A61" s="3"/>
      <c r="B61" s="3"/>
      <c r="C61" s="3" t="s">
        <v>16</v>
      </c>
      <c r="D61" s="5">
        <v>19</v>
      </c>
      <c r="E61" s="5">
        <v>14</v>
      </c>
      <c r="F61" s="5">
        <v>18</v>
      </c>
      <c r="G61" s="5">
        <v>20</v>
      </c>
      <c r="H61" s="5">
        <v>26</v>
      </c>
      <c r="I61" s="5">
        <v>25</v>
      </c>
      <c r="J61" s="5">
        <v>29</v>
      </c>
      <c r="K61" s="5">
        <v>28</v>
      </c>
      <c r="L61" s="5">
        <v>30</v>
      </c>
      <c r="M61" s="5">
        <v>25</v>
      </c>
      <c r="N61" s="5">
        <v>20</v>
      </c>
      <c r="O61" s="5">
        <v>24</v>
      </c>
      <c r="P61" s="5"/>
    </row>
    <row r="62" spans="1:16" ht="15">
      <c r="A62" s="3"/>
      <c r="B62" s="3"/>
      <c r="C62" s="3" t="s">
        <v>17</v>
      </c>
      <c r="D62" s="5">
        <v>7637</v>
      </c>
      <c r="E62" s="5">
        <v>7960</v>
      </c>
      <c r="F62" s="5">
        <v>7850</v>
      </c>
      <c r="G62" s="5">
        <v>8043</v>
      </c>
      <c r="H62" s="5">
        <v>15607</v>
      </c>
      <c r="I62" s="5">
        <v>10092.998</v>
      </c>
      <c r="J62" s="5">
        <v>8042</v>
      </c>
      <c r="K62" s="5">
        <v>13189.491</v>
      </c>
      <c r="L62" s="5">
        <v>14178</v>
      </c>
      <c r="M62" s="5">
        <v>14069.066</v>
      </c>
      <c r="N62" s="5">
        <v>14876.774</v>
      </c>
      <c r="O62" s="5">
        <v>6249.8</v>
      </c>
      <c r="P62" s="5">
        <f>SUM(D62:O62)</f>
        <v>127795.12900000002</v>
      </c>
    </row>
    <row r="63" spans="1:16" ht="15">
      <c r="A63" s="3" t="s">
        <v>33</v>
      </c>
      <c r="B63" s="3">
        <v>2006</v>
      </c>
      <c r="C63" s="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5">
      <c r="A64" s="3"/>
      <c r="B64" s="3"/>
      <c r="C64" s="3" t="s">
        <v>16</v>
      </c>
      <c r="D64" s="5">
        <v>44</v>
      </c>
      <c r="E64" s="5">
        <v>33</v>
      </c>
      <c r="F64" s="5">
        <v>50</v>
      </c>
      <c r="G64" s="5">
        <v>54</v>
      </c>
      <c r="H64" s="5">
        <v>419</v>
      </c>
      <c r="I64" s="5">
        <v>461</v>
      </c>
      <c r="J64" s="5">
        <v>354</v>
      </c>
      <c r="K64" s="5">
        <v>747</v>
      </c>
      <c r="L64" s="5">
        <v>609</v>
      </c>
      <c r="M64" s="5">
        <v>563</v>
      </c>
      <c r="N64" s="5">
        <v>478</v>
      </c>
      <c r="O64" s="5">
        <v>564</v>
      </c>
      <c r="P64" s="5"/>
    </row>
    <row r="65" spans="1:16" ht="15">
      <c r="A65" s="3"/>
      <c r="B65" s="3"/>
      <c r="C65" s="3" t="s">
        <v>17</v>
      </c>
      <c r="D65" s="5">
        <v>143687</v>
      </c>
      <c r="E65" s="5">
        <v>82755</v>
      </c>
      <c r="F65" s="5">
        <v>132744</v>
      </c>
      <c r="G65" s="5">
        <v>132055</v>
      </c>
      <c r="H65" s="5">
        <v>1000425</v>
      </c>
      <c r="I65" s="5">
        <v>1000594.998</v>
      </c>
      <c r="J65" s="5">
        <v>921287.839</v>
      </c>
      <c r="K65" s="5">
        <v>1705437.057</v>
      </c>
      <c r="L65" s="5">
        <v>1461633.863</v>
      </c>
      <c r="M65" s="5">
        <v>1361202.13</v>
      </c>
      <c r="N65" s="5">
        <v>1066508.428</v>
      </c>
      <c r="O65" s="5">
        <v>1321837.104</v>
      </c>
      <c r="P65" s="5">
        <f>SUM(D65:O65)</f>
        <v>10330167.419</v>
      </c>
    </row>
    <row r="66" spans="1:16" ht="15">
      <c r="A66" s="3"/>
      <c r="B66" s="3"/>
      <c r="C66" s="3" t="s">
        <v>34</v>
      </c>
      <c r="D66" s="5">
        <v>185</v>
      </c>
      <c r="E66" s="5">
        <v>105.4</v>
      </c>
      <c r="F66" s="5">
        <v>128.4</v>
      </c>
      <c r="G66" s="5">
        <v>72.4</v>
      </c>
      <c r="H66" s="5">
        <v>99</v>
      </c>
      <c r="I66" s="5">
        <v>86.25</v>
      </c>
      <c r="J66" s="5">
        <v>144.6</v>
      </c>
      <c r="K66" s="5">
        <v>5653.725</v>
      </c>
      <c r="L66" s="5">
        <v>3765.224</v>
      </c>
      <c r="M66" s="5">
        <v>2216.708</v>
      </c>
      <c r="N66" s="5">
        <v>116.707</v>
      </c>
      <c r="O66" s="5">
        <v>236.554</v>
      </c>
      <c r="P66" s="5"/>
    </row>
    <row r="67" spans="1:16" ht="15">
      <c r="A67" s="3" t="s">
        <v>35</v>
      </c>
      <c r="B67" s="3">
        <v>2008</v>
      </c>
      <c r="C67" s="3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5">
      <c r="A68" s="3" t="s">
        <v>36</v>
      </c>
      <c r="B68" s="3"/>
      <c r="C68" s="3" t="s">
        <v>16</v>
      </c>
      <c r="D68" s="5">
        <v>619</v>
      </c>
      <c r="E68" s="5">
        <v>498</v>
      </c>
      <c r="F68" s="5">
        <v>570</v>
      </c>
      <c r="G68" s="5">
        <v>561</v>
      </c>
      <c r="H68" s="5">
        <v>608</v>
      </c>
      <c r="I68" s="5">
        <v>568</v>
      </c>
      <c r="J68" s="5">
        <v>636</v>
      </c>
      <c r="K68" s="5">
        <v>653</v>
      </c>
      <c r="L68" s="5">
        <v>611</v>
      </c>
      <c r="M68" s="5">
        <v>643</v>
      </c>
      <c r="N68" s="5">
        <v>530</v>
      </c>
      <c r="O68" s="5">
        <v>617</v>
      </c>
      <c r="P68" s="5"/>
    </row>
    <row r="69" spans="1:16" ht="15">
      <c r="A69" s="3"/>
      <c r="B69" s="3"/>
      <c r="C69" s="3" t="s">
        <v>17</v>
      </c>
      <c r="D69" s="5">
        <v>1540108</v>
      </c>
      <c r="E69" s="5">
        <v>1362516</v>
      </c>
      <c r="F69" s="5">
        <v>1398595</v>
      </c>
      <c r="G69" s="5">
        <v>1209701</v>
      </c>
      <c r="H69" s="5">
        <v>1142880</v>
      </c>
      <c r="I69" s="5">
        <v>884457</v>
      </c>
      <c r="J69" s="5">
        <v>970680.125</v>
      </c>
      <c r="K69" s="5">
        <v>968801.952</v>
      </c>
      <c r="L69" s="5">
        <v>916854.122</v>
      </c>
      <c r="M69" s="5">
        <v>1017434.891</v>
      </c>
      <c r="N69" s="5">
        <v>884945.662</v>
      </c>
      <c r="O69" s="5">
        <v>1273184.671</v>
      </c>
      <c r="P69" s="5">
        <f>SUM(D69:O69)</f>
        <v>13570158.423</v>
      </c>
    </row>
    <row r="70" spans="1:16" ht="15">
      <c r="A70" s="3"/>
      <c r="B70" s="3"/>
      <c r="C70" s="3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5">
      <c r="A71" s="3" t="s">
        <v>37</v>
      </c>
      <c r="B71" s="3">
        <v>2010</v>
      </c>
      <c r="C71" s="3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5">
      <c r="A72" s="3"/>
      <c r="B72" s="3"/>
      <c r="C72" s="3" t="s">
        <v>16</v>
      </c>
      <c r="D72" s="5">
        <v>35</v>
      </c>
      <c r="E72" s="5">
        <v>31</v>
      </c>
      <c r="F72" s="5">
        <v>32</v>
      </c>
      <c r="G72" s="5">
        <v>32</v>
      </c>
      <c r="H72" s="5">
        <v>33</v>
      </c>
      <c r="I72" s="5">
        <v>28</v>
      </c>
      <c r="J72" s="5">
        <v>37</v>
      </c>
      <c r="K72" s="5">
        <v>38</v>
      </c>
      <c r="L72" s="5">
        <v>34</v>
      </c>
      <c r="M72" s="5">
        <v>37</v>
      </c>
      <c r="N72" s="5">
        <v>32</v>
      </c>
      <c r="O72" s="5">
        <v>36</v>
      </c>
      <c r="P72" s="5"/>
    </row>
    <row r="73" spans="1:16" ht="15">
      <c r="A73" s="3"/>
      <c r="B73" s="3"/>
      <c r="C73" s="3" t="s">
        <v>17</v>
      </c>
      <c r="D73" s="5">
        <v>734321</v>
      </c>
      <c r="E73" s="5">
        <v>763107</v>
      </c>
      <c r="F73" s="5">
        <v>652902</v>
      </c>
      <c r="G73" s="5">
        <v>493837</v>
      </c>
      <c r="H73" s="5">
        <v>311179</v>
      </c>
      <c r="I73" s="5">
        <v>140930</v>
      </c>
      <c r="J73" s="5">
        <v>249944</v>
      </c>
      <c r="K73" s="5">
        <v>296574.5</v>
      </c>
      <c r="L73" s="5">
        <v>178546</v>
      </c>
      <c r="M73" s="5">
        <v>184156</v>
      </c>
      <c r="N73" s="5">
        <v>290232</v>
      </c>
      <c r="O73" s="5">
        <v>611587</v>
      </c>
      <c r="P73" s="5">
        <f>SUM(D73:O73)</f>
        <v>4907315.5</v>
      </c>
    </row>
    <row r="74" spans="1:16" ht="15">
      <c r="A74" s="3"/>
      <c r="B74" s="3"/>
      <c r="C74" s="3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5.75">
      <c r="A75" s="3"/>
      <c r="B75" s="3"/>
      <c r="C75" s="3" t="s">
        <v>16</v>
      </c>
      <c r="D75" s="6">
        <f aca="true" t="shared" si="2" ref="D75:O75">D55+D58+D61+D64+D68+D72</f>
        <v>8029</v>
      </c>
      <c r="E75" s="6">
        <f t="shared" si="2"/>
        <v>8433</v>
      </c>
      <c r="F75" s="6">
        <f t="shared" si="2"/>
        <v>11544</v>
      </c>
      <c r="G75" s="6">
        <f t="shared" si="2"/>
        <v>11762</v>
      </c>
      <c r="H75" s="6">
        <f t="shared" si="2"/>
        <v>12859</v>
      </c>
      <c r="I75" s="6">
        <f t="shared" si="2"/>
        <v>12863</v>
      </c>
      <c r="J75" s="6">
        <f t="shared" si="2"/>
        <v>13981</v>
      </c>
      <c r="K75" s="6">
        <f t="shared" si="2"/>
        <v>14715</v>
      </c>
      <c r="L75" s="6">
        <f t="shared" si="2"/>
        <v>13794</v>
      </c>
      <c r="M75" s="6">
        <f t="shared" si="2"/>
        <v>14385</v>
      </c>
      <c r="N75" s="6">
        <f t="shared" si="2"/>
        <v>11484</v>
      </c>
      <c r="O75" s="6">
        <f t="shared" si="2"/>
        <v>13535</v>
      </c>
      <c r="P75" s="6"/>
    </row>
    <row r="76" spans="1:16" ht="15.75">
      <c r="A76" s="8" t="s">
        <v>38</v>
      </c>
      <c r="B76" s="7"/>
      <c r="C76" s="3" t="s">
        <v>17</v>
      </c>
      <c r="D76" s="6">
        <f aca="true" t="shared" si="3" ref="D76:O76">D56+D59+D62+D65+D69+D73</f>
        <v>16072245</v>
      </c>
      <c r="E76" s="6">
        <f t="shared" si="3"/>
        <v>15157074</v>
      </c>
      <c r="F76" s="6">
        <f t="shared" si="3"/>
        <v>16323517</v>
      </c>
      <c r="G76" s="6">
        <f t="shared" si="3"/>
        <v>12984093</v>
      </c>
      <c r="H76" s="6">
        <f t="shared" si="3"/>
        <v>13499691</v>
      </c>
      <c r="I76" s="6">
        <f t="shared" si="3"/>
        <v>11498029.959999999</v>
      </c>
      <c r="J76" s="6">
        <f t="shared" si="3"/>
        <v>14960360.095</v>
      </c>
      <c r="K76" s="6">
        <f t="shared" si="3"/>
        <v>14404906.307</v>
      </c>
      <c r="L76" s="6">
        <f t="shared" si="3"/>
        <v>13444916.95</v>
      </c>
      <c r="M76" s="6">
        <f t="shared" si="3"/>
        <v>13966543.183</v>
      </c>
      <c r="N76" s="6">
        <f t="shared" si="3"/>
        <v>10814123.542</v>
      </c>
      <c r="O76" s="6">
        <f t="shared" si="3"/>
        <v>14123173.029000001</v>
      </c>
      <c r="P76" s="6">
        <f>SUM(D76:O76)</f>
        <v>167248673.066</v>
      </c>
    </row>
    <row r="77" spans="1:16" ht="15.75">
      <c r="A77" s="7"/>
      <c r="B77" s="7"/>
      <c r="C77" s="7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5">
      <c r="A78" s="3" t="s">
        <v>39</v>
      </c>
      <c r="B78" s="3">
        <v>3000</v>
      </c>
      <c r="C78" s="3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5">
      <c r="A79" s="3"/>
      <c r="B79" s="3"/>
      <c r="C79" s="3" t="s">
        <v>16</v>
      </c>
      <c r="D79" s="5">
        <v>1175</v>
      </c>
      <c r="E79" s="5">
        <v>1091</v>
      </c>
      <c r="F79" s="5">
        <v>1109</v>
      </c>
      <c r="G79" s="5">
        <v>1130</v>
      </c>
      <c r="H79" s="5">
        <v>1162</v>
      </c>
      <c r="I79" s="5">
        <v>1141</v>
      </c>
      <c r="J79" s="5">
        <v>1239</v>
      </c>
      <c r="K79" s="5">
        <v>1262</v>
      </c>
      <c r="L79" s="5">
        <v>1222</v>
      </c>
      <c r="M79" s="5">
        <v>1265</v>
      </c>
      <c r="N79" s="5">
        <v>1016</v>
      </c>
      <c r="O79" s="5">
        <v>1143</v>
      </c>
      <c r="P79" s="5"/>
    </row>
    <row r="80" spans="1:16" ht="15">
      <c r="A80" s="3"/>
      <c r="B80" s="3"/>
      <c r="C80" s="3" t="s">
        <v>17</v>
      </c>
      <c r="D80" s="5">
        <v>22951374.146</v>
      </c>
      <c r="E80" s="5">
        <v>20844901.561</v>
      </c>
      <c r="F80" s="5">
        <v>20249199</v>
      </c>
      <c r="G80" s="5">
        <v>19059584</v>
      </c>
      <c r="H80" s="5">
        <v>21875709.611</v>
      </c>
      <c r="I80" s="5">
        <v>19064019</v>
      </c>
      <c r="J80" s="5">
        <v>23850228.482</v>
      </c>
      <c r="K80" s="5">
        <v>22856686.037</v>
      </c>
      <c r="L80" s="5">
        <v>22845788.666</v>
      </c>
      <c r="M80" s="5">
        <v>23499510.598</v>
      </c>
      <c r="N80" s="5">
        <v>17926282.12</v>
      </c>
      <c r="O80" s="5">
        <v>22258452.408</v>
      </c>
      <c r="P80" s="5">
        <f>SUM(D80:O80)</f>
        <v>257281735.629</v>
      </c>
    </row>
    <row r="81" spans="1:16" ht="15">
      <c r="A81" s="3"/>
      <c r="B81" s="3"/>
      <c r="C81" s="3" t="s">
        <v>34</v>
      </c>
      <c r="D81" s="5">
        <v>75928.891</v>
      </c>
      <c r="E81" s="5">
        <v>70556.8060000001</v>
      </c>
      <c r="F81" s="5">
        <v>70607.174</v>
      </c>
      <c r="G81" s="5">
        <v>70813.811</v>
      </c>
      <c r="H81" s="5">
        <v>75724.287</v>
      </c>
      <c r="I81" s="5">
        <v>75095.135</v>
      </c>
      <c r="J81" s="5">
        <v>83987.0560000001</v>
      </c>
      <c r="K81" s="5">
        <v>86072.403</v>
      </c>
      <c r="L81" s="5">
        <v>83842.0990000001</v>
      </c>
      <c r="M81" s="5">
        <v>85863.3090000001</v>
      </c>
      <c r="N81" s="5">
        <v>64590.941</v>
      </c>
      <c r="O81" s="5">
        <v>75185.7589999999</v>
      </c>
      <c r="P81" s="5"/>
    </row>
    <row r="82" spans="1:16" ht="15">
      <c r="A82" s="3" t="s">
        <v>40</v>
      </c>
      <c r="B82" s="3">
        <v>3002</v>
      </c>
      <c r="C82" s="3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5">
      <c r="A83" s="3"/>
      <c r="B83" s="3"/>
      <c r="C83" s="3" t="s">
        <v>16</v>
      </c>
      <c r="D83" s="5">
        <v>111</v>
      </c>
      <c r="E83" s="5">
        <v>91</v>
      </c>
      <c r="F83" s="5">
        <v>93</v>
      </c>
      <c r="G83" s="5">
        <v>96</v>
      </c>
      <c r="H83" s="5">
        <v>102</v>
      </c>
      <c r="I83" s="5">
        <v>104</v>
      </c>
      <c r="J83" s="5">
        <v>117</v>
      </c>
      <c r="K83" s="5">
        <v>98</v>
      </c>
      <c r="L83" s="5">
        <v>136</v>
      </c>
      <c r="M83" s="5">
        <v>114</v>
      </c>
      <c r="N83" s="5">
        <v>104</v>
      </c>
      <c r="O83" s="5">
        <v>107</v>
      </c>
      <c r="P83" s="5"/>
    </row>
    <row r="84" spans="1:16" ht="15">
      <c r="A84" s="3"/>
      <c r="B84" s="3"/>
      <c r="C84" s="3" t="s">
        <v>17</v>
      </c>
      <c r="D84" s="5">
        <v>5477126</v>
      </c>
      <c r="E84" s="5">
        <v>5058773</v>
      </c>
      <c r="F84" s="5">
        <v>4941922</v>
      </c>
      <c r="G84" s="5">
        <v>4627859</v>
      </c>
      <c r="H84" s="5">
        <v>5089844</v>
      </c>
      <c r="I84" s="5">
        <v>4589230.995</v>
      </c>
      <c r="J84" s="5">
        <v>5195357.943</v>
      </c>
      <c r="K84" s="5">
        <v>4497391</v>
      </c>
      <c r="L84" s="5">
        <v>5138384.979</v>
      </c>
      <c r="M84" s="5">
        <v>5871751.5</v>
      </c>
      <c r="N84" s="5">
        <v>4784595</v>
      </c>
      <c r="O84" s="5">
        <v>5343599.341</v>
      </c>
      <c r="P84" s="5">
        <f>SUM(D84:O84)</f>
        <v>60615834.758</v>
      </c>
    </row>
    <row r="85" spans="1:16" ht="15">
      <c r="A85" s="3"/>
      <c r="B85" s="3"/>
      <c r="C85" s="3" t="s">
        <v>34</v>
      </c>
      <c r="D85" s="5">
        <v>15627.132</v>
      </c>
      <c r="E85" s="5">
        <v>14768.485</v>
      </c>
      <c r="F85" s="5">
        <v>14859.39</v>
      </c>
      <c r="G85" s="5">
        <v>14446.865</v>
      </c>
      <c r="H85" s="5">
        <v>15230.39</v>
      </c>
      <c r="I85" s="5">
        <v>15729.299</v>
      </c>
      <c r="J85" s="5">
        <v>15615.276</v>
      </c>
      <c r="K85" s="5">
        <v>16514.394</v>
      </c>
      <c r="L85" s="5">
        <v>16679.667</v>
      </c>
      <c r="M85" s="5">
        <v>17597.807</v>
      </c>
      <c r="N85" s="5">
        <v>12971.379</v>
      </c>
      <c r="O85" s="5">
        <v>14983.784</v>
      </c>
      <c r="P85" s="5"/>
    </row>
    <row r="86" spans="1:16" ht="15">
      <c r="A86" s="3" t="s">
        <v>41</v>
      </c>
      <c r="B86" s="3">
        <v>3006</v>
      </c>
      <c r="C86" s="3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5">
      <c r="A87" s="3"/>
      <c r="B87" s="3"/>
      <c r="C87" s="3" t="s">
        <v>16</v>
      </c>
      <c r="D87" s="5">
        <v>43</v>
      </c>
      <c r="E87" s="5">
        <v>40</v>
      </c>
      <c r="F87" s="5">
        <v>61</v>
      </c>
      <c r="G87" s="5">
        <v>33</v>
      </c>
      <c r="H87" s="5">
        <v>45</v>
      </c>
      <c r="I87" s="5">
        <v>25</v>
      </c>
      <c r="J87" s="5">
        <v>62</v>
      </c>
      <c r="K87" s="5">
        <v>62</v>
      </c>
      <c r="L87" s="5">
        <v>37</v>
      </c>
      <c r="M87" s="5">
        <v>29</v>
      </c>
      <c r="N87" s="5">
        <v>27</v>
      </c>
      <c r="O87" s="5">
        <v>49</v>
      </c>
      <c r="P87" s="5"/>
    </row>
    <row r="88" spans="1:16" ht="15">
      <c r="A88" s="3"/>
      <c r="B88" s="3"/>
      <c r="C88" s="3" t="s">
        <v>42</v>
      </c>
      <c r="D88" s="5">
        <v>15166290</v>
      </c>
      <c r="E88" s="5">
        <v>8210900</v>
      </c>
      <c r="F88" s="5">
        <v>12180030</v>
      </c>
      <c r="G88" s="5">
        <v>9817910</v>
      </c>
      <c r="H88" s="5">
        <v>16008270</v>
      </c>
      <c r="I88" s="5">
        <v>8335080</v>
      </c>
      <c r="J88" s="5">
        <v>14540320</v>
      </c>
      <c r="K88" s="5">
        <v>11854630</v>
      </c>
      <c r="L88" s="5">
        <v>12163100</v>
      </c>
      <c r="M88" s="5">
        <v>10908440</v>
      </c>
      <c r="N88" s="5">
        <v>6380120</v>
      </c>
      <c r="O88" s="5">
        <v>15423640</v>
      </c>
      <c r="P88" s="5">
        <f>SUM(D88:O88)</f>
        <v>140988730</v>
      </c>
    </row>
    <row r="89" spans="1:16" ht="15">
      <c r="A89" s="3"/>
      <c r="B89" s="3"/>
      <c r="C89" s="3" t="s">
        <v>43</v>
      </c>
      <c r="D89" s="5">
        <v>43594.6</v>
      </c>
      <c r="E89" s="5">
        <v>23525.2</v>
      </c>
      <c r="F89" s="5">
        <v>53987.2</v>
      </c>
      <c r="G89" s="5">
        <v>31455.6</v>
      </c>
      <c r="H89" s="5">
        <v>43205.2</v>
      </c>
      <c r="I89" s="5">
        <v>19024.6</v>
      </c>
      <c r="J89" s="5">
        <v>34641.38</v>
      </c>
      <c r="K89" s="5">
        <v>33601.16</v>
      </c>
      <c r="L89" s="5">
        <v>32865.12</v>
      </c>
      <c r="M89" s="5">
        <v>22987.02</v>
      </c>
      <c r="N89" s="5">
        <v>25730.56</v>
      </c>
      <c r="O89" s="5">
        <v>49573.16</v>
      </c>
      <c r="P89" s="5"/>
    </row>
    <row r="90" spans="1:16" ht="15">
      <c r="A90" s="3"/>
      <c r="B90" s="3"/>
      <c r="C90" s="3" t="s">
        <v>44</v>
      </c>
      <c r="D90" s="5">
        <v>4540100</v>
      </c>
      <c r="E90" s="5">
        <v>2327580</v>
      </c>
      <c r="F90" s="5">
        <v>3672230</v>
      </c>
      <c r="G90" s="5">
        <v>3011700</v>
      </c>
      <c r="H90" s="5">
        <v>4810670</v>
      </c>
      <c r="I90" s="5">
        <v>2470610</v>
      </c>
      <c r="J90" s="5">
        <v>3878900</v>
      </c>
      <c r="K90" s="5">
        <v>3505040</v>
      </c>
      <c r="L90" s="5">
        <v>3704640</v>
      </c>
      <c r="M90" s="5">
        <v>3261820</v>
      </c>
      <c r="N90" s="5">
        <v>1911120</v>
      </c>
      <c r="O90" s="5">
        <v>4356300</v>
      </c>
      <c r="P90" s="5"/>
    </row>
    <row r="91" spans="1:16" ht="15">
      <c r="A91" s="3"/>
      <c r="B91" s="3"/>
      <c r="C91" s="3" t="s">
        <v>45</v>
      </c>
      <c r="D91" s="5">
        <v>4498790</v>
      </c>
      <c r="E91" s="5">
        <v>2375130</v>
      </c>
      <c r="F91" s="5">
        <v>3593950</v>
      </c>
      <c r="G91" s="5">
        <v>2817310</v>
      </c>
      <c r="H91" s="5">
        <v>4722080</v>
      </c>
      <c r="I91" s="5">
        <v>2532740</v>
      </c>
      <c r="J91" s="5">
        <v>3834740</v>
      </c>
      <c r="K91" s="5">
        <v>3328810</v>
      </c>
      <c r="L91" s="5">
        <v>3594000</v>
      </c>
      <c r="M91" s="5">
        <v>3295040</v>
      </c>
      <c r="N91" s="5">
        <v>1982540</v>
      </c>
      <c r="O91" s="5">
        <v>4549700</v>
      </c>
      <c r="P91" s="5"/>
    </row>
    <row r="92" spans="1:16" ht="15">
      <c r="A92" s="3"/>
      <c r="B92" s="3"/>
      <c r="C92" s="3" t="s">
        <v>46</v>
      </c>
      <c r="D92" s="5">
        <v>6127400</v>
      </c>
      <c r="E92" s="5">
        <v>3185390</v>
      </c>
      <c r="F92" s="5">
        <v>4913850</v>
      </c>
      <c r="G92" s="5">
        <v>3988900</v>
      </c>
      <c r="H92" s="5">
        <v>6475520</v>
      </c>
      <c r="I92" s="5">
        <v>3331730</v>
      </c>
      <c r="J92" s="5">
        <v>5125080</v>
      </c>
      <c r="K92" s="5">
        <v>4629580</v>
      </c>
      <c r="L92" s="5">
        <v>4864460</v>
      </c>
      <c r="M92" s="5">
        <v>4351580</v>
      </c>
      <c r="N92" s="5">
        <v>2486460</v>
      </c>
      <c r="O92" s="5">
        <v>6517640</v>
      </c>
      <c r="P92" s="5"/>
    </row>
    <row r="93" spans="1:16" ht="15">
      <c r="A93" s="3"/>
      <c r="B93" s="3"/>
      <c r="C93" s="3" t="s">
        <v>47</v>
      </c>
      <c r="D93" s="5">
        <v>37831.2</v>
      </c>
      <c r="E93" s="5">
        <v>20128.8</v>
      </c>
      <c r="F93" s="5">
        <v>49487</v>
      </c>
      <c r="G93" s="5">
        <v>28460</v>
      </c>
      <c r="H93" s="5">
        <v>36785.4</v>
      </c>
      <c r="I93" s="5">
        <v>18062.2</v>
      </c>
      <c r="J93" s="5">
        <v>27214.26</v>
      </c>
      <c r="K93" s="5">
        <v>27302.8</v>
      </c>
      <c r="L93" s="5">
        <v>26316.6</v>
      </c>
      <c r="M93" s="5">
        <v>21183.04</v>
      </c>
      <c r="N93" s="5">
        <v>22746.88</v>
      </c>
      <c r="O93" s="5">
        <v>49333.16</v>
      </c>
      <c r="P93" s="5"/>
    </row>
    <row r="94" spans="1:16" ht="15">
      <c r="A94" s="3"/>
      <c r="B94" s="3"/>
      <c r="C94" s="3" t="s">
        <v>48</v>
      </c>
      <c r="D94" s="5">
        <v>35185.2</v>
      </c>
      <c r="E94" s="5">
        <v>20482</v>
      </c>
      <c r="F94" s="5">
        <v>46252</v>
      </c>
      <c r="G94" s="5">
        <v>25516.2</v>
      </c>
      <c r="H94" s="5">
        <v>34876.4</v>
      </c>
      <c r="I94" s="5">
        <v>17735.28</v>
      </c>
      <c r="J94" s="5">
        <v>26267.63</v>
      </c>
      <c r="K94" s="5">
        <v>26428.66</v>
      </c>
      <c r="L94" s="5">
        <v>28574.94</v>
      </c>
      <c r="M94" s="5">
        <v>20957.74</v>
      </c>
      <c r="N94" s="5">
        <v>23497.16</v>
      </c>
      <c r="O94" s="5">
        <v>46826.72</v>
      </c>
      <c r="P94" s="5"/>
    </row>
    <row r="95" spans="1:16" ht="15">
      <c r="A95" s="3"/>
      <c r="B95" s="3"/>
      <c r="C95" s="3" t="s">
        <v>49</v>
      </c>
      <c r="D95" s="5">
        <v>0</v>
      </c>
      <c r="E95" s="5">
        <v>0</v>
      </c>
      <c r="F95" s="5">
        <v>0</v>
      </c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5">
      <c r="A96" s="3" t="s">
        <v>50</v>
      </c>
      <c r="B96" s="3">
        <v>3008</v>
      </c>
      <c r="C96" s="3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5">
      <c r="A97" s="3"/>
      <c r="B97" s="3"/>
      <c r="C97" s="3" t="s">
        <v>16</v>
      </c>
      <c r="D97" s="5">
        <v>11</v>
      </c>
      <c r="E97" s="5">
        <v>4</v>
      </c>
      <c r="F97" s="5">
        <v>11</v>
      </c>
      <c r="G97" s="5">
        <v>10</v>
      </c>
      <c r="H97" s="5">
        <v>8</v>
      </c>
      <c r="I97" s="5">
        <v>10</v>
      </c>
      <c r="J97" s="5">
        <v>14</v>
      </c>
      <c r="K97" s="5">
        <v>10</v>
      </c>
      <c r="L97" s="5">
        <v>12</v>
      </c>
      <c r="M97" s="5">
        <v>11</v>
      </c>
      <c r="N97" s="5">
        <v>3</v>
      </c>
      <c r="O97" s="5">
        <v>23</v>
      </c>
      <c r="P97" s="5"/>
    </row>
    <row r="98" spans="1:16" ht="15">
      <c r="A98" s="3"/>
      <c r="B98" s="3"/>
      <c r="C98" s="3" t="s">
        <v>42</v>
      </c>
      <c r="D98" s="5">
        <v>3120700</v>
      </c>
      <c r="E98" s="5">
        <v>1374050</v>
      </c>
      <c r="F98" s="5">
        <v>2208100</v>
      </c>
      <c r="G98" s="5">
        <v>2071000</v>
      </c>
      <c r="H98" s="5">
        <v>2224825</v>
      </c>
      <c r="I98" s="5">
        <v>3713850</v>
      </c>
      <c r="J98" s="5">
        <v>7834325</v>
      </c>
      <c r="K98" s="5">
        <v>4544000</v>
      </c>
      <c r="L98" s="5">
        <v>5330550</v>
      </c>
      <c r="M98" s="5">
        <v>4421825</v>
      </c>
      <c r="N98" s="5">
        <v>1395000</v>
      </c>
      <c r="O98" s="5">
        <v>4244750</v>
      </c>
      <c r="P98" s="5">
        <f>SUM(D98:O98)</f>
        <v>42482975</v>
      </c>
    </row>
    <row r="99" spans="1:16" ht="15">
      <c r="A99" s="3"/>
      <c r="B99" s="3"/>
      <c r="C99" s="3" t="s">
        <v>43</v>
      </c>
      <c r="D99" s="5">
        <v>10166.875</v>
      </c>
      <c r="E99" s="5">
        <v>4031.875</v>
      </c>
      <c r="F99" s="5">
        <v>10227.125</v>
      </c>
      <c r="G99" s="5">
        <v>9729.5</v>
      </c>
      <c r="H99" s="5">
        <v>8275.125</v>
      </c>
      <c r="I99" s="5">
        <v>17870.075</v>
      </c>
      <c r="J99" s="5">
        <v>22712.175</v>
      </c>
      <c r="K99" s="5">
        <v>19848.875</v>
      </c>
      <c r="L99" s="5">
        <v>19438.075</v>
      </c>
      <c r="M99" s="5">
        <v>15304.374</v>
      </c>
      <c r="N99" s="5">
        <v>6913.8</v>
      </c>
      <c r="O99" s="5">
        <v>36047.624</v>
      </c>
      <c r="P99" s="5"/>
    </row>
    <row r="100" spans="1:16" ht="15">
      <c r="A100" s="3"/>
      <c r="B100" s="3"/>
      <c r="C100" s="3" t="s">
        <v>44</v>
      </c>
      <c r="D100" s="5">
        <v>822950</v>
      </c>
      <c r="E100" s="5">
        <v>414425</v>
      </c>
      <c r="F100" s="5">
        <v>581575</v>
      </c>
      <c r="G100" s="5">
        <v>588550</v>
      </c>
      <c r="H100" s="5">
        <v>639175</v>
      </c>
      <c r="I100" s="5">
        <v>921975</v>
      </c>
      <c r="J100" s="5">
        <v>2057750</v>
      </c>
      <c r="K100" s="5">
        <v>1254550</v>
      </c>
      <c r="L100" s="5">
        <v>1451675</v>
      </c>
      <c r="M100" s="5">
        <v>1180775</v>
      </c>
      <c r="N100" s="5">
        <v>413100</v>
      </c>
      <c r="O100" s="5">
        <v>1036075</v>
      </c>
      <c r="P100" s="5"/>
    </row>
    <row r="101" spans="1:16" ht="15">
      <c r="A101" s="3"/>
      <c r="B101" s="3"/>
      <c r="C101" s="3" t="s">
        <v>45</v>
      </c>
      <c r="D101" s="5">
        <v>972675</v>
      </c>
      <c r="E101" s="5">
        <v>418700</v>
      </c>
      <c r="F101" s="5">
        <v>692600</v>
      </c>
      <c r="G101" s="5">
        <v>589925</v>
      </c>
      <c r="H101" s="5">
        <v>688575</v>
      </c>
      <c r="I101" s="5">
        <v>1161150</v>
      </c>
      <c r="J101" s="5">
        <v>2196250</v>
      </c>
      <c r="K101" s="5">
        <v>1258900</v>
      </c>
      <c r="L101" s="5">
        <v>1662150</v>
      </c>
      <c r="M101" s="5">
        <v>1254625</v>
      </c>
      <c r="N101" s="5">
        <v>406100</v>
      </c>
      <c r="O101" s="5">
        <v>1282050</v>
      </c>
      <c r="P101" s="5"/>
    </row>
    <row r="102" spans="1:16" ht="15">
      <c r="A102" s="3"/>
      <c r="B102" s="3"/>
      <c r="C102" s="3" t="s">
        <v>46</v>
      </c>
      <c r="D102" s="5">
        <v>1325075</v>
      </c>
      <c r="E102" s="5">
        <v>540925</v>
      </c>
      <c r="F102" s="5">
        <v>933925</v>
      </c>
      <c r="G102" s="5">
        <v>892525</v>
      </c>
      <c r="H102" s="5">
        <v>897075</v>
      </c>
      <c r="I102" s="5">
        <v>1630725</v>
      </c>
      <c r="J102" s="5">
        <v>3580325</v>
      </c>
      <c r="K102" s="5">
        <v>2030550</v>
      </c>
      <c r="L102" s="5">
        <v>2216725</v>
      </c>
      <c r="M102" s="5">
        <v>1986425</v>
      </c>
      <c r="N102" s="5">
        <v>575800</v>
      </c>
      <c r="O102" s="5">
        <v>1926625</v>
      </c>
      <c r="P102" s="5"/>
    </row>
    <row r="103" spans="1:16" ht="15">
      <c r="A103" s="3"/>
      <c r="B103" s="3"/>
      <c r="C103" s="3" t="s">
        <v>47</v>
      </c>
      <c r="D103" s="5">
        <v>7349.375</v>
      </c>
      <c r="E103" s="5">
        <v>4031.875</v>
      </c>
      <c r="F103" s="5">
        <v>8870.875</v>
      </c>
      <c r="G103" s="5">
        <v>7146.5</v>
      </c>
      <c r="H103" s="5">
        <v>6789.375</v>
      </c>
      <c r="I103" s="5">
        <v>16447.225</v>
      </c>
      <c r="J103" s="5">
        <v>21952.825</v>
      </c>
      <c r="K103" s="5">
        <v>19230.95</v>
      </c>
      <c r="L103" s="5">
        <v>18736.325</v>
      </c>
      <c r="M103" s="5">
        <v>14215.524</v>
      </c>
      <c r="N103" s="5">
        <v>6885.8</v>
      </c>
      <c r="O103" s="5">
        <v>35728.624</v>
      </c>
      <c r="P103" s="5"/>
    </row>
    <row r="104" spans="1:16" ht="15">
      <c r="A104" s="3"/>
      <c r="B104" s="3"/>
      <c r="C104" s="3" t="s">
        <v>48</v>
      </c>
      <c r="D104" s="5">
        <v>5999.125</v>
      </c>
      <c r="E104" s="5">
        <v>3161.5</v>
      </c>
      <c r="F104" s="5">
        <v>7136.125</v>
      </c>
      <c r="G104" s="5">
        <v>5228.5</v>
      </c>
      <c r="H104" s="5">
        <v>5908.125</v>
      </c>
      <c r="I104" s="5">
        <v>16021.075</v>
      </c>
      <c r="J104" s="5">
        <v>20819.775</v>
      </c>
      <c r="K104" s="5">
        <v>16272.625</v>
      </c>
      <c r="L104" s="5">
        <v>16231.025</v>
      </c>
      <c r="M104" s="5">
        <v>10589.075</v>
      </c>
      <c r="N104" s="5">
        <v>5387.4</v>
      </c>
      <c r="O104" s="5">
        <v>25849.05</v>
      </c>
      <c r="P104" s="5"/>
    </row>
    <row r="105" spans="1:16" ht="15">
      <c r="A105" s="3"/>
      <c r="B105" s="3"/>
      <c r="C105" s="3" t="s">
        <v>49</v>
      </c>
      <c r="D105" s="5">
        <v>0</v>
      </c>
      <c r="E105" s="5">
        <v>0</v>
      </c>
      <c r="F105" s="5">
        <v>0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5">
      <c r="A106" s="3" t="s">
        <v>51</v>
      </c>
      <c r="B106" s="3"/>
      <c r="C106" s="3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5">
      <c r="A107" s="3"/>
      <c r="B107" s="3"/>
      <c r="C107" s="3" t="s">
        <v>16</v>
      </c>
      <c r="D107" s="5">
        <v>4</v>
      </c>
      <c r="E107" s="5">
        <v>4</v>
      </c>
      <c r="F107" s="5">
        <v>4</v>
      </c>
      <c r="G107" s="5">
        <v>4</v>
      </c>
      <c r="H107" s="5">
        <v>3</v>
      </c>
      <c r="I107" s="5">
        <v>3</v>
      </c>
      <c r="J107" s="5">
        <v>3</v>
      </c>
      <c r="K107" s="5">
        <v>3</v>
      </c>
      <c r="L107" s="5">
        <v>3</v>
      </c>
      <c r="M107" s="5">
        <v>3</v>
      </c>
      <c r="N107" s="5">
        <v>3</v>
      </c>
      <c r="O107" s="5">
        <v>3</v>
      </c>
      <c r="P107" s="5"/>
    </row>
    <row r="108" spans="1:16" ht="15">
      <c r="A108" s="3"/>
      <c r="B108" s="3"/>
      <c r="C108" s="3" t="s">
        <v>17</v>
      </c>
      <c r="D108" s="5">
        <v>26000800</v>
      </c>
      <c r="E108" s="5">
        <v>29178800</v>
      </c>
      <c r="F108" s="5">
        <v>25958700</v>
      </c>
      <c r="G108" s="5">
        <v>28045100</v>
      </c>
      <c r="H108" s="5">
        <v>22506400</v>
      </c>
      <c r="I108" s="5">
        <v>24993300</v>
      </c>
      <c r="J108" s="5">
        <v>23904100</v>
      </c>
      <c r="K108" s="5">
        <v>28455900</v>
      </c>
      <c r="L108" s="5">
        <v>27427200</v>
      </c>
      <c r="M108" s="5">
        <v>27692700</v>
      </c>
      <c r="N108" s="5">
        <v>25391600</v>
      </c>
      <c r="O108" s="5">
        <v>24665900</v>
      </c>
      <c r="P108" s="5">
        <f>SUM(D108:O108)</f>
        <v>314220500</v>
      </c>
    </row>
    <row r="109" spans="1:16" ht="15">
      <c r="A109" s="3"/>
      <c r="B109" s="3"/>
      <c r="C109" s="3"/>
      <c r="D109" s="5"/>
      <c r="E109" s="5"/>
      <c r="F109" s="5"/>
      <c r="G109" s="5"/>
      <c r="H109" s="5"/>
      <c r="I109" s="5"/>
      <c r="J109" s="5"/>
      <c r="K109" s="3"/>
      <c r="L109" s="5"/>
      <c r="M109" s="5"/>
      <c r="N109" s="5"/>
      <c r="O109" s="5"/>
      <c r="P109" s="5"/>
    </row>
    <row r="110" spans="1:16" ht="15.75">
      <c r="A110" s="3"/>
      <c r="B110" s="3"/>
      <c r="C110" s="3" t="s">
        <v>16</v>
      </c>
      <c r="D110" s="6">
        <f aca="true" t="shared" si="4" ref="D110:O110">D79+D83+D87+D97+D107</f>
        <v>1344</v>
      </c>
      <c r="E110" s="6">
        <f t="shared" si="4"/>
        <v>1230</v>
      </c>
      <c r="F110" s="6">
        <f t="shared" si="4"/>
        <v>1278</v>
      </c>
      <c r="G110" s="6">
        <f t="shared" si="4"/>
        <v>1273</v>
      </c>
      <c r="H110" s="6">
        <f t="shared" si="4"/>
        <v>1320</v>
      </c>
      <c r="I110" s="6">
        <f t="shared" si="4"/>
        <v>1283</v>
      </c>
      <c r="J110" s="6">
        <f t="shared" si="4"/>
        <v>1435</v>
      </c>
      <c r="K110" s="6">
        <f t="shared" si="4"/>
        <v>1435</v>
      </c>
      <c r="L110" s="6">
        <f t="shared" si="4"/>
        <v>1410</v>
      </c>
      <c r="M110" s="6">
        <f t="shared" si="4"/>
        <v>1422</v>
      </c>
      <c r="N110" s="6">
        <f t="shared" si="4"/>
        <v>1153</v>
      </c>
      <c r="O110" s="6">
        <f t="shared" si="4"/>
        <v>1325</v>
      </c>
      <c r="P110" s="6"/>
    </row>
    <row r="111" spans="1:16" ht="15.75">
      <c r="A111" s="7" t="s">
        <v>52</v>
      </c>
      <c r="B111" s="7"/>
      <c r="C111" s="3" t="s">
        <v>17</v>
      </c>
      <c r="D111" s="6">
        <f aca="true" t="shared" si="5" ref="D111:O111">D80+D84+D88+D98+D108</f>
        <v>72716290.146</v>
      </c>
      <c r="E111" s="6">
        <f t="shared" si="5"/>
        <v>64667424.561000004</v>
      </c>
      <c r="F111" s="6">
        <f t="shared" si="5"/>
        <v>65537951</v>
      </c>
      <c r="G111" s="6">
        <f t="shared" si="5"/>
        <v>63621453</v>
      </c>
      <c r="H111" s="6">
        <f t="shared" si="5"/>
        <v>67705048.611</v>
      </c>
      <c r="I111" s="6">
        <f t="shared" si="5"/>
        <v>60695479.995000005</v>
      </c>
      <c r="J111" s="6">
        <f t="shared" si="5"/>
        <v>75324331.425</v>
      </c>
      <c r="K111" s="6">
        <f t="shared" si="5"/>
        <v>72208607.037</v>
      </c>
      <c r="L111" s="6">
        <f t="shared" si="5"/>
        <v>72905023.64500001</v>
      </c>
      <c r="M111" s="6">
        <f t="shared" si="5"/>
        <v>72394227.098</v>
      </c>
      <c r="N111" s="6">
        <f t="shared" si="5"/>
        <v>55877597.120000005</v>
      </c>
      <c r="O111" s="6">
        <f t="shared" si="5"/>
        <v>71936341.749</v>
      </c>
      <c r="P111" s="6">
        <f>SUM(D111:O111)</f>
        <v>815589775.3870001</v>
      </c>
    </row>
    <row r="112" spans="1:16" ht="15.75">
      <c r="A112" s="7"/>
      <c r="B112" s="7"/>
      <c r="C112" s="7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5">
      <c r="A113" s="3" t="s">
        <v>53</v>
      </c>
      <c r="B113" s="3">
        <v>4000</v>
      </c>
      <c r="C113" s="3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5">
      <c r="A114" s="3"/>
      <c r="B114" s="3"/>
      <c r="C114" s="3" t="s">
        <v>16</v>
      </c>
      <c r="D114" s="5">
        <v>918</v>
      </c>
      <c r="E114" s="5">
        <v>758</v>
      </c>
      <c r="F114" s="5">
        <v>869</v>
      </c>
      <c r="G114" s="5">
        <v>855</v>
      </c>
      <c r="H114" s="5">
        <v>1879</v>
      </c>
      <c r="I114" s="5">
        <v>1203</v>
      </c>
      <c r="J114" s="5">
        <v>1012</v>
      </c>
      <c r="K114" s="5">
        <v>1018</v>
      </c>
      <c r="L114" s="5">
        <v>949</v>
      </c>
      <c r="M114" s="5">
        <v>990</v>
      </c>
      <c r="N114" s="5">
        <v>793</v>
      </c>
      <c r="O114" s="5">
        <v>965</v>
      </c>
      <c r="P114" s="5"/>
    </row>
    <row r="115" spans="1:16" ht="15">
      <c r="A115" s="3"/>
      <c r="B115" s="3"/>
      <c r="C115" s="3" t="s">
        <v>17</v>
      </c>
      <c r="D115" s="5">
        <v>29566</v>
      </c>
      <c r="E115" s="5">
        <v>23766</v>
      </c>
      <c r="F115" s="5">
        <v>28488</v>
      </c>
      <c r="G115" s="5">
        <v>26886</v>
      </c>
      <c r="H115" s="5">
        <v>115281</v>
      </c>
      <c r="I115" s="5">
        <v>69281</v>
      </c>
      <c r="J115" s="5">
        <v>37636</v>
      </c>
      <c r="K115" s="5">
        <v>38815</v>
      </c>
      <c r="L115" s="5">
        <v>35250</v>
      </c>
      <c r="M115" s="5">
        <v>36392</v>
      </c>
      <c r="N115" s="5">
        <v>29013</v>
      </c>
      <c r="O115" s="5">
        <v>35762</v>
      </c>
      <c r="P115" s="5">
        <f>SUM(D115:O115)</f>
        <v>506136</v>
      </c>
    </row>
    <row r="116" spans="1:16" ht="15">
      <c r="A116" s="3" t="s">
        <v>54</v>
      </c>
      <c r="B116" s="3">
        <v>4001</v>
      </c>
      <c r="C116" s="3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5">
      <c r="A117" s="3"/>
      <c r="B117" s="3"/>
      <c r="C117" s="3" t="s">
        <v>16</v>
      </c>
      <c r="D117" s="5">
        <v>7</v>
      </c>
      <c r="E117" s="5">
        <v>2</v>
      </c>
      <c r="F117" s="5">
        <v>3</v>
      </c>
      <c r="G117" s="5">
        <v>16</v>
      </c>
      <c r="H117" s="5">
        <v>4</v>
      </c>
      <c r="I117" s="5">
        <v>5</v>
      </c>
      <c r="J117" s="5">
        <v>3</v>
      </c>
      <c r="K117" s="5">
        <v>5</v>
      </c>
      <c r="L117" s="5">
        <v>4</v>
      </c>
      <c r="M117" s="5">
        <v>5</v>
      </c>
      <c r="N117" s="5">
        <v>4</v>
      </c>
      <c r="O117" s="5">
        <v>6</v>
      </c>
      <c r="P117" s="5"/>
    </row>
    <row r="118" spans="1:16" ht="15">
      <c r="A118" s="3"/>
      <c r="B118" s="3"/>
      <c r="C118" s="3" t="s">
        <v>17</v>
      </c>
      <c r="D118" s="5">
        <v>258</v>
      </c>
      <c r="E118" s="5">
        <v>60</v>
      </c>
      <c r="F118" s="5">
        <v>75</v>
      </c>
      <c r="G118" s="5">
        <v>306</v>
      </c>
      <c r="H118" s="5">
        <v>119</v>
      </c>
      <c r="I118" s="5">
        <v>153</v>
      </c>
      <c r="J118" s="5">
        <v>120</v>
      </c>
      <c r="K118" s="5">
        <v>180</v>
      </c>
      <c r="L118" s="5">
        <v>140</v>
      </c>
      <c r="M118" s="5">
        <v>160</v>
      </c>
      <c r="N118" s="5">
        <v>110</v>
      </c>
      <c r="O118" s="5">
        <v>147</v>
      </c>
      <c r="P118" s="5">
        <f>SUM(D118:O118)</f>
        <v>1828</v>
      </c>
    </row>
    <row r="119" spans="1:16" ht="15">
      <c r="A119" s="3" t="s">
        <v>55</v>
      </c>
      <c r="B119" s="3">
        <v>4002</v>
      </c>
      <c r="C119" s="3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5">
      <c r="A120" s="3"/>
      <c r="B120" s="3"/>
      <c r="C120" s="3" t="s">
        <v>16</v>
      </c>
      <c r="D120" s="5">
        <v>412</v>
      </c>
      <c r="E120" s="5">
        <v>345</v>
      </c>
      <c r="F120" s="5">
        <v>412</v>
      </c>
      <c r="G120" s="5">
        <v>425</v>
      </c>
      <c r="H120" s="5">
        <v>961</v>
      </c>
      <c r="I120" s="5">
        <v>632</v>
      </c>
      <c r="J120" s="5">
        <v>469</v>
      </c>
      <c r="K120" s="5">
        <v>491</v>
      </c>
      <c r="L120" s="5">
        <v>461</v>
      </c>
      <c r="M120" s="5">
        <v>492</v>
      </c>
      <c r="N120" s="5">
        <v>397</v>
      </c>
      <c r="O120" s="5">
        <v>495</v>
      </c>
      <c r="P120" s="5"/>
    </row>
    <row r="121" spans="1:16" ht="15">
      <c r="A121" s="3"/>
      <c r="B121" s="3"/>
      <c r="C121" s="3" t="s">
        <v>17</v>
      </c>
      <c r="D121" s="5">
        <v>131350</v>
      </c>
      <c r="E121" s="5">
        <v>89673</v>
      </c>
      <c r="F121" s="5">
        <v>131534</v>
      </c>
      <c r="G121" s="5">
        <v>102445</v>
      </c>
      <c r="H121" s="5">
        <v>184227</v>
      </c>
      <c r="I121" s="5">
        <v>141287</v>
      </c>
      <c r="J121" s="5">
        <v>115525</v>
      </c>
      <c r="K121" s="5">
        <v>113019</v>
      </c>
      <c r="L121" s="5">
        <v>110173</v>
      </c>
      <c r="M121" s="5">
        <v>115935</v>
      </c>
      <c r="N121" s="5">
        <v>100128</v>
      </c>
      <c r="O121" s="5">
        <v>110872</v>
      </c>
      <c r="P121" s="5">
        <f>SUM(D121:O121)</f>
        <v>1446168</v>
      </c>
    </row>
    <row r="122" spans="1:16" ht="15">
      <c r="A122" s="3" t="s">
        <v>56</v>
      </c>
      <c r="B122" s="3">
        <v>4003</v>
      </c>
      <c r="C122" s="3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5">
      <c r="A123" s="3"/>
      <c r="B123" s="3"/>
      <c r="C123" s="3" t="s">
        <v>16</v>
      </c>
      <c r="D123" s="5"/>
      <c r="E123" s="5"/>
      <c r="F123" s="5"/>
      <c r="G123" s="5">
        <v>14</v>
      </c>
      <c r="H123" s="5">
        <v>1</v>
      </c>
      <c r="I123" s="5">
        <v>1</v>
      </c>
      <c r="J123" s="5">
        <v>1</v>
      </c>
      <c r="K123" s="5">
        <v>1</v>
      </c>
      <c r="L123" s="5">
        <v>1</v>
      </c>
      <c r="M123" s="5">
        <v>1</v>
      </c>
      <c r="N123" s="5">
        <v>1</v>
      </c>
      <c r="O123" s="5">
        <v>1</v>
      </c>
      <c r="P123" s="5"/>
    </row>
    <row r="124" spans="1:16" ht="15">
      <c r="A124" s="3"/>
      <c r="B124" s="3"/>
      <c r="C124" s="3" t="s">
        <v>17</v>
      </c>
      <c r="D124" s="5"/>
      <c r="E124" s="5"/>
      <c r="F124" s="5"/>
      <c r="G124" s="5">
        <v>406</v>
      </c>
      <c r="H124" s="5">
        <v>29</v>
      </c>
      <c r="I124" s="5">
        <v>29</v>
      </c>
      <c r="J124" s="5">
        <v>29</v>
      </c>
      <c r="K124" s="5">
        <v>29</v>
      </c>
      <c r="L124" s="5">
        <v>29</v>
      </c>
      <c r="M124" s="5">
        <v>29</v>
      </c>
      <c r="N124" s="5">
        <v>29</v>
      </c>
      <c r="O124" s="5">
        <v>29</v>
      </c>
      <c r="P124" s="5">
        <f>SUM(D124:O124)</f>
        <v>638</v>
      </c>
    </row>
    <row r="125" spans="1:16" ht="15">
      <c r="A125" s="3" t="s">
        <v>57</v>
      </c>
      <c r="B125" s="3">
        <v>4004</v>
      </c>
      <c r="C125" s="3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5">
      <c r="A126" s="3"/>
      <c r="B126" s="3"/>
      <c r="C126" s="3" t="s">
        <v>16</v>
      </c>
      <c r="D126" s="5">
        <v>373</v>
      </c>
      <c r="E126" s="5">
        <v>293</v>
      </c>
      <c r="F126" s="5">
        <v>359</v>
      </c>
      <c r="G126" s="5">
        <v>335</v>
      </c>
      <c r="H126" s="5">
        <v>1046</v>
      </c>
      <c r="I126" s="5">
        <v>627</v>
      </c>
      <c r="J126" s="5">
        <v>419</v>
      </c>
      <c r="K126" s="5">
        <v>438</v>
      </c>
      <c r="L126" s="5">
        <v>404</v>
      </c>
      <c r="M126" s="5">
        <v>426</v>
      </c>
      <c r="N126" s="5">
        <v>327</v>
      </c>
      <c r="O126" s="5">
        <v>401</v>
      </c>
      <c r="P126" s="5"/>
    </row>
    <row r="127" spans="1:16" ht="15">
      <c r="A127" s="3"/>
      <c r="B127" s="3"/>
      <c r="C127" s="3" t="s">
        <v>17</v>
      </c>
      <c r="D127" s="5">
        <v>22480</v>
      </c>
      <c r="E127" s="5">
        <v>16158</v>
      </c>
      <c r="F127" s="5">
        <v>22235</v>
      </c>
      <c r="G127" s="5">
        <v>19614</v>
      </c>
      <c r="H127" s="5">
        <v>73514</v>
      </c>
      <c r="I127" s="5">
        <v>73633</v>
      </c>
      <c r="J127" s="5">
        <v>27828</v>
      </c>
      <c r="K127" s="5">
        <v>29143</v>
      </c>
      <c r="L127" s="5">
        <v>26457</v>
      </c>
      <c r="M127" s="5">
        <v>27173</v>
      </c>
      <c r="N127" s="5">
        <v>22660</v>
      </c>
      <c r="O127" s="5">
        <v>26509</v>
      </c>
      <c r="P127" s="5">
        <f>SUM(D127:O127)</f>
        <v>387404</v>
      </c>
    </row>
    <row r="128" spans="1:16" ht="15">
      <c r="A128" s="3" t="s">
        <v>58</v>
      </c>
      <c r="B128" s="3">
        <v>4005</v>
      </c>
      <c r="C128" s="3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5">
      <c r="A129" s="3"/>
      <c r="B129" s="3"/>
      <c r="C129" s="3" t="s">
        <v>16</v>
      </c>
      <c r="D129" s="5">
        <v>6</v>
      </c>
      <c r="E129" s="5">
        <v>4</v>
      </c>
      <c r="F129" s="5">
        <v>5</v>
      </c>
      <c r="G129" s="5">
        <v>7</v>
      </c>
      <c r="H129" s="5">
        <v>4</v>
      </c>
      <c r="I129" s="5">
        <v>2</v>
      </c>
      <c r="J129" s="5">
        <v>5</v>
      </c>
      <c r="K129" s="5">
        <v>3</v>
      </c>
      <c r="L129" s="5">
        <v>3</v>
      </c>
      <c r="M129" s="5">
        <v>2</v>
      </c>
      <c r="N129" s="5">
        <v>1</v>
      </c>
      <c r="O129" s="5">
        <v>4</v>
      </c>
      <c r="P129" s="5"/>
    </row>
    <row r="130" spans="1:16" ht="15">
      <c r="A130" s="3"/>
      <c r="B130" s="3"/>
      <c r="C130" s="3" t="s">
        <v>17</v>
      </c>
      <c r="D130" s="5">
        <v>354</v>
      </c>
      <c r="E130" s="5">
        <v>209</v>
      </c>
      <c r="F130" s="5">
        <v>291</v>
      </c>
      <c r="G130" s="5">
        <v>329</v>
      </c>
      <c r="H130" s="5">
        <v>250</v>
      </c>
      <c r="I130" s="5">
        <v>86</v>
      </c>
      <c r="J130" s="5">
        <v>294</v>
      </c>
      <c r="K130" s="5">
        <v>168</v>
      </c>
      <c r="L130" s="5">
        <v>128</v>
      </c>
      <c r="M130" s="5">
        <v>123</v>
      </c>
      <c r="N130" s="5">
        <v>41</v>
      </c>
      <c r="O130" s="5">
        <v>194</v>
      </c>
      <c r="P130" s="5">
        <f>SUM(D130:O130)</f>
        <v>2467</v>
      </c>
    </row>
    <row r="131" spans="1:16" ht="15">
      <c r="A131" s="3" t="s">
        <v>59</v>
      </c>
      <c r="B131" s="3">
        <v>4006</v>
      </c>
      <c r="C131" s="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5">
      <c r="A132" s="3"/>
      <c r="B132" s="3"/>
      <c r="C132" s="3" t="s">
        <v>16</v>
      </c>
      <c r="D132" s="5">
        <v>180</v>
      </c>
      <c r="E132" s="5">
        <v>155</v>
      </c>
      <c r="F132" s="5">
        <v>181</v>
      </c>
      <c r="G132" s="5">
        <v>224</v>
      </c>
      <c r="H132" s="5">
        <v>789</v>
      </c>
      <c r="I132" s="5">
        <v>255</v>
      </c>
      <c r="J132" s="5">
        <v>221</v>
      </c>
      <c r="K132" s="5">
        <v>236</v>
      </c>
      <c r="L132" s="5">
        <v>219</v>
      </c>
      <c r="M132" s="5">
        <v>237</v>
      </c>
      <c r="N132" s="5">
        <v>182</v>
      </c>
      <c r="O132" s="5">
        <v>223</v>
      </c>
      <c r="P132" s="5"/>
    </row>
    <row r="133" spans="1:16" ht="15">
      <c r="A133" s="3"/>
      <c r="B133" s="3"/>
      <c r="C133" s="3" t="s">
        <v>17</v>
      </c>
      <c r="D133" s="5">
        <v>40260</v>
      </c>
      <c r="E133" s="5">
        <v>32454</v>
      </c>
      <c r="F133" s="5">
        <v>40320</v>
      </c>
      <c r="G133" s="5">
        <v>36144</v>
      </c>
      <c r="H133" s="5">
        <v>105289</v>
      </c>
      <c r="I133" s="5">
        <v>72232</v>
      </c>
      <c r="J133" s="5">
        <v>42252</v>
      </c>
      <c r="K133" s="5">
        <v>44980</v>
      </c>
      <c r="L133" s="5">
        <v>40346</v>
      </c>
      <c r="M133" s="5">
        <v>41714</v>
      </c>
      <c r="N133" s="5">
        <v>34168</v>
      </c>
      <c r="O133" s="5">
        <v>40202</v>
      </c>
      <c r="P133" s="5">
        <f>SUM(D133:O133)</f>
        <v>570361</v>
      </c>
    </row>
    <row r="134" spans="1:16" ht="15">
      <c r="A134" s="3" t="s">
        <v>60</v>
      </c>
      <c r="B134" s="3">
        <v>4007</v>
      </c>
      <c r="C134" s="3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5">
      <c r="A135" s="3"/>
      <c r="B135" s="3"/>
      <c r="C135" s="3" t="s">
        <v>16</v>
      </c>
      <c r="D135" s="5">
        <v>4</v>
      </c>
      <c r="E135" s="5">
        <v>4</v>
      </c>
      <c r="F135" s="5">
        <v>4</v>
      </c>
      <c r="G135" s="5">
        <v>16</v>
      </c>
      <c r="H135" s="5">
        <v>3</v>
      </c>
      <c r="I135" s="5">
        <v>3</v>
      </c>
      <c r="J135" s="5">
        <v>3</v>
      </c>
      <c r="K135" s="5">
        <v>4</v>
      </c>
      <c r="L135" s="5">
        <v>3</v>
      </c>
      <c r="M135" s="5">
        <v>5</v>
      </c>
      <c r="N135" s="5">
        <v>4</v>
      </c>
      <c r="O135" s="5">
        <v>4</v>
      </c>
      <c r="P135" s="5"/>
    </row>
    <row r="136" spans="1:16" ht="15">
      <c r="A136" s="3"/>
      <c r="B136" s="3"/>
      <c r="C136" s="3" t="s">
        <v>17</v>
      </c>
      <c r="D136" s="5">
        <v>240</v>
      </c>
      <c r="E136" s="5">
        <v>240</v>
      </c>
      <c r="F136" s="5">
        <v>240</v>
      </c>
      <c r="G136" s="5">
        <v>836</v>
      </c>
      <c r="H136" s="5">
        <v>180</v>
      </c>
      <c r="I136" s="5">
        <v>120</v>
      </c>
      <c r="J136" s="5">
        <v>190</v>
      </c>
      <c r="K136" s="5">
        <v>240</v>
      </c>
      <c r="L136" s="5">
        <v>180</v>
      </c>
      <c r="M136" s="5">
        <v>310</v>
      </c>
      <c r="N136" s="5">
        <v>192</v>
      </c>
      <c r="O136" s="5">
        <v>224</v>
      </c>
      <c r="P136" s="5">
        <f>SUM(D136:O136)</f>
        <v>3192</v>
      </c>
    </row>
    <row r="137" spans="1:16" ht="15">
      <c r="A137" s="3" t="s">
        <v>61</v>
      </c>
      <c r="B137" s="3">
        <v>4008</v>
      </c>
      <c r="C137" s="3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5">
      <c r="A138" s="3"/>
      <c r="B138" s="3"/>
      <c r="C138" s="3" t="s">
        <v>16</v>
      </c>
      <c r="D138" s="5">
        <v>262</v>
      </c>
      <c r="E138" s="5">
        <v>215</v>
      </c>
      <c r="F138" s="5">
        <v>255</v>
      </c>
      <c r="G138" s="5">
        <v>243</v>
      </c>
      <c r="H138" s="5">
        <v>904</v>
      </c>
      <c r="I138" s="5">
        <v>516</v>
      </c>
      <c r="J138" s="5">
        <v>317</v>
      </c>
      <c r="K138" s="5">
        <v>337</v>
      </c>
      <c r="L138" s="5">
        <v>312</v>
      </c>
      <c r="M138" s="5">
        <v>324</v>
      </c>
      <c r="N138" s="5">
        <v>251</v>
      </c>
      <c r="O138" s="5">
        <v>320</v>
      </c>
      <c r="P138" s="5"/>
    </row>
    <row r="139" spans="1:16" ht="15">
      <c r="A139" s="3"/>
      <c r="B139" s="3"/>
      <c r="C139" s="3" t="s">
        <v>17</v>
      </c>
      <c r="D139" s="5">
        <v>52288</v>
      </c>
      <c r="E139" s="5">
        <v>42232</v>
      </c>
      <c r="F139" s="5">
        <v>51171</v>
      </c>
      <c r="G139" s="5">
        <v>47404</v>
      </c>
      <c r="H139" s="5">
        <v>186271</v>
      </c>
      <c r="I139" s="5">
        <v>198604</v>
      </c>
      <c r="J139" s="5">
        <v>70579</v>
      </c>
      <c r="K139" s="5">
        <v>69899</v>
      </c>
      <c r="L139" s="5">
        <v>68539</v>
      </c>
      <c r="M139" s="5">
        <v>69679</v>
      </c>
      <c r="N139" s="5">
        <v>55758</v>
      </c>
      <c r="O139" s="5">
        <v>68200</v>
      </c>
      <c r="P139" s="5">
        <f>SUM(D139:O139)</f>
        <v>980624</v>
      </c>
    </row>
    <row r="140" spans="1:16" ht="15">
      <c r="A140" s="3" t="s">
        <v>62</v>
      </c>
      <c r="B140" s="3">
        <v>4009</v>
      </c>
      <c r="C140" s="3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5">
      <c r="A141" s="3"/>
      <c r="B141" s="3"/>
      <c r="C141" s="3" t="s">
        <v>16</v>
      </c>
      <c r="D141" s="5">
        <v>10</v>
      </c>
      <c r="E141" s="5">
        <v>7</v>
      </c>
      <c r="F141" s="5">
        <v>8</v>
      </c>
      <c r="G141" s="5">
        <v>8</v>
      </c>
      <c r="H141" s="5">
        <v>11</v>
      </c>
      <c r="I141" s="5">
        <v>8</v>
      </c>
      <c r="J141" s="5">
        <v>14</v>
      </c>
      <c r="K141" s="5">
        <v>11</v>
      </c>
      <c r="L141" s="5">
        <v>11</v>
      </c>
      <c r="M141" s="5">
        <v>12</v>
      </c>
      <c r="N141" s="5">
        <v>7</v>
      </c>
      <c r="O141" s="5">
        <v>6</v>
      </c>
      <c r="P141" s="5"/>
    </row>
    <row r="142" spans="1:16" ht="15">
      <c r="A142" s="3"/>
      <c r="B142" s="3"/>
      <c r="C142" s="3" t="s">
        <v>17</v>
      </c>
      <c r="D142" s="5">
        <v>1192</v>
      </c>
      <c r="E142" s="5">
        <v>999</v>
      </c>
      <c r="F142" s="5">
        <v>1043</v>
      </c>
      <c r="G142" s="5">
        <v>1003</v>
      </c>
      <c r="H142" s="5">
        <v>1313</v>
      </c>
      <c r="I142" s="5">
        <v>692</v>
      </c>
      <c r="J142" s="5">
        <v>1361</v>
      </c>
      <c r="K142" s="5">
        <v>1210</v>
      </c>
      <c r="L142" s="5">
        <v>1110</v>
      </c>
      <c r="M142" s="5">
        <v>1111</v>
      </c>
      <c r="N142" s="5">
        <v>255</v>
      </c>
      <c r="O142" s="5">
        <v>1843</v>
      </c>
      <c r="P142" s="5">
        <f>SUM(D142:O142)</f>
        <v>13132</v>
      </c>
    </row>
    <row r="143" spans="1:16" ht="15">
      <c r="A143" s="3" t="s">
        <v>63</v>
      </c>
      <c r="B143" s="3">
        <v>4010</v>
      </c>
      <c r="C143" s="3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5">
      <c r="A144" s="3"/>
      <c r="B144" s="3"/>
      <c r="C144" s="3" t="s">
        <v>16</v>
      </c>
      <c r="D144" s="5">
        <v>57</v>
      </c>
      <c r="E144" s="5">
        <v>57</v>
      </c>
      <c r="F144" s="5">
        <v>58</v>
      </c>
      <c r="G144" s="5">
        <v>58</v>
      </c>
      <c r="H144" s="5">
        <v>201</v>
      </c>
      <c r="I144" s="5">
        <v>88</v>
      </c>
      <c r="J144" s="5">
        <v>74</v>
      </c>
      <c r="K144" s="5">
        <v>82</v>
      </c>
      <c r="L144" s="5">
        <v>73</v>
      </c>
      <c r="M144" s="5">
        <v>74</v>
      </c>
      <c r="N144" s="5">
        <v>58</v>
      </c>
      <c r="O144" s="5">
        <v>73</v>
      </c>
      <c r="P144" s="5"/>
    </row>
    <row r="145" spans="1:16" ht="15">
      <c r="A145" s="3"/>
      <c r="B145" s="3"/>
      <c r="C145" s="3" t="s">
        <v>17</v>
      </c>
      <c r="D145" s="5">
        <v>16747</v>
      </c>
      <c r="E145" s="5">
        <v>15720</v>
      </c>
      <c r="F145" s="5">
        <v>17271</v>
      </c>
      <c r="G145" s="5">
        <v>16462</v>
      </c>
      <c r="H145" s="5">
        <v>67488</v>
      </c>
      <c r="I145" s="5">
        <v>22258</v>
      </c>
      <c r="J145" s="5">
        <v>22021</v>
      </c>
      <c r="K145" s="5">
        <v>23931</v>
      </c>
      <c r="L145" s="5">
        <v>22569</v>
      </c>
      <c r="M145" s="5">
        <v>21375</v>
      </c>
      <c r="N145" s="5">
        <v>15100</v>
      </c>
      <c r="O145" s="5">
        <v>23474</v>
      </c>
      <c r="P145" s="5">
        <f>SUM(D145:O145)</f>
        <v>284416</v>
      </c>
    </row>
    <row r="146" spans="1:16" ht="15">
      <c r="A146" s="3" t="s">
        <v>64</v>
      </c>
      <c r="B146" s="3">
        <v>4012</v>
      </c>
      <c r="C146" s="3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5">
      <c r="A147" s="3"/>
      <c r="B147" s="3"/>
      <c r="C147" s="3" t="s">
        <v>16</v>
      </c>
      <c r="D147" s="5">
        <v>1290</v>
      </c>
      <c r="E147" s="5">
        <v>1005</v>
      </c>
      <c r="F147" s="5">
        <v>1224</v>
      </c>
      <c r="G147" s="5">
        <v>1147</v>
      </c>
      <c r="H147" s="5">
        <v>2322</v>
      </c>
      <c r="I147" s="5">
        <v>1489</v>
      </c>
      <c r="J147" s="5">
        <v>1317</v>
      </c>
      <c r="K147" s="5">
        <v>1329</v>
      </c>
      <c r="L147" s="5">
        <v>1232</v>
      </c>
      <c r="M147" s="5">
        <v>1289</v>
      </c>
      <c r="N147" s="5">
        <v>985</v>
      </c>
      <c r="O147" s="5">
        <v>1213</v>
      </c>
      <c r="P147" s="5"/>
    </row>
    <row r="148" spans="1:16" ht="15">
      <c r="A148" s="3"/>
      <c r="B148" s="3"/>
      <c r="C148" s="3" t="s">
        <v>17</v>
      </c>
      <c r="D148" s="5">
        <v>136357</v>
      </c>
      <c r="E148" s="5">
        <v>116958</v>
      </c>
      <c r="F148" s="5">
        <v>133740</v>
      </c>
      <c r="G148" s="5">
        <v>125277</v>
      </c>
      <c r="H148" s="5">
        <v>1046266</v>
      </c>
      <c r="I148" s="5">
        <v>674177</v>
      </c>
      <c r="J148" s="5">
        <v>233565</v>
      </c>
      <c r="K148" s="5">
        <v>241203</v>
      </c>
      <c r="L148" s="5">
        <v>214623</v>
      </c>
      <c r="M148" s="5">
        <v>238939</v>
      </c>
      <c r="N148" s="5">
        <v>148598</v>
      </c>
      <c r="O148" s="5">
        <v>213751</v>
      </c>
      <c r="P148" s="5">
        <f>SUM(D148:O148)</f>
        <v>3523454</v>
      </c>
    </row>
    <row r="149" spans="1:16" ht="15">
      <c r="A149" s="3" t="s">
        <v>65</v>
      </c>
      <c r="B149" s="3">
        <v>4013</v>
      </c>
      <c r="C149" s="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5">
      <c r="A150" s="3"/>
      <c r="B150" s="3"/>
      <c r="C150" s="3" t="s">
        <v>16</v>
      </c>
      <c r="D150" s="5">
        <v>6</v>
      </c>
      <c r="E150" s="5">
        <v>6</v>
      </c>
      <c r="F150" s="5">
        <v>6</v>
      </c>
      <c r="G150" s="5">
        <v>6</v>
      </c>
      <c r="H150" s="5">
        <v>4</v>
      </c>
      <c r="I150" s="5">
        <v>11</v>
      </c>
      <c r="J150" s="5">
        <v>5</v>
      </c>
      <c r="K150" s="5">
        <v>5</v>
      </c>
      <c r="L150" s="5">
        <v>5</v>
      </c>
      <c r="M150" s="5">
        <v>5</v>
      </c>
      <c r="N150" s="5">
        <v>6</v>
      </c>
      <c r="O150" s="5">
        <v>4</v>
      </c>
      <c r="P150" s="5"/>
    </row>
    <row r="151" spans="1:16" ht="15">
      <c r="A151" s="3"/>
      <c r="B151" s="3"/>
      <c r="C151" s="3" t="s">
        <v>17</v>
      </c>
      <c r="D151" s="5">
        <v>270</v>
      </c>
      <c r="E151" s="5">
        <v>270</v>
      </c>
      <c r="F151" s="5">
        <v>270</v>
      </c>
      <c r="G151" s="5">
        <v>263</v>
      </c>
      <c r="H151" s="5">
        <v>180</v>
      </c>
      <c r="I151" s="5">
        <v>-306</v>
      </c>
      <c r="J151" s="5">
        <v>279</v>
      </c>
      <c r="K151" s="5">
        <v>315</v>
      </c>
      <c r="L151" s="5">
        <v>315</v>
      </c>
      <c r="M151" s="5">
        <v>315</v>
      </c>
      <c r="N151" s="5">
        <v>348</v>
      </c>
      <c r="O151" s="5">
        <v>195</v>
      </c>
      <c r="P151" s="5">
        <f>SUM(D151:O151)</f>
        <v>2714</v>
      </c>
    </row>
    <row r="152" spans="1:16" ht="15">
      <c r="A152" s="3" t="s">
        <v>66</v>
      </c>
      <c r="B152" s="3">
        <v>4014</v>
      </c>
      <c r="C152" s="3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5">
      <c r="A153" s="3"/>
      <c r="B153" s="3"/>
      <c r="C153" s="3" t="s">
        <v>16</v>
      </c>
      <c r="D153" s="5">
        <v>116</v>
      </c>
      <c r="E153" s="5">
        <v>94</v>
      </c>
      <c r="F153" s="5">
        <v>108</v>
      </c>
      <c r="G153" s="5">
        <v>105</v>
      </c>
      <c r="H153" s="5">
        <v>405</v>
      </c>
      <c r="I153" s="5">
        <v>225</v>
      </c>
      <c r="J153" s="5">
        <v>137</v>
      </c>
      <c r="K153" s="5">
        <v>139</v>
      </c>
      <c r="L153" s="5">
        <v>131</v>
      </c>
      <c r="M153" s="5">
        <v>142</v>
      </c>
      <c r="N153" s="5">
        <v>104</v>
      </c>
      <c r="O153" s="5">
        <v>128</v>
      </c>
      <c r="P153" s="5"/>
    </row>
    <row r="154" spans="1:16" ht="15">
      <c r="A154" s="3"/>
      <c r="B154" s="3"/>
      <c r="C154" s="3" t="s">
        <v>17</v>
      </c>
      <c r="D154" s="5">
        <v>12720</v>
      </c>
      <c r="E154" s="5">
        <v>11040</v>
      </c>
      <c r="F154" s="5">
        <v>12080</v>
      </c>
      <c r="G154" s="5">
        <v>11840</v>
      </c>
      <c r="H154" s="5">
        <v>51440</v>
      </c>
      <c r="I154" s="5">
        <v>25930</v>
      </c>
      <c r="J154" s="5">
        <v>15685</v>
      </c>
      <c r="K154" s="5">
        <v>16024</v>
      </c>
      <c r="L154" s="5">
        <v>14904</v>
      </c>
      <c r="M154" s="5">
        <v>16582</v>
      </c>
      <c r="N154" s="5">
        <v>12384</v>
      </c>
      <c r="O154" s="5">
        <v>14821</v>
      </c>
      <c r="P154" s="5">
        <f>SUM(D154:O154)</f>
        <v>215450</v>
      </c>
    </row>
    <row r="155" spans="1:16" ht="15">
      <c r="A155" s="3" t="s">
        <v>67</v>
      </c>
      <c r="B155" s="3">
        <v>4015</v>
      </c>
      <c r="C155" s="3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5">
      <c r="A156" s="3"/>
      <c r="B156" s="3"/>
      <c r="C156" s="3" t="s">
        <v>16</v>
      </c>
      <c r="D156" s="5">
        <v>1</v>
      </c>
      <c r="E156" s="5">
        <v>1</v>
      </c>
      <c r="F156" s="5">
        <v>1</v>
      </c>
      <c r="G156" s="5">
        <v>1</v>
      </c>
      <c r="H156" s="5">
        <v>1</v>
      </c>
      <c r="I156" s="5">
        <v>1</v>
      </c>
      <c r="J156" s="5">
        <v>1</v>
      </c>
      <c r="K156" s="5">
        <v>1</v>
      </c>
      <c r="L156" s="5">
        <v>1</v>
      </c>
      <c r="M156" s="5">
        <v>1</v>
      </c>
      <c r="N156" s="5">
        <v>1</v>
      </c>
      <c r="O156" s="5">
        <v>1</v>
      </c>
      <c r="P156" s="5"/>
    </row>
    <row r="157" spans="1:16" ht="15">
      <c r="A157" s="3"/>
      <c r="B157" s="3"/>
      <c r="C157" s="3" t="s">
        <v>17</v>
      </c>
      <c r="D157" s="5">
        <v>80</v>
      </c>
      <c r="E157" s="5">
        <v>80</v>
      </c>
      <c r="F157" s="5">
        <v>80</v>
      </c>
      <c r="G157" s="5">
        <v>80</v>
      </c>
      <c r="H157" s="5">
        <v>80</v>
      </c>
      <c r="I157" s="5">
        <v>80</v>
      </c>
      <c r="J157" s="5">
        <v>80</v>
      </c>
      <c r="K157" s="5">
        <v>80</v>
      </c>
      <c r="L157" s="5">
        <v>80</v>
      </c>
      <c r="M157" s="5">
        <v>80</v>
      </c>
      <c r="N157" s="5">
        <v>80</v>
      </c>
      <c r="O157" s="5">
        <v>80</v>
      </c>
      <c r="P157" s="5">
        <f>SUM(D157:O157)</f>
        <v>960</v>
      </c>
    </row>
    <row r="158" spans="1:16" ht="15">
      <c r="A158" s="3" t="s">
        <v>68</v>
      </c>
      <c r="B158" s="3">
        <v>4016</v>
      </c>
      <c r="C158" s="3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5">
      <c r="A159" s="3"/>
      <c r="B159" s="3"/>
      <c r="C159" s="3" t="s">
        <v>16</v>
      </c>
      <c r="D159" s="5">
        <v>12</v>
      </c>
      <c r="E159" s="5">
        <v>11</v>
      </c>
      <c r="F159" s="5">
        <v>10</v>
      </c>
      <c r="G159" s="5">
        <v>12</v>
      </c>
      <c r="H159" s="5">
        <v>161</v>
      </c>
      <c r="I159" s="5">
        <v>96</v>
      </c>
      <c r="J159" s="5">
        <v>27</v>
      </c>
      <c r="K159" s="5">
        <v>29</v>
      </c>
      <c r="L159" s="5">
        <v>27</v>
      </c>
      <c r="M159" s="5">
        <v>30</v>
      </c>
      <c r="N159" s="5">
        <v>20</v>
      </c>
      <c r="O159" s="5">
        <v>26</v>
      </c>
      <c r="P159" s="5"/>
    </row>
    <row r="160" spans="1:16" ht="15">
      <c r="A160" s="3"/>
      <c r="B160" s="3"/>
      <c r="C160" s="3" t="s">
        <v>17</v>
      </c>
      <c r="D160" s="5">
        <v>3255</v>
      </c>
      <c r="E160" s="5">
        <v>3150</v>
      </c>
      <c r="F160" s="5">
        <v>3045</v>
      </c>
      <c r="G160" s="5">
        <v>3255</v>
      </c>
      <c r="H160" s="5">
        <v>56700</v>
      </c>
      <c r="I160" s="5">
        <v>109008</v>
      </c>
      <c r="J160" s="5">
        <v>13740</v>
      </c>
      <c r="K160" s="5">
        <v>14267</v>
      </c>
      <c r="L160" s="5">
        <v>13643</v>
      </c>
      <c r="M160" s="5">
        <v>19320</v>
      </c>
      <c r="N160" s="5">
        <v>7035</v>
      </c>
      <c r="O160" s="5">
        <v>13545</v>
      </c>
      <c r="P160" s="5">
        <f>SUM(D160:O160)</f>
        <v>259963</v>
      </c>
    </row>
    <row r="161" spans="1:16" ht="15">
      <c r="A161" s="3" t="s">
        <v>69</v>
      </c>
      <c r="B161" s="3">
        <v>4017</v>
      </c>
      <c r="C161" s="3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5">
      <c r="A162" s="3"/>
      <c r="B162" s="3"/>
      <c r="C162" s="3" t="s">
        <v>16</v>
      </c>
      <c r="D162" s="5">
        <v>3</v>
      </c>
      <c r="E162" s="5">
        <v>1</v>
      </c>
      <c r="F162" s="5">
        <v>2</v>
      </c>
      <c r="G162" s="5">
        <v>2</v>
      </c>
      <c r="H162" s="5">
        <v>3</v>
      </c>
      <c r="I162" s="5">
        <v>1</v>
      </c>
      <c r="J162" s="5">
        <v>3</v>
      </c>
      <c r="K162" s="5">
        <v>2</v>
      </c>
      <c r="L162" s="5">
        <v>2</v>
      </c>
      <c r="M162" s="5">
        <v>2</v>
      </c>
      <c r="N162" s="5">
        <v>1</v>
      </c>
      <c r="O162" s="5">
        <v>2</v>
      </c>
      <c r="P162" s="5"/>
    </row>
    <row r="163" spans="1:16" ht="15">
      <c r="A163" s="3"/>
      <c r="B163" s="3"/>
      <c r="C163" s="3" t="s">
        <v>17</v>
      </c>
      <c r="D163" s="5">
        <v>315</v>
      </c>
      <c r="E163" s="5">
        <v>105</v>
      </c>
      <c r="F163" s="5">
        <v>210</v>
      </c>
      <c r="G163" s="5">
        <v>210</v>
      </c>
      <c r="H163" s="5">
        <v>315</v>
      </c>
      <c r="I163" s="5">
        <v>105</v>
      </c>
      <c r="J163" s="5">
        <v>333</v>
      </c>
      <c r="K163" s="5">
        <v>210</v>
      </c>
      <c r="L163" s="5">
        <v>210</v>
      </c>
      <c r="M163" s="5">
        <v>210</v>
      </c>
      <c r="N163" s="5">
        <v>105</v>
      </c>
      <c r="O163" s="5">
        <v>210</v>
      </c>
      <c r="P163" s="5">
        <f>SUM(D163:O163)</f>
        <v>2538</v>
      </c>
    </row>
    <row r="164" spans="1:16" ht="15">
      <c r="A164" s="3" t="s">
        <v>70</v>
      </c>
      <c r="B164" s="3">
        <v>4018</v>
      </c>
      <c r="C164" s="3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5">
      <c r="A165" s="3"/>
      <c r="B165" s="3"/>
      <c r="C165" s="3" t="s">
        <v>16</v>
      </c>
      <c r="D165" s="5">
        <v>231</v>
      </c>
      <c r="E165" s="5">
        <v>199</v>
      </c>
      <c r="F165" s="5">
        <v>224</v>
      </c>
      <c r="G165" s="5">
        <v>210</v>
      </c>
      <c r="H165" s="5">
        <v>885</v>
      </c>
      <c r="I165" s="5">
        <v>473</v>
      </c>
      <c r="J165" s="5">
        <v>280</v>
      </c>
      <c r="K165" s="5">
        <v>291</v>
      </c>
      <c r="L165" s="5">
        <v>267</v>
      </c>
      <c r="M165" s="5">
        <v>282</v>
      </c>
      <c r="N165" s="5">
        <v>204</v>
      </c>
      <c r="O165" s="5">
        <v>263</v>
      </c>
      <c r="P165" s="5"/>
    </row>
    <row r="166" spans="1:16" ht="15">
      <c r="A166" s="3"/>
      <c r="B166" s="3"/>
      <c r="C166" s="3" t="s">
        <v>17</v>
      </c>
      <c r="D166" s="5">
        <v>52438</v>
      </c>
      <c r="E166" s="5">
        <v>48764</v>
      </c>
      <c r="F166" s="5">
        <v>51325</v>
      </c>
      <c r="G166" s="5">
        <v>49432</v>
      </c>
      <c r="H166" s="5">
        <v>247950</v>
      </c>
      <c r="I166" s="5">
        <v>144159</v>
      </c>
      <c r="J166" s="5">
        <v>69219</v>
      </c>
      <c r="K166" s="5">
        <v>70403</v>
      </c>
      <c r="L166" s="5">
        <v>66038</v>
      </c>
      <c r="M166" s="5">
        <v>70480</v>
      </c>
      <c r="N166" s="5">
        <v>50856</v>
      </c>
      <c r="O166" s="5">
        <v>63427</v>
      </c>
      <c r="P166" s="5">
        <f>SUM(D166:O166)</f>
        <v>984491</v>
      </c>
    </row>
    <row r="167" spans="1:16" ht="15">
      <c r="A167" s="3" t="s">
        <v>71</v>
      </c>
      <c r="B167" s="3">
        <v>4019</v>
      </c>
      <c r="C167" s="3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5">
      <c r="A168" s="3"/>
      <c r="B168" s="3"/>
      <c r="C168" s="3" t="s">
        <v>16</v>
      </c>
      <c r="D168" s="5">
        <v>1</v>
      </c>
      <c r="E168" s="5">
        <v>1</v>
      </c>
      <c r="F168" s="5">
        <v>1</v>
      </c>
      <c r="G168" s="5">
        <v>2</v>
      </c>
      <c r="H168" s="5">
        <v>3</v>
      </c>
      <c r="I168" s="5">
        <v>4</v>
      </c>
      <c r="J168" s="5">
        <v>6</v>
      </c>
      <c r="K168" s="5">
        <v>6</v>
      </c>
      <c r="L168" s="5">
        <v>6</v>
      </c>
      <c r="M168" s="5">
        <v>7</v>
      </c>
      <c r="N168" s="5">
        <v>2</v>
      </c>
      <c r="O168" s="5">
        <v>1</v>
      </c>
      <c r="P168" s="5"/>
    </row>
    <row r="169" spans="1:16" ht="15">
      <c r="A169" s="3"/>
      <c r="B169" s="3"/>
      <c r="C169" s="3" t="s">
        <v>17</v>
      </c>
      <c r="D169" s="5">
        <v>167</v>
      </c>
      <c r="E169" s="5">
        <v>167</v>
      </c>
      <c r="F169" s="5">
        <v>167</v>
      </c>
      <c r="G169" s="5">
        <v>334</v>
      </c>
      <c r="H169" s="5">
        <v>306</v>
      </c>
      <c r="I169" s="5">
        <v>1002</v>
      </c>
      <c r="J169" s="5">
        <v>1525</v>
      </c>
      <c r="K169" s="5">
        <v>1336</v>
      </c>
      <c r="L169" s="5">
        <v>1336</v>
      </c>
      <c r="M169" s="5">
        <v>1197</v>
      </c>
      <c r="N169" s="5">
        <v>333</v>
      </c>
      <c r="O169" s="5">
        <v>167</v>
      </c>
      <c r="P169" s="5">
        <f>SUM(D169:O169)</f>
        <v>8037</v>
      </c>
    </row>
    <row r="170" spans="1:16" ht="15">
      <c r="A170" s="3" t="s">
        <v>72</v>
      </c>
      <c r="B170" s="3">
        <v>4020</v>
      </c>
      <c r="C170" s="3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5">
      <c r="A171" s="3"/>
      <c r="B171" s="3"/>
      <c r="C171" s="3" t="s">
        <v>16</v>
      </c>
      <c r="D171" s="5">
        <v>8</v>
      </c>
      <c r="E171" s="5">
        <v>10</v>
      </c>
      <c r="F171" s="5">
        <v>8</v>
      </c>
      <c r="G171" s="5">
        <v>8</v>
      </c>
      <c r="H171" s="5">
        <v>10</v>
      </c>
      <c r="I171" s="5">
        <v>40</v>
      </c>
      <c r="J171" s="5">
        <v>11</v>
      </c>
      <c r="K171" s="5">
        <v>10</v>
      </c>
      <c r="L171" s="5">
        <v>9</v>
      </c>
      <c r="M171" s="5">
        <v>9</v>
      </c>
      <c r="N171" s="5">
        <v>5</v>
      </c>
      <c r="O171" s="5">
        <v>8</v>
      </c>
      <c r="P171" s="5"/>
    </row>
    <row r="172" spans="1:16" ht="15">
      <c r="A172" s="3"/>
      <c r="B172" s="3"/>
      <c r="C172" s="3" t="s">
        <v>17</v>
      </c>
      <c r="D172" s="5">
        <v>5628</v>
      </c>
      <c r="E172" s="5">
        <v>8040</v>
      </c>
      <c r="F172" s="5">
        <v>5628</v>
      </c>
      <c r="G172" s="5">
        <v>5628</v>
      </c>
      <c r="H172" s="5">
        <v>6499</v>
      </c>
      <c r="I172" s="5">
        <v>29480</v>
      </c>
      <c r="J172" s="5">
        <v>7022</v>
      </c>
      <c r="K172" s="5">
        <v>6124</v>
      </c>
      <c r="L172" s="5">
        <v>7878</v>
      </c>
      <c r="M172" s="5">
        <v>6432</v>
      </c>
      <c r="N172" s="5">
        <v>4020</v>
      </c>
      <c r="O172" s="5">
        <v>6030</v>
      </c>
      <c r="P172" s="5">
        <f>SUM(D172:O172)</f>
        <v>98409</v>
      </c>
    </row>
    <row r="173" spans="1:16" ht="15">
      <c r="A173" s="3" t="s">
        <v>73</v>
      </c>
      <c r="B173" s="3">
        <v>4022</v>
      </c>
      <c r="C173" s="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5">
      <c r="A174" s="3"/>
      <c r="B174" s="3"/>
      <c r="C174" s="3" t="s">
        <v>16</v>
      </c>
      <c r="D174" s="5">
        <v>13</v>
      </c>
      <c r="E174" s="5">
        <v>7</v>
      </c>
      <c r="F174" s="5">
        <v>13</v>
      </c>
      <c r="G174" s="5">
        <v>10</v>
      </c>
      <c r="H174" s="5">
        <v>41</v>
      </c>
      <c r="I174" s="5">
        <v>58</v>
      </c>
      <c r="J174" s="5">
        <v>16</v>
      </c>
      <c r="K174" s="5">
        <v>16</v>
      </c>
      <c r="L174" s="5">
        <v>16</v>
      </c>
      <c r="M174" s="5">
        <v>19</v>
      </c>
      <c r="N174" s="5">
        <v>13</v>
      </c>
      <c r="O174" s="5">
        <v>16</v>
      </c>
      <c r="P174" s="5"/>
    </row>
    <row r="175" spans="1:16" ht="15">
      <c r="A175" s="3"/>
      <c r="B175" s="3"/>
      <c r="C175" s="3" t="s">
        <v>17</v>
      </c>
      <c r="D175" s="5">
        <v>3388</v>
      </c>
      <c r="E175" s="5">
        <v>2398</v>
      </c>
      <c r="F175" s="5">
        <v>3388</v>
      </c>
      <c r="G175" s="5">
        <v>2354</v>
      </c>
      <c r="H175" s="5">
        <v>5874</v>
      </c>
      <c r="I175" s="5">
        <v>12386</v>
      </c>
      <c r="J175" s="5">
        <v>3744</v>
      </c>
      <c r="K175" s="5">
        <v>3432</v>
      </c>
      <c r="L175" s="5">
        <v>3432</v>
      </c>
      <c r="M175" s="5">
        <v>3674</v>
      </c>
      <c r="N175" s="5">
        <v>3190</v>
      </c>
      <c r="O175" s="5">
        <v>3432</v>
      </c>
      <c r="P175" s="5">
        <f>SUM(D175:O175)</f>
        <v>50692</v>
      </c>
    </row>
    <row r="176" spans="1:16" ht="15">
      <c r="A176" s="3" t="s">
        <v>74</v>
      </c>
      <c r="B176" s="3">
        <v>4024</v>
      </c>
      <c r="C176" s="3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5">
      <c r="A177" s="3"/>
      <c r="B177" s="3"/>
      <c r="C177" s="3" t="s">
        <v>16</v>
      </c>
      <c r="D177" s="5">
        <v>2</v>
      </c>
      <c r="E177" s="5"/>
      <c r="F177" s="5">
        <v>2</v>
      </c>
      <c r="G177" s="5">
        <v>1</v>
      </c>
      <c r="H177" s="5">
        <v>16</v>
      </c>
      <c r="I177" s="5">
        <v>32</v>
      </c>
      <c r="J177" s="5">
        <v>4</v>
      </c>
      <c r="K177" s="5">
        <v>4</v>
      </c>
      <c r="L177" s="5">
        <v>4</v>
      </c>
      <c r="M177" s="5">
        <v>4</v>
      </c>
      <c r="N177" s="5">
        <v>4</v>
      </c>
      <c r="O177" s="5">
        <v>4</v>
      </c>
      <c r="P177" s="5"/>
    </row>
    <row r="178" spans="1:16" ht="15">
      <c r="A178" s="3"/>
      <c r="B178" s="3"/>
      <c r="C178" s="3" t="s">
        <v>17</v>
      </c>
      <c r="D178" s="5">
        <v>100</v>
      </c>
      <c r="E178" s="5"/>
      <c r="F178" s="5">
        <v>100</v>
      </c>
      <c r="G178" s="5">
        <v>50</v>
      </c>
      <c r="H178" s="5">
        <v>800</v>
      </c>
      <c r="I178" s="5">
        <v>4650</v>
      </c>
      <c r="J178" s="5">
        <v>448</v>
      </c>
      <c r="K178" s="5">
        <v>400</v>
      </c>
      <c r="L178" s="5">
        <v>400</v>
      </c>
      <c r="M178" s="5">
        <v>400</v>
      </c>
      <c r="N178" s="5">
        <v>400</v>
      </c>
      <c r="O178" s="5">
        <v>400</v>
      </c>
      <c r="P178" s="5">
        <f>SUM(D178:O178)</f>
        <v>8148</v>
      </c>
    </row>
    <row r="179" spans="1:16" ht="15">
      <c r="A179" s="3" t="s">
        <v>75</v>
      </c>
      <c r="B179" s="3">
        <v>4026</v>
      </c>
      <c r="C179" s="3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5">
      <c r="A180" s="3"/>
      <c r="B180" s="3"/>
      <c r="C180" s="3" t="s">
        <v>16</v>
      </c>
      <c r="D180" s="5"/>
      <c r="E180" s="5"/>
      <c r="F180" s="5"/>
      <c r="G180" s="5"/>
      <c r="H180" s="5"/>
      <c r="I180" s="5">
        <v>15</v>
      </c>
      <c r="J180" s="5">
        <v>1</v>
      </c>
      <c r="K180" s="5">
        <v>1</v>
      </c>
      <c r="L180" s="5">
        <v>1</v>
      </c>
      <c r="M180" s="5">
        <v>1</v>
      </c>
      <c r="N180" s="5">
        <v>1</v>
      </c>
      <c r="O180" s="5">
        <v>1</v>
      </c>
      <c r="P180" s="5"/>
    </row>
    <row r="181" spans="1:16" ht="15">
      <c r="A181" s="3"/>
      <c r="B181" s="3"/>
      <c r="C181" s="3" t="s">
        <v>17</v>
      </c>
      <c r="D181" s="5"/>
      <c r="E181" s="5"/>
      <c r="F181" s="5"/>
      <c r="G181" s="5"/>
      <c r="H181" s="5"/>
      <c r="I181" s="5">
        <v>8560</v>
      </c>
      <c r="J181" s="5">
        <v>625</v>
      </c>
      <c r="K181" s="5">
        <v>535</v>
      </c>
      <c r="L181" s="5">
        <v>535</v>
      </c>
      <c r="M181" s="5">
        <v>535</v>
      </c>
      <c r="N181" s="5">
        <v>535</v>
      </c>
      <c r="O181" s="5">
        <v>535</v>
      </c>
      <c r="P181" s="5">
        <f>SUM(D181:O181)</f>
        <v>11860</v>
      </c>
    </row>
    <row r="182" spans="1:16" ht="15">
      <c r="A182" s="3" t="s">
        <v>76</v>
      </c>
      <c r="B182" s="3">
        <v>4029</v>
      </c>
      <c r="C182" s="3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5">
      <c r="A183" s="3"/>
      <c r="B183" s="3"/>
      <c r="C183" s="3" t="s">
        <v>16</v>
      </c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5">
      <c r="A184" s="3"/>
      <c r="B184" s="3"/>
      <c r="C184" s="3" t="s">
        <v>17</v>
      </c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>
        <f>SUM(D184:O184)</f>
        <v>0</v>
      </c>
    </row>
    <row r="185" spans="1:16" ht="15">
      <c r="A185" s="3" t="s">
        <v>77</v>
      </c>
      <c r="B185" s="3">
        <v>4030</v>
      </c>
      <c r="C185" s="3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5">
      <c r="A186" s="3"/>
      <c r="B186" s="3"/>
      <c r="C186" s="3" t="s">
        <v>16</v>
      </c>
      <c r="D186" s="5"/>
      <c r="E186" s="5"/>
      <c r="F186" s="5"/>
      <c r="G186" s="5"/>
      <c r="H186" s="5">
        <v>30</v>
      </c>
      <c r="I186" s="5">
        <v>4</v>
      </c>
      <c r="J186" s="5">
        <v>2</v>
      </c>
      <c r="K186" s="5">
        <v>1</v>
      </c>
      <c r="L186" s="5">
        <v>2</v>
      </c>
      <c r="M186" s="5">
        <v>2</v>
      </c>
      <c r="N186" s="5">
        <v>2</v>
      </c>
      <c r="O186" s="5">
        <v>2</v>
      </c>
      <c r="P186" s="5"/>
    </row>
    <row r="187" spans="1:16" ht="15">
      <c r="A187" s="3"/>
      <c r="B187" s="3"/>
      <c r="C187" s="3" t="s">
        <v>17</v>
      </c>
      <c r="D187" s="5"/>
      <c r="E187" s="5"/>
      <c r="F187" s="5"/>
      <c r="G187" s="5"/>
      <c r="H187" s="5">
        <v>1293714</v>
      </c>
      <c r="I187" s="5">
        <v>89462</v>
      </c>
      <c r="J187" s="5">
        <v>89462</v>
      </c>
      <c r="K187" s="5">
        <v>492</v>
      </c>
      <c r="L187" s="5">
        <v>89462</v>
      </c>
      <c r="M187" s="5">
        <v>89462</v>
      </c>
      <c r="N187" s="5">
        <v>89462</v>
      </c>
      <c r="O187" s="5">
        <v>89462</v>
      </c>
      <c r="P187" s="5">
        <f>SUM(D187:O187)</f>
        <v>1830978</v>
      </c>
    </row>
    <row r="188" spans="1:16" ht="15">
      <c r="A188" s="3" t="s">
        <v>78</v>
      </c>
      <c r="B188" s="3">
        <v>4031</v>
      </c>
      <c r="C188" s="3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5">
      <c r="A189" s="3"/>
      <c r="B189" s="3"/>
      <c r="C189" s="3" t="s">
        <v>16</v>
      </c>
      <c r="D189" s="5">
        <v>1</v>
      </c>
      <c r="E189" s="5">
        <v>1</v>
      </c>
      <c r="F189" s="5">
        <v>1</v>
      </c>
      <c r="G189" s="5">
        <v>1</v>
      </c>
      <c r="H189" s="5">
        <v>31</v>
      </c>
      <c r="I189" s="5">
        <v>6</v>
      </c>
      <c r="J189" s="5">
        <v>3</v>
      </c>
      <c r="K189" s="5">
        <v>2</v>
      </c>
      <c r="L189" s="5">
        <v>3</v>
      </c>
      <c r="M189" s="5">
        <v>3</v>
      </c>
      <c r="N189" s="5">
        <v>3</v>
      </c>
      <c r="O189" s="5">
        <v>3</v>
      </c>
      <c r="P189" s="5"/>
    </row>
    <row r="190" spans="1:16" ht="15">
      <c r="A190" s="3"/>
      <c r="B190" s="3"/>
      <c r="C190" s="3" t="s">
        <v>17</v>
      </c>
      <c r="D190" s="5">
        <v>660</v>
      </c>
      <c r="E190" s="5">
        <v>660</v>
      </c>
      <c r="F190" s="5">
        <v>660</v>
      </c>
      <c r="G190" s="5">
        <v>660</v>
      </c>
      <c r="H190" s="5">
        <v>147900</v>
      </c>
      <c r="I190" s="5">
        <v>10620</v>
      </c>
      <c r="J190" s="5">
        <v>10620</v>
      </c>
      <c r="K190" s="5">
        <v>780</v>
      </c>
      <c r="L190" s="5">
        <v>10620</v>
      </c>
      <c r="M190" s="5">
        <v>10620</v>
      </c>
      <c r="N190" s="5">
        <v>10620</v>
      </c>
      <c r="O190" s="5">
        <v>10620</v>
      </c>
      <c r="P190" s="5">
        <f>SUM(D190:O190)</f>
        <v>215040</v>
      </c>
    </row>
    <row r="191" spans="1:16" ht="15">
      <c r="A191" s="3" t="s">
        <v>79</v>
      </c>
      <c r="B191" s="3">
        <v>4032</v>
      </c>
      <c r="C191" s="3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5">
      <c r="A192" s="3"/>
      <c r="B192" s="3"/>
      <c r="C192" s="3" t="s">
        <v>16</v>
      </c>
      <c r="D192" s="5">
        <v>2</v>
      </c>
      <c r="E192" s="5"/>
      <c r="F192" s="5">
        <v>2</v>
      </c>
      <c r="G192" s="5">
        <v>1</v>
      </c>
      <c r="H192" s="5">
        <v>16</v>
      </c>
      <c r="I192" s="5">
        <v>3</v>
      </c>
      <c r="J192" s="5">
        <v>2</v>
      </c>
      <c r="K192" s="5">
        <v>2</v>
      </c>
      <c r="L192" s="5">
        <v>2</v>
      </c>
      <c r="M192" s="5">
        <v>2</v>
      </c>
      <c r="N192" s="5">
        <v>2</v>
      </c>
      <c r="O192" s="5">
        <v>2</v>
      </c>
      <c r="P192" s="5"/>
    </row>
    <row r="193" spans="1:16" ht="15">
      <c r="A193" s="3"/>
      <c r="B193" s="3"/>
      <c r="C193" s="3" t="s">
        <v>17</v>
      </c>
      <c r="D193" s="5">
        <v>31746</v>
      </c>
      <c r="E193" s="5"/>
      <c r="F193" s="5">
        <v>31746</v>
      </c>
      <c r="G193" s="5">
        <v>15873</v>
      </c>
      <c r="H193" s="5">
        <v>17538</v>
      </c>
      <c r="I193" s="5">
        <v>15984</v>
      </c>
      <c r="J193" s="5">
        <v>15984</v>
      </c>
      <c r="K193" s="5">
        <v>15984</v>
      </c>
      <c r="L193" s="5">
        <v>15984</v>
      </c>
      <c r="M193" s="5">
        <v>15984</v>
      </c>
      <c r="N193" s="5">
        <v>15984</v>
      </c>
      <c r="O193" s="5">
        <v>15984</v>
      </c>
      <c r="P193" s="5">
        <f>SUM(D193:O193)</f>
        <v>208791</v>
      </c>
    </row>
    <row r="194" spans="1:16" ht="15">
      <c r="A194" s="3" t="s">
        <v>80</v>
      </c>
      <c r="B194" s="3">
        <v>4033</v>
      </c>
      <c r="C194" s="3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5">
      <c r="A195" s="3"/>
      <c r="B195" s="3"/>
      <c r="C195" s="3" t="s">
        <v>16</v>
      </c>
      <c r="D195" s="5">
        <v>4</v>
      </c>
      <c r="E195" s="5"/>
      <c r="F195" s="5">
        <v>4</v>
      </c>
      <c r="G195" s="5">
        <v>2</v>
      </c>
      <c r="H195" s="5">
        <v>2</v>
      </c>
      <c r="I195" s="5">
        <v>4</v>
      </c>
      <c r="J195" s="5">
        <v>2</v>
      </c>
      <c r="K195" s="5">
        <v>2</v>
      </c>
      <c r="L195" s="5">
        <v>2</v>
      </c>
      <c r="M195" s="5">
        <v>2</v>
      </c>
      <c r="N195" s="5">
        <v>2</v>
      </c>
      <c r="O195" s="5">
        <v>2</v>
      </c>
      <c r="P195" s="5"/>
    </row>
    <row r="196" spans="1:16" ht="15">
      <c r="A196" s="3"/>
      <c r="B196" s="3"/>
      <c r="C196" s="3" t="s">
        <v>17</v>
      </c>
      <c r="D196" s="5">
        <v>7182</v>
      </c>
      <c r="E196" s="5"/>
      <c r="F196" s="5">
        <v>7182</v>
      </c>
      <c r="G196" s="5">
        <v>3591</v>
      </c>
      <c r="H196" s="5">
        <v>3591</v>
      </c>
      <c r="I196" s="5">
        <v>3591</v>
      </c>
      <c r="J196" s="5">
        <v>3591</v>
      </c>
      <c r="K196" s="5">
        <v>3591</v>
      </c>
      <c r="L196" s="5">
        <v>3591</v>
      </c>
      <c r="M196" s="5">
        <v>3591</v>
      </c>
      <c r="N196" s="5">
        <v>3591</v>
      </c>
      <c r="O196" s="5">
        <v>3591</v>
      </c>
      <c r="P196" s="5">
        <f>SUM(D196:O196)</f>
        <v>46683</v>
      </c>
    </row>
    <row r="197" spans="1:16" ht="15">
      <c r="A197" s="3" t="s">
        <v>81</v>
      </c>
      <c r="B197" s="3">
        <v>4037</v>
      </c>
      <c r="C197" s="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5">
      <c r="A198" s="3"/>
      <c r="B198" s="3"/>
      <c r="C198" s="3" t="s">
        <v>16</v>
      </c>
      <c r="D198" s="5">
        <v>2</v>
      </c>
      <c r="E198" s="5"/>
      <c r="F198" s="5">
        <v>2</v>
      </c>
      <c r="G198" s="5">
        <v>1</v>
      </c>
      <c r="H198" s="5">
        <v>1</v>
      </c>
      <c r="I198" s="5">
        <v>2</v>
      </c>
      <c r="J198" s="5">
        <v>1</v>
      </c>
      <c r="K198" s="5">
        <v>1</v>
      </c>
      <c r="L198" s="5">
        <v>1</v>
      </c>
      <c r="M198" s="5">
        <v>1</v>
      </c>
      <c r="N198" s="5">
        <v>1</v>
      </c>
      <c r="O198" s="5">
        <v>1</v>
      </c>
      <c r="P198" s="5"/>
    </row>
    <row r="199" spans="1:16" ht="15">
      <c r="A199" s="3"/>
      <c r="B199" s="3"/>
      <c r="C199" s="3" t="s">
        <v>17</v>
      </c>
      <c r="D199" s="5">
        <v>1336</v>
      </c>
      <c r="E199" s="5"/>
      <c r="F199" s="5">
        <v>1336</v>
      </c>
      <c r="G199" s="5">
        <v>668</v>
      </c>
      <c r="H199" s="5">
        <v>668</v>
      </c>
      <c r="I199" s="5">
        <v>668</v>
      </c>
      <c r="J199" s="5">
        <v>668</v>
      </c>
      <c r="K199" s="5">
        <v>668</v>
      </c>
      <c r="L199" s="5">
        <v>668</v>
      </c>
      <c r="M199" s="5">
        <v>668</v>
      </c>
      <c r="N199" s="5">
        <v>668</v>
      </c>
      <c r="O199" s="5">
        <v>668</v>
      </c>
      <c r="P199" s="5">
        <f>SUM(D199:O199)</f>
        <v>8684</v>
      </c>
    </row>
    <row r="200" spans="1:16" ht="15">
      <c r="A200" s="3" t="s">
        <v>82</v>
      </c>
      <c r="B200" s="3">
        <v>4042</v>
      </c>
      <c r="C200" s="3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5">
      <c r="A201" s="3"/>
      <c r="B201" s="3"/>
      <c r="C201" s="3" t="s">
        <v>16</v>
      </c>
      <c r="D201" s="5">
        <v>1</v>
      </c>
      <c r="E201" s="5">
        <v>1</v>
      </c>
      <c r="F201" s="5">
        <v>1</v>
      </c>
      <c r="G201" s="5">
        <v>1</v>
      </c>
      <c r="H201" s="5">
        <v>1</v>
      </c>
      <c r="I201" s="5">
        <v>5</v>
      </c>
      <c r="J201" s="5">
        <v>11</v>
      </c>
      <c r="K201" s="5">
        <v>14</v>
      </c>
      <c r="L201" s="5">
        <v>11</v>
      </c>
      <c r="M201" s="5">
        <v>11</v>
      </c>
      <c r="N201" s="5">
        <v>8</v>
      </c>
      <c r="O201" s="5">
        <v>11</v>
      </c>
      <c r="P201" s="5"/>
    </row>
    <row r="202" spans="1:16" ht="15">
      <c r="A202" s="3"/>
      <c r="B202" s="3"/>
      <c r="C202" s="3" t="s">
        <v>17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f>SUM(D202:O202)</f>
        <v>0</v>
      </c>
    </row>
    <row r="203" spans="1:16" ht="15">
      <c r="A203" s="3" t="s">
        <v>83</v>
      </c>
      <c r="B203" s="3">
        <v>4045</v>
      </c>
      <c r="C203" s="3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5">
      <c r="A204" s="3"/>
      <c r="B204" s="3"/>
      <c r="C204" s="3" t="s">
        <v>16</v>
      </c>
      <c r="D204" s="5">
        <v>1</v>
      </c>
      <c r="E204" s="5">
        <v>1</v>
      </c>
      <c r="F204" s="5">
        <v>1</v>
      </c>
      <c r="G204" s="5">
        <v>1</v>
      </c>
      <c r="H204" s="5">
        <v>1</v>
      </c>
      <c r="I204" s="5">
        <v>4</v>
      </c>
      <c r="J204" s="5">
        <v>11</v>
      </c>
      <c r="K204" s="5">
        <v>13</v>
      </c>
      <c r="L204" s="5">
        <v>11</v>
      </c>
      <c r="M204" s="5">
        <v>12</v>
      </c>
      <c r="N204" s="5">
        <v>8</v>
      </c>
      <c r="O204" s="5">
        <v>11</v>
      </c>
      <c r="P204" s="5"/>
    </row>
    <row r="205" spans="1:16" ht="15">
      <c r="A205" s="3"/>
      <c r="B205" s="3"/>
      <c r="C205" s="3" t="s">
        <v>17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f>SUM(D205:O205)</f>
        <v>0</v>
      </c>
    </row>
    <row r="206" spans="1:16" ht="15">
      <c r="A206" s="3" t="s">
        <v>84</v>
      </c>
      <c r="B206" s="3">
        <v>4046</v>
      </c>
      <c r="C206" s="3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5">
      <c r="A207" s="3"/>
      <c r="B207" s="3"/>
      <c r="C207" s="3" t="s">
        <v>16</v>
      </c>
      <c r="D207" s="5"/>
      <c r="E207" s="5"/>
      <c r="F207" s="5"/>
      <c r="G207" s="5"/>
      <c r="H207" s="5"/>
      <c r="I207" s="5"/>
      <c r="J207" s="5">
        <v>1</v>
      </c>
      <c r="K207" s="5">
        <v>2</v>
      </c>
      <c r="L207" s="5">
        <v>1</v>
      </c>
      <c r="M207" s="5">
        <v>1</v>
      </c>
      <c r="N207" s="5"/>
      <c r="O207" s="5">
        <v>1</v>
      </c>
      <c r="P207" s="5"/>
    </row>
    <row r="208" spans="1:16" ht="15">
      <c r="A208" s="3"/>
      <c r="B208" s="3"/>
      <c r="C208" s="3" t="s">
        <v>17</v>
      </c>
      <c r="D208" s="5"/>
      <c r="E208" s="5"/>
      <c r="F208" s="5"/>
      <c r="G208" s="5"/>
      <c r="H208" s="5"/>
      <c r="I208" s="5"/>
      <c r="J208" s="5">
        <v>0</v>
      </c>
      <c r="K208" s="5">
        <v>0</v>
      </c>
      <c r="L208" s="5">
        <v>0</v>
      </c>
      <c r="M208" s="5">
        <v>0</v>
      </c>
      <c r="N208" s="5"/>
      <c r="O208" s="5">
        <v>0</v>
      </c>
      <c r="P208" s="5">
        <f>SUM(D208:O208)</f>
        <v>0</v>
      </c>
    </row>
    <row r="209" spans="1:16" ht="15">
      <c r="A209" s="3" t="s">
        <v>85</v>
      </c>
      <c r="B209" s="3">
        <v>4047</v>
      </c>
      <c r="C209" s="3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5">
      <c r="A210" s="3"/>
      <c r="B210" s="3"/>
      <c r="C210" s="3" t="s">
        <v>16</v>
      </c>
      <c r="D210" s="5"/>
      <c r="E210" s="5"/>
      <c r="F210" s="5"/>
      <c r="G210" s="5"/>
      <c r="H210" s="5"/>
      <c r="I210" s="5"/>
      <c r="J210" s="5">
        <v>1</v>
      </c>
      <c r="K210" s="5">
        <v>1</v>
      </c>
      <c r="L210" s="5">
        <v>1</v>
      </c>
      <c r="M210" s="5">
        <v>1</v>
      </c>
      <c r="N210" s="5">
        <v>1</v>
      </c>
      <c r="O210" s="5">
        <v>1</v>
      </c>
      <c r="P210" s="5"/>
    </row>
    <row r="211" spans="1:16" ht="15">
      <c r="A211" s="3"/>
      <c r="B211" s="3"/>
      <c r="C211" s="3" t="s">
        <v>17</v>
      </c>
      <c r="D211" s="5"/>
      <c r="E211" s="5"/>
      <c r="F211" s="5"/>
      <c r="G211" s="5"/>
      <c r="H211" s="5"/>
      <c r="I211" s="5"/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f>SUM(D211:O211)</f>
        <v>0</v>
      </c>
    </row>
    <row r="212" spans="1:16" ht="15">
      <c r="A212" s="3"/>
      <c r="B212" s="3"/>
      <c r="C212" s="3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5.75">
      <c r="A213" s="3"/>
      <c r="B213" s="3"/>
      <c r="C213" s="3" t="s">
        <v>16</v>
      </c>
      <c r="D213" s="6">
        <f aca="true" t="shared" si="6" ref="D213:O213">D114+D117+D120+D123+D126+D129+D132+D135+D138+D141+D144+D147+D150+D153+D156+D159+D162+D165+D168+D171+D174+D177+D180+D183+D186+D189+D192+D195+D198+D201+D204+D207+D210</f>
        <v>3923</v>
      </c>
      <c r="E213" s="6">
        <f t="shared" si="6"/>
        <v>3178</v>
      </c>
      <c r="F213" s="6">
        <f t="shared" si="6"/>
        <v>3764</v>
      </c>
      <c r="G213" s="6">
        <f t="shared" si="6"/>
        <v>3712</v>
      </c>
      <c r="H213" s="6">
        <f t="shared" si="6"/>
        <v>9736</v>
      </c>
      <c r="I213" s="6">
        <f t="shared" si="6"/>
        <v>5813</v>
      </c>
      <c r="J213" s="6">
        <f t="shared" si="6"/>
        <v>4380</v>
      </c>
      <c r="K213" s="6">
        <f t="shared" si="6"/>
        <v>4497</v>
      </c>
      <c r="L213" s="6">
        <f t="shared" si="6"/>
        <v>4175</v>
      </c>
      <c r="M213" s="6">
        <f t="shared" si="6"/>
        <v>4394</v>
      </c>
      <c r="N213" s="6">
        <f t="shared" si="6"/>
        <v>3398</v>
      </c>
      <c r="O213" s="6">
        <f t="shared" si="6"/>
        <v>4199</v>
      </c>
      <c r="P213" s="6"/>
    </row>
    <row r="214" spans="1:16" ht="15.75">
      <c r="A214" s="7" t="s">
        <v>86</v>
      </c>
      <c r="B214" s="7"/>
      <c r="C214" s="3" t="s">
        <v>17</v>
      </c>
      <c r="D214" s="6">
        <f aca="true" t="shared" si="7" ref="D214:O214">D115+D118+D121+D124+D127+D130+D133+D136+D139+D142+D145+D148+D151+D154+D157+D160+D163+D166+D169+D172+D175+D178+D181+D184+D187+D190+D193+D196+D199+D202+D205+D208+D211</f>
        <v>550377</v>
      </c>
      <c r="E214" s="6">
        <f t="shared" si="7"/>
        <v>413143</v>
      </c>
      <c r="F214" s="6">
        <f t="shared" si="7"/>
        <v>543625</v>
      </c>
      <c r="G214" s="6">
        <f t="shared" si="7"/>
        <v>471350</v>
      </c>
      <c r="H214" s="6">
        <f t="shared" si="7"/>
        <v>3613782</v>
      </c>
      <c r="I214" s="6">
        <f t="shared" si="7"/>
        <v>1707931</v>
      </c>
      <c r="J214" s="6">
        <f t="shared" si="7"/>
        <v>784425</v>
      </c>
      <c r="K214" s="6">
        <f t="shared" si="7"/>
        <v>697458</v>
      </c>
      <c r="L214" s="6">
        <f t="shared" si="7"/>
        <v>748640</v>
      </c>
      <c r="M214" s="6">
        <f t="shared" si="7"/>
        <v>792490</v>
      </c>
      <c r="N214" s="6">
        <f t="shared" si="7"/>
        <v>605663</v>
      </c>
      <c r="O214" s="6">
        <f t="shared" si="7"/>
        <v>744374</v>
      </c>
      <c r="P214" s="6">
        <f>P115+P118+P121+P124+P127+P130+P133+P136+P139+P142+P145+P148+P151+P154+P157+P160+P163+P166+P169+P172+P175+P178+P181+P184+P187+P190+P193+P196+P199+P202+P205+P208+P211</f>
        <v>11673258</v>
      </c>
    </row>
    <row r="216" spans="1:16" ht="15.75">
      <c r="A216" s="3"/>
      <c r="B216" s="3"/>
      <c r="C216" s="3" t="s">
        <v>16</v>
      </c>
      <c r="D216" s="6">
        <f aca="true" t="shared" si="8" ref="D216:O216">D51+D75+D110+D213</f>
        <v>67956</v>
      </c>
      <c r="E216" s="6">
        <f t="shared" si="8"/>
        <v>68266</v>
      </c>
      <c r="F216" s="6">
        <f t="shared" si="8"/>
        <v>94023</v>
      </c>
      <c r="G216" s="6">
        <f t="shared" si="8"/>
        <v>97176</v>
      </c>
      <c r="H216" s="6">
        <f t="shared" si="8"/>
        <v>111818</v>
      </c>
      <c r="I216" s="6">
        <f t="shared" si="8"/>
        <v>109437</v>
      </c>
      <c r="J216" s="6">
        <f t="shared" si="8"/>
        <v>118758</v>
      </c>
      <c r="K216" s="6">
        <f t="shared" si="8"/>
        <v>119646</v>
      </c>
      <c r="L216" s="6">
        <f t="shared" si="8"/>
        <v>114380</v>
      </c>
      <c r="M216" s="6">
        <f t="shared" si="8"/>
        <v>120385</v>
      </c>
      <c r="N216" s="6">
        <f t="shared" si="8"/>
        <v>95577</v>
      </c>
      <c r="O216" s="6">
        <f t="shared" si="8"/>
        <v>111191</v>
      </c>
      <c r="P216" s="6"/>
    </row>
    <row r="217" spans="1:16" ht="15.75">
      <c r="A217" s="7" t="s">
        <v>87</v>
      </c>
      <c r="B217" s="7"/>
      <c r="C217" s="3" t="s">
        <v>17</v>
      </c>
      <c r="D217" s="6">
        <f aca="true" t="shared" si="9" ref="D217:O217">D52+D76+D111+D214</f>
        <v>149333591.146</v>
      </c>
      <c r="E217" s="6">
        <f t="shared" si="9"/>
        <v>132849356.561</v>
      </c>
      <c r="F217" s="6">
        <f t="shared" si="9"/>
        <v>143536139</v>
      </c>
      <c r="G217" s="6">
        <f t="shared" si="9"/>
        <v>125726707</v>
      </c>
      <c r="H217" s="6">
        <f t="shared" si="9"/>
        <v>133133661.611</v>
      </c>
      <c r="I217" s="6">
        <f t="shared" si="9"/>
        <v>113298916.5230001</v>
      </c>
      <c r="J217" s="6">
        <f t="shared" si="9"/>
        <v>135716078.61699998</v>
      </c>
      <c r="K217" s="6">
        <f t="shared" si="9"/>
        <v>125679701.037</v>
      </c>
      <c r="L217" s="6">
        <f t="shared" si="9"/>
        <v>127810290.2000001</v>
      </c>
      <c r="M217" s="6">
        <f t="shared" si="9"/>
        <v>131412965.597</v>
      </c>
      <c r="N217" s="6">
        <f t="shared" si="9"/>
        <v>104390656.62</v>
      </c>
      <c r="O217" s="6">
        <f t="shared" si="9"/>
        <v>136203843.27899987</v>
      </c>
      <c r="P217" s="6">
        <f>SUM(D217:O217)</f>
        <v>1559091907.191</v>
      </c>
    </row>
  </sheetData>
  <printOptions/>
  <pageMargins left="0.5" right="0.5" top="0.5" bottom="0.5" header="0" footer="0"/>
  <pageSetup firstPageNumber="1" useFirstPageNumber="1" horizontalDpi="600" verticalDpi="600" orientation="landscape" scale="41" r:id="rId1"/>
  <headerFooter alignWithMargins="0">
    <oddFooter>&amp;C&amp;P</oddFooter>
  </headerFooter>
  <rowBreaks count="2" manualBreakCount="2">
    <brk id="76" max="255" man="1"/>
    <brk id="15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tabSelected="1" showOutlineSymbols="0" zoomScale="87" zoomScaleNormal="87" workbookViewId="0" topLeftCell="A1">
      <selection activeCell="A15" sqref="A15"/>
    </sheetView>
  </sheetViews>
  <sheetFormatPr defaultColWidth="9.6640625" defaultRowHeight="15"/>
  <cols>
    <col min="1" max="1" width="30.77734375" style="1" customWidth="1"/>
    <col min="2" max="2" width="13.6640625" style="1" customWidth="1"/>
    <col min="3" max="15" width="12.6640625" style="1" customWidth="1"/>
    <col min="16" max="16384" width="9.6640625" style="1" customWidth="1"/>
  </cols>
  <sheetData>
    <row r="1" ht="15">
      <c r="B1" s="2" t="s">
        <v>0</v>
      </c>
    </row>
    <row r="2" ht="15">
      <c r="B2" s="2" t="s">
        <v>100</v>
      </c>
    </row>
    <row r="4" spans="1:15" ht="15">
      <c r="A4" s="3"/>
      <c r="B4" s="3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</row>
    <row r="5" spans="1:15" ht="15">
      <c r="A5" s="3" t="s">
        <v>89</v>
      </c>
      <c r="B5" s="3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>
      <c r="A6" s="3"/>
      <c r="B6" s="3" t="s">
        <v>16</v>
      </c>
      <c r="C6" s="5">
        <v>17</v>
      </c>
      <c r="D6" s="5">
        <v>13</v>
      </c>
      <c r="E6" s="5">
        <v>17</v>
      </c>
      <c r="F6" s="5">
        <v>22</v>
      </c>
      <c r="G6" s="5">
        <v>16</v>
      </c>
      <c r="H6" s="5">
        <v>28</v>
      </c>
      <c r="I6" s="5">
        <v>19</v>
      </c>
      <c r="J6" s="5">
        <v>19</v>
      </c>
      <c r="K6" s="5">
        <v>25</v>
      </c>
      <c r="L6" s="5">
        <v>22</v>
      </c>
      <c r="M6" s="5">
        <v>18</v>
      </c>
      <c r="N6" s="5">
        <v>18</v>
      </c>
      <c r="O6" s="5"/>
    </row>
    <row r="7" spans="1:15" ht="15">
      <c r="A7" s="3"/>
      <c r="B7" s="3" t="s">
        <v>17</v>
      </c>
      <c r="C7" s="5">
        <v>1102960</v>
      </c>
      <c r="D7" s="5">
        <v>1200795</v>
      </c>
      <c r="E7" s="5">
        <v>1206430.08</v>
      </c>
      <c r="F7" s="5">
        <v>1316540</v>
      </c>
      <c r="G7" s="5">
        <v>1130985</v>
      </c>
      <c r="H7" s="5">
        <v>2442850</v>
      </c>
      <c r="I7" s="5">
        <v>2499730</v>
      </c>
      <c r="J7" s="5">
        <v>2929835</v>
      </c>
      <c r="K7" s="5">
        <v>3480165</v>
      </c>
      <c r="L7" s="5">
        <v>2779325</v>
      </c>
      <c r="M7" s="5">
        <v>2263865</v>
      </c>
      <c r="N7" s="5">
        <v>2403175</v>
      </c>
      <c r="O7" s="5">
        <f>SUM(C7:N7)</f>
        <v>24756655.08</v>
      </c>
    </row>
    <row r="8" spans="1:15" ht="15">
      <c r="A8" s="3"/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">
      <c r="A9" s="3" t="s">
        <v>90</v>
      </c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5">
      <c r="A10" s="3"/>
      <c r="B10" s="3" t="s">
        <v>16</v>
      </c>
      <c r="C10" s="5">
        <v>1</v>
      </c>
      <c r="D10" s="5">
        <v>1</v>
      </c>
      <c r="E10" s="5">
        <v>1</v>
      </c>
      <c r="F10" s="5">
        <v>2</v>
      </c>
      <c r="G10" s="5">
        <v>2</v>
      </c>
      <c r="H10" s="5">
        <v>2</v>
      </c>
      <c r="I10" s="5">
        <v>2</v>
      </c>
      <c r="J10" s="5">
        <v>2</v>
      </c>
      <c r="K10" s="5">
        <v>2</v>
      </c>
      <c r="L10" s="5">
        <v>2</v>
      </c>
      <c r="M10" s="5">
        <v>2</v>
      </c>
      <c r="N10" s="5">
        <v>2</v>
      </c>
      <c r="O10" s="5"/>
    </row>
    <row r="11" spans="1:15" ht="15">
      <c r="A11" s="3"/>
      <c r="B11" s="3" t="s">
        <v>17</v>
      </c>
      <c r="C11" s="5">
        <v>280800</v>
      </c>
      <c r="D11" s="5">
        <v>274800</v>
      </c>
      <c r="E11" s="5">
        <v>298800</v>
      </c>
      <c r="F11" s="5">
        <v>586800</v>
      </c>
      <c r="G11" s="5">
        <v>678000</v>
      </c>
      <c r="H11" s="5">
        <v>420600</v>
      </c>
      <c r="I11" s="5">
        <v>489000</v>
      </c>
      <c r="J11" s="5">
        <v>358800</v>
      </c>
      <c r="K11" s="5">
        <v>500400</v>
      </c>
      <c r="L11" s="5">
        <v>485400</v>
      </c>
      <c r="M11" s="5">
        <v>508200</v>
      </c>
      <c r="N11" s="5">
        <v>478200</v>
      </c>
      <c r="O11" s="5">
        <f>SUM(C11:N11)</f>
        <v>5359800</v>
      </c>
    </row>
    <row r="12" spans="1:15" ht="15">
      <c r="A12" s="3"/>
      <c r="B12" s="3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5">
      <c r="A13" s="3" t="s">
        <v>101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5">
      <c r="A14" s="3"/>
      <c r="B14" s="3" t="s">
        <v>16</v>
      </c>
      <c r="C14" s="5">
        <v>0</v>
      </c>
      <c r="D14" s="5">
        <v>2</v>
      </c>
      <c r="E14" s="5">
        <v>4</v>
      </c>
      <c r="F14" s="5">
        <v>0</v>
      </c>
      <c r="G14" s="5">
        <v>3</v>
      </c>
      <c r="H14" s="5">
        <v>5</v>
      </c>
      <c r="I14" s="5">
        <v>1</v>
      </c>
      <c r="J14" s="5">
        <v>3</v>
      </c>
      <c r="K14" s="5">
        <v>6</v>
      </c>
      <c r="L14" s="5">
        <v>2</v>
      </c>
      <c r="M14" s="5">
        <v>4</v>
      </c>
      <c r="N14" s="5">
        <v>6</v>
      </c>
      <c r="O14" s="5"/>
    </row>
    <row r="15" spans="1:15" ht="15">
      <c r="A15" s="3"/>
      <c r="B15" s="3" t="s">
        <v>17</v>
      </c>
      <c r="C15" s="5">
        <v>0</v>
      </c>
      <c r="D15" s="5">
        <v>14775618</v>
      </c>
      <c r="E15" s="5">
        <v>24833312</v>
      </c>
      <c r="F15" s="5">
        <v>0</v>
      </c>
      <c r="G15" s="5">
        <v>23177664</v>
      </c>
      <c r="H15" s="5">
        <v>31418315</v>
      </c>
      <c r="I15" s="5">
        <v>8714300</v>
      </c>
      <c r="J15" s="5">
        <v>22330560</v>
      </c>
      <c r="K15" s="5">
        <v>31851987</v>
      </c>
      <c r="L15" s="5">
        <v>8992145</v>
      </c>
      <c r="M15" s="5">
        <v>21988939</v>
      </c>
      <c r="N15" s="5">
        <v>28001899</v>
      </c>
      <c r="O15" s="5">
        <f>SUM(C15:N15)</f>
        <v>216084739</v>
      </c>
    </row>
    <row r="16" spans="1:15" ht="15">
      <c r="A16" s="3"/>
      <c r="B16" s="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5.75">
      <c r="A17" s="3"/>
      <c r="B17" s="3" t="s">
        <v>16</v>
      </c>
      <c r="C17" s="6">
        <f>C6+C10+C14</f>
        <v>18</v>
      </c>
      <c r="D17" s="6">
        <f aca="true" t="shared" si="0" ref="D17:N17">D6+D10+D14</f>
        <v>16</v>
      </c>
      <c r="E17" s="6">
        <f t="shared" si="0"/>
        <v>22</v>
      </c>
      <c r="F17" s="6">
        <f t="shared" si="0"/>
        <v>24</v>
      </c>
      <c r="G17" s="6">
        <f t="shared" si="0"/>
        <v>21</v>
      </c>
      <c r="H17" s="6">
        <f t="shared" si="0"/>
        <v>35</v>
      </c>
      <c r="I17" s="6">
        <f t="shared" si="0"/>
        <v>22</v>
      </c>
      <c r="J17" s="6">
        <f t="shared" si="0"/>
        <v>24</v>
      </c>
      <c r="K17" s="6">
        <f t="shared" si="0"/>
        <v>33</v>
      </c>
      <c r="L17" s="6">
        <f t="shared" si="0"/>
        <v>26</v>
      </c>
      <c r="M17" s="6">
        <f t="shared" si="0"/>
        <v>24</v>
      </c>
      <c r="N17" s="6">
        <f t="shared" si="0"/>
        <v>26</v>
      </c>
      <c r="O17" s="6"/>
    </row>
    <row r="18" spans="1:15" ht="15.75">
      <c r="A18" s="7" t="s">
        <v>88</v>
      </c>
      <c r="B18" s="3" t="s">
        <v>42</v>
      </c>
      <c r="C18" s="6">
        <f>C7+C11+C15</f>
        <v>1383760</v>
      </c>
      <c r="D18" s="6">
        <f aca="true" t="shared" si="1" ref="D18:N18">D7+D11+D15</f>
        <v>16251213</v>
      </c>
      <c r="E18" s="6">
        <f t="shared" si="1"/>
        <v>26338542.08</v>
      </c>
      <c r="F18" s="6">
        <f t="shared" si="1"/>
        <v>1903340</v>
      </c>
      <c r="G18" s="6">
        <f t="shared" si="1"/>
        <v>24986649</v>
      </c>
      <c r="H18" s="6">
        <f t="shared" si="1"/>
        <v>34281765</v>
      </c>
      <c r="I18" s="6">
        <f t="shared" si="1"/>
        <v>11703030</v>
      </c>
      <c r="J18" s="6">
        <f t="shared" si="1"/>
        <v>25619195</v>
      </c>
      <c r="K18" s="6">
        <f t="shared" si="1"/>
        <v>35832552</v>
      </c>
      <c r="L18" s="6">
        <f t="shared" si="1"/>
        <v>12256870</v>
      </c>
      <c r="M18" s="6">
        <f t="shared" si="1"/>
        <v>24761004</v>
      </c>
      <c r="N18" s="6">
        <f t="shared" si="1"/>
        <v>30883274</v>
      </c>
      <c r="O18" s="6">
        <f>SUM(C18:N18)</f>
        <v>246201194.07999998</v>
      </c>
    </row>
  </sheetData>
  <printOptions/>
  <pageMargins left="0.5" right="0.5" top="0.5" bottom="0.5" header="0" footer="0"/>
  <pageSetup horizontalDpi="600" verticalDpi="600" orientation="landscape" scale="5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01"/>
  <sheetViews>
    <sheetView showOutlineSymbols="0" zoomScale="87" zoomScaleNormal="87" workbookViewId="0" topLeftCell="H1">
      <selection activeCell="P86" sqref="P86"/>
    </sheetView>
  </sheetViews>
  <sheetFormatPr defaultColWidth="9.6640625" defaultRowHeight="15"/>
  <cols>
    <col min="1" max="1" width="29.6640625" style="1" customWidth="1"/>
    <col min="2" max="2" width="9.6640625" style="1" customWidth="1"/>
    <col min="3" max="3" width="11.6640625" style="1" customWidth="1"/>
    <col min="4" max="15" width="12.6640625" style="1" customWidth="1"/>
    <col min="16" max="16" width="13.6640625" style="1" customWidth="1"/>
    <col min="17" max="16384" width="9.6640625" style="1" customWidth="1"/>
  </cols>
  <sheetData>
    <row r="1" ht="15">
      <c r="B1" s="2" t="s">
        <v>0</v>
      </c>
    </row>
    <row r="2" ht="15">
      <c r="B2" s="2" t="s">
        <v>91</v>
      </c>
    </row>
    <row r="4" spans="1:16" ht="15">
      <c r="A4" s="3"/>
      <c r="B4" s="3"/>
      <c r="C4" s="3"/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</row>
    <row r="5" spans="1:2" ht="15">
      <c r="A5" s="2" t="s">
        <v>15</v>
      </c>
      <c r="B5" s="1">
        <v>1000</v>
      </c>
    </row>
    <row r="6" spans="1:16" ht="15">
      <c r="A6" s="3"/>
      <c r="B6" s="3"/>
      <c r="C6" s="3" t="s">
        <v>16</v>
      </c>
      <c r="D6" s="5">
        <v>44185</v>
      </c>
      <c r="E6" s="5">
        <v>46042</v>
      </c>
      <c r="F6" s="5">
        <v>64682</v>
      </c>
      <c r="G6" s="5">
        <v>67820</v>
      </c>
      <c r="H6" s="5">
        <v>74494</v>
      </c>
      <c r="I6" s="5">
        <v>76495</v>
      </c>
      <c r="J6" s="5">
        <v>85049</v>
      </c>
      <c r="K6" s="5">
        <v>85176</v>
      </c>
      <c r="L6" s="5">
        <v>81901</v>
      </c>
      <c r="M6" s="5">
        <v>86202</v>
      </c>
      <c r="N6" s="5">
        <v>67906</v>
      </c>
      <c r="O6" s="5">
        <v>78815</v>
      </c>
      <c r="P6" s="5"/>
    </row>
    <row r="7" spans="1:16" ht="15">
      <c r="A7" s="3"/>
      <c r="B7" s="3"/>
      <c r="C7" s="3" t="s">
        <v>17</v>
      </c>
      <c r="D7" s="5">
        <v>45208758</v>
      </c>
      <c r="E7" s="5">
        <v>41009040</v>
      </c>
      <c r="F7" s="5">
        <v>45088704</v>
      </c>
      <c r="G7" s="5">
        <v>35796446</v>
      </c>
      <c r="H7" s="5">
        <v>36522302</v>
      </c>
      <c r="I7" s="5">
        <v>31526096.6580001</v>
      </c>
      <c r="J7" s="5">
        <v>36796008.644</v>
      </c>
      <c r="K7" s="5">
        <v>31917791.005</v>
      </c>
      <c r="L7" s="5">
        <v>34088496.1120001</v>
      </c>
      <c r="M7" s="5">
        <v>36363187.979</v>
      </c>
      <c r="N7" s="5">
        <v>29630929.038</v>
      </c>
      <c r="O7" s="5">
        <v>38158700.6109999</v>
      </c>
      <c r="P7" s="5">
        <f>SUM(D7:O7)</f>
        <v>442106460.0470001</v>
      </c>
    </row>
    <row r="8" spans="1:16" ht="15">
      <c r="A8" s="3" t="s">
        <v>18</v>
      </c>
      <c r="B8" s="3">
        <v>1002</v>
      </c>
      <c r="C8" s="3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5">
      <c r="A9" s="3"/>
      <c r="B9" s="3"/>
      <c r="C9" s="3" t="s">
        <v>16</v>
      </c>
      <c r="D9" s="5">
        <v>503</v>
      </c>
      <c r="E9" s="5">
        <v>570</v>
      </c>
      <c r="F9" s="5">
        <v>792</v>
      </c>
      <c r="G9" s="5">
        <v>812</v>
      </c>
      <c r="H9" s="5">
        <v>875</v>
      </c>
      <c r="I9" s="5">
        <v>1068</v>
      </c>
      <c r="J9" s="5">
        <v>1133</v>
      </c>
      <c r="K9" s="5">
        <v>1111</v>
      </c>
      <c r="L9" s="5">
        <v>1057</v>
      </c>
      <c r="M9" s="5">
        <v>1116</v>
      </c>
      <c r="N9" s="5">
        <v>856</v>
      </c>
      <c r="O9" s="5">
        <v>1003</v>
      </c>
      <c r="P9" s="5"/>
    </row>
    <row r="10" spans="1:16" ht="15">
      <c r="A10" s="3"/>
      <c r="B10" s="3"/>
      <c r="C10" s="3" t="s">
        <v>17</v>
      </c>
      <c r="D10" s="5">
        <v>216533</v>
      </c>
      <c r="E10" s="5">
        <v>230248</v>
      </c>
      <c r="F10" s="5">
        <v>250130</v>
      </c>
      <c r="G10" s="5">
        <v>205218</v>
      </c>
      <c r="H10" s="5">
        <v>216709</v>
      </c>
      <c r="I10" s="5">
        <v>260054.933</v>
      </c>
      <c r="J10" s="5">
        <v>290048.401</v>
      </c>
      <c r="K10" s="5">
        <v>309063.152</v>
      </c>
      <c r="L10" s="5">
        <v>109226.759</v>
      </c>
      <c r="M10" s="5">
        <v>190269.291</v>
      </c>
      <c r="N10" s="5">
        <v>151627.79</v>
      </c>
      <c r="O10" s="5">
        <v>187521.719</v>
      </c>
      <c r="P10" s="5">
        <f>SUM(D10:O10)</f>
        <v>2616650.0450000004</v>
      </c>
    </row>
    <row r="11" spans="1:16" ht="15">
      <c r="A11" s="3" t="s">
        <v>19</v>
      </c>
      <c r="B11" s="3">
        <v>1004</v>
      </c>
      <c r="C11" s="3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5">
      <c r="A12" s="3"/>
      <c r="B12" s="3"/>
      <c r="C12" s="3" t="s">
        <v>16</v>
      </c>
      <c r="D12" s="5">
        <v>14</v>
      </c>
      <c r="E12" s="5">
        <v>20</v>
      </c>
      <c r="F12" s="5">
        <v>22</v>
      </c>
      <c r="G12" s="5">
        <v>23</v>
      </c>
      <c r="H12" s="5">
        <v>24</v>
      </c>
      <c r="I12" s="5">
        <v>24</v>
      </c>
      <c r="J12" s="5">
        <v>27</v>
      </c>
      <c r="K12" s="5">
        <v>25</v>
      </c>
      <c r="L12" s="5">
        <v>26</v>
      </c>
      <c r="M12" s="5">
        <v>27</v>
      </c>
      <c r="N12" s="5">
        <v>18</v>
      </c>
      <c r="O12" s="5">
        <v>24</v>
      </c>
      <c r="P12" s="5"/>
    </row>
    <row r="13" spans="1:16" ht="15">
      <c r="A13" s="3"/>
      <c r="B13" s="3"/>
      <c r="C13" s="3" t="s">
        <v>17</v>
      </c>
      <c r="D13" s="5">
        <v>14475</v>
      </c>
      <c r="E13" s="5">
        <v>18397</v>
      </c>
      <c r="F13" s="5">
        <v>12465</v>
      </c>
      <c r="G13" s="5">
        <v>12284</v>
      </c>
      <c r="H13" s="5">
        <v>12588</v>
      </c>
      <c r="I13" s="5">
        <v>10144.999</v>
      </c>
      <c r="J13" s="5">
        <v>11074.618</v>
      </c>
      <c r="K13" s="5">
        <v>9774.41</v>
      </c>
      <c r="L13" s="5">
        <v>9261.885</v>
      </c>
      <c r="M13" s="5">
        <v>11719.318</v>
      </c>
      <c r="N13" s="5">
        <v>6928</v>
      </c>
      <c r="O13" s="5">
        <v>10596.844</v>
      </c>
      <c r="P13" s="5">
        <f>SUM(D13:O13)</f>
        <v>139709.074</v>
      </c>
    </row>
    <row r="14" spans="1:16" ht="15">
      <c r="A14" s="3" t="s">
        <v>20</v>
      </c>
      <c r="B14" s="3">
        <v>1006</v>
      </c>
      <c r="C14" s="3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5">
      <c r="A15" s="3"/>
      <c r="B15" s="3"/>
      <c r="C15" s="3" t="s">
        <v>16</v>
      </c>
      <c r="D15" s="5">
        <v>895</v>
      </c>
      <c r="E15" s="5">
        <v>640</v>
      </c>
      <c r="F15" s="5">
        <v>1393</v>
      </c>
      <c r="G15" s="5">
        <v>899</v>
      </c>
      <c r="H15" s="5">
        <v>816</v>
      </c>
      <c r="I15" s="5">
        <v>803</v>
      </c>
      <c r="J15" s="5">
        <v>1035</v>
      </c>
      <c r="K15" s="5">
        <v>1014</v>
      </c>
      <c r="L15" s="5">
        <v>862</v>
      </c>
      <c r="M15" s="5">
        <v>902</v>
      </c>
      <c r="N15" s="5">
        <v>1418</v>
      </c>
      <c r="O15" s="5">
        <v>976</v>
      </c>
      <c r="P15" s="5"/>
    </row>
    <row r="16" spans="1:16" ht="15">
      <c r="A16" s="3"/>
      <c r="B16" s="3"/>
      <c r="C16" s="3" t="s">
        <v>17</v>
      </c>
      <c r="D16" s="5">
        <v>1389731</v>
      </c>
      <c r="E16" s="5">
        <v>917236</v>
      </c>
      <c r="F16" s="5">
        <v>1144009</v>
      </c>
      <c r="G16" s="5">
        <v>1064505</v>
      </c>
      <c r="H16" s="5">
        <v>1013701</v>
      </c>
      <c r="I16" s="5">
        <v>944881.994</v>
      </c>
      <c r="J16" s="5">
        <v>1506349.645</v>
      </c>
      <c r="K16" s="5">
        <v>1201141.382</v>
      </c>
      <c r="L16" s="5">
        <v>999654.091</v>
      </c>
      <c r="M16" s="5">
        <v>1014284.994</v>
      </c>
      <c r="N16" s="5">
        <v>845919.649</v>
      </c>
      <c r="O16" s="5">
        <v>1110500</v>
      </c>
      <c r="P16" s="5">
        <f>SUM(D16:O16)</f>
        <v>13151913.754999999</v>
      </c>
    </row>
    <row r="17" spans="1:16" ht="15">
      <c r="A17" s="3"/>
      <c r="B17" s="3"/>
      <c r="C17" s="3" t="s">
        <v>21</v>
      </c>
      <c r="D17" s="5">
        <v>385085</v>
      </c>
      <c r="E17" s="5">
        <v>261561</v>
      </c>
      <c r="F17" s="5">
        <v>332092</v>
      </c>
      <c r="G17" s="5">
        <v>316735</v>
      </c>
      <c r="H17" s="5">
        <v>290123</v>
      </c>
      <c r="I17" s="5">
        <v>251762.998</v>
      </c>
      <c r="J17" s="5">
        <v>294525.025</v>
      </c>
      <c r="K17" s="5">
        <v>298563.632</v>
      </c>
      <c r="L17" s="5">
        <v>277631.955</v>
      </c>
      <c r="M17" s="5">
        <v>285419.998</v>
      </c>
      <c r="N17" s="5">
        <v>245838.386</v>
      </c>
      <c r="O17" s="5">
        <v>318611</v>
      </c>
      <c r="P17" s="5"/>
    </row>
    <row r="18" spans="1:16" ht="15">
      <c r="A18" s="3"/>
      <c r="B18" s="3"/>
      <c r="C18" s="3" t="s">
        <v>22</v>
      </c>
      <c r="D18" s="5">
        <v>445520</v>
      </c>
      <c r="E18" s="5">
        <v>277265</v>
      </c>
      <c r="F18" s="5">
        <v>339444</v>
      </c>
      <c r="G18" s="5">
        <v>305895</v>
      </c>
      <c r="H18" s="5">
        <v>301171</v>
      </c>
      <c r="I18" s="5">
        <v>265245.998</v>
      </c>
      <c r="J18" s="5">
        <v>299409.778</v>
      </c>
      <c r="K18" s="5">
        <v>292429.176</v>
      </c>
      <c r="L18" s="5">
        <v>292720.404</v>
      </c>
      <c r="M18" s="5">
        <v>282398.997</v>
      </c>
      <c r="N18" s="5">
        <v>260925.602</v>
      </c>
      <c r="O18" s="5">
        <v>345326</v>
      </c>
      <c r="P18" s="5"/>
    </row>
    <row r="19" spans="1:16" ht="15">
      <c r="A19" s="3"/>
      <c r="B19" s="3"/>
      <c r="C19" s="3" t="s">
        <v>23</v>
      </c>
      <c r="D19" s="5">
        <v>559126</v>
      </c>
      <c r="E19" s="5">
        <v>378410</v>
      </c>
      <c r="F19" s="5">
        <v>472473</v>
      </c>
      <c r="G19" s="5">
        <v>441875</v>
      </c>
      <c r="H19" s="5">
        <v>422407</v>
      </c>
      <c r="I19" s="5">
        <v>357243.998</v>
      </c>
      <c r="J19" s="5">
        <v>393466.595</v>
      </c>
      <c r="K19" s="5">
        <v>396857.089</v>
      </c>
      <c r="L19" s="5">
        <v>374438.732</v>
      </c>
      <c r="M19" s="5">
        <v>371623.999</v>
      </c>
      <c r="N19" s="5">
        <v>313517.668</v>
      </c>
      <c r="O19" s="5">
        <v>444166</v>
      </c>
      <c r="P19" s="5"/>
    </row>
    <row r="20" spans="1:16" ht="15">
      <c r="A20" s="3" t="s">
        <v>24</v>
      </c>
      <c r="B20" s="3">
        <v>1010</v>
      </c>
      <c r="C20" s="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5">
      <c r="A21" s="3"/>
      <c r="B21" s="3"/>
      <c r="C21" s="3" t="s">
        <v>16</v>
      </c>
      <c r="D21" s="5">
        <v>615</v>
      </c>
      <c r="E21" s="5">
        <v>698</v>
      </c>
      <c r="F21" s="5">
        <v>1019</v>
      </c>
      <c r="G21" s="5">
        <v>1104</v>
      </c>
      <c r="H21" s="5">
        <v>1237</v>
      </c>
      <c r="I21" s="5">
        <v>1027</v>
      </c>
      <c r="J21" s="5">
        <v>1081</v>
      </c>
      <c r="K21" s="5">
        <v>1094</v>
      </c>
      <c r="L21" s="5">
        <v>1022</v>
      </c>
      <c r="M21" s="5">
        <v>1095</v>
      </c>
      <c r="N21" s="5">
        <v>841</v>
      </c>
      <c r="O21" s="5">
        <v>1028</v>
      </c>
      <c r="P21" s="5"/>
    </row>
    <row r="22" spans="1:16" ht="15">
      <c r="A22" s="3"/>
      <c r="B22" s="3"/>
      <c r="C22" s="3" t="s">
        <v>17</v>
      </c>
      <c r="D22" s="5">
        <v>814966</v>
      </c>
      <c r="E22" s="5">
        <v>837161</v>
      </c>
      <c r="F22" s="5">
        <v>920123</v>
      </c>
      <c r="G22" s="5">
        <v>811343</v>
      </c>
      <c r="H22" s="5">
        <v>847928</v>
      </c>
      <c r="I22" s="5">
        <v>583802.997</v>
      </c>
      <c r="J22" s="5">
        <v>583664.149</v>
      </c>
      <c r="K22" s="5">
        <v>505080.002</v>
      </c>
      <c r="L22" s="5">
        <v>550052.987</v>
      </c>
      <c r="M22" s="5">
        <v>615127.019</v>
      </c>
      <c r="N22" s="5">
        <v>516565.816</v>
      </c>
      <c r="O22" s="5">
        <v>722764.664</v>
      </c>
      <c r="P22" s="5">
        <f>SUM(D22:O22)</f>
        <v>8308578.634</v>
      </c>
    </row>
    <row r="23" spans="1:16" ht="15">
      <c r="A23" s="3" t="s">
        <v>25</v>
      </c>
      <c r="B23" s="3">
        <v>1012</v>
      </c>
      <c r="C23" s="3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5">
      <c r="A24" s="3"/>
      <c r="B24" s="3"/>
      <c r="C24" s="3" t="s">
        <v>16</v>
      </c>
      <c r="D24" s="5">
        <v>646</v>
      </c>
      <c r="E24" s="5">
        <v>635</v>
      </c>
      <c r="F24" s="5">
        <v>977</v>
      </c>
      <c r="G24" s="5">
        <v>1039</v>
      </c>
      <c r="H24" s="5">
        <v>1125</v>
      </c>
      <c r="I24" s="5">
        <v>980</v>
      </c>
      <c r="J24" s="5">
        <v>1045</v>
      </c>
      <c r="K24" s="5">
        <v>1057</v>
      </c>
      <c r="L24" s="5">
        <v>973</v>
      </c>
      <c r="M24" s="5">
        <v>1043</v>
      </c>
      <c r="N24" s="5">
        <v>771</v>
      </c>
      <c r="O24" s="5">
        <v>980</v>
      </c>
      <c r="P24" s="5"/>
    </row>
    <row r="25" spans="1:16" ht="15">
      <c r="A25" s="3"/>
      <c r="B25" s="3"/>
      <c r="C25" s="3" t="s">
        <v>17</v>
      </c>
      <c r="D25" s="5">
        <v>720209</v>
      </c>
      <c r="E25" s="5">
        <v>651165</v>
      </c>
      <c r="F25" s="5">
        <v>800595</v>
      </c>
      <c r="G25" s="5">
        <v>671151</v>
      </c>
      <c r="H25" s="5">
        <v>679849</v>
      </c>
      <c r="I25" s="5">
        <v>483281.998</v>
      </c>
      <c r="J25" s="5">
        <v>463265.526</v>
      </c>
      <c r="K25" s="5">
        <v>429907.976</v>
      </c>
      <c r="L25" s="5">
        <v>451985.039</v>
      </c>
      <c r="M25" s="5">
        <v>497446</v>
      </c>
      <c r="N25" s="5">
        <v>409349.946</v>
      </c>
      <c r="O25" s="5">
        <v>582544.013</v>
      </c>
      <c r="P25" s="5">
        <f>SUM(D25:O25)</f>
        <v>6840749.498</v>
      </c>
    </row>
    <row r="26" spans="1:16" ht="15">
      <c r="A26" s="3" t="s">
        <v>26</v>
      </c>
      <c r="B26" s="3">
        <v>1014</v>
      </c>
      <c r="C26" s="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5">
      <c r="A27" s="3"/>
      <c r="B27" s="3"/>
      <c r="C27" s="3" t="s">
        <v>16</v>
      </c>
      <c r="D27" s="5">
        <v>936</v>
      </c>
      <c r="E27" s="5">
        <v>1053</v>
      </c>
      <c r="F27" s="5">
        <v>1501</v>
      </c>
      <c r="G27" s="5">
        <v>1626</v>
      </c>
      <c r="H27" s="5">
        <v>1760</v>
      </c>
      <c r="I27" s="5">
        <v>1576</v>
      </c>
      <c r="J27" s="5">
        <v>1652</v>
      </c>
      <c r="K27" s="5">
        <v>1665</v>
      </c>
      <c r="L27" s="5">
        <v>1559</v>
      </c>
      <c r="M27" s="5">
        <v>1672</v>
      </c>
      <c r="N27" s="5">
        <v>1299</v>
      </c>
      <c r="O27" s="5">
        <v>1608</v>
      </c>
      <c r="P27" s="5"/>
    </row>
    <row r="28" spans="1:16" ht="15">
      <c r="A28" s="3"/>
      <c r="B28" s="3"/>
      <c r="C28" s="3" t="s">
        <v>17</v>
      </c>
      <c r="D28" s="5">
        <v>886484</v>
      </c>
      <c r="E28" s="5">
        <v>950134</v>
      </c>
      <c r="F28" s="5">
        <v>1045409</v>
      </c>
      <c r="G28" s="5">
        <v>925287</v>
      </c>
      <c r="H28" s="5">
        <v>906442</v>
      </c>
      <c r="I28" s="5">
        <v>700609.997</v>
      </c>
      <c r="J28" s="5">
        <v>686048.438</v>
      </c>
      <c r="K28" s="5">
        <v>583691.01</v>
      </c>
      <c r="L28" s="5">
        <v>627534.033</v>
      </c>
      <c r="M28" s="5">
        <v>697411.753</v>
      </c>
      <c r="N28" s="5">
        <v>589861.087</v>
      </c>
      <c r="O28" s="5">
        <v>840791.955</v>
      </c>
      <c r="P28" s="5">
        <f>SUM(D28:O28)</f>
        <v>9439704.272999998</v>
      </c>
    </row>
    <row r="29" spans="1:16" ht="15">
      <c r="A29" s="3" t="s">
        <v>27</v>
      </c>
      <c r="B29" s="3">
        <v>1016</v>
      </c>
      <c r="C29" s="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5">
      <c r="A30" s="3"/>
      <c r="B30" s="3"/>
      <c r="C30" s="3" t="s">
        <v>16</v>
      </c>
      <c r="D30" s="5">
        <v>892</v>
      </c>
      <c r="E30" s="5">
        <v>1013</v>
      </c>
      <c r="F30" s="5">
        <v>1498</v>
      </c>
      <c r="G30" s="5">
        <v>1608</v>
      </c>
      <c r="H30" s="5">
        <v>1765</v>
      </c>
      <c r="I30" s="5">
        <v>1621</v>
      </c>
      <c r="J30" s="5">
        <v>1645</v>
      </c>
      <c r="K30" s="5">
        <v>1662</v>
      </c>
      <c r="L30" s="5">
        <v>1573</v>
      </c>
      <c r="M30" s="5">
        <v>1660</v>
      </c>
      <c r="N30" s="5">
        <v>1300</v>
      </c>
      <c r="O30" s="5">
        <v>1626</v>
      </c>
      <c r="P30" s="5"/>
    </row>
    <row r="31" spans="1:16" ht="15">
      <c r="A31" s="3"/>
      <c r="B31" s="3"/>
      <c r="C31" s="3" t="s">
        <v>17</v>
      </c>
      <c r="D31" s="5">
        <v>884412</v>
      </c>
      <c r="E31" s="5">
        <v>995429</v>
      </c>
      <c r="F31" s="5">
        <v>1098052</v>
      </c>
      <c r="G31" s="5">
        <v>948921</v>
      </c>
      <c r="H31" s="5">
        <v>975878</v>
      </c>
      <c r="I31" s="5">
        <v>754156.996</v>
      </c>
      <c r="J31" s="5">
        <v>766117.734</v>
      </c>
      <c r="K31" s="5">
        <v>640242.487</v>
      </c>
      <c r="L31" s="5">
        <v>684650.09</v>
      </c>
      <c r="M31" s="5">
        <v>755260.184</v>
      </c>
      <c r="N31" s="5">
        <v>625586.733</v>
      </c>
      <c r="O31" s="5">
        <v>874544.149</v>
      </c>
      <c r="P31" s="5">
        <f>SUM(D31:O31)</f>
        <v>10003250.373</v>
      </c>
    </row>
    <row r="32" spans="1:16" ht="15">
      <c r="A32" s="3" t="s">
        <v>28</v>
      </c>
      <c r="B32" s="3">
        <v>1030</v>
      </c>
      <c r="C32" s="3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5">
      <c r="A33" s="3"/>
      <c r="B33" s="3"/>
      <c r="C33" s="3" t="s">
        <v>16</v>
      </c>
      <c r="D33" s="5">
        <v>9</v>
      </c>
      <c r="E33" s="5">
        <v>7</v>
      </c>
      <c r="F33" s="5">
        <v>18</v>
      </c>
      <c r="G33" s="5">
        <v>9</v>
      </c>
      <c r="H33" s="5">
        <v>9</v>
      </c>
      <c r="I33" s="5">
        <v>8</v>
      </c>
      <c r="J33" s="5">
        <v>9</v>
      </c>
      <c r="K33" s="5">
        <v>9</v>
      </c>
      <c r="L33" s="5">
        <v>9</v>
      </c>
      <c r="M33" s="5">
        <v>8</v>
      </c>
      <c r="N33" s="5">
        <v>9</v>
      </c>
      <c r="O33" s="5">
        <v>8</v>
      </c>
      <c r="P33" s="5"/>
    </row>
    <row r="34" spans="1:16" ht="15">
      <c r="A34" s="3"/>
      <c r="B34" s="3"/>
      <c r="C34" s="3" t="s">
        <v>17</v>
      </c>
      <c r="D34" s="5">
        <v>39780</v>
      </c>
      <c r="E34" s="5">
        <v>29485</v>
      </c>
      <c r="F34" s="5">
        <v>35933</v>
      </c>
      <c r="G34" s="5">
        <v>32065</v>
      </c>
      <c r="H34" s="5">
        <v>27779</v>
      </c>
      <c r="I34" s="5">
        <v>16817</v>
      </c>
      <c r="J34" s="5">
        <v>11644</v>
      </c>
      <c r="K34" s="5">
        <v>6432</v>
      </c>
      <c r="L34" s="5">
        <v>8721</v>
      </c>
      <c r="M34" s="5">
        <v>13098</v>
      </c>
      <c r="N34" s="5">
        <v>21379</v>
      </c>
      <c r="O34" s="5">
        <v>35516</v>
      </c>
      <c r="P34" s="5">
        <f>SUM(D34:O34)</f>
        <v>278649</v>
      </c>
    </row>
    <row r="35" spans="1:16" ht="15">
      <c r="A35" s="3"/>
      <c r="B35" s="3"/>
      <c r="C35" s="3" t="s">
        <v>21</v>
      </c>
      <c r="D35" s="5">
        <v>147</v>
      </c>
      <c r="E35" s="5">
        <v>88</v>
      </c>
      <c r="F35" s="5">
        <v>352</v>
      </c>
      <c r="G35" s="5">
        <v>274</v>
      </c>
      <c r="H35" s="5">
        <v>152</v>
      </c>
      <c r="I35" s="5">
        <v>38</v>
      </c>
      <c r="J35" s="5">
        <v>50</v>
      </c>
      <c r="K35" s="5">
        <v>37</v>
      </c>
      <c r="L35" s="5">
        <v>45</v>
      </c>
      <c r="M35" s="5">
        <v>47</v>
      </c>
      <c r="N35" s="5">
        <v>64</v>
      </c>
      <c r="O35" s="5">
        <v>105</v>
      </c>
      <c r="P35" s="5"/>
    </row>
    <row r="36" spans="1:16" ht="15">
      <c r="A36" s="3"/>
      <c r="B36" s="3"/>
      <c r="C36" s="3" t="s">
        <v>22</v>
      </c>
      <c r="D36" s="5">
        <v>3877</v>
      </c>
      <c r="E36" s="5">
        <v>398</v>
      </c>
      <c r="F36" s="5">
        <v>1971</v>
      </c>
      <c r="G36" s="5">
        <v>1188</v>
      </c>
      <c r="H36" s="5">
        <v>1117</v>
      </c>
      <c r="I36" s="5">
        <v>438</v>
      </c>
      <c r="J36" s="5">
        <v>654</v>
      </c>
      <c r="K36" s="5">
        <v>338</v>
      </c>
      <c r="L36" s="5">
        <v>414</v>
      </c>
      <c r="M36" s="5">
        <v>467</v>
      </c>
      <c r="N36" s="5">
        <v>746</v>
      </c>
      <c r="O36" s="5">
        <v>1881</v>
      </c>
      <c r="P36" s="5"/>
    </row>
    <row r="37" spans="1:16" ht="15">
      <c r="A37" s="3"/>
      <c r="B37" s="3"/>
      <c r="C37" s="3" t="s">
        <v>23</v>
      </c>
      <c r="D37" s="5">
        <v>35756</v>
      </c>
      <c r="E37" s="5">
        <v>28999</v>
      </c>
      <c r="F37" s="5">
        <v>33610</v>
      </c>
      <c r="G37" s="5">
        <v>30603</v>
      </c>
      <c r="H37" s="5">
        <v>26510</v>
      </c>
      <c r="I37" s="5">
        <v>16341</v>
      </c>
      <c r="J37" s="5">
        <v>10940</v>
      </c>
      <c r="K37" s="5">
        <v>6057</v>
      </c>
      <c r="L37" s="5">
        <v>8262</v>
      </c>
      <c r="M37" s="5">
        <v>12584</v>
      </c>
      <c r="N37" s="5">
        <v>20569</v>
      </c>
      <c r="O37" s="5">
        <v>33530</v>
      </c>
      <c r="P37" s="5"/>
    </row>
    <row r="38" spans="1:16" ht="15">
      <c r="A38" s="3" t="s">
        <v>28</v>
      </c>
      <c r="B38" s="3">
        <v>1032</v>
      </c>
      <c r="C38" s="3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5">
      <c r="A39" s="3"/>
      <c r="B39" s="3"/>
      <c r="C39" s="3" t="s">
        <v>16</v>
      </c>
      <c r="D39" s="5">
        <v>5717</v>
      </c>
      <c r="E39" s="5">
        <v>4541</v>
      </c>
      <c r="F39" s="5">
        <v>5291</v>
      </c>
      <c r="G39" s="5">
        <v>5257</v>
      </c>
      <c r="H39" s="5">
        <v>5532</v>
      </c>
      <c r="I39" s="5">
        <v>5615</v>
      </c>
      <c r="J39" s="5">
        <v>6002</v>
      </c>
      <c r="K39" s="5">
        <v>5904</v>
      </c>
      <c r="L39" s="5">
        <v>5741</v>
      </c>
      <c r="M39" s="5">
        <v>6168</v>
      </c>
      <c r="N39" s="5">
        <v>4890</v>
      </c>
      <c r="O39" s="5">
        <v>5790</v>
      </c>
      <c r="P39" s="5"/>
    </row>
    <row r="40" spans="1:16" ht="15">
      <c r="A40" s="3"/>
      <c r="B40" s="3"/>
      <c r="C40" s="3" t="s">
        <v>17</v>
      </c>
      <c r="D40" s="5">
        <v>8071996</v>
      </c>
      <c r="E40" s="5">
        <v>6695238</v>
      </c>
      <c r="F40" s="5">
        <v>7648969</v>
      </c>
      <c r="G40" s="5">
        <v>6469508</v>
      </c>
      <c r="H40" s="5">
        <v>5432809</v>
      </c>
      <c r="I40" s="5">
        <v>3945368.996</v>
      </c>
      <c r="J40" s="5">
        <v>3363847.648</v>
      </c>
      <c r="K40" s="5">
        <v>2625664.723</v>
      </c>
      <c r="L40" s="5">
        <v>3030678.907</v>
      </c>
      <c r="M40" s="5">
        <v>3921123.724</v>
      </c>
      <c r="N40" s="5">
        <v>4097556.537</v>
      </c>
      <c r="O40" s="5">
        <v>6564347.878</v>
      </c>
      <c r="P40" s="5">
        <f>SUM(D40:O40)</f>
        <v>61867108.412999995</v>
      </c>
    </row>
    <row r="41" spans="1:16" ht="15">
      <c r="A41" s="3" t="s">
        <v>28</v>
      </c>
      <c r="B41" s="3">
        <v>1034</v>
      </c>
      <c r="C41" s="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5">
      <c r="A42" s="3"/>
      <c r="B42" s="3"/>
      <c r="C42" s="3" t="s">
        <v>16</v>
      </c>
      <c r="D42" s="5">
        <v>248</v>
      </c>
      <c r="E42" s="5">
        <v>206</v>
      </c>
      <c r="F42" s="5">
        <v>244</v>
      </c>
      <c r="G42" s="5">
        <v>232</v>
      </c>
      <c r="H42" s="5">
        <v>266</v>
      </c>
      <c r="I42" s="5">
        <v>261</v>
      </c>
      <c r="J42" s="5">
        <v>284</v>
      </c>
      <c r="K42" s="5">
        <v>282</v>
      </c>
      <c r="L42" s="5">
        <v>278</v>
      </c>
      <c r="M42" s="5">
        <v>291</v>
      </c>
      <c r="N42" s="5">
        <v>234</v>
      </c>
      <c r="O42" s="5">
        <v>274</v>
      </c>
      <c r="P42" s="5"/>
    </row>
    <row r="43" spans="1:16" ht="15">
      <c r="A43" s="3"/>
      <c r="B43" s="3"/>
      <c r="C43" s="3" t="s">
        <v>17</v>
      </c>
      <c r="D43" s="5">
        <v>1747335</v>
      </c>
      <c r="E43" s="5">
        <v>278182</v>
      </c>
      <c r="F43" s="5">
        <v>3086657</v>
      </c>
      <c r="G43" s="5">
        <v>1713083</v>
      </c>
      <c r="H43" s="5">
        <v>1679155</v>
      </c>
      <c r="I43" s="5">
        <v>172259</v>
      </c>
      <c r="J43" s="5">
        <v>168893.294</v>
      </c>
      <c r="K43" s="5">
        <v>139941.546</v>
      </c>
      <c r="L43" s="5">
        <v>151448.702</v>
      </c>
      <c r="M43" s="5">
        <v>180777.054</v>
      </c>
      <c r="N43" s="5">
        <v>197569.362</v>
      </c>
      <c r="O43" s="5">
        <v>312126.668</v>
      </c>
      <c r="P43" s="5">
        <f>SUM(D43:O43)</f>
        <v>9827427.625999998</v>
      </c>
    </row>
    <row r="44" spans="1:16" ht="15">
      <c r="A44" s="3" t="s">
        <v>28</v>
      </c>
      <c r="B44" s="3">
        <v>1040</v>
      </c>
      <c r="C44" s="3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5">
      <c r="A45" s="3"/>
      <c r="B45" s="3"/>
      <c r="C45" s="3" t="s">
        <v>16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5">
      <c r="A46" s="3"/>
      <c r="B46" s="3"/>
      <c r="C46" s="3" t="s">
        <v>17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5">
      <c r="A47" s="3"/>
      <c r="B47" s="3"/>
      <c r="C47" s="3" t="s">
        <v>21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5">
      <c r="A48" s="3"/>
      <c r="B48" s="3"/>
      <c r="C48" s="3" t="s">
        <v>22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5">
      <c r="A49" s="3"/>
      <c r="B49" s="3"/>
      <c r="C49" s="3" t="s">
        <v>23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5">
      <c r="A50" s="3"/>
      <c r="B50" s="3"/>
      <c r="C50" s="3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5.75">
      <c r="A51" s="3"/>
      <c r="B51" s="3"/>
      <c r="C51" s="3" t="s">
        <v>16</v>
      </c>
      <c r="D51" s="6">
        <f aca="true" t="shared" si="0" ref="D51:O51">D6+D9+D12+D15+D21+D24+D27+D30+D33+D39+D42+D45</f>
        <v>54660</v>
      </c>
      <c r="E51" s="6">
        <f t="shared" si="0"/>
        <v>55425</v>
      </c>
      <c r="F51" s="6">
        <f t="shared" si="0"/>
        <v>77437</v>
      </c>
      <c r="G51" s="6">
        <f t="shared" si="0"/>
        <v>80429</v>
      </c>
      <c r="H51" s="6">
        <f t="shared" si="0"/>
        <v>87903</v>
      </c>
      <c r="I51" s="6">
        <f t="shared" si="0"/>
        <v>89478</v>
      </c>
      <c r="J51" s="6">
        <f t="shared" si="0"/>
        <v>98962</v>
      </c>
      <c r="K51" s="6">
        <f t="shared" si="0"/>
        <v>98999</v>
      </c>
      <c r="L51" s="6">
        <f t="shared" si="0"/>
        <v>95001</v>
      </c>
      <c r="M51" s="6">
        <f t="shared" si="0"/>
        <v>100184</v>
      </c>
      <c r="N51" s="6">
        <f t="shared" si="0"/>
        <v>79542</v>
      </c>
      <c r="O51" s="6">
        <f t="shared" si="0"/>
        <v>92132</v>
      </c>
      <c r="P51" s="6"/>
    </row>
    <row r="52" spans="1:16" ht="15.75">
      <c r="A52" s="7" t="s">
        <v>29</v>
      </c>
      <c r="B52" s="3"/>
      <c r="C52" s="3" t="s">
        <v>17</v>
      </c>
      <c r="D52" s="6">
        <f aca="true" t="shared" si="1" ref="D52:O52">D7+D10+D13+D16+D22+D25+D28+D31+D34+D40+D43+D46</f>
        <v>59994679</v>
      </c>
      <c r="E52" s="6">
        <f t="shared" si="1"/>
        <v>52611715</v>
      </c>
      <c r="F52" s="6">
        <f t="shared" si="1"/>
        <v>61131046</v>
      </c>
      <c r="G52" s="6">
        <f t="shared" si="1"/>
        <v>48649811</v>
      </c>
      <c r="H52" s="6">
        <f t="shared" si="1"/>
        <v>48315140</v>
      </c>
      <c r="I52" s="6">
        <f t="shared" si="1"/>
        <v>39397475.5680001</v>
      </c>
      <c r="J52" s="6">
        <f t="shared" si="1"/>
        <v>44646962.097</v>
      </c>
      <c r="K52" s="6">
        <f t="shared" si="1"/>
        <v>38368729.692999996</v>
      </c>
      <c r="L52" s="6">
        <f t="shared" si="1"/>
        <v>40711709.6050001</v>
      </c>
      <c r="M52" s="6">
        <f t="shared" si="1"/>
        <v>44259705.31600001</v>
      </c>
      <c r="N52" s="6">
        <f t="shared" si="1"/>
        <v>37093272.958</v>
      </c>
      <c r="O52" s="6">
        <f t="shared" si="1"/>
        <v>49399954.500999875</v>
      </c>
      <c r="P52" s="6">
        <f>SUM(D52:O52)</f>
        <v>564580200.738</v>
      </c>
    </row>
    <row r="53" spans="1:16" ht="15.75">
      <c r="A53" s="7"/>
      <c r="B53" s="3"/>
      <c r="C53" s="3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5">
      <c r="A54" s="3" t="s">
        <v>30</v>
      </c>
      <c r="B54" s="3">
        <v>2000</v>
      </c>
      <c r="C54" s="3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5">
      <c r="A55" s="3"/>
      <c r="B55" s="3"/>
      <c r="C55" s="3" t="s">
        <v>16</v>
      </c>
      <c r="D55" s="5">
        <v>7194</v>
      </c>
      <c r="E55" s="5">
        <v>7758</v>
      </c>
      <c r="F55" s="5">
        <v>10716</v>
      </c>
      <c r="G55" s="5">
        <v>10930</v>
      </c>
      <c r="H55" s="5">
        <v>11576</v>
      </c>
      <c r="I55" s="5">
        <v>11595</v>
      </c>
      <c r="J55" s="5">
        <v>12707</v>
      </c>
      <c r="K55" s="5">
        <v>13031</v>
      </c>
      <c r="L55" s="5">
        <v>12293</v>
      </c>
      <c r="M55" s="5">
        <v>12913</v>
      </c>
      <c r="N55" s="5">
        <v>10258</v>
      </c>
      <c r="O55" s="5">
        <v>12094</v>
      </c>
      <c r="P55" s="5"/>
    </row>
    <row r="56" spans="1:16" ht="15">
      <c r="A56" s="3"/>
      <c r="B56" s="3"/>
      <c r="C56" s="3" t="s">
        <v>17</v>
      </c>
      <c r="D56" s="5">
        <v>13583010</v>
      </c>
      <c r="E56" s="5">
        <v>12888688</v>
      </c>
      <c r="F56" s="5">
        <v>14056532</v>
      </c>
      <c r="G56" s="5">
        <v>11092544</v>
      </c>
      <c r="H56" s="5">
        <v>10958788</v>
      </c>
      <c r="I56" s="5">
        <v>9414875.964</v>
      </c>
      <c r="J56" s="5">
        <v>12763417.592</v>
      </c>
      <c r="K56" s="5">
        <v>11374548.8</v>
      </c>
      <c r="L56" s="5">
        <v>10827770.857</v>
      </c>
      <c r="M56" s="5">
        <v>11341936.56</v>
      </c>
      <c r="N56" s="5">
        <v>8517578.065</v>
      </c>
      <c r="O56" s="5">
        <v>10850410.11</v>
      </c>
      <c r="P56" s="5">
        <f>SUM(D56:O56)</f>
        <v>137670099.948</v>
      </c>
    </row>
    <row r="57" spans="1:16" ht="15">
      <c r="A57" s="3" t="s">
        <v>31</v>
      </c>
      <c r="B57" s="3">
        <v>2002</v>
      </c>
      <c r="C57" s="3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5">
      <c r="A58" s="3"/>
      <c r="B58" s="3"/>
      <c r="C58" s="3" t="s">
        <v>16</v>
      </c>
      <c r="D58" s="5">
        <v>118</v>
      </c>
      <c r="E58" s="5">
        <v>99</v>
      </c>
      <c r="F58" s="5">
        <v>158</v>
      </c>
      <c r="G58" s="5">
        <v>165</v>
      </c>
      <c r="H58" s="5">
        <v>197</v>
      </c>
      <c r="I58" s="5">
        <v>186</v>
      </c>
      <c r="J58" s="5">
        <v>218</v>
      </c>
      <c r="K58" s="5">
        <v>218</v>
      </c>
      <c r="L58" s="5">
        <v>217</v>
      </c>
      <c r="M58" s="5">
        <v>204</v>
      </c>
      <c r="N58" s="5">
        <v>166</v>
      </c>
      <c r="O58" s="5">
        <v>200</v>
      </c>
      <c r="P58" s="5"/>
    </row>
    <row r="59" spans="1:16" ht="15">
      <c r="A59" s="3"/>
      <c r="B59" s="3"/>
      <c r="C59" s="3" t="s">
        <v>17</v>
      </c>
      <c r="D59" s="5">
        <v>63482</v>
      </c>
      <c r="E59" s="5">
        <v>52048</v>
      </c>
      <c r="F59" s="5">
        <v>74894</v>
      </c>
      <c r="G59" s="5">
        <v>47913</v>
      </c>
      <c r="H59" s="5">
        <v>70812</v>
      </c>
      <c r="I59" s="5">
        <v>47079</v>
      </c>
      <c r="J59" s="5">
        <v>46988.539</v>
      </c>
      <c r="K59" s="5">
        <v>46354.507</v>
      </c>
      <c r="L59" s="5">
        <v>45934.108</v>
      </c>
      <c r="M59" s="5">
        <v>47744.536</v>
      </c>
      <c r="N59" s="5">
        <v>39982.613</v>
      </c>
      <c r="O59" s="5">
        <v>59904.344</v>
      </c>
      <c r="P59" s="5">
        <f>SUM(D59:O59)</f>
        <v>643136.647</v>
      </c>
    </row>
    <row r="60" spans="1:16" ht="15">
      <c r="A60" s="3" t="s">
        <v>32</v>
      </c>
      <c r="B60" s="3">
        <v>2004</v>
      </c>
      <c r="C60" s="3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5">
      <c r="A61" s="3"/>
      <c r="B61" s="3"/>
      <c r="C61" s="3" t="s">
        <v>16</v>
      </c>
      <c r="D61" s="5">
        <v>19</v>
      </c>
      <c r="E61" s="5">
        <v>14</v>
      </c>
      <c r="F61" s="5">
        <v>18</v>
      </c>
      <c r="G61" s="5">
        <v>20</v>
      </c>
      <c r="H61" s="5">
        <v>26</v>
      </c>
      <c r="I61" s="5">
        <v>25</v>
      </c>
      <c r="J61" s="5">
        <v>29</v>
      </c>
      <c r="K61" s="5">
        <v>28</v>
      </c>
      <c r="L61" s="5">
        <v>30</v>
      </c>
      <c r="M61" s="5">
        <v>25</v>
      </c>
      <c r="N61" s="5">
        <v>20</v>
      </c>
      <c r="O61" s="5">
        <v>24</v>
      </c>
      <c r="P61" s="5"/>
    </row>
    <row r="62" spans="1:16" ht="15">
      <c r="A62" s="3"/>
      <c r="B62" s="3"/>
      <c r="C62" s="3" t="s">
        <v>17</v>
      </c>
      <c r="D62" s="5">
        <v>7637</v>
      </c>
      <c r="E62" s="5">
        <v>7960</v>
      </c>
      <c r="F62" s="5">
        <v>7850</v>
      </c>
      <c r="G62" s="5">
        <v>8043</v>
      </c>
      <c r="H62" s="5">
        <v>15607</v>
      </c>
      <c r="I62" s="5">
        <v>10092.998</v>
      </c>
      <c r="J62" s="5">
        <v>8042</v>
      </c>
      <c r="K62" s="5">
        <v>13189.491</v>
      </c>
      <c r="L62" s="5">
        <v>14178</v>
      </c>
      <c r="M62" s="5">
        <v>14069.066</v>
      </c>
      <c r="N62" s="5">
        <v>14876.774</v>
      </c>
      <c r="O62" s="5">
        <v>6249.8</v>
      </c>
      <c r="P62" s="5">
        <f>SUM(D62:O62)</f>
        <v>127795.12900000002</v>
      </c>
    </row>
    <row r="63" spans="1:16" ht="15">
      <c r="A63" s="3" t="s">
        <v>33</v>
      </c>
      <c r="B63" s="3">
        <v>2006</v>
      </c>
      <c r="C63" s="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5">
      <c r="A64" s="3"/>
      <c r="B64" s="3"/>
      <c r="C64" s="3" t="s">
        <v>16</v>
      </c>
      <c r="D64" s="5">
        <v>44</v>
      </c>
      <c r="E64" s="5">
        <v>33</v>
      </c>
      <c r="F64" s="5">
        <v>50</v>
      </c>
      <c r="G64" s="5">
        <v>54</v>
      </c>
      <c r="H64" s="5">
        <v>419</v>
      </c>
      <c r="I64" s="5">
        <v>461</v>
      </c>
      <c r="J64" s="5">
        <v>354</v>
      </c>
      <c r="K64" s="5">
        <v>747</v>
      </c>
      <c r="L64" s="5">
        <v>609</v>
      </c>
      <c r="M64" s="5">
        <v>563</v>
      </c>
      <c r="N64" s="5">
        <v>478</v>
      </c>
      <c r="O64" s="5">
        <v>564</v>
      </c>
      <c r="P64" s="5"/>
    </row>
    <row r="65" spans="1:16" ht="15">
      <c r="A65" s="3"/>
      <c r="B65" s="3"/>
      <c r="C65" s="3" t="s">
        <v>17</v>
      </c>
      <c r="D65" s="5">
        <v>143687</v>
      </c>
      <c r="E65" s="5">
        <v>82755</v>
      </c>
      <c r="F65" s="5">
        <v>132744</v>
      </c>
      <c r="G65" s="5">
        <v>132055</v>
      </c>
      <c r="H65" s="5">
        <v>1000425</v>
      </c>
      <c r="I65" s="5">
        <v>1000594.998</v>
      </c>
      <c r="J65" s="5">
        <v>921287.839</v>
      </c>
      <c r="K65" s="5">
        <v>1705437.057</v>
      </c>
      <c r="L65" s="5">
        <v>1461633.863</v>
      </c>
      <c r="M65" s="5">
        <v>1361202.13</v>
      </c>
      <c r="N65" s="5">
        <v>1066508.428</v>
      </c>
      <c r="O65" s="5">
        <v>1321837.104</v>
      </c>
      <c r="P65" s="5">
        <f>SUM(D65:O65)</f>
        <v>10330167.419</v>
      </c>
    </row>
    <row r="66" spans="1:16" ht="15">
      <c r="A66" s="3"/>
      <c r="B66" s="3"/>
      <c r="C66" s="3" t="s">
        <v>34</v>
      </c>
      <c r="D66" s="5">
        <v>185</v>
      </c>
      <c r="E66" s="5">
        <v>105.4</v>
      </c>
      <c r="F66" s="5">
        <v>128.4</v>
      </c>
      <c r="G66" s="5">
        <v>72.4</v>
      </c>
      <c r="H66" s="5">
        <v>99</v>
      </c>
      <c r="I66" s="5">
        <v>86.25</v>
      </c>
      <c r="J66" s="5">
        <v>144.6</v>
      </c>
      <c r="K66" s="5">
        <v>5653.725</v>
      </c>
      <c r="L66" s="5">
        <v>3765.224</v>
      </c>
      <c r="M66" s="5">
        <v>2216.708</v>
      </c>
      <c r="N66" s="5">
        <v>116.707</v>
      </c>
      <c r="O66" s="5">
        <v>236.554</v>
      </c>
      <c r="P66" s="5"/>
    </row>
    <row r="67" spans="1:16" ht="15">
      <c r="A67" s="3" t="s">
        <v>35</v>
      </c>
      <c r="B67" s="3">
        <v>2008</v>
      </c>
      <c r="C67" s="3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5">
      <c r="A68" s="3" t="s">
        <v>36</v>
      </c>
      <c r="B68" s="3"/>
      <c r="C68" s="3" t="s">
        <v>16</v>
      </c>
      <c r="D68" s="5">
        <v>619</v>
      </c>
      <c r="E68" s="5">
        <v>498</v>
      </c>
      <c r="F68" s="5">
        <v>570</v>
      </c>
      <c r="G68" s="5">
        <v>561</v>
      </c>
      <c r="H68" s="5">
        <v>608</v>
      </c>
      <c r="I68" s="5">
        <v>568</v>
      </c>
      <c r="J68" s="5">
        <v>636</v>
      </c>
      <c r="K68" s="5">
        <v>653</v>
      </c>
      <c r="L68" s="5">
        <v>611</v>
      </c>
      <c r="M68" s="5">
        <v>643</v>
      </c>
      <c r="N68" s="5">
        <v>530</v>
      </c>
      <c r="O68" s="5">
        <v>617</v>
      </c>
      <c r="P68" s="5"/>
    </row>
    <row r="69" spans="1:16" ht="15">
      <c r="A69" s="3"/>
      <c r="B69" s="3"/>
      <c r="C69" s="3" t="s">
        <v>17</v>
      </c>
      <c r="D69" s="5">
        <v>1540108</v>
      </c>
      <c r="E69" s="5">
        <v>1362516</v>
      </c>
      <c r="F69" s="5">
        <v>1398595</v>
      </c>
      <c r="G69" s="5">
        <v>1209701</v>
      </c>
      <c r="H69" s="5">
        <v>1142880</v>
      </c>
      <c r="I69" s="5">
        <v>884457</v>
      </c>
      <c r="J69" s="5">
        <v>970680.125</v>
      </c>
      <c r="K69" s="5">
        <v>968801.952</v>
      </c>
      <c r="L69" s="5">
        <v>916854.122</v>
      </c>
      <c r="M69" s="5">
        <v>1017434.891</v>
      </c>
      <c r="N69" s="5">
        <v>884945.662</v>
      </c>
      <c r="O69" s="5">
        <v>1273184.671</v>
      </c>
      <c r="P69" s="5">
        <f>SUM(D69:O69)</f>
        <v>13570158.423</v>
      </c>
    </row>
    <row r="70" spans="1:16" ht="15">
      <c r="A70" s="3"/>
      <c r="B70" s="3"/>
      <c r="C70" s="3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5">
      <c r="A71" s="3" t="s">
        <v>37</v>
      </c>
      <c r="B71" s="3">
        <v>2010</v>
      </c>
      <c r="C71" s="3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5">
      <c r="A72" s="3"/>
      <c r="B72" s="3"/>
      <c r="C72" s="3" t="s">
        <v>16</v>
      </c>
      <c r="D72" s="5">
        <v>35</v>
      </c>
      <c r="E72" s="5">
        <v>31</v>
      </c>
      <c r="F72" s="5">
        <v>32</v>
      </c>
      <c r="G72" s="5">
        <v>32</v>
      </c>
      <c r="H72" s="5">
        <v>33</v>
      </c>
      <c r="I72" s="5">
        <v>28</v>
      </c>
      <c r="J72" s="5">
        <v>37</v>
      </c>
      <c r="K72" s="5">
        <v>38</v>
      </c>
      <c r="L72" s="5">
        <v>34</v>
      </c>
      <c r="M72" s="5">
        <v>37</v>
      </c>
      <c r="N72" s="5">
        <v>32</v>
      </c>
      <c r="O72" s="5">
        <v>36</v>
      </c>
      <c r="P72" s="5"/>
    </row>
    <row r="73" spans="1:16" ht="15">
      <c r="A73" s="3"/>
      <c r="B73" s="3"/>
      <c r="C73" s="3" t="s">
        <v>17</v>
      </c>
      <c r="D73" s="5">
        <v>734321</v>
      </c>
      <c r="E73" s="5">
        <v>763107</v>
      </c>
      <c r="F73" s="5">
        <v>652902</v>
      </c>
      <c r="G73" s="5">
        <v>493837</v>
      </c>
      <c r="H73" s="5">
        <v>311179</v>
      </c>
      <c r="I73" s="5">
        <v>140930</v>
      </c>
      <c r="J73" s="5">
        <v>249944</v>
      </c>
      <c r="K73" s="5">
        <v>296574.5</v>
      </c>
      <c r="L73" s="5">
        <v>178546</v>
      </c>
      <c r="M73" s="5">
        <v>184156</v>
      </c>
      <c r="N73" s="5">
        <v>290232</v>
      </c>
      <c r="O73" s="5">
        <v>611587</v>
      </c>
      <c r="P73" s="5">
        <f>SUM(D73:O73)</f>
        <v>4907315.5</v>
      </c>
    </row>
    <row r="74" spans="1:16" ht="15">
      <c r="A74" s="3"/>
      <c r="B74" s="3"/>
      <c r="C74" s="3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5.75">
      <c r="A75" s="3"/>
      <c r="B75" s="3"/>
      <c r="C75" s="3" t="s">
        <v>16</v>
      </c>
      <c r="D75" s="6">
        <f aca="true" t="shared" si="2" ref="D75:O75">D55+D58+D61+D64+D68+D72</f>
        <v>8029</v>
      </c>
      <c r="E75" s="6">
        <f t="shared" si="2"/>
        <v>8433</v>
      </c>
      <c r="F75" s="6">
        <f t="shared" si="2"/>
        <v>11544</v>
      </c>
      <c r="G75" s="6">
        <f t="shared" si="2"/>
        <v>11762</v>
      </c>
      <c r="H75" s="6">
        <f t="shared" si="2"/>
        <v>12859</v>
      </c>
      <c r="I75" s="6">
        <f t="shared" si="2"/>
        <v>12863</v>
      </c>
      <c r="J75" s="6">
        <f t="shared" si="2"/>
        <v>13981</v>
      </c>
      <c r="K75" s="6">
        <f t="shared" si="2"/>
        <v>14715</v>
      </c>
      <c r="L75" s="6">
        <f t="shared" si="2"/>
        <v>13794</v>
      </c>
      <c r="M75" s="6">
        <f t="shared" si="2"/>
        <v>14385</v>
      </c>
      <c r="N75" s="6">
        <f t="shared" si="2"/>
        <v>11484</v>
      </c>
      <c r="O75" s="6">
        <f t="shared" si="2"/>
        <v>13535</v>
      </c>
      <c r="P75" s="6"/>
    </row>
    <row r="76" spans="1:16" ht="15.75">
      <c r="A76" s="7" t="s">
        <v>38</v>
      </c>
      <c r="B76" s="7"/>
      <c r="C76" s="3" t="s">
        <v>17</v>
      </c>
      <c r="D76" s="6">
        <f aca="true" t="shared" si="3" ref="D76:O76">D56+D59+D62+D65+D69+D73</f>
        <v>16072245</v>
      </c>
      <c r="E76" s="6">
        <f t="shared" si="3"/>
        <v>15157074</v>
      </c>
      <c r="F76" s="6">
        <f t="shared" si="3"/>
        <v>16323517</v>
      </c>
      <c r="G76" s="6">
        <f t="shared" si="3"/>
        <v>12984093</v>
      </c>
      <c r="H76" s="6">
        <f t="shared" si="3"/>
        <v>13499691</v>
      </c>
      <c r="I76" s="6">
        <f t="shared" si="3"/>
        <v>11498029.959999999</v>
      </c>
      <c r="J76" s="6">
        <f t="shared" si="3"/>
        <v>14960360.095</v>
      </c>
      <c r="K76" s="6">
        <f t="shared" si="3"/>
        <v>14404906.307</v>
      </c>
      <c r="L76" s="6">
        <f t="shared" si="3"/>
        <v>13444916.95</v>
      </c>
      <c r="M76" s="6">
        <f t="shared" si="3"/>
        <v>13966543.183</v>
      </c>
      <c r="N76" s="6">
        <f t="shared" si="3"/>
        <v>10814123.542</v>
      </c>
      <c r="O76" s="6">
        <f t="shared" si="3"/>
        <v>14123173.029000001</v>
      </c>
      <c r="P76" s="6">
        <f>SUM(D76:O76)</f>
        <v>167248673.066</v>
      </c>
    </row>
    <row r="77" spans="1:16" ht="15.75">
      <c r="A77" s="7"/>
      <c r="B77" s="7"/>
      <c r="C77" s="7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5">
      <c r="A78" s="3" t="s">
        <v>39</v>
      </c>
      <c r="B78" s="3">
        <v>3000</v>
      </c>
      <c r="C78" s="3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5">
      <c r="A79" s="3"/>
      <c r="B79" s="3"/>
      <c r="C79" s="3" t="s">
        <v>16</v>
      </c>
      <c r="D79" s="5">
        <v>1192</v>
      </c>
      <c r="E79" s="5">
        <v>1104</v>
      </c>
      <c r="F79" s="5">
        <v>1126</v>
      </c>
      <c r="G79" s="5">
        <v>1152</v>
      </c>
      <c r="H79" s="5">
        <v>1178</v>
      </c>
      <c r="I79" s="5">
        <v>1169</v>
      </c>
      <c r="J79" s="5">
        <v>1258</v>
      </c>
      <c r="K79" s="5">
        <v>1281</v>
      </c>
      <c r="L79" s="5">
        <v>1247</v>
      </c>
      <c r="M79" s="5">
        <v>1287</v>
      </c>
      <c r="N79" s="5">
        <v>1034</v>
      </c>
      <c r="O79" s="5">
        <v>1161</v>
      </c>
      <c r="P79" s="5"/>
    </row>
    <row r="80" spans="1:16" ht="15">
      <c r="A80" s="3"/>
      <c r="B80" s="3"/>
      <c r="C80" s="3" t="s">
        <v>17</v>
      </c>
      <c r="D80" s="5">
        <v>24054334.146</v>
      </c>
      <c r="E80" s="5">
        <v>22045696.561</v>
      </c>
      <c r="F80" s="5">
        <v>21455629.08</v>
      </c>
      <c r="G80" s="5">
        <v>20376124</v>
      </c>
      <c r="H80" s="5">
        <v>23006694.611</v>
      </c>
      <c r="I80" s="5">
        <v>21506869</v>
      </c>
      <c r="J80" s="5">
        <v>26349958.482</v>
      </c>
      <c r="K80" s="5">
        <v>25786521.037</v>
      </c>
      <c r="L80" s="5">
        <v>26325953.666</v>
      </c>
      <c r="M80" s="5">
        <v>26278835.598</v>
      </c>
      <c r="N80" s="5">
        <v>20190147.12</v>
      </c>
      <c r="O80" s="5">
        <v>24661627.408</v>
      </c>
      <c r="P80" s="5">
        <f>SUM(D80:O80)</f>
        <v>282038390.709</v>
      </c>
    </row>
    <row r="81" spans="1:16" ht="15">
      <c r="A81" s="3" t="s">
        <v>40</v>
      </c>
      <c r="B81" s="3">
        <v>3002</v>
      </c>
      <c r="C81" s="3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5">
      <c r="A82" s="3"/>
      <c r="B82" s="3"/>
      <c r="C82" s="3" t="s">
        <v>16</v>
      </c>
      <c r="D82" s="5">
        <v>112</v>
      </c>
      <c r="E82" s="5">
        <v>92</v>
      </c>
      <c r="F82" s="5">
        <v>94</v>
      </c>
      <c r="G82" s="5">
        <v>98</v>
      </c>
      <c r="H82" s="5">
        <v>104</v>
      </c>
      <c r="I82" s="5">
        <v>106</v>
      </c>
      <c r="J82" s="5">
        <v>119</v>
      </c>
      <c r="K82" s="5">
        <v>100</v>
      </c>
      <c r="L82" s="5">
        <v>138</v>
      </c>
      <c r="M82" s="5">
        <v>116</v>
      </c>
      <c r="N82" s="5">
        <v>106</v>
      </c>
      <c r="O82" s="5">
        <v>109</v>
      </c>
      <c r="P82" s="5"/>
    </row>
    <row r="83" spans="1:16" ht="15">
      <c r="A83" s="3"/>
      <c r="B83" s="3"/>
      <c r="C83" s="3" t="s">
        <v>17</v>
      </c>
      <c r="D83" s="5">
        <v>5757926</v>
      </c>
      <c r="E83" s="5">
        <v>5333573</v>
      </c>
      <c r="F83" s="5">
        <v>5240722</v>
      </c>
      <c r="G83" s="5">
        <v>5214659</v>
      </c>
      <c r="H83" s="5">
        <v>5767844</v>
      </c>
      <c r="I83" s="5">
        <v>5009830.995</v>
      </c>
      <c r="J83" s="5">
        <v>5684357.943</v>
      </c>
      <c r="K83" s="5">
        <v>4856191</v>
      </c>
      <c r="L83" s="5">
        <v>5638784.979</v>
      </c>
      <c r="M83" s="5">
        <v>6357151.5</v>
      </c>
      <c r="N83" s="5">
        <v>5292795</v>
      </c>
      <c r="O83" s="5">
        <v>5821799.341</v>
      </c>
      <c r="P83" s="5">
        <f>SUM(D83:O83)</f>
        <v>65975634.758</v>
      </c>
    </row>
    <row r="84" spans="1:16" ht="15">
      <c r="A84" s="3" t="s">
        <v>41</v>
      </c>
      <c r="B84" s="3">
        <v>3006</v>
      </c>
      <c r="C84" s="3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5">
      <c r="A85" s="3"/>
      <c r="B85" s="3"/>
      <c r="C85" s="3" t="s">
        <v>16</v>
      </c>
      <c r="D85" s="5">
        <v>43</v>
      </c>
      <c r="E85" s="5">
        <v>42</v>
      </c>
      <c r="F85" s="5">
        <v>65</v>
      </c>
      <c r="G85" s="5">
        <v>33</v>
      </c>
      <c r="H85" s="5">
        <v>47</v>
      </c>
      <c r="I85" s="5">
        <v>29</v>
      </c>
      <c r="J85" s="5">
        <v>62</v>
      </c>
      <c r="K85" s="5">
        <v>64</v>
      </c>
      <c r="L85" s="5">
        <v>42</v>
      </c>
      <c r="M85" s="5">
        <v>30</v>
      </c>
      <c r="N85" s="5">
        <v>30</v>
      </c>
      <c r="O85" s="5">
        <v>54</v>
      </c>
      <c r="P85" s="5"/>
    </row>
    <row r="86" spans="1:16" ht="15">
      <c r="A86" s="3"/>
      <c r="B86" s="3"/>
      <c r="C86" s="3" t="s">
        <v>42</v>
      </c>
      <c r="D86" s="5">
        <v>15166290</v>
      </c>
      <c r="E86" s="5">
        <v>22986518</v>
      </c>
      <c r="F86" s="5">
        <v>37013342</v>
      </c>
      <c r="G86" s="5">
        <v>9817910</v>
      </c>
      <c r="H86" s="5">
        <v>31253834</v>
      </c>
      <c r="I86" s="5">
        <v>31138995</v>
      </c>
      <c r="J86" s="5">
        <v>14540320</v>
      </c>
      <c r="K86" s="5">
        <v>26306690</v>
      </c>
      <c r="L86" s="5">
        <v>34890887</v>
      </c>
      <c r="M86" s="5">
        <v>11488085</v>
      </c>
      <c r="N86" s="5">
        <v>19895259</v>
      </c>
      <c r="O86" s="5">
        <v>34803039</v>
      </c>
      <c r="P86" s="5">
        <f>SUM(D86:O86)</f>
        <v>289301169</v>
      </c>
    </row>
    <row r="87" spans="1:16" ht="15">
      <c r="A87" s="3" t="s">
        <v>50</v>
      </c>
      <c r="B87" s="3">
        <v>3008</v>
      </c>
      <c r="C87" s="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5">
      <c r="A88" s="3"/>
      <c r="B88" s="3"/>
      <c r="C88" s="3" t="s">
        <v>16</v>
      </c>
      <c r="D88" s="5">
        <v>11</v>
      </c>
      <c r="E88" s="5">
        <v>4</v>
      </c>
      <c r="F88" s="5">
        <v>11</v>
      </c>
      <c r="G88" s="5">
        <v>10</v>
      </c>
      <c r="H88" s="5">
        <v>8</v>
      </c>
      <c r="I88" s="5">
        <v>10</v>
      </c>
      <c r="J88" s="5">
        <v>14</v>
      </c>
      <c r="K88" s="5">
        <v>10</v>
      </c>
      <c r="L88" s="5">
        <v>12</v>
      </c>
      <c r="M88" s="5">
        <v>11</v>
      </c>
      <c r="N88" s="5">
        <v>3</v>
      </c>
      <c r="O88" s="5">
        <v>23</v>
      </c>
      <c r="P88" s="5"/>
    </row>
    <row r="89" spans="1:16" ht="15">
      <c r="A89" s="3"/>
      <c r="B89" s="3"/>
      <c r="C89" s="3" t="s">
        <v>42</v>
      </c>
      <c r="D89" s="5">
        <v>3120700</v>
      </c>
      <c r="E89" s="5">
        <v>1374050</v>
      </c>
      <c r="F89" s="5">
        <v>2208100</v>
      </c>
      <c r="G89" s="5">
        <v>2071000</v>
      </c>
      <c r="H89" s="5">
        <v>2224825</v>
      </c>
      <c r="I89" s="5">
        <v>3713850</v>
      </c>
      <c r="J89" s="5">
        <v>7834325</v>
      </c>
      <c r="K89" s="5">
        <v>4544000</v>
      </c>
      <c r="L89" s="5">
        <v>5330550</v>
      </c>
      <c r="M89" s="5">
        <v>4421825</v>
      </c>
      <c r="N89" s="5">
        <v>1395000</v>
      </c>
      <c r="O89" s="5">
        <v>4244750</v>
      </c>
      <c r="P89" s="5">
        <f>SUM(D89:O89)</f>
        <v>42482975</v>
      </c>
    </row>
    <row r="90" spans="1:16" ht="15">
      <c r="A90" s="3" t="s">
        <v>51</v>
      </c>
      <c r="B90" s="3"/>
      <c r="C90" s="3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5">
      <c r="A91" s="3"/>
      <c r="B91" s="3"/>
      <c r="C91" s="3" t="s">
        <v>16</v>
      </c>
      <c r="D91" s="5">
        <v>4</v>
      </c>
      <c r="E91" s="5">
        <v>4</v>
      </c>
      <c r="F91" s="5">
        <v>4</v>
      </c>
      <c r="G91" s="5">
        <v>4</v>
      </c>
      <c r="H91" s="5">
        <v>4</v>
      </c>
      <c r="I91" s="5">
        <v>4</v>
      </c>
      <c r="J91" s="5">
        <v>4</v>
      </c>
      <c r="K91" s="5">
        <v>4</v>
      </c>
      <c r="L91" s="5">
        <v>4</v>
      </c>
      <c r="M91" s="5">
        <v>4</v>
      </c>
      <c r="N91" s="5">
        <v>4</v>
      </c>
      <c r="O91" s="5">
        <v>4</v>
      </c>
      <c r="P91" s="5"/>
    </row>
    <row r="92" spans="1:16" ht="15">
      <c r="A92" s="3"/>
      <c r="B92" s="3"/>
      <c r="C92" s="3" t="s">
        <v>17</v>
      </c>
      <c r="D92" s="5">
        <v>26000800</v>
      </c>
      <c r="E92" s="5">
        <v>29178800</v>
      </c>
      <c r="F92" s="5">
        <v>25958700</v>
      </c>
      <c r="G92" s="5">
        <v>28045100</v>
      </c>
      <c r="H92" s="5">
        <v>30438500</v>
      </c>
      <c r="I92" s="5">
        <v>33607700</v>
      </c>
      <c r="J92" s="5">
        <v>32618400</v>
      </c>
      <c r="K92" s="5">
        <v>36334400</v>
      </c>
      <c r="L92" s="5">
        <v>36551400</v>
      </c>
      <c r="M92" s="5">
        <v>36105200</v>
      </c>
      <c r="N92" s="5">
        <v>33865400</v>
      </c>
      <c r="O92" s="5">
        <v>33288400</v>
      </c>
      <c r="P92" s="5">
        <f>SUM(D92:O92)</f>
        <v>381992800</v>
      </c>
    </row>
    <row r="93" spans="1:16" ht="15">
      <c r="A93" s="3"/>
      <c r="B93" s="3"/>
      <c r="C93" s="3"/>
      <c r="D93" s="5"/>
      <c r="E93" s="5"/>
      <c r="F93" s="5"/>
      <c r="G93" s="5"/>
      <c r="H93" s="5"/>
      <c r="I93" s="5"/>
      <c r="J93" s="5"/>
      <c r="K93" s="3"/>
      <c r="L93" s="5"/>
      <c r="M93" s="5"/>
      <c r="N93" s="5"/>
      <c r="O93" s="5"/>
      <c r="P93" s="5"/>
    </row>
    <row r="94" spans="1:16" ht="15.75">
      <c r="A94" s="3"/>
      <c r="B94" s="3"/>
      <c r="C94" s="3" t="s">
        <v>16</v>
      </c>
      <c r="D94" s="6">
        <f aca="true" t="shared" si="4" ref="D94:O94">D79+D82+D85+D88+D91</f>
        <v>1362</v>
      </c>
      <c r="E94" s="6">
        <f t="shared" si="4"/>
        <v>1246</v>
      </c>
      <c r="F94" s="6">
        <f t="shared" si="4"/>
        <v>1300</v>
      </c>
      <c r="G94" s="6">
        <f t="shared" si="4"/>
        <v>1297</v>
      </c>
      <c r="H94" s="6">
        <f t="shared" si="4"/>
        <v>1341</v>
      </c>
      <c r="I94" s="6">
        <f t="shared" si="4"/>
        <v>1318</v>
      </c>
      <c r="J94" s="6">
        <f t="shared" si="4"/>
        <v>1457</v>
      </c>
      <c r="K94" s="6">
        <f t="shared" si="4"/>
        <v>1459</v>
      </c>
      <c r="L94" s="6">
        <f t="shared" si="4"/>
        <v>1443</v>
      </c>
      <c r="M94" s="6">
        <f t="shared" si="4"/>
        <v>1448</v>
      </c>
      <c r="N94" s="6">
        <f t="shared" si="4"/>
        <v>1177</v>
      </c>
      <c r="O94" s="6">
        <f t="shared" si="4"/>
        <v>1351</v>
      </c>
      <c r="P94" s="6"/>
    </row>
    <row r="95" spans="1:16" ht="15.75">
      <c r="A95" s="7" t="s">
        <v>52</v>
      </c>
      <c r="B95" s="7"/>
      <c r="C95" s="3" t="s">
        <v>17</v>
      </c>
      <c r="D95" s="6">
        <f aca="true" t="shared" si="5" ref="D95:O95">D80+D83+D86+D89+D92</f>
        <v>74100050.146</v>
      </c>
      <c r="E95" s="6">
        <f t="shared" si="5"/>
        <v>80918637.561</v>
      </c>
      <c r="F95" s="6">
        <f t="shared" si="5"/>
        <v>91876493.08</v>
      </c>
      <c r="G95" s="6">
        <f t="shared" si="5"/>
        <v>65524793</v>
      </c>
      <c r="H95" s="6">
        <f t="shared" si="5"/>
        <v>92691697.611</v>
      </c>
      <c r="I95" s="6">
        <f t="shared" si="5"/>
        <v>94977244.995</v>
      </c>
      <c r="J95" s="6">
        <f t="shared" si="5"/>
        <v>87027361.425</v>
      </c>
      <c r="K95" s="6">
        <f t="shared" si="5"/>
        <v>97827802.037</v>
      </c>
      <c r="L95" s="6">
        <f t="shared" si="5"/>
        <v>108737575.64500001</v>
      </c>
      <c r="M95" s="6">
        <f t="shared" si="5"/>
        <v>84651097.098</v>
      </c>
      <c r="N95" s="6">
        <f t="shared" si="5"/>
        <v>80638601.12</v>
      </c>
      <c r="O95" s="6">
        <f t="shared" si="5"/>
        <v>102819615.749</v>
      </c>
      <c r="P95" s="6">
        <f>SUM(D95:O95)</f>
        <v>1061790969.467</v>
      </c>
    </row>
    <row r="96" spans="1:16" ht="15.75">
      <c r="A96" s="7"/>
      <c r="B96" s="7"/>
      <c r="C96" s="7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5">
      <c r="A97" s="3" t="s">
        <v>53</v>
      </c>
      <c r="B97" s="3">
        <v>4000</v>
      </c>
      <c r="C97" s="3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5">
      <c r="A98" s="3"/>
      <c r="B98" s="3"/>
      <c r="C98" s="3" t="s">
        <v>16</v>
      </c>
      <c r="D98" s="5">
        <v>918</v>
      </c>
      <c r="E98" s="5">
        <v>758</v>
      </c>
      <c r="F98" s="5">
        <v>869</v>
      </c>
      <c r="G98" s="5">
        <v>855</v>
      </c>
      <c r="H98" s="5">
        <v>1879</v>
      </c>
      <c r="I98" s="5">
        <v>1203</v>
      </c>
      <c r="J98" s="5">
        <v>1012</v>
      </c>
      <c r="K98" s="5">
        <v>1018</v>
      </c>
      <c r="L98" s="5">
        <v>949</v>
      </c>
      <c r="M98" s="5">
        <v>990</v>
      </c>
      <c r="N98" s="5">
        <v>793</v>
      </c>
      <c r="O98" s="5">
        <v>965</v>
      </c>
      <c r="P98" s="5"/>
    </row>
    <row r="99" spans="1:16" ht="15">
      <c r="A99" s="3"/>
      <c r="B99" s="3"/>
      <c r="C99" s="3" t="s">
        <v>17</v>
      </c>
      <c r="D99" s="5">
        <v>29566</v>
      </c>
      <c r="E99" s="5">
        <v>23766</v>
      </c>
      <c r="F99" s="5">
        <v>28488</v>
      </c>
      <c r="G99" s="5">
        <v>26886</v>
      </c>
      <c r="H99" s="5">
        <v>115281</v>
      </c>
      <c r="I99" s="5">
        <v>69281</v>
      </c>
      <c r="J99" s="5">
        <v>37636</v>
      </c>
      <c r="K99" s="5">
        <v>38815</v>
      </c>
      <c r="L99" s="5">
        <v>35250</v>
      </c>
      <c r="M99" s="5">
        <v>36392</v>
      </c>
      <c r="N99" s="5">
        <v>29013</v>
      </c>
      <c r="O99" s="5">
        <v>35762</v>
      </c>
      <c r="P99" s="5">
        <f>SUM(D99:O99)</f>
        <v>506136</v>
      </c>
    </row>
    <row r="100" spans="1:16" ht="15">
      <c r="A100" s="3" t="s">
        <v>54</v>
      </c>
      <c r="B100" s="3">
        <v>4001</v>
      </c>
      <c r="C100" s="3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5">
      <c r="A101" s="3"/>
      <c r="B101" s="3"/>
      <c r="C101" s="3" t="s">
        <v>16</v>
      </c>
      <c r="D101" s="5">
        <v>7</v>
      </c>
      <c r="E101" s="5">
        <v>2</v>
      </c>
      <c r="F101" s="5">
        <v>3</v>
      </c>
      <c r="G101" s="5">
        <v>16</v>
      </c>
      <c r="H101" s="5">
        <v>4</v>
      </c>
      <c r="I101" s="5">
        <v>5</v>
      </c>
      <c r="J101" s="5">
        <v>3</v>
      </c>
      <c r="K101" s="5">
        <v>5</v>
      </c>
      <c r="L101" s="5">
        <v>4</v>
      </c>
      <c r="M101" s="5">
        <v>5</v>
      </c>
      <c r="N101" s="5">
        <v>4</v>
      </c>
      <c r="O101" s="5">
        <v>6</v>
      </c>
      <c r="P101" s="5"/>
    </row>
    <row r="102" spans="1:16" ht="15">
      <c r="A102" s="3"/>
      <c r="B102" s="3"/>
      <c r="C102" s="3" t="s">
        <v>17</v>
      </c>
      <c r="D102" s="5">
        <v>258</v>
      </c>
      <c r="E102" s="5">
        <v>60</v>
      </c>
      <c r="F102" s="5">
        <v>75</v>
      </c>
      <c r="G102" s="5">
        <v>306</v>
      </c>
      <c r="H102" s="5">
        <v>119</v>
      </c>
      <c r="I102" s="5">
        <v>153</v>
      </c>
      <c r="J102" s="5">
        <v>120</v>
      </c>
      <c r="K102" s="5">
        <v>180</v>
      </c>
      <c r="L102" s="5">
        <v>140</v>
      </c>
      <c r="M102" s="5">
        <v>160</v>
      </c>
      <c r="N102" s="5">
        <v>110</v>
      </c>
      <c r="O102" s="5">
        <v>147</v>
      </c>
      <c r="P102" s="5">
        <f>SUM(D102:O102)</f>
        <v>1828</v>
      </c>
    </row>
    <row r="103" spans="1:16" ht="15">
      <c r="A103" s="3" t="s">
        <v>55</v>
      </c>
      <c r="B103" s="3">
        <v>4002</v>
      </c>
      <c r="C103" s="3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5">
      <c r="A104" s="3"/>
      <c r="B104" s="3"/>
      <c r="C104" s="3" t="s">
        <v>16</v>
      </c>
      <c r="D104" s="5">
        <v>412</v>
      </c>
      <c r="E104" s="5">
        <v>345</v>
      </c>
      <c r="F104" s="5">
        <v>412</v>
      </c>
      <c r="G104" s="5">
        <v>425</v>
      </c>
      <c r="H104" s="5">
        <v>961</v>
      </c>
      <c r="I104" s="5">
        <v>632</v>
      </c>
      <c r="J104" s="5">
        <v>469</v>
      </c>
      <c r="K104" s="5">
        <v>491</v>
      </c>
      <c r="L104" s="5">
        <v>461</v>
      </c>
      <c r="M104" s="5">
        <v>492</v>
      </c>
      <c r="N104" s="5">
        <v>397</v>
      </c>
      <c r="O104" s="5">
        <v>495</v>
      </c>
      <c r="P104" s="5"/>
    </row>
    <row r="105" spans="1:16" ht="15">
      <c r="A105" s="3"/>
      <c r="B105" s="3"/>
      <c r="C105" s="3" t="s">
        <v>17</v>
      </c>
      <c r="D105" s="5">
        <v>131350</v>
      </c>
      <c r="E105" s="5">
        <v>89673</v>
      </c>
      <c r="F105" s="5">
        <v>131534</v>
      </c>
      <c r="G105" s="5">
        <v>102445</v>
      </c>
      <c r="H105" s="5">
        <v>184227</v>
      </c>
      <c r="I105" s="5">
        <v>141287</v>
      </c>
      <c r="J105" s="5">
        <v>115525</v>
      </c>
      <c r="K105" s="5">
        <v>113019</v>
      </c>
      <c r="L105" s="5">
        <v>110173</v>
      </c>
      <c r="M105" s="5">
        <v>115935</v>
      </c>
      <c r="N105" s="5">
        <v>100128</v>
      </c>
      <c r="O105" s="5">
        <v>110872</v>
      </c>
      <c r="P105" s="5">
        <f>SUM(D105:O105)</f>
        <v>1446168</v>
      </c>
    </row>
    <row r="106" spans="1:16" ht="15">
      <c r="A106" s="3" t="s">
        <v>56</v>
      </c>
      <c r="B106" s="3">
        <v>4003</v>
      </c>
      <c r="C106" s="3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5">
      <c r="A107" s="3"/>
      <c r="B107" s="3"/>
      <c r="C107" s="3" t="s">
        <v>16</v>
      </c>
      <c r="D107" s="5"/>
      <c r="E107" s="5"/>
      <c r="F107" s="5"/>
      <c r="G107" s="5">
        <v>14</v>
      </c>
      <c r="H107" s="5">
        <v>1</v>
      </c>
      <c r="I107" s="5">
        <v>1</v>
      </c>
      <c r="J107" s="5">
        <v>1</v>
      </c>
      <c r="K107" s="5">
        <v>1</v>
      </c>
      <c r="L107" s="5">
        <v>1</v>
      </c>
      <c r="M107" s="5">
        <v>1</v>
      </c>
      <c r="N107" s="5">
        <v>1</v>
      </c>
      <c r="O107" s="5">
        <v>1</v>
      </c>
      <c r="P107" s="5"/>
    </row>
    <row r="108" spans="1:16" ht="15">
      <c r="A108" s="3"/>
      <c r="B108" s="3"/>
      <c r="C108" s="3" t="s">
        <v>17</v>
      </c>
      <c r="D108" s="5"/>
      <c r="E108" s="5"/>
      <c r="F108" s="5"/>
      <c r="G108" s="5">
        <v>406</v>
      </c>
      <c r="H108" s="5">
        <v>29</v>
      </c>
      <c r="I108" s="5">
        <v>29</v>
      </c>
      <c r="J108" s="5">
        <v>29</v>
      </c>
      <c r="K108" s="5">
        <v>29</v>
      </c>
      <c r="L108" s="5">
        <v>29</v>
      </c>
      <c r="M108" s="5">
        <v>29</v>
      </c>
      <c r="N108" s="5">
        <v>29</v>
      </c>
      <c r="O108" s="5">
        <v>29</v>
      </c>
      <c r="P108" s="5">
        <f>SUM(D108:O108)</f>
        <v>638</v>
      </c>
    </row>
    <row r="109" spans="1:16" ht="15">
      <c r="A109" s="3" t="s">
        <v>57</v>
      </c>
      <c r="B109" s="3">
        <v>4004</v>
      </c>
      <c r="C109" s="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5">
      <c r="A110" s="3"/>
      <c r="B110" s="3"/>
      <c r="C110" s="3" t="s">
        <v>16</v>
      </c>
      <c r="D110" s="5">
        <v>373</v>
      </c>
      <c r="E110" s="5">
        <v>293</v>
      </c>
      <c r="F110" s="5">
        <v>359</v>
      </c>
      <c r="G110" s="5">
        <v>335</v>
      </c>
      <c r="H110" s="5">
        <v>1046</v>
      </c>
      <c r="I110" s="5">
        <v>627</v>
      </c>
      <c r="J110" s="5">
        <v>419</v>
      </c>
      <c r="K110" s="5">
        <v>438</v>
      </c>
      <c r="L110" s="5">
        <v>404</v>
      </c>
      <c r="M110" s="5">
        <v>426</v>
      </c>
      <c r="N110" s="5">
        <v>327</v>
      </c>
      <c r="O110" s="5">
        <v>401</v>
      </c>
      <c r="P110" s="5"/>
    </row>
    <row r="111" spans="1:16" ht="15">
      <c r="A111" s="3"/>
      <c r="B111" s="3"/>
      <c r="C111" s="3" t="s">
        <v>17</v>
      </c>
      <c r="D111" s="5">
        <v>22480</v>
      </c>
      <c r="E111" s="5">
        <v>16158</v>
      </c>
      <c r="F111" s="5">
        <v>22235</v>
      </c>
      <c r="G111" s="5">
        <v>19614</v>
      </c>
      <c r="H111" s="5">
        <v>73514</v>
      </c>
      <c r="I111" s="5">
        <v>73633</v>
      </c>
      <c r="J111" s="5">
        <v>27828</v>
      </c>
      <c r="K111" s="5">
        <v>29143</v>
      </c>
      <c r="L111" s="5">
        <v>26457</v>
      </c>
      <c r="M111" s="5">
        <v>27173</v>
      </c>
      <c r="N111" s="5">
        <v>22660</v>
      </c>
      <c r="O111" s="5">
        <v>26509</v>
      </c>
      <c r="P111" s="5">
        <f>SUM(D111:O111)</f>
        <v>387404</v>
      </c>
    </row>
    <row r="112" spans="1:16" ht="15">
      <c r="A112" s="3" t="s">
        <v>58</v>
      </c>
      <c r="B112" s="3">
        <v>4005</v>
      </c>
      <c r="C112" s="3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5">
      <c r="A113" s="3"/>
      <c r="B113" s="3"/>
      <c r="C113" s="3" t="s">
        <v>16</v>
      </c>
      <c r="D113" s="5">
        <v>6</v>
      </c>
      <c r="E113" s="5">
        <v>4</v>
      </c>
      <c r="F113" s="5">
        <v>5</v>
      </c>
      <c r="G113" s="5">
        <v>7</v>
      </c>
      <c r="H113" s="5">
        <v>4</v>
      </c>
      <c r="I113" s="5">
        <v>2</v>
      </c>
      <c r="J113" s="5">
        <v>5</v>
      </c>
      <c r="K113" s="5">
        <v>3</v>
      </c>
      <c r="L113" s="5">
        <v>3</v>
      </c>
      <c r="M113" s="5">
        <v>2</v>
      </c>
      <c r="N113" s="5">
        <v>1</v>
      </c>
      <c r="O113" s="5">
        <v>4</v>
      </c>
      <c r="P113" s="5"/>
    </row>
    <row r="114" spans="1:16" ht="15">
      <c r="A114" s="3"/>
      <c r="B114" s="3"/>
      <c r="C114" s="3" t="s">
        <v>17</v>
      </c>
      <c r="D114" s="5">
        <v>354</v>
      </c>
      <c r="E114" s="5">
        <v>209</v>
      </c>
      <c r="F114" s="5">
        <v>291</v>
      </c>
      <c r="G114" s="5">
        <v>329</v>
      </c>
      <c r="H114" s="5">
        <v>250</v>
      </c>
      <c r="I114" s="5">
        <v>86</v>
      </c>
      <c r="J114" s="5">
        <v>294</v>
      </c>
      <c r="K114" s="5">
        <v>168</v>
      </c>
      <c r="L114" s="5">
        <v>128</v>
      </c>
      <c r="M114" s="5">
        <v>123</v>
      </c>
      <c r="N114" s="5">
        <v>41</v>
      </c>
      <c r="O114" s="5">
        <v>194</v>
      </c>
      <c r="P114" s="5">
        <f>SUM(D114:O114)</f>
        <v>2467</v>
      </c>
    </row>
    <row r="115" spans="1:16" ht="15">
      <c r="A115" s="3" t="s">
        <v>59</v>
      </c>
      <c r="B115" s="3">
        <v>4006</v>
      </c>
      <c r="C115" s="3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5">
      <c r="A116" s="3"/>
      <c r="B116" s="3"/>
      <c r="C116" s="3" t="s">
        <v>16</v>
      </c>
      <c r="D116" s="5">
        <v>180</v>
      </c>
      <c r="E116" s="5">
        <v>155</v>
      </c>
      <c r="F116" s="5">
        <v>181</v>
      </c>
      <c r="G116" s="5">
        <v>224</v>
      </c>
      <c r="H116" s="5">
        <v>789</v>
      </c>
      <c r="I116" s="5">
        <v>255</v>
      </c>
      <c r="J116" s="5">
        <v>221</v>
      </c>
      <c r="K116" s="5">
        <v>236</v>
      </c>
      <c r="L116" s="5">
        <v>219</v>
      </c>
      <c r="M116" s="5">
        <v>237</v>
      </c>
      <c r="N116" s="5">
        <v>182</v>
      </c>
      <c r="O116" s="5">
        <v>223</v>
      </c>
      <c r="P116" s="5"/>
    </row>
    <row r="117" spans="1:16" ht="15">
      <c r="A117" s="3"/>
      <c r="B117" s="3"/>
      <c r="C117" s="3" t="s">
        <v>17</v>
      </c>
      <c r="D117" s="5">
        <v>40260</v>
      </c>
      <c r="E117" s="5">
        <v>32454</v>
      </c>
      <c r="F117" s="5">
        <v>40320</v>
      </c>
      <c r="G117" s="5">
        <v>36144</v>
      </c>
      <c r="H117" s="5">
        <v>105289</v>
      </c>
      <c r="I117" s="5">
        <v>72232</v>
      </c>
      <c r="J117" s="5">
        <v>42252</v>
      </c>
      <c r="K117" s="5">
        <v>44980</v>
      </c>
      <c r="L117" s="5">
        <v>40346</v>
      </c>
      <c r="M117" s="5">
        <v>41714</v>
      </c>
      <c r="N117" s="5">
        <v>34168</v>
      </c>
      <c r="O117" s="5">
        <v>40202</v>
      </c>
      <c r="P117" s="5">
        <f>SUM(D117:O117)</f>
        <v>570361</v>
      </c>
    </row>
    <row r="118" spans="1:16" ht="15">
      <c r="A118" s="3" t="s">
        <v>60</v>
      </c>
      <c r="B118" s="3">
        <v>4007</v>
      </c>
      <c r="C118" s="3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5">
      <c r="A119" s="3"/>
      <c r="B119" s="3"/>
      <c r="C119" s="3" t="s">
        <v>16</v>
      </c>
      <c r="D119" s="5">
        <v>4</v>
      </c>
      <c r="E119" s="5">
        <v>4</v>
      </c>
      <c r="F119" s="5">
        <v>4</v>
      </c>
      <c r="G119" s="5">
        <v>16</v>
      </c>
      <c r="H119" s="5">
        <v>3</v>
      </c>
      <c r="I119" s="5">
        <v>3</v>
      </c>
      <c r="J119" s="5">
        <v>3</v>
      </c>
      <c r="K119" s="5">
        <v>4</v>
      </c>
      <c r="L119" s="5">
        <v>3</v>
      </c>
      <c r="M119" s="5">
        <v>5</v>
      </c>
      <c r="N119" s="5">
        <v>4</v>
      </c>
      <c r="O119" s="5">
        <v>4</v>
      </c>
      <c r="P119" s="5"/>
    </row>
    <row r="120" spans="1:16" ht="15">
      <c r="A120" s="3"/>
      <c r="B120" s="3"/>
      <c r="C120" s="3" t="s">
        <v>17</v>
      </c>
      <c r="D120" s="5">
        <v>240</v>
      </c>
      <c r="E120" s="5">
        <v>240</v>
      </c>
      <c r="F120" s="5">
        <v>240</v>
      </c>
      <c r="G120" s="5">
        <v>836</v>
      </c>
      <c r="H120" s="5">
        <v>180</v>
      </c>
      <c r="I120" s="5">
        <v>120</v>
      </c>
      <c r="J120" s="5">
        <v>190</v>
      </c>
      <c r="K120" s="5">
        <v>240</v>
      </c>
      <c r="L120" s="5">
        <v>180</v>
      </c>
      <c r="M120" s="5">
        <v>310</v>
      </c>
      <c r="N120" s="5">
        <v>192</v>
      </c>
      <c r="O120" s="5">
        <v>224</v>
      </c>
      <c r="P120" s="5">
        <f>SUM(D120:O120)</f>
        <v>3192</v>
      </c>
    </row>
    <row r="121" spans="1:16" ht="15">
      <c r="A121" s="3" t="s">
        <v>61</v>
      </c>
      <c r="B121" s="3">
        <v>4008</v>
      </c>
      <c r="C121" s="3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5">
      <c r="A122" s="3"/>
      <c r="B122" s="3"/>
      <c r="C122" s="3" t="s">
        <v>16</v>
      </c>
      <c r="D122" s="5">
        <v>262</v>
      </c>
      <c r="E122" s="5">
        <v>215</v>
      </c>
      <c r="F122" s="5">
        <v>255</v>
      </c>
      <c r="G122" s="5">
        <v>243</v>
      </c>
      <c r="H122" s="5">
        <v>904</v>
      </c>
      <c r="I122" s="5">
        <v>516</v>
      </c>
      <c r="J122" s="5">
        <v>317</v>
      </c>
      <c r="K122" s="5">
        <v>337</v>
      </c>
      <c r="L122" s="5">
        <v>312</v>
      </c>
      <c r="M122" s="5">
        <v>324</v>
      </c>
      <c r="N122" s="5">
        <v>251</v>
      </c>
      <c r="O122" s="5">
        <v>320</v>
      </c>
      <c r="P122" s="5"/>
    </row>
    <row r="123" spans="1:16" ht="15">
      <c r="A123" s="3"/>
      <c r="B123" s="3"/>
      <c r="C123" s="3" t="s">
        <v>17</v>
      </c>
      <c r="D123" s="5">
        <v>52288</v>
      </c>
      <c r="E123" s="5">
        <v>42232</v>
      </c>
      <c r="F123" s="5">
        <v>51171</v>
      </c>
      <c r="G123" s="5">
        <v>47404</v>
      </c>
      <c r="H123" s="5">
        <v>186271</v>
      </c>
      <c r="I123" s="5">
        <v>198604</v>
      </c>
      <c r="J123" s="5">
        <v>70579</v>
      </c>
      <c r="K123" s="5">
        <v>69899</v>
      </c>
      <c r="L123" s="5">
        <v>68539</v>
      </c>
      <c r="M123" s="5">
        <v>69679</v>
      </c>
      <c r="N123" s="5">
        <v>55758</v>
      </c>
      <c r="O123" s="5">
        <v>68200</v>
      </c>
      <c r="P123" s="5">
        <f>SUM(D123:O123)</f>
        <v>980624</v>
      </c>
    </row>
    <row r="124" spans="1:16" ht="15">
      <c r="A124" s="3" t="s">
        <v>62</v>
      </c>
      <c r="B124" s="3">
        <v>4009</v>
      </c>
      <c r="C124" s="3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5">
      <c r="A125" s="3"/>
      <c r="B125" s="3"/>
      <c r="C125" s="3" t="s">
        <v>16</v>
      </c>
      <c r="D125" s="5">
        <v>10</v>
      </c>
      <c r="E125" s="5">
        <v>7</v>
      </c>
      <c r="F125" s="5">
        <v>8</v>
      </c>
      <c r="G125" s="5">
        <v>8</v>
      </c>
      <c r="H125" s="5">
        <v>11</v>
      </c>
      <c r="I125" s="5">
        <v>8</v>
      </c>
      <c r="J125" s="5">
        <v>14</v>
      </c>
      <c r="K125" s="5">
        <v>11</v>
      </c>
      <c r="L125" s="5">
        <v>11</v>
      </c>
      <c r="M125" s="5">
        <v>12</v>
      </c>
      <c r="N125" s="5">
        <v>7</v>
      </c>
      <c r="O125" s="5">
        <v>6</v>
      </c>
      <c r="P125" s="5"/>
    </row>
    <row r="126" spans="1:16" ht="15">
      <c r="A126" s="3"/>
      <c r="B126" s="3"/>
      <c r="C126" s="3" t="s">
        <v>17</v>
      </c>
      <c r="D126" s="5">
        <v>1192</v>
      </c>
      <c r="E126" s="5">
        <v>999</v>
      </c>
      <c r="F126" s="5">
        <v>1043</v>
      </c>
      <c r="G126" s="5">
        <v>1003</v>
      </c>
      <c r="H126" s="5">
        <v>1313</v>
      </c>
      <c r="I126" s="5">
        <v>692</v>
      </c>
      <c r="J126" s="5">
        <v>1361</v>
      </c>
      <c r="K126" s="5">
        <v>1210</v>
      </c>
      <c r="L126" s="5">
        <v>1110</v>
      </c>
      <c r="M126" s="5">
        <v>1111</v>
      </c>
      <c r="N126" s="5">
        <v>255</v>
      </c>
      <c r="O126" s="5">
        <v>1843</v>
      </c>
      <c r="P126" s="5">
        <f>SUM(D126:O126)</f>
        <v>13132</v>
      </c>
    </row>
    <row r="127" spans="1:16" ht="15">
      <c r="A127" s="3" t="s">
        <v>63</v>
      </c>
      <c r="B127" s="3">
        <v>4010</v>
      </c>
      <c r="C127" s="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5">
      <c r="A128" s="3"/>
      <c r="B128" s="3"/>
      <c r="C128" s="3" t="s">
        <v>16</v>
      </c>
      <c r="D128" s="5">
        <v>57</v>
      </c>
      <c r="E128" s="5">
        <v>57</v>
      </c>
      <c r="F128" s="5">
        <v>58</v>
      </c>
      <c r="G128" s="5">
        <v>58</v>
      </c>
      <c r="H128" s="5">
        <v>201</v>
      </c>
      <c r="I128" s="5">
        <v>88</v>
      </c>
      <c r="J128" s="5">
        <v>74</v>
      </c>
      <c r="K128" s="5">
        <v>82</v>
      </c>
      <c r="L128" s="5">
        <v>73</v>
      </c>
      <c r="M128" s="5">
        <v>74</v>
      </c>
      <c r="N128" s="5">
        <v>58</v>
      </c>
      <c r="O128" s="5">
        <v>73</v>
      </c>
      <c r="P128" s="5"/>
    </row>
    <row r="129" spans="1:16" ht="15">
      <c r="A129" s="3"/>
      <c r="B129" s="3"/>
      <c r="C129" s="3" t="s">
        <v>17</v>
      </c>
      <c r="D129" s="5">
        <v>16747</v>
      </c>
      <c r="E129" s="5">
        <v>15720</v>
      </c>
      <c r="F129" s="5">
        <v>17271</v>
      </c>
      <c r="G129" s="5">
        <v>16462</v>
      </c>
      <c r="H129" s="5">
        <v>67488</v>
      </c>
      <c r="I129" s="5">
        <v>22258</v>
      </c>
      <c r="J129" s="5">
        <v>22021</v>
      </c>
      <c r="K129" s="5">
        <v>23931</v>
      </c>
      <c r="L129" s="5">
        <v>22569</v>
      </c>
      <c r="M129" s="5">
        <v>21375</v>
      </c>
      <c r="N129" s="5">
        <v>15100</v>
      </c>
      <c r="O129" s="5">
        <v>23474</v>
      </c>
      <c r="P129" s="5">
        <f>SUM(D129:O129)</f>
        <v>284416</v>
      </c>
    </row>
    <row r="130" spans="1:16" ht="15">
      <c r="A130" s="3" t="s">
        <v>64</v>
      </c>
      <c r="B130" s="3">
        <v>4012</v>
      </c>
      <c r="C130" s="3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5">
      <c r="A131" s="3"/>
      <c r="B131" s="3"/>
      <c r="C131" s="3" t="s">
        <v>16</v>
      </c>
      <c r="D131" s="5">
        <v>1290</v>
      </c>
      <c r="E131" s="5">
        <v>1005</v>
      </c>
      <c r="F131" s="5">
        <v>1224</v>
      </c>
      <c r="G131" s="5">
        <v>1147</v>
      </c>
      <c r="H131" s="5">
        <v>2322</v>
      </c>
      <c r="I131" s="5">
        <v>1489</v>
      </c>
      <c r="J131" s="5">
        <v>1317</v>
      </c>
      <c r="K131" s="5">
        <v>1329</v>
      </c>
      <c r="L131" s="5">
        <v>1232</v>
      </c>
      <c r="M131" s="5">
        <v>1289</v>
      </c>
      <c r="N131" s="5">
        <v>985</v>
      </c>
      <c r="O131" s="5">
        <v>1213</v>
      </c>
      <c r="P131" s="5"/>
    </row>
    <row r="132" spans="1:16" ht="15">
      <c r="A132" s="3"/>
      <c r="B132" s="3"/>
      <c r="C132" s="3" t="s">
        <v>17</v>
      </c>
      <c r="D132" s="5">
        <v>136357</v>
      </c>
      <c r="E132" s="5">
        <v>116958</v>
      </c>
      <c r="F132" s="5">
        <v>133740</v>
      </c>
      <c r="G132" s="5">
        <v>125277</v>
      </c>
      <c r="H132" s="5">
        <v>1046266</v>
      </c>
      <c r="I132" s="5">
        <v>674177</v>
      </c>
      <c r="J132" s="5">
        <v>233565</v>
      </c>
      <c r="K132" s="5">
        <v>241203</v>
      </c>
      <c r="L132" s="5">
        <v>214623</v>
      </c>
      <c r="M132" s="5">
        <v>238939</v>
      </c>
      <c r="N132" s="5">
        <v>148598</v>
      </c>
      <c r="O132" s="5">
        <v>213751</v>
      </c>
      <c r="P132" s="5">
        <f>SUM(D132:O132)</f>
        <v>3523454</v>
      </c>
    </row>
    <row r="133" spans="1:16" ht="15">
      <c r="A133" s="3" t="s">
        <v>65</v>
      </c>
      <c r="B133" s="3">
        <v>4013</v>
      </c>
      <c r="C133" s="3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5">
      <c r="A134" s="3"/>
      <c r="B134" s="3"/>
      <c r="C134" s="3" t="s">
        <v>16</v>
      </c>
      <c r="D134" s="5">
        <v>6</v>
      </c>
      <c r="E134" s="5">
        <v>6</v>
      </c>
      <c r="F134" s="5">
        <v>6</v>
      </c>
      <c r="G134" s="5">
        <v>6</v>
      </c>
      <c r="H134" s="5">
        <v>4</v>
      </c>
      <c r="I134" s="5">
        <v>11</v>
      </c>
      <c r="J134" s="5">
        <v>5</v>
      </c>
      <c r="K134" s="5">
        <v>5</v>
      </c>
      <c r="L134" s="5">
        <v>5</v>
      </c>
      <c r="M134" s="5">
        <v>5</v>
      </c>
      <c r="N134" s="5">
        <v>6</v>
      </c>
      <c r="O134" s="5">
        <v>4</v>
      </c>
      <c r="P134" s="5"/>
    </row>
    <row r="135" spans="1:16" ht="15">
      <c r="A135" s="3"/>
      <c r="B135" s="3"/>
      <c r="C135" s="3" t="s">
        <v>17</v>
      </c>
      <c r="D135" s="5">
        <v>270</v>
      </c>
      <c r="E135" s="5">
        <v>270</v>
      </c>
      <c r="F135" s="5">
        <v>270</v>
      </c>
      <c r="G135" s="5">
        <v>263</v>
      </c>
      <c r="H135" s="5">
        <v>180</v>
      </c>
      <c r="I135" s="5">
        <v>-306</v>
      </c>
      <c r="J135" s="5">
        <v>279</v>
      </c>
      <c r="K135" s="5">
        <v>315</v>
      </c>
      <c r="L135" s="5">
        <v>315</v>
      </c>
      <c r="M135" s="5">
        <v>315</v>
      </c>
      <c r="N135" s="5">
        <v>348</v>
      </c>
      <c r="O135" s="5">
        <v>195</v>
      </c>
      <c r="P135" s="5">
        <f>SUM(D135:O135)</f>
        <v>2714</v>
      </c>
    </row>
    <row r="136" spans="1:16" ht="15">
      <c r="A136" s="3" t="s">
        <v>66</v>
      </c>
      <c r="B136" s="3">
        <v>4014</v>
      </c>
      <c r="C136" s="3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5">
      <c r="A137" s="3"/>
      <c r="B137" s="3"/>
      <c r="C137" s="3" t="s">
        <v>16</v>
      </c>
      <c r="D137" s="5">
        <v>116</v>
      </c>
      <c r="E137" s="5">
        <v>94</v>
      </c>
      <c r="F137" s="5">
        <v>108</v>
      </c>
      <c r="G137" s="5">
        <v>105</v>
      </c>
      <c r="H137" s="5">
        <v>405</v>
      </c>
      <c r="I137" s="5">
        <v>225</v>
      </c>
      <c r="J137" s="5">
        <v>137</v>
      </c>
      <c r="K137" s="5">
        <v>139</v>
      </c>
      <c r="L137" s="5">
        <v>131</v>
      </c>
      <c r="M137" s="5">
        <v>142</v>
      </c>
      <c r="N137" s="5">
        <v>104</v>
      </c>
      <c r="O137" s="5">
        <v>128</v>
      </c>
      <c r="P137" s="5"/>
    </row>
    <row r="138" spans="1:16" ht="15">
      <c r="A138" s="3"/>
      <c r="B138" s="3"/>
      <c r="C138" s="3" t="s">
        <v>17</v>
      </c>
      <c r="D138" s="5">
        <v>12720</v>
      </c>
      <c r="E138" s="5">
        <v>11040</v>
      </c>
      <c r="F138" s="5">
        <v>12080</v>
      </c>
      <c r="G138" s="5">
        <v>11840</v>
      </c>
      <c r="H138" s="5">
        <v>51440</v>
      </c>
      <c r="I138" s="5">
        <v>25930</v>
      </c>
      <c r="J138" s="5">
        <v>15685</v>
      </c>
      <c r="K138" s="5">
        <v>16024</v>
      </c>
      <c r="L138" s="5">
        <v>14904</v>
      </c>
      <c r="M138" s="5">
        <v>16582</v>
      </c>
      <c r="N138" s="5">
        <v>12384</v>
      </c>
      <c r="O138" s="5">
        <v>14821</v>
      </c>
      <c r="P138" s="5">
        <f>SUM(D138:O138)</f>
        <v>215450</v>
      </c>
    </row>
    <row r="139" spans="1:16" ht="15">
      <c r="A139" s="3" t="s">
        <v>67</v>
      </c>
      <c r="B139" s="3">
        <v>4015</v>
      </c>
      <c r="C139" s="3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5">
      <c r="A140" s="3"/>
      <c r="B140" s="3"/>
      <c r="C140" s="3" t="s">
        <v>16</v>
      </c>
      <c r="D140" s="5">
        <v>1</v>
      </c>
      <c r="E140" s="5">
        <v>1</v>
      </c>
      <c r="F140" s="5">
        <v>1</v>
      </c>
      <c r="G140" s="5">
        <v>1</v>
      </c>
      <c r="H140" s="5">
        <v>1</v>
      </c>
      <c r="I140" s="5">
        <v>1</v>
      </c>
      <c r="J140" s="5">
        <v>1</v>
      </c>
      <c r="K140" s="5">
        <v>1</v>
      </c>
      <c r="L140" s="5">
        <v>1</v>
      </c>
      <c r="M140" s="5">
        <v>1</v>
      </c>
      <c r="N140" s="5">
        <v>1</v>
      </c>
      <c r="O140" s="5">
        <v>1</v>
      </c>
      <c r="P140" s="5"/>
    </row>
    <row r="141" spans="1:16" ht="15">
      <c r="A141" s="3"/>
      <c r="B141" s="3"/>
      <c r="C141" s="3" t="s">
        <v>17</v>
      </c>
      <c r="D141" s="5">
        <v>80</v>
      </c>
      <c r="E141" s="5">
        <v>80</v>
      </c>
      <c r="F141" s="5">
        <v>80</v>
      </c>
      <c r="G141" s="5">
        <v>80</v>
      </c>
      <c r="H141" s="5">
        <v>80</v>
      </c>
      <c r="I141" s="5">
        <v>80</v>
      </c>
      <c r="J141" s="5">
        <v>80</v>
      </c>
      <c r="K141" s="5">
        <v>80</v>
      </c>
      <c r="L141" s="5">
        <v>80</v>
      </c>
      <c r="M141" s="5">
        <v>80</v>
      </c>
      <c r="N141" s="5">
        <v>80</v>
      </c>
      <c r="O141" s="5">
        <v>80</v>
      </c>
      <c r="P141" s="5">
        <f>SUM(D141:O141)</f>
        <v>960</v>
      </c>
    </row>
    <row r="142" spans="1:16" ht="15">
      <c r="A142" s="3" t="s">
        <v>68</v>
      </c>
      <c r="B142" s="3">
        <v>4016</v>
      </c>
      <c r="C142" s="3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5">
      <c r="A143" s="3"/>
      <c r="B143" s="3"/>
      <c r="C143" s="3" t="s">
        <v>16</v>
      </c>
      <c r="D143" s="5">
        <v>12</v>
      </c>
      <c r="E143" s="5">
        <v>11</v>
      </c>
      <c r="F143" s="5">
        <v>10</v>
      </c>
      <c r="G143" s="5">
        <v>12</v>
      </c>
      <c r="H143" s="5">
        <v>161</v>
      </c>
      <c r="I143" s="5">
        <v>96</v>
      </c>
      <c r="J143" s="5">
        <v>27</v>
      </c>
      <c r="K143" s="5">
        <v>29</v>
      </c>
      <c r="L143" s="5">
        <v>27</v>
      </c>
      <c r="M143" s="5">
        <v>30</v>
      </c>
      <c r="N143" s="5">
        <v>20</v>
      </c>
      <c r="O143" s="5">
        <v>26</v>
      </c>
      <c r="P143" s="5"/>
    </row>
    <row r="144" spans="1:16" ht="15">
      <c r="A144" s="3"/>
      <c r="B144" s="3"/>
      <c r="C144" s="3" t="s">
        <v>17</v>
      </c>
      <c r="D144" s="5">
        <v>3255</v>
      </c>
      <c r="E144" s="5">
        <v>3150</v>
      </c>
      <c r="F144" s="5">
        <v>3045</v>
      </c>
      <c r="G144" s="5">
        <v>3255</v>
      </c>
      <c r="H144" s="5">
        <v>56700</v>
      </c>
      <c r="I144" s="5">
        <v>109008</v>
      </c>
      <c r="J144" s="5">
        <v>13740</v>
      </c>
      <c r="K144" s="5">
        <v>14267</v>
      </c>
      <c r="L144" s="5">
        <v>13643</v>
      </c>
      <c r="M144" s="5">
        <v>19320</v>
      </c>
      <c r="N144" s="5">
        <v>7035</v>
      </c>
      <c r="O144" s="5">
        <v>13545</v>
      </c>
      <c r="P144" s="5">
        <f>SUM(D144:O144)</f>
        <v>259963</v>
      </c>
    </row>
    <row r="145" spans="1:16" ht="15">
      <c r="A145" s="3" t="s">
        <v>69</v>
      </c>
      <c r="B145" s="3">
        <v>4017</v>
      </c>
      <c r="C145" s="3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5">
      <c r="A146" s="3"/>
      <c r="B146" s="3"/>
      <c r="C146" s="3" t="s">
        <v>16</v>
      </c>
      <c r="D146" s="5">
        <v>3</v>
      </c>
      <c r="E146" s="5">
        <v>1</v>
      </c>
      <c r="F146" s="5">
        <v>2</v>
      </c>
      <c r="G146" s="5">
        <v>2</v>
      </c>
      <c r="H146" s="5">
        <v>3</v>
      </c>
      <c r="I146" s="5">
        <v>1</v>
      </c>
      <c r="J146" s="5">
        <v>3</v>
      </c>
      <c r="K146" s="5">
        <v>2</v>
      </c>
      <c r="L146" s="5">
        <v>2</v>
      </c>
      <c r="M146" s="5">
        <v>2</v>
      </c>
      <c r="N146" s="5">
        <v>1</v>
      </c>
      <c r="O146" s="5">
        <v>2</v>
      </c>
      <c r="P146" s="5"/>
    </row>
    <row r="147" spans="1:16" ht="15">
      <c r="A147" s="3"/>
      <c r="B147" s="3"/>
      <c r="C147" s="3" t="s">
        <v>17</v>
      </c>
      <c r="D147" s="5">
        <v>315</v>
      </c>
      <c r="E147" s="5">
        <v>105</v>
      </c>
      <c r="F147" s="5">
        <v>210</v>
      </c>
      <c r="G147" s="5">
        <v>210</v>
      </c>
      <c r="H147" s="5">
        <v>315</v>
      </c>
      <c r="I147" s="5">
        <v>105</v>
      </c>
      <c r="J147" s="5">
        <v>333</v>
      </c>
      <c r="K147" s="5">
        <v>210</v>
      </c>
      <c r="L147" s="5">
        <v>210</v>
      </c>
      <c r="M147" s="5">
        <v>210</v>
      </c>
      <c r="N147" s="5">
        <v>105</v>
      </c>
      <c r="O147" s="5">
        <v>210</v>
      </c>
      <c r="P147" s="5">
        <f>SUM(D147:O147)</f>
        <v>2538</v>
      </c>
    </row>
    <row r="148" spans="1:16" ht="15">
      <c r="A148" s="3" t="s">
        <v>70</v>
      </c>
      <c r="B148" s="3">
        <v>4018</v>
      </c>
      <c r="C148" s="3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5">
      <c r="A149" s="3"/>
      <c r="B149" s="3"/>
      <c r="C149" s="3" t="s">
        <v>16</v>
      </c>
      <c r="D149" s="5">
        <v>231</v>
      </c>
      <c r="E149" s="5">
        <v>199</v>
      </c>
      <c r="F149" s="5">
        <v>224</v>
      </c>
      <c r="G149" s="5">
        <v>210</v>
      </c>
      <c r="H149" s="5">
        <v>885</v>
      </c>
      <c r="I149" s="5">
        <v>473</v>
      </c>
      <c r="J149" s="5">
        <v>280</v>
      </c>
      <c r="K149" s="5">
        <v>291</v>
      </c>
      <c r="L149" s="5">
        <v>267</v>
      </c>
      <c r="M149" s="5">
        <v>282</v>
      </c>
      <c r="N149" s="5">
        <v>204</v>
      </c>
      <c r="O149" s="5">
        <v>263</v>
      </c>
      <c r="P149" s="5"/>
    </row>
    <row r="150" spans="1:16" ht="15">
      <c r="A150" s="3"/>
      <c r="B150" s="3"/>
      <c r="C150" s="3" t="s">
        <v>17</v>
      </c>
      <c r="D150" s="5">
        <v>52438</v>
      </c>
      <c r="E150" s="5">
        <v>48764</v>
      </c>
      <c r="F150" s="5">
        <v>51325</v>
      </c>
      <c r="G150" s="5">
        <v>49432</v>
      </c>
      <c r="H150" s="5">
        <v>247950</v>
      </c>
      <c r="I150" s="5">
        <v>144159</v>
      </c>
      <c r="J150" s="5">
        <v>69219</v>
      </c>
      <c r="K150" s="5">
        <v>70403</v>
      </c>
      <c r="L150" s="5">
        <v>66038</v>
      </c>
      <c r="M150" s="5">
        <v>70480</v>
      </c>
      <c r="N150" s="5">
        <v>50856</v>
      </c>
      <c r="O150" s="5">
        <v>63427</v>
      </c>
      <c r="P150" s="5">
        <f>SUM(D150:O150)</f>
        <v>984491</v>
      </c>
    </row>
    <row r="151" spans="1:16" ht="15">
      <c r="A151" s="3" t="s">
        <v>71</v>
      </c>
      <c r="B151" s="3">
        <v>4019</v>
      </c>
      <c r="C151" s="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5">
      <c r="A152" s="3"/>
      <c r="B152" s="3"/>
      <c r="C152" s="3" t="s">
        <v>16</v>
      </c>
      <c r="D152" s="5">
        <v>1</v>
      </c>
      <c r="E152" s="5">
        <v>1</v>
      </c>
      <c r="F152" s="5">
        <v>1</v>
      </c>
      <c r="G152" s="5">
        <v>2</v>
      </c>
      <c r="H152" s="5">
        <v>3</v>
      </c>
      <c r="I152" s="5">
        <v>4</v>
      </c>
      <c r="J152" s="5">
        <v>6</v>
      </c>
      <c r="K152" s="5">
        <v>6</v>
      </c>
      <c r="L152" s="5">
        <v>6</v>
      </c>
      <c r="M152" s="5">
        <v>7</v>
      </c>
      <c r="N152" s="5">
        <v>2</v>
      </c>
      <c r="O152" s="5">
        <v>1</v>
      </c>
      <c r="P152" s="5"/>
    </row>
    <row r="153" spans="1:16" ht="15">
      <c r="A153" s="3"/>
      <c r="B153" s="3"/>
      <c r="C153" s="3" t="s">
        <v>17</v>
      </c>
      <c r="D153" s="5">
        <v>167</v>
      </c>
      <c r="E153" s="5">
        <v>167</v>
      </c>
      <c r="F153" s="5">
        <v>167</v>
      </c>
      <c r="G153" s="5">
        <v>334</v>
      </c>
      <c r="H153" s="5">
        <v>306</v>
      </c>
      <c r="I153" s="5">
        <v>1002</v>
      </c>
      <c r="J153" s="5">
        <v>1525</v>
      </c>
      <c r="K153" s="5">
        <v>1336</v>
      </c>
      <c r="L153" s="5">
        <v>1336</v>
      </c>
      <c r="M153" s="5">
        <v>1197</v>
      </c>
      <c r="N153" s="5">
        <v>333</v>
      </c>
      <c r="O153" s="5">
        <v>167</v>
      </c>
      <c r="P153" s="5">
        <f>SUM(D153:O153)</f>
        <v>8037</v>
      </c>
    </row>
    <row r="154" spans="1:16" ht="15">
      <c r="A154" s="3" t="s">
        <v>72</v>
      </c>
      <c r="B154" s="3">
        <v>4020</v>
      </c>
      <c r="C154" s="3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5">
      <c r="A155" s="3"/>
      <c r="B155" s="3"/>
      <c r="C155" s="3" t="s">
        <v>16</v>
      </c>
      <c r="D155" s="5">
        <v>8</v>
      </c>
      <c r="E155" s="5">
        <v>10</v>
      </c>
      <c r="F155" s="5">
        <v>8</v>
      </c>
      <c r="G155" s="5">
        <v>8</v>
      </c>
      <c r="H155" s="5">
        <v>10</v>
      </c>
      <c r="I155" s="5">
        <v>40</v>
      </c>
      <c r="J155" s="5">
        <v>11</v>
      </c>
      <c r="K155" s="5">
        <v>10</v>
      </c>
      <c r="L155" s="5">
        <v>9</v>
      </c>
      <c r="M155" s="5">
        <v>9</v>
      </c>
      <c r="N155" s="5">
        <v>5</v>
      </c>
      <c r="O155" s="5">
        <v>8</v>
      </c>
      <c r="P155" s="5"/>
    </row>
    <row r="156" spans="1:16" ht="15">
      <c r="A156" s="3"/>
      <c r="B156" s="3"/>
      <c r="C156" s="3" t="s">
        <v>17</v>
      </c>
      <c r="D156" s="5">
        <v>5628</v>
      </c>
      <c r="E156" s="5">
        <v>8040</v>
      </c>
      <c r="F156" s="5">
        <v>5628</v>
      </c>
      <c r="G156" s="5">
        <v>5628</v>
      </c>
      <c r="H156" s="5">
        <v>6499</v>
      </c>
      <c r="I156" s="5">
        <v>29480</v>
      </c>
      <c r="J156" s="5">
        <v>7022</v>
      </c>
      <c r="K156" s="5">
        <v>6124</v>
      </c>
      <c r="L156" s="5">
        <v>7878</v>
      </c>
      <c r="M156" s="5">
        <v>6432</v>
      </c>
      <c r="N156" s="5">
        <v>4020</v>
      </c>
      <c r="O156" s="5">
        <v>6030</v>
      </c>
      <c r="P156" s="5">
        <f>SUM(D156:O156)</f>
        <v>98409</v>
      </c>
    </row>
    <row r="157" spans="1:16" ht="15">
      <c r="A157" s="3" t="s">
        <v>73</v>
      </c>
      <c r="B157" s="3">
        <v>4022</v>
      </c>
      <c r="C157" s="3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5">
      <c r="A158" s="3"/>
      <c r="B158" s="3"/>
      <c r="C158" s="3" t="s">
        <v>16</v>
      </c>
      <c r="D158" s="5">
        <v>13</v>
      </c>
      <c r="E158" s="5">
        <v>7</v>
      </c>
      <c r="F158" s="5">
        <v>13</v>
      </c>
      <c r="G158" s="5">
        <v>10</v>
      </c>
      <c r="H158" s="5">
        <v>41</v>
      </c>
      <c r="I158" s="5">
        <v>58</v>
      </c>
      <c r="J158" s="5">
        <v>16</v>
      </c>
      <c r="K158" s="5">
        <v>16</v>
      </c>
      <c r="L158" s="5">
        <v>16</v>
      </c>
      <c r="M158" s="5">
        <v>19</v>
      </c>
      <c r="N158" s="5">
        <v>13</v>
      </c>
      <c r="O158" s="5">
        <v>16</v>
      </c>
      <c r="P158" s="5"/>
    </row>
    <row r="159" spans="1:16" ht="15">
      <c r="A159" s="3"/>
      <c r="B159" s="3"/>
      <c r="C159" s="3" t="s">
        <v>17</v>
      </c>
      <c r="D159" s="5">
        <v>3388</v>
      </c>
      <c r="E159" s="5">
        <v>2398</v>
      </c>
      <c r="F159" s="5">
        <v>3388</v>
      </c>
      <c r="G159" s="5">
        <v>2354</v>
      </c>
      <c r="H159" s="5">
        <v>5874</v>
      </c>
      <c r="I159" s="5">
        <v>12386</v>
      </c>
      <c r="J159" s="5">
        <v>3744</v>
      </c>
      <c r="K159" s="5">
        <v>3432</v>
      </c>
      <c r="L159" s="5">
        <v>3432</v>
      </c>
      <c r="M159" s="5">
        <v>3674</v>
      </c>
      <c r="N159" s="5">
        <v>3190</v>
      </c>
      <c r="O159" s="5">
        <v>3432</v>
      </c>
      <c r="P159" s="5">
        <f>SUM(D159:O159)</f>
        <v>50692</v>
      </c>
    </row>
    <row r="160" spans="1:16" ht="15">
      <c r="A160" s="3" t="s">
        <v>74</v>
      </c>
      <c r="B160" s="3">
        <v>4024</v>
      </c>
      <c r="C160" s="3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5">
      <c r="A161" s="3"/>
      <c r="B161" s="3"/>
      <c r="C161" s="3" t="s">
        <v>16</v>
      </c>
      <c r="D161" s="5">
        <v>2</v>
      </c>
      <c r="E161" s="5"/>
      <c r="F161" s="5">
        <v>2</v>
      </c>
      <c r="G161" s="5">
        <v>1</v>
      </c>
      <c r="H161" s="5">
        <v>16</v>
      </c>
      <c r="I161" s="5">
        <v>32</v>
      </c>
      <c r="J161" s="5">
        <v>4</v>
      </c>
      <c r="K161" s="5">
        <v>4</v>
      </c>
      <c r="L161" s="5">
        <v>4</v>
      </c>
      <c r="M161" s="5">
        <v>4</v>
      </c>
      <c r="N161" s="5">
        <v>4</v>
      </c>
      <c r="O161" s="5">
        <v>4</v>
      </c>
      <c r="P161" s="5"/>
    </row>
    <row r="162" spans="1:16" ht="15">
      <c r="A162" s="3"/>
      <c r="B162" s="3"/>
      <c r="C162" s="3" t="s">
        <v>17</v>
      </c>
      <c r="D162" s="5">
        <v>100</v>
      </c>
      <c r="E162" s="5"/>
      <c r="F162" s="5">
        <v>100</v>
      </c>
      <c r="G162" s="5">
        <v>50</v>
      </c>
      <c r="H162" s="5">
        <v>800</v>
      </c>
      <c r="I162" s="5">
        <v>4650</v>
      </c>
      <c r="J162" s="5">
        <v>448</v>
      </c>
      <c r="K162" s="5">
        <v>400</v>
      </c>
      <c r="L162" s="5">
        <v>400</v>
      </c>
      <c r="M162" s="5">
        <v>400</v>
      </c>
      <c r="N162" s="5">
        <v>400</v>
      </c>
      <c r="O162" s="5">
        <v>400</v>
      </c>
      <c r="P162" s="5">
        <f>SUM(D162:O162)</f>
        <v>8148</v>
      </c>
    </row>
    <row r="163" spans="1:16" ht="15">
      <c r="A163" s="3" t="s">
        <v>75</v>
      </c>
      <c r="B163" s="3">
        <v>4026</v>
      </c>
      <c r="C163" s="3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5">
      <c r="A164" s="3"/>
      <c r="B164" s="3"/>
      <c r="C164" s="3" t="s">
        <v>16</v>
      </c>
      <c r="D164" s="5"/>
      <c r="E164" s="5"/>
      <c r="F164" s="5"/>
      <c r="G164" s="5"/>
      <c r="H164" s="5"/>
      <c r="I164" s="5">
        <v>15</v>
      </c>
      <c r="J164" s="5">
        <v>1</v>
      </c>
      <c r="K164" s="5">
        <v>1</v>
      </c>
      <c r="L164" s="5">
        <v>1</v>
      </c>
      <c r="M164" s="5">
        <v>1</v>
      </c>
      <c r="N164" s="5">
        <v>1</v>
      </c>
      <c r="O164" s="5">
        <v>1</v>
      </c>
      <c r="P164" s="5"/>
    </row>
    <row r="165" spans="1:16" ht="15">
      <c r="A165" s="3"/>
      <c r="B165" s="3"/>
      <c r="C165" s="3" t="s">
        <v>17</v>
      </c>
      <c r="D165" s="5"/>
      <c r="E165" s="5"/>
      <c r="F165" s="5"/>
      <c r="G165" s="5"/>
      <c r="H165" s="5"/>
      <c r="I165" s="5">
        <v>8560</v>
      </c>
      <c r="J165" s="5">
        <v>625</v>
      </c>
      <c r="K165" s="5">
        <v>535</v>
      </c>
      <c r="L165" s="5">
        <v>535</v>
      </c>
      <c r="M165" s="5">
        <v>535</v>
      </c>
      <c r="N165" s="5">
        <v>535</v>
      </c>
      <c r="O165" s="5">
        <v>535</v>
      </c>
      <c r="P165" s="5">
        <f>SUM(D165:O165)</f>
        <v>11860</v>
      </c>
    </row>
    <row r="166" spans="1:16" ht="15">
      <c r="A166" s="3" t="s">
        <v>76</v>
      </c>
      <c r="B166" s="3">
        <v>4029</v>
      </c>
      <c r="C166" s="3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5">
      <c r="A167" s="3"/>
      <c r="B167" s="3"/>
      <c r="C167" s="3" t="s">
        <v>16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5">
      <c r="A168" s="3"/>
      <c r="B168" s="3"/>
      <c r="C168" s="3" t="s">
        <v>17</v>
      </c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>
        <f>SUM(D168:O168)</f>
        <v>0</v>
      </c>
    </row>
    <row r="169" spans="1:16" ht="15">
      <c r="A169" s="3" t="s">
        <v>77</v>
      </c>
      <c r="B169" s="3">
        <v>4030</v>
      </c>
      <c r="C169" s="3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5">
      <c r="A170" s="3"/>
      <c r="B170" s="3"/>
      <c r="C170" s="3" t="s">
        <v>16</v>
      </c>
      <c r="D170" s="5"/>
      <c r="E170" s="5"/>
      <c r="F170" s="5"/>
      <c r="G170" s="5"/>
      <c r="H170" s="5">
        <v>30</v>
      </c>
      <c r="I170" s="5">
        <v>4</v>
      </c>
      <c r="J170" s="5">
        <v>2</v>
      </c>
      <c r="K170" s="5">
        <v>1</v>
      </c>
      <c r="L170" s="5">
        <v>2</v>
      </c>
      <c r="M170" s="5">
        <v>2</v>
      </c>
      <c r="N170" s="5">
        <v>2</v>
      </c>
      <c r="O170" s="5">
        <v>2</v>
      </c>
      <c r="P170" s="5"/>
    </row>
    <row r="171" spans="1:16" ht="15">
      <c r="A171" s="3"/>
      <c r="B171" s="3"/>
      <c r="C171" s="3" t="s">
        <v>17</v>
      </c>
      <c r="D171" s="5"/>
      <c r="E171" s="5"/>
      <c r="F171" s="5"/>
      <c r="G171" s="5"/>
      <c r="H171" s="5">
        <v>1293714</v>
      </c>
      <c r="I171" s="5">
        <v>89462</v>
      </c>
      <c r="J171" s="5">
        <v>89462</v>
      </c>
      <c r="K171" s="5">
        <v>492</v>
      </c>
      <c r="L171" s="5">
        <v>89462</v>
      </c>
      <c r="M171" s="5">
        <v>89462</v>
      </c>
      <c r="N171" s="5">
        <v>89462</v>
      </c>
      <c r="O171" s="5">
        <v>89462</v>
      </c>
      <c r="P171" s="5">
        <f>SUM(D171:O171)</f>
        <v>1830978</v>
      </c>
    </row>
    <row r="172" spans="1:16" ht="15">
      <c r="A172" s="3" t="s">
        <v>78</v>
      </c>
      <c r="B172" s="3">
        <v>4031</v>
      </c>
      <c r="C172" s="3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5">
      <c r="A173" s="3"/>
      <c r="B173" s="3"/>
      <c r="C173" s="3" t="s">
        <v>16</v>
      </c>
      <c r="D173" s="5">
        <v>1</v>
      </c>
      <c r="E173" s="5">
        <v>1</v>
      </c>
      <c r="F173" s="5">
        <v>1</v>
      </c>
      <c r="G173" s="5">
        <v>1</v>
      </c>
      <c r="H173" s="5">
        <v>31</v>
      </c>
      <c r="I173" s="5">
        <v>6</v>
      </c>
      <c r="J173" s="5">
        <v>3</v>
      </c>
      <c r="K173" s="5">
        <v>2</v>
      </c>
      <c r="L173" s="5">
        <v>3</v>
      </c>
      <c r="M173" s="5">
        <v>3</v>
      </c>
      <c r="N173" s="5">
        <v>3</v>
      </c>
      <c r="O173" s="5">
        <v>3</v>
      </c>
      <c r="P173" s="5"/>
    </row>
    <row r="174" spans="1:16" ht="15">
      <c r="A174" s="3"/>
      <c r="B174" s="3"/>
      <c r="C174" s="3" t="s">
        <v>17</v>
      </c>
      <c r="D174" s="5">
        <v>660</v>
      </c>
      <c r="E174" s="5">
        <v>660</v>
      </c>
      <c r="F174" s="5">
        <v>660</v>
      </c>
      <c r="G174" s="5">
        <v>660</v>
      </c>
      <c r="H174" s="5">
        <v>147900</v>
      </c>
      <c r="I174" s="5">
        <v>10620</v>
      </c>
      <c r="J174" s="5">
        <v>10620</v>
      </c>
      <c r="K174" s="5">
        <v>780</v>
      </c>
      <c r="L174" s="5">
        <v>10620</v>
      </c>
      <c r="M174" s="5">
        <v>10620</v>
      </c>
      <c r="N174" s="5">
        <v>10620</v>
      </c>
      <c r="O174" s="5">
        <v>10620</v>
      </c>
      <c r="P174" s="5">
        <f>SUM(D174:O174)</f>
        <v>215040</v>
      </c>
    </row>
    <row r="175" spans="1:16" ht="15">
      <c r="A175" s="3" t="s">
        <v>79</v>
      </c>
      <c r="B175" s="3">
        <v>4032</v>
      </c>
      <c r="C175" s="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5">
      <c r="A176" s="3"/>
      <c r="B176" s="3"/>
      <c r="C176" s="3" t="s">
        <v>16</v>
      </c>
      <c r="D176" s="5">
        <v>2</v>
      </c>
      <c r="E176" s="5"/>
      <c r="F176" s="5">
        <v>2</v>
      </c>
      <c r="G176" s="5">
        <v>1</v>
      </c>
      <c r="H176" s="5">
        <v>16</v>
      </c>
      <c r="I176" s="5">
        <v>3</v>
      </c>
      <c r="J176" s="5">
        <v>2</v>
      </c>
      <c r="K176" s="5">
        <v>2</v>
      </c>
      <c r="L176" s="5">
        <v>2</v>
      </c>
      <c r="M176" s="5">
        <v>2</v>
      </c>
      <c r="N176" s="5">
        <v>2</v>
      </c>
      <c r="O176" s="5">
        <v>2</v>
      </c>
      <c r="P176" s="5"/>
    </row>
    <row r="177" spans="1:16" ht="15">
      <c r="A177" s="3"/>
      <c r="B177" s="3"/>
      <c r="C177" s="3" t="s">
        <v>17</v>
      </c>
      <c r="D177" s="5">
        <v>31746</v>
      </c>
      <c r="E177" s="5"/>
      <c r="F177" s="5">
        <v>31746</v>
      </c>
      <c r="G177" s="5">
        <v>15873</v>
      </c>
      <c r="H177" s="5">
        <v>17538</v>
      </c>
      <c r="I177" s="5">
        <v>15984</v>
      </c>
      <c r="J177" s="5">
        <v>15984</v>
      </c>
      <c r="K177" s="5">
        <v>15984</v>
      </c>
      <c r="L177" s="5">
        <v>15984</v>
      </c>
      <c r="M177" s="5">
        <v>15984</v>
      </c>
      <c r="N177" s="5">
        <v>15984</v>
      </c>
      <c r="O177" s="5">
        <v>15984</v>
      </c>
      <c r="P177" s="5">
        <f>SUM(D177:O177)</f>
        <v>208791</v>
      </c>
    </row>
    <row r="178" spans="1:16" ht="15">
      <c r="A178" s="3" t="s">
        <v>80</v>
      </c>
      <c r="B178" s="3">
        <v>4033</v>
      </c>
      <c r="C178" s="3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5">
      <c r="A179" s="3"/>
      <c r="B179" s="3"/>
      <c r="C179" s="3" t="s">
        <v>16</v>
      </c>
      <c r="D179" s="5">
        <v>4</v>
      </c>
      <c r="E179" s="5"/>
      <c r="F179" s="5">
        <v>4</v>
      </c>
      <c r="G179" s="5">
        <v>2</v>
      </c>
      <c r="H179" s="5">
        <v>2</v>
      </c>
      <c r="I179" s="5">
        <v>4</v>
      </c>
      <c r="J179" s="5">
        <v>2</v>
      </c>
      <c r="K179" s="5">
        <v>2</v>
      </c>
      <c r="L179" s="5">
        <v>2</v>
      </c>
      <c r="M179" s="5">
        <v>2</v>
      </c>
      <c r="N179" s="5">
        <v>2</v>
      </c>
      <c r="O179" s="5">
        <v>2</v>
      </c>
      <c r="P179" s="5"/>
    </row>
    <row r="180" spans="1:16" ht="15">
      <c r="A180" s="3"/>
      <c r="B180" s="3"/>
      <c r="C180" s="3" t="s">
        <v>17</v>
      </c>
      <c r="D180" s="5">
        <v>7182</v>
      </c>
      <c r="E180" s="5"/>
      <c r="F180" s="5">
        <v>7182</v>
      </c>
      <c r="G180" s="5">
        <v>3591</v>
      </c>
      <c r="H180" s="5">
        <v>3591</v>
      </c>
      <c r="I180" s="5">
        <v>3591</v>
      </c>
      <c r="J180" s="5">
        <v>3591</v>
      </c>
      <c r="K180" s="5">
        <v>3591</v>
      </c>
      <c r="L180" s="5">
        <v>3591</v>
      </c>
      <c r="M180" s="5">
        <v>3591</v>
      </c>
      <c r="N180" s="5">
        <v>3591</v>
      </c>
      <c r="O180" s="5">
        <v>3591</v>
      </c>
      <c r="P180" s="5">
        <f>SUM(D180:O180)</f>
        <v>46683</v>
      </c>
    </row>
    <row r="181" spans="1:16" ht="15">
      <c r="A181" s="3" t="s">
        <v>81</v>
      </c>
      <c r="B181" s="3">
        <v>4037</v>
      </c>
      <c r="C181" s="3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5">
      <c r="A182" s="3"/>
      <c r="B182" s="3"/>
      <c r="C182" s="3" t="s">
        <v>16</v>
      </c>
      <c r="D182" s="5">
        <v>2</v>
      </c>
      <c r="E182" s="5"/>
      <c r="F182" s="5">
        <v>2</v>
      </c>
      <c r="G182" s="5">
        <v>1</v>
      </c>
      <c r="H182" s="5">
        <v>1</v>
      </c>
      <c r="I182" s="5">
        <v>2</v>
      </c>
      <c r="J182" s="5">
        <v>1</v>
      </c>
      <c r="K182" s="5">
        <v>1</v>
      </c>
      <c r="L182" s="5">
        <v>1</v>
      </c>
      <c r="M182" s="5">
        <v>1</v>
      </c>
      <c r="N182" s="5">
        <v>1</v>
      </c>
      <c r="O182" s="5">
        <v>1</v>
      </c>
      <c r="P182" s="5"/>
    </row>
    <row r="183" spans="1:16" ht="15">
      <c r="A183" s="3"/>
      <c r="B183" s="3"/>
      <c r="C183" s="3" t="s">
        <v>17</v>
      </c>
      <c r="D183" s="5">
        <v>1336</v>
      </c>
      <c r="E183" s="5"/>
      <c r="F183" s="5">
        <v>1336</v>
      </c>
      <c r="G183" s="5">
        <v>668</v>
      </c>
      <c r="H183" s="5">
        <v>668</v>
      </c>
      <c r="I183" s="5">
        <v>668</v>
      </c>
      <c r="J183" s="5">
        <v>668</v>
      </c>
      <c r="K183" s="5">
        <v>668</v>
      </c>
      <c r="L183" s="5">
        <v>668</v>
      </c>
      <c r="M183" s="5">
        <v>668</v>
      </c>
      <c r="N183" s="5">
        <v>668</v>
      </c>
      <c r="O183" s="5">
        <v>668</v>
      </c>
      <c r="P183" s="5">
        <f>SUM(D183:O183)</f>
        <v>8684</v>
      </c>
    </row>
    <row r="184" spans="1:16" ht="15">
      <c r="A184" s="3" t="s">
        <v>82</v>
      </c>
      <c r="B184" s="3">
        <v>4042</v>
      </c>
      <c r="C184" s="3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5">
      <c r="A185" s="3"/>
      <c r="B185" s="3"/>
      <c r="C185" s="3" t="s">
        <v>16</v>
      </c>
      <c r="D185" s="5">
        <v>1</v>
      </c>
      <c r="E185" s="5">
        <v>1</v>
      </c>
      <c r="F185" s="5">
        <v>1</v>
      </c>
      <c r="G185" s="5">
        <v>1</v>
      </c>
      <c r="H185" s="5">
        <v>1</v>
      </c>
      <c r="I185" s="5">
        <v>5</v>
      </c>
      <c r="J185" s="5">
        <v>11</v>
      </c>
      <c r="K185" s="5">
        <v>14</v>
      </c>
      <c r="L185" s="5">
        <v>11</v>
      </c>
      <c r="M185" s="5">
        <v>11</v>
      </c>
      <c r="N185" s="5">
        <v>8</v>
      </c>
      <c r="O185" s="5">
        <v>11</v>
      </c>
      <c r="P185" s="5"/>
    </row>
    <row r="186" spans="1:16" ht="15">
      <c r="A186" s="3"/>
      <c r="B186" s="3"/>
      <c r="C186" s="3" t="s">
        <v>17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f>SUM(D186:O186)</f>
        <v>0</v>
      </c>
    </row>
    <row r="187" spans="1:16" ht="15">
      <c r="A187" s="3" t="s">
        <v>83</v>
      </c>
      <c r="B187" s="3">
        <v>4045</v>
      </c>
      <c r="C187" s="3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5">
      <c r="A188" s="3"/>
      <c r="B188" s="3"/>
      <c r="C188" s="3" t="s">
        <v>16</v>
      </c>
      <c r="D188" s="5">
        <v>1</v>
      </c>
      <c r="E188" s="5">
        <v>1</v>
      </c>
      <c r="F188" s="5">
        <v>1</v>
      </c>
      <c r="G188" s="5">
        <v>1</v>
      </c>
      <c r="H188" s="5">
        <v>1</v>
      </c>
      <c r="I188" s="5">
        <v>4</v>
      </c>
      <c r="J188" s="5">
        <v>11</v>
      </c>
      <c r="K188" s="5">
        <v>13</v>
      </c>
      <c r="L188" s="5">
        <v>11</v>
      </c>
      <c r="M188" s="5">
        <v>12</v>
      </c>
      <c r="N188" s="5">
        <v>8</v>
      </c>
      <c r="O188" s="5">
        <v>11</v>
      </c>
      <c r="P188" s="5"/>
    </row>
    <row r="189" spans="1:16" ht="15">
      <c r="A189" s="3"/>
      <c r="B189" s="3"/>
      <c r="C189" s="3" t="s">
        <v>17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f>SUM(D189:O189)</f>
        <v>0</v>
      </c>
    </row>
    <row r="190" spans="1:16" ht="15">
      <c r="A190" s="3" t="s">
        <v>84</v>
      </c>
      <c r="B190" s="3">
        <v>4046</v>
      </c>
      <c r="C190" s="3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5">
      <c r="A191" s="3"/>
      <c r="B191" s="3"/>
      <c r="C191" s="3" t="s">
        <v>16</v>
      </c>
      <c r="D191" s="5"/>
      <c r="E191" s="5"/>
      <c r="F191" s="5"/>
      <c r="G191" s="5"/>
      <c r="H191" s="5"/>
      <c r="I191" s="5"/>
      <c r="J191" s="5">
        <v>1</v>
      </c>
      <c r="K191" s="5">
        <v>2</v>
      </c>
      <c r="L191" s="5">
        <v>1</v>
      </c>
      <c r="M191" s="5">
        <v>1</v>
      </c>
      <c r="N191" s="5"/>
      <c r="O191" s="5">
        <v>1</v>
      </c>
      <c r="P191" s="5"/>
    </row>
    <row r="192" spans="1:16" ht="15">
      <c r="A192" s="3"/>
      <c r="B192" s="3"/>
      <c r="C192" s="3" t="s">
        <v>17</v>
      </c>
      <c r="D192" s="5"/>
      <c r="E192" s="5"/>
      <c r="F192" s="5"/>
      <c r="G192" s="5"/>
      <c r="H192" s="5"/>
      <c r="I192" s="5"/>
      <c r="J192" s="5">
        <v>0</v>
      </c>
      <c r="K192" s="5">
        <v>0</v>
      </c>
      <c r="L192" s="5">
        <v>0</v>
      </c>
      <c r="M192" s="5">
        <v>0</v>
      </c>
      <c r="N192" s="5"/>
      <c r="O192" s="5">
        <v>0</v>
      </c>
      <c r="P192" s="5">
        <f>SUM(D192:O192)</f>
        <v>0</v>
      </c>
    </row>
    <row r="193" spans="1:16" ht="15">
      <c r="A193" s="3" t="s">
        <v>85</v>
      </c>
      <c r="B193" s="3">
        <v>4047</v>
      </c>
      <c r="C193" s="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5">
      <c r="A194" s="3"/>
      <c r="B194" s="3"/>
      <c r="C194" s="3" t="s">
        <v>16</v>
      </c>
      <c r="D194" s="5"/>
      <c r="E194" s="5"/>
      <c r="F194" s="5"/>
      <c r="G194" s="5"/>
      <c r="H194" s="5"/>
      <c r="I194" s="5"/>
      <c r="J194" s="5">
        <v>1</v>
      </c>
      <c r="K194" s="5">
        <v>1</v>
      </c>
      <c r="L194" s="5">
        <v>1</v>
      </c>
      <c r="M194" s="5">
        <v>1</v>
      </c>
      <c r="N194" s="5">
        <v>1</v>
      </c>
      <c r="O194" s="5">
        <v>1</v>
      </c>
      <c r="P194" s="5"/>
    </row>
    <row r="195" spans="1:16" ht="15">
      <c r="A195" s="3"/>
      <c r="B195" s="3"/>
      <c r="C195" s="3" t="s">
        <v>17</v>
      </c>
      <c r="D195" s="5"/>
      <c r="E195" s="5"/>
      <c r="F195" s="5"/>
      <c r="G195" s="5"/>
      <c r="H195" s="5"/>
      <c r="I195" s="5"/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f>SUM(D195:O195)</f>
        <v>0</v>
      </c>
    </row>
    <row r="196" spans="1:16" ht="15">
      <c r="A196" s="3"/>
      <c r="B196" s="3"/>
      <c r="C196" s="3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5.75">
      <c r="A197" s="3"/>
      <c r="B197" s="3"/>
      <c r="C197" s="3" t="s">
        <v>16</v>
      </c>
      <c r="D197" s="6">
        <f aca="true" t="shared" si="6" ref="D197:O197">D98+D101+D104+D107+D110+D113+D116+D119+D122+D125+D128+D131+D134+D137+D140+D143+D146+D149+D152+D155+D158+D161+D164+D167+D170+D173+D176+D179+D182+D185+D188+D191+D194</f>
        <v>3923</v>
      </c>
      <c r="E197" s="6">
        <f t="shared" si="6"/>
        <v>3178</v>
      </c>
      <c r="F197" s="6">
        <f t="shared" si="6"/>
        <v>3764</v>
      </c>
      <c r="G197" s="6">
        <f t="shared" si="6"/>
        <v>3712</v>
      </c>
      <c r="H197" s="6">
        <f t="shared" si="6"/>
        <v>9736</v>
      </c>
      <c r="I197" s="6">
        <f t="shared" si="6"/>
        <v>5813</v>
      </c>
      <c r="J197" s="6">
        <f t="shared" si="6"/>
        <v>4380</v>
      </c>
      <c r="K197" s="6">
        <f t="shared" si="6"/>
        <v>4497</v>
      </c>
      <c r="L197" s="6">
        <f t="shared" si="6"/>
        <v>4175</v>
      </c>
      <c r="M197" s="6">
        <f t="shared" si="6"/>
        <v>4394</v>
      </c>
      <c r="N197" s="6">
        <f t="shared" si="6"/>
        <v>3398</v>
      </c>
      <c r="O197" s="6">
        <f t="shared" si="6"/>
        <v>4199</v>
      </c>
      <c r="P197" s="6"/>
    </row>
    <row r="198" spans="1:16" ht="15.75">
      <c r="A198" s="7" t="s">
        <v>86</v>
      </c>
      <c r="B198" s="7"/>
      <c r="C198" s="3" t="s">
        <v>17</v>
      </c>
      <c r="D198" s="6">
        <f aca="true" t="shared" si="7" ref="D198:O198">D99+D102+D105+D108+D111+D114+D117+D120+D123+D126+D129+D132+D135+D138+D141+D144+D147+D150+D153+D156+D159+D162+D165+D168+D171+D174+D177+D180+D183+D186+D189+D192+D195</f>
        <v>550377</v>
      </c>
      <c r="E198" s="6">
        <f t="shared" si="7"/>
        <v>413143</v>
      </c>
      <c r="F198" s="6">
        <f t="shared" si="7"/>
        <v>543625</v>
      </c>
      <c r="G198" s="6">
        <f t="shared" si="7"/>
        <v>471350</v>
      </c>
      <c r="H198" s="6">
        <f t="shared" si="7"/>
        <v>3613782</v>
      </c>
      <c r="I198" s="6">
        <f t="shared" si="7"/>
        <v>1707931</v>
      </c>
      <c r="J198" s="6">
        <f t="shared" si="7"/>
        <v>784425</v>
      </c>
      <c r="K198" s="6">
        <f t="shared" si="7"/>
        <v>697458</v>
      </c>
      <c r="L198" s="6">
        <f t="shared" si="7"/>
        <v>748640</v>
      </c>
      <c r="M198" s="6">
        <f t="shared" si="7"/>
        <v>792490</v>
      </c>
      <c r="N198" s="6">
        <f t="shared" si="7"/>
        <v>605663</v>
      </c>
      <c r="O198" s="6">
        <f t="shared" si="7"/>
        <v>744374</v>
      </c>
      <c r="P198" s="6">
        <f>P99+P102+P105+P108+P111+P114+P117+P120+P123+P126+P129+P132+P135+P138+P141+P144+P147+P150+P153+P156+P159+P162+P165+P168+P171+P174+P177+P180+P183+P186+P189+P192+P195</f>
        <v>11673258</v>
      </c>
    </row>
    <row r="200" spans="1:16" ht="15.75">
      <c r="A200" s="3"/>
      <c r="B200" s="3"/>
      <c r="C200" s="3" t="s">
        <v>16</v>
      </c>
      <c r="D200" s="6">
        <f aca="true" t="shared" si="8" ref="D200:O200">D51+D75+D94+D197</f>
        <v>67974</v>
      </c>
      <c r="E200" s="6">
        <f t="shared" si="8"/>
        <v>68282</v>
      </c>
      <c r="F200" s="6">
        <f t="shared" si="8"/>
        <v>94045</v>
      </c>
      <c r="G200" s="6">
        <f t="shared" si="8"/>
        <v>97200</v>
      </c>
      <c r="H200" s="6">
        <f t="shared" si="8"/>
        <v>111839</v>
      </c>
      <c r="I200" s="6">
        <f t="shared" si="8"/>
        <v>109472</v>
      </c>
      <c r="J200" s="6">
        <f t="shared" si="8"/>
        <v>118780</v>
      </c>
      <c r="K200" s="6">
        <f t="shared" si="8"/>
        <v>119670</v>
      </c>
      <c r="L200" s="6">
        <f t="shared" si="8"/>
        <v>114413</v>
      </c>
      <c r="M200" s="6">
        <f t="shared" si="8"/>
        <v>120411</v>
      </c>
      <c r="N200" s="6">
        <f t="shared" si="8"/>
        <v>95601</v>
      </c>
      <c r="O200" s="6">
        <f t="shared" si="8"/>
        <v>111217</v>
      </c>
      <c r="P200" s="6"/>
    </row>
    <row r="201" spans="1:16" ht="15.75">
      <c r="A201" s="7" t="s">
        <v>92</v>
      </c>
      <c r="B201" s="7"/>
      <c r="C201" s="3" t="s">
        <v>17</v>
      </c>
      <c r="D201" s="6">
        <f aca="true" t="shared" si="9" ref="D201:O201">D52+D76+D95+D198</f>
        <v>150717351.146</v>
      </c>
      <c r="E201" s="6">
        <f t="shared" si="9"/>
        <v>149100569.561</v>
      </c>
      <c r="F201" s="6">
        <f t="shared" si="9"/>
        <v>169874681.07999998</v>
      </c>
      <c r="G201" s="6">
        <f t="shared" si="9"/>
        <v>127630047</v>
      </c>
      <c r="H201" s="6">
        <f t="shared" si="9"/>
        <v>158120310.611</v>
      </c>
      <c r="I201" s="6">
        <f t="shared" si="9"/>
        <v>147580681.52300012</v>
      </c>
      <c r="J201" s="6">
        <f t="shared" si="9"/>
        <v>147419108.61699998</v>
      </c>
      <c r="K201" s="6">
        <f t="shared" si="9"/>
        <v>151298896.037</v>
      </c>
      <c r="L201" s="6">
        <f t="shared" si="9"/>
        <v>163642842.2000001</v>
      </c>
      <c r="M201" s="6">
        <f t="shared" si="9"/>
        <v>143669835.597</v>
      </c>
      <c r="N201" s="6">
        <f t="shared" si="9"/>
        <v>129151660.62</v>
      </c>
      <c r="O201" s="6">
        <f t="shared" si="9"/>
        <v>167087117.27899987</v>
      </c>
      <c r="P201" s="6">
        <f>SUM(D201:O201)</f>
        <v>1805293101.271</v>
      </c>
    </row>
  </sheetData>
  <printOptions/>
  <pageMargins left="0.5" right="0.5" top="0.5" bottom="0.5" header="0" footer="0"/>
  <pageSetup horizontalDpi="600" verticalDpi="600" orientation="landscape" scale="43" r:id="rId1"/>
  <headerFooter alignWithMargins="0">
    <oddFooter>&amp;C&amp;P</oddFooter>
  </headerFooter>
  <rowBreaks count="2" manualBreakCount="2">
    <brk id="76" max="255" man="1"/>
    <brk id="1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91"/>
  <sheetViews>
    <sheetView showOutlineSymbols="0" zoomScale="87" zoomScaleNormal="87" workbookViewId="0" topLeftCell="A11">
      <selection activeCell="O29" sqref="O29"/>
    </sheetView>
  </sheetViews>
  <sheetFormatPr defaultColWidth="9.6640625" defaultRowHeight="15"/>
  <cols>
    <col min="1" max="1" width="35.6640625" style="1" customWidth="1"/>
    <col min="2" max="2" width="9.6640625" style="1" customWidth="1"/>
    <col min="3" max="14" width="12.6640625" style="1" customWidth="1"/>
    <col min="15" max="15" width="13.6640625" style="1" customWidth="1"/>
    <col min="16" max="16384" width="9.6640625" style="1" customWidth="1"/>
  </cols>
  <sheetData>
    <row r="1" ht="15">
      <c r="B1" s="2" t="s">
        <v>0</v>
      </c>
    </row>
    <row r="2" ht="15">
      <c r="B2" s="2" t="s">
        <v>93</v>
      </c>
    </row>
    <row r="4" spans="1:15" ht="15">
      <c r="A4" s="3"/>
      <c r="B4" s="3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</row>
    <row r="5" spans="1:15" ht="15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>
      <c r="A6" s="3" t="s">
        <v>94</v>
      </c>
      <c r="B6" s="3" t="s">
        <v>16</v>
      </c>
      <c r="C6" s="5">
        <v>54660</v>
      </c>
      <c r="D6" s="5">
        <v>55425</v>
      </c>
      <c r="E6" s="5">
        <v>77437</v>
      </c>
      <c r="F6" s="5">
        <v>80429</v>
      </c>
      <c r="G6" s="5">
        <v>87903</v>
      </c>
      <c r="H6" s="5">
        <v>89478</v>
      </c>
      <c r="I6" s="5">
        <v>98962</v>
      </c>
      <c r="J6" s="5">
        <v>98999</v>
      </c>
      <c r="K6" s="5">
        <v>95001</v>
      </c>
      <c r="L6" s="5">
        <v>100184</v>
      </c>
      <c r="M6" s="5">
        <v>79542</v>
      </c>
      <c r="N6" s="5">
        <v>92132</v>
      </c>
      <c r="O6" s="5"/>
    </row>
    <row r="7" spans="1:15" ht="15">
      <c r="A7" s="3"/>
      <c r="B7" s="3" t="s">
        <v>17</v>
      </c>
      <c r="C7" s="5">
        <v>59994679</v>
      </c>
      <c r="D7" s="5">
        <v>52611715</v>
      </c>
      <c r="E7" s="5">
        <v>61131046</v>
      </c>
      <c r="F7" s="5">
        <v>48649811</v>
      </c>
      <c r="G7" s="5">
        <v>48315140</v>
      </c>
      <c r="H7" s="5">
        <v>39397475.5680001</v>
      </c>
      <c r="I7" s="5">
        <v>44646962.097</v>
      </c>
      <c r="J7" s="5">
        <v>38368729.693</v>
      </c>
      <c r="K7" s="5">
        <v>40711709.6050001</v>
      </c>
      <c r="L7" s="5">
        <v>44259705.316</v>
      </c>
      <c r="M7" s="5">
        <v>37093272.958</v>
      </c>
      <c r="N7" s="5">
        <v>49399954.5009999</v>
      </c>
      <c r="O7" s="5">
        <f>SUM(C7:N7)</f>
        <v>564580200.738</v>
      </c>
    </row>
    <row r="8" spans="1:15" ht="15.75">
      <c r="A8" s="7"/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">
      <c r="A9" s="3" t="s">
        <v>95</v>
      </c>
      <c r="B9" s="3" t="s">
        <v>16</v>
      </c>
      <c r="C9" s="5">
        <v>8029</v>
      </c>
      <c r="D9" s="5">
        <v>8433</v>
      </c>
      <c r="E9" s="5">
        <v>11544</v>
      </c>
      <c r="F9" s="5">
        <v>11762</v>
      </c>
      <c r="G9" s="5">
        <v>12859</v>
      </c>
      <c r="H9" s="5">
        <v>12863</v>
      </c>
      <c r="I9" s="5">
        <v>13981</v>
      </c>
      <c r="J9" s="5">
        <v>14715</v>
      </c>
      <c r="K9" s="5">
        <v>13794</v>
      </c>
      <c r="L9" s="5">
        <v>14385</v>
      </c>
      <c r="M9" s="5">
        <v>11484</v>
      </c>
      <c r="N9" s="5">
        <v>13535</v>
      </c>
      <c r="O9" s="5"/>
    </row>
    <row r="10" spans="1:15" ht="15">
      <c r="A10" s="3"/>
      <c r="B10" s="3" t="s">
        <v>17</v>
      </c>
      <c r="C10" s="5">
        <v>16072245</v>
      </c>
      <c r="D10" s="5">
        <v>15157074</v>
      </c>
      <c r="E10" s="5">
        <v>16323517</v>
      </c>
      <c r="F10" s="5">
        <v>12984093</v>
      </c>
      <c r="G10" s="5">
        <v>13499691</v>
      </c>
      <c r="H10" s="5">
        <v>11498029.96</v>
      </c>
      <c r="I10" s="5">
        <v>14960360.095</v>
      </c>
      <c r="J10" s="5">
        <v>14404906.307</v>
      </c>
      <c r="K10" s="5">
        <v>13444916.95</v>
      </c>
      <c r="L10" s="5">
        <v>13966543.183</v>
      </c>
      <c r="M10" s="5">
        <v>10814123.542</v>
      </c>
      <c r="N10" s="5">
        <v>14123173.029</v>
      </c>
      <c r="O10" s="5">
        <f>SUM(C10:N10)</f>
        <v>167248673.06599998</v>
      </c>
    </row>
    <row r="11" spans="1:15" ht="15.75">
      <c r="A11" s="7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5">
      <c r="A12" s="3" t="s">
        <v>96</v>
      </c>
      <c r="B12" s="3" t="s">
        <v>16</v>
      </c>
      <c r="C12" s="5">
        <v>3923</v>
      </c>
      <c r="D12" s="5">
        <v>3178</v>
      </c>
      <c r="E12" s="5">
        <v>3764</v>
      </c>
      <c r="F12" s="5">
        <v>3712</v>
      </c>
      <c r="G12" s="5">
        <v>9736</v>
      </c>
      <c r="H12" s="5">
        <v>5813</v>
      </c>
      <c r="I12" s="5">
        <v>4380</v>
      </c>
      <c r="J12" s="5">
        <v>4497</v>
      </c>
      <c r="K12" s="5">
        <v>4175</v>
      </c>
      <c r="L12" s="5">
        <v>4394</v>
      </c>
      <c r="M12" s="5">
        <v>3398</v>
      </c>
      <c r="N12" s="5">
        <v>4199</v>
      </c>
      <c r="O12" s="5"/>
    </row>
    <row r="13" spans="1:15" ht="15">
      <c r="A13" s="3"/>
      <c r="B13" s="3" t="s">
        <v>17</v>
      </c>
      <c r="C13" s="5">
        <v>550377</v>
      </c>
      <c r="D13" s="5">
        <v>413143</v>
      </c>
      <c r="E13" s="5">
        <v>543625</v>
      </c>
      <c r="F13" s="5">
        <v>471350</v>
      </c>
      <c r="G13" s="5">
        <v>3613782</v>
      </c>
      <c r="H13" s="5">
        <v>1707931</v>
      </c>
      <c r="I13" s="5">
        <v>784425</v>
      </c>
      <c r="J13" s="5">
        <v>697458</v>
      </c>
      <c r="K13" s="5">
        <v>748640</v>
      </c>
      <c r="L13" s="5">
        <v>792490</v>
      </c>
      <c r="M13" s="5">
        <v>605663</v>
      </c>
      <c r="N13" s="5">
        <v>744374</v>
      </c>
      <c r="O13" s="5">
        <f>SUM(C13:N13)</f>
        <v>11673258</v>
      </c>
    </row>
    <row r="14" spans="1:15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5.75">
      <c r="A15" s="7" t="s">
        <v>97</v>
      </c>
      <c r="B15" s="3" t="s">
        <v>16</v>
      </c>
      <c r="C15" s="6">
        <f aca="true" t="shared" si="0" ref="C15:N15">C6+C9+C12</f>
        <v>66612</v>
      </c>
      <c r="D15" s="6">
        <f t="shared" si="0"/>
        <v>67036</v>
      </c>
      <c r="E15" s="6">
        <f t="shared" si="0"/>
        <v>92745</v>
      </c>
      <c r="F15" s="6">
        <f t="shared" si="0"/>
        <v>95903</v>
      </c>
      <c r="G15" s="6">
        <f t="shared" si="0"/>
        <v>110498</v>
      </c>
      <c r="H15" s="6">
        <f t="shared" si="0"/>
        <v>108154</v>
      </c>
      <c r="I15" s="6">
        <f t="shared" si="0"/>
        <v>117323</v>
      </c>
      <c r="J15" s="6">
        <f t="shared" si="0"/>
        <v>118211</v>
      </c>
      <c r="K15" s="6">
        <f t="shared" si="0"/>
        <v>112970</v>
      </c>
      <c r="L15" s="6">
        <f t="shared" si="0"/>
        <v>118963</v>
      </c>
      <c r="M15" s="6">
        <f t="shared" si="0"/>
        <v>94424</v>
      </c>
      <c r="N15" s="6">
        <f t="shared" si="0"/>
        <v>109866</v>
      </c>
      <c r="O15" s="6"/>
    </row>
    <row r="16" spans="1:15" ht="15.75">
      <c r="A16" s="7"/>
      <c r="B16" s="3" t="s">
        <v>17</v>
      </c>
      <c r="C16" s="6">
        <f aca="true" t="shared" si="1" ref="C16:N16">C7+C10+C13</f>
        <v>76617301</v>
      </c>
      <c r="D16" s="6">
        <f t="shared" si="1"/>
        <v>68181932</v>
      </c>
      <c r="E16" s="6">
        <f t="shared" si="1"/>
        <v>77998188</v>
      </c>
      <c r="F16" s="6">
        <f t="shared" si="1"/>
        <v>62105254</v>
      </c>
      <c r="G16" s="6">
        <f t="shared" si="1"/>
        <v>65428613</v>
      </c>
      <c r="H16" s="6">
        <f t="shared" si="1"/>
        <v>52603436.5280001</v>
      </c>
      <c r="I16" s="6">
        <f t="shared" si="1"/>
        <v>60391747.192</v>
      </c>
      <c r="J16" s="6">
        <f t="shared" si="1"/>
        <v>53471094</v>
      </c>
      <c r="K16" s="6">
        <f t="shared" si="1"/>
        <v>54905266.5550001</v>
      </c>
      <c r="L16" s="6">
        <f t="shared" si="1"/>
        <v>59018738.499</v>
      </c>
      <c r="M16" s="6">
        <f t="shared" si="1"/>
        <v>48513059.5</v>
      </c>
      <c r="N16" s="6">
        <f t="shared" si="1"/>
        <v>64267501.5299999</v>
      </c>
      <c r="O16" s="6">
        <f>O7+O10+O13</f>
        <v>743502131.804</v>
      </c>
    </row>
    <row r="17" spans="1:15" ht="15.75">
      <c r="A17" s="7"/>
      <c r="B17" s="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5">
      <c r="A18" s="3" t="s">
        <v>39</v>
      </c>
      <c r="B18" s="3" t="s">
        <v>16</v>
      </c>
      <c r="C18" s="5">
        <v>1192</v>
      </c>
      <c r="D18" s="5">
        <v>1104</v>
      </c>
      <c r="E18" s="5">
        <v>1126</v>
      </c>
      <c r="F18" s="5">
        <v>1152</v>
      </c>
      <c r="G18" s="5">
        <v>1178</v>
      </c>
      <c r="H18" s="5">
        <v>1169</v>
      </c>
      <c r="I18" s="5">
        <v>1258</v>
      </c>
      <c r="J18" s="5">
        <v>1281</v>
      </c>
      <c r="K18" s="5">
        <v>1247</v>
      </c>
      <c r="L18" s="5">
        <v>1287</v>
      </c>
      <c r="M18" s="5">
        <v>1034</v>
      </c>
      <c r="N18" s="5">
        <v>1161</v>
      </c>
      <c r="O18" s="5"/>
    </row>
    <row r="19" spans="1:15" ht="15">
      <c r="A19" s="3"/>
      <c r="B19" s="3" t="s">
        <v>17</v>
      </c>
      <c r="C19" s="5">
        <v>24054334.146</v>
      </c>
      <c r="D19" s="5">
        <v>22045696.561</v>
      </c>
      <c r="E19" s="5">
        <v>21455629.08</v>
      </c>
      <c r="F19" s="5">
        <v>20376124</v>
      </c>
      <c r="G19" s="5">
        <v>23006694.611</v>
      </c>
      <c r="H19" s="5">
        <v>21506869</v>
      </c>
      <c r="I19" s="5">
        <v>26349958.482</v>
      </c>
      <c r="J19" s="5">
        <v>25786521.037</v>
      </c>
      <c r="K19" s="5">
        <v>26325953.666</v>
      </c>
      <c r="L19" s="5">
        <v>26278835.598</v>
      </c>
      <c r="M19" s="5">
        <v>20190147.12</v>
      </c>
      <c r="N19" s="5">
        <v>24661627.408</v>
      </c>
      <c r="O19" s="5">
        <f>SUM(C19:N19)</f>
        <v>282038390.709</v>
      </c>
    </row>
    <row r="20" spans="1:15" ht="15">
      <c r="A20" s="3"/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5">
      <c r="A21" s="3" t="s">
        <v>40</v>
      </c>
      <c r="B21" s="3" t="s">
        <v>16</v>
      </c>
      <c r="C21" s="5">
        <v>112</v>
      </c>
      <c r="D21" s="5">
        <v>92</v>
      </c>
      <c r="E21" s="5">
        <v>94</v>
      </c>
      <c r="F21" s="5">
        <v>98</v>
      </c>
      <c r="G21" s="5">
        <v>104</v>
      </c>
      <c r="H21" s="5">
        <v>106</v>
      </c>
      <c r="I21" s="5">
        <v>119</v>
      </c>
      <c r="J21" s="5">
        <v>100</v>
      </c>
      <c r="K21" s="5">
        <v>138</v>
      </c>
      <c r="L21" s="5">
        <v>116</v>
      </c>
      <c r="M21" s="5">
        <v>106</v>
      </c>
      <c r="N21" s="5">
        <v>109</v>
      </c>
      <c r="O21" s="5"/>
    </row>
    <row r="22" spans="1:15" ht="15">
      <c r="A22" s="3"/>
      <c r="B22" s="3" t="s">
        <v>17</v>
      </c>
      <c r="C22" s="5">
        <v>5757926</v>
      </c>
      <c r="D22" s="5">
        <v>5333573</v>
      </c>
      <c r="E22" s="5">
        <v>5240722</v>
      </c>
      <c r="F22" s="5">
        <v>5214659</v>
      </c>
      <c r="G22" s="5">
        <v>5767844</v>
      </c>
      <c r="H22" s="5">
        <v>5009830.995</v>
      </c>
      <c r="I22" s="5">
        <v>5684357.943</v>
      </c>
      <c r="J22" s="5">
        <v>4856191</v>
      </c>
      <c r="K22" s="5">
        <v>5638784.979</v>
      </c>
      <c r="L22" s="5">
        <v>6357151.5</v>
      </c>
      <c r="M22" s="5">
        <v>5292795</v>
      </c>
      <c r="N22" s="5">
        <v>5821799.341</v>
      </c>
      <c r="O22" s="5">
        <f>SUM(C22:N22)</f>
        <v>65975634.758</v>
      </c>
    </row>
    <row r="23" spans="1:15" ht="15">
      <c r="A23" s="3"/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5.75">
      <c r="A24" s="7" t="s">
        <v>98</v>
      </c>
      <c r="B24" s="3" t="s">
        <v>16</v>
      </c>
      <c r="C24" s="6">
        <f aca="true" t="shared" si="2" ref="C24:N24">C18+C21</f>
        <v>1304</v>
      </c>
      <c r="D24" s="6">
        <f t="shared" si="2"/>
        <v>1196</v>
      </c>
      <c r="E24" s="6">
        <f t="shared" si="2"/>
        <v>1220</v>
      </c>
      <c r="F24" s="6">
        <f t="shared" si="2"/>
        <v>1250</v>
      </c>
      <c r="G24" s="6">
        <f t="shared" si="2"/>
        <v>1282</v>
      </c>
      <c r="H24" s="6">
        <f t="shared" si="2"/>
        <v>1275</v>
      </c>
      <c r="I24" s="6">
        <f t="shared" si="2"/>
        <v>1377</v>
      </c>
      <c r="J24" s="6">
        <f t="shared" si="2"/>
        <v>1381</v>
      </c>
      <c r="K24" s="6">
        <f t="shared" si="2"/>
        <v>1385</v>
      </c>
      <c r="L24" s="6">
        <f t="shared" si="2"/>
        <v>1403</v>
      </c>
      <c r="M24" s="6">
        <f t="shared" si="2"/>
        <v>1140</v>
      </c>
      <c r="N24" s="6">
        <f t="shared" si="2"/>
        <v>1270</v>
      </c>
      <c r="O24" s="6"/>
    </row>
    <row r="25" spans="1:15" ht="15.75">
      <c r="A25" s="3"/>
      <c r="B25" s="3" t="s">
        <v>17</v>
      </c>
      <c r="C25" s="6">
        <f aca="true" t="shared" si="3" ref="C25:N25">C19+C22</f>
        <v>29812260.146</v>
      </c>
      <c r="D25" s="6">
        <f t="shared" si="3"/>
        <v>27379269.561</v>
      </c>
      <c r="E25" s="6">
        <f t="shared" si="3"/>
        <v>26696351.08</v>
      </c>
      <c r="F25" s="6">
        <f t="shared" si="3"/>
        <v>25590783</v>
      </c>
      <c r="G25" s="6">
        <f t="shared" si="3"/>
        <v>28774538.611</v>
      </c>
      <c r="H25" s="6">
        <f t="shared" si="3"/>
        <v>26516699.995</v>
      </c>
      <c r="I25" s="6">
        <f t="shared" si="3"/>
        <v>32034316.425</v>
      </c>
      <c r="J25" s="6">
        <f t="shared" si="3"/>
        <v>30642712.037</v>
      </c>
      <c r="K25" s="6">
        <f t="shared" si="3"/>
        <v>31964738.645000003</v>
      </c>
      <c r="L25" s="6">
        <f t="shared" si="3"/>
        <v>32635987.098</v>
      </c>
      <c r="M25" s="6">
        <f t="shared" si="3"/>
        <v>25482942.12</v>
      </c>
      <c r="N25" s="6">
        <f t="shared" si="3"/>
        <v>30483426.748999998</v>
      </c>
      <c r="O25" s="6">
        <f>O19+O22</f>
        <v>348014025.467</v>
      </c>
    </row>
    <row r="26" spans="1:15" ht="15">
      <c r="A26" s="3"/>
      <c r="B26" s="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5">
      <c r="A27" s="3" t="s">
        <v>41</v>
      </c>
      <c r="B27" s="3" t="s">
        <v>16</v>
      </c>
      <c r="C27" s="5">
        <v>43</v>
      </c>
      <c r="D27" s="5">
        <v>42</v>
      </c>
      <c r="E27" s="5">
        <v>65</v>
      </c>
      <c r="F27" s="5">
        <v>33</v>
      </c>
      <c r="G27" s="5">
        <v>47</v>
      </c>
      <c r="H27" s="5">
        <v>29</v>
      </c>
      <c r="I27" s="5">
        <v>62</v>
      </c>
      <c r="J27" s="5">
        <v>64</v>
      </c>
      <c r="K27" s="5">
        <v>42</v>
      </c>
      <c r="L27" s="5">
        <v>30</v>
      </c>
      <c r="M27" s="5">
        <v>30</v>
      </c>
      <c r="N27" s="5">
        <v>54</v>
      </c>
      <c r="O27" s="5"/>
    </row>
    <row r="28" spans="1:15" ht="15">
      <c r="A28" s="3"/>
      <c r="B28" s="3" t="s">
        <v>42</v>
      </c>
      <c r="C28" s="5">
        <v>15166290</v>
      </c>
      <c r="D28" s="5">
        <v>22986518</v>
      </c>
      <c r="E28" s="5">
        <v>37013342</v>
      </c>
      <c r="F28" s="5">
        <v>9817910</v>
      </c>
      <c r="G28" s="5">
        <v>31253834</v>
      </c>
      <c r="H28" s="5">
        <v>31138995</v>
      </c>
      <c r="I28" s="5">
        <v>14540320</v>
      </c>
      <c r="J28" s="5">
        <v>26306690</v>
      </c>
      <c r="K28" s="5">
        <v>34890887</v>
      </c>
      <c r="L28" s="5">
        <v>11488085</v>
      </c>
      <c r="M28" s="5">
        <v>19895259</v>
      </c>
      <c r="N28" s="5">
        <v>34803039</v>
      </c>
      <c r="O28" s="5">
        <f>SUM(C28:N28)</f>
        <v>289301169</v>
      </c>
    </row>
    <row r="29" spans="1:15" ht="15">
      <c r="A29" s="3"/>
      <c r="B29" s="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5">
      <c r="A30" s="3" t="s">
        <v>50</v>
      </c>
      <c r="B30" s="3" t="s">
        <v>16</v>
      </c>
      <c r="C30" s="5">
        <v>11</v>
      </c>
      <c r="D30" s="5">
        <v>4</v>
      </c>
      <c r="E30" s="5">
        <v>11</v>
      </c>
      <c r="F30" s="5">
        <v>10</v>
      </c>
      <c r="G30" s="5">
        <v>8</v>
      </c>
      <c r="H30" s="5">
        <v>10</v>
      </c>
      <c r="I30" s="5">
        <v>14</v>
      </c>
      <c r="J30" s="5">
        <v>10</v>
      </c>
      <c r="K30" s="5">
        <v>12</v>
      </c>
      <c r="L30" s="5">
        <v>11</v>
      </c>
      <c r="M30" s="5">
        <v>3</v>
      </c>
      <c r="N30" s="5">
        <v>23</v>
      </c>
      <c r="O30" s="5"/>
    </row>
    <row r="31" spans="1:15" ht="15">
      <c r="A31" s="3"/>
      <c r="B31" s="3" t="s">
        <v>42</v>
      </c>
      <c r="C31" s="5">
        <v>3120700</v>
      </c>
      <c r="D31" s="5">
        <v>1374050</v>
      </c>
      <c r="E31" s="5">
        <v>2208100</v>
      </c>
      <c r="F31" s="5">
        <v>2071000</v>
      </c>
      <c r="G31" s="5">
        <v>2224825</v>
      </c>
      <c r="H31" s="5">
        <v>3713850</v>
      </c>
      <c r="I31" s="5">
        <v>7834325</v>
      </c>
      <c r="J31" s="5">
        <v>4544000</v>
      </c>
      <c r="K31" s="5">
        <v>5330550</v>
      </c>
      <c r="L31" s="5">
        <v>4421825</v>
      </c>
      <c r="M31" s="5">
        <v>1395000</v>
      </c>
      <c r="N31" s="5">
        <v>4244750</v>
      </c>
      <c r="O31" s="5">
        <f>SUM(C31:N31)</f>
        <v>42482975</v>
      </c>
    </row>
    <row r="32" spans="1:15" ht="15">
      <c r="A32" s="3"/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5">
      <c r="A33" s="3" t="s">
        <v>51</v>
      </c>
      <c r="B33" s="3" t="s">
        <v>16</v>
      </c>
      <c r="C33" s="5">
        <v>4</v>
      </c>
      <c r="D33" s="5">
        <v>4</v>
      </c>
      <c r="E33" s="5">
        <v>4</v>
      </c>
      <c r="F33" s="5">
        <v>4</v>
      </c>
      <c r="G33" s="5">
        <v>4</v>
      </c>
      <c r="H33" s="5">
        <v>4</v>
      </c>
      <c r="I33" s="5">
        <v>4</v>
      </c>
      <c r="J33" s="5">
        <v>4</v>
      </c>
      <c r="K33" s="5">
        <v>4</v>
      </c>
      <c r="L33" s="5">
        <v>4</v>
      </c>
      <c r="M33" s="5">
        <v>4</v>
      </c>
      <c r="N33" s="5">
        <v>4</v>
      </c>
      <c r="O33" s="5"/>
    </row>
    <row r="34" spans="1:15" ht="15">
      <c r="A34" s="3"/>
      <c r="B34" s="3" t="s">
        <v>17</v>
      </c>
      <c r="C34" s="5">
        <v>26000800</v>
      </c>
      <c r="D34" s="5">
        <v>29178800</v>
      </c>
      <c r="E34" s="5">
        <v>25958700</v>
      </c>
      <c r="F34" s="5">
        <v>28045100</v>
      </c>
      <c r="G34" s="5">
        <v>30438500</v>
      </c>
      <c r="H34" s="5">
        <v>33607700</v>
      </c>
      <c r="I34" s="5">
        <v>32618400</v>
      </c>
      <c r="J34" s="5">
        <v>36334400</v>
      </c>
      <c r="K34" s="5">
        <v>36551400</v>
      </c>
      <c r="L34" s="5">
        <v>36105200</v>
      </c>
      <c r="M34" s="5">
        <v>33865400</v>
      </c>
      <c r="N34" s="5">
        <v>33288400</v>
      </c>
      <c r="O34" s="5">
        <f>SUM(C34:N34)</f>
        <v>381992800</v>
      </c>
    </row>
    <row r="35" spans="1:15" ht="15">
      <c r="A35" s="3"/>
      <c r="B35" s="3"/>
      <c r="C35" s="5"/>
      <c r="D35" s="5"/>
      <c r="E35" s="5"/>
      <c r="F35" s="5"/>
      <c r="G35" s="5"/>
      <c r="H35" s="5"/>
      <c r="I35" s="5"/>
      <c r="J35" s="3"/>
      <c r="K35" s="5"/>
      <c r="L35" s="5"/>
      <c r="M35" s="5"/>
      <c r="N35" s="5"/>
      <c r="O35" s="5"/>
    </row>
    <row r="36" spans="1:15" ht="15.75">
      <c r="A36" s="7" t="s">
        <v>99</v>
      </c>
      <c r="B36" s="3" t="s">
        <v>16</v>
      </c>
      <c r="C36" s="6">
        <f aca="true" t="shared" si="4" ref="C36:N36">C27+C30+C33</f>
        <v>58</v>
      </c>
      <c r="D36" s="6">
        <f t="shared" si="4"/>
        <v>50</v>
      </c>
      <c r="E36" s="6">
        <f t="shared" si="4"/>
        <v>80</v>
      </c>
      <c r="F36" s="6">
        <f t="shared" si="4"/>
        <v>47</v>
      </c>
      <c r="G36" s="6">
        <f t="shared" si="4"/>
        <v>59</v>
      </c>
      <c r="H36" s="6">
        <f t="shared" si="4"/>
        <v>43</v>
      </c>
      <c r="I36" s="6">
        <f t="shared" si="4"/>
        <v>80</v>
      </c>
      <c r="J36" s="6">
        <f t="shared" si="4"/>
        <v>78</v>
      </c>
      <c r="K36" s="6">
        <f t="shared" si="4"/>
        <v>58</v>
      </c>
      <c r="L36" s="6">
        <f t="shared" si="4"/>
        <v>45</v>
      </c>
      <c r="M36" s="6">
        <f t="shared" si="4"/>
        <v>37</v>
      </c>
      <c r="N36" s="6">
        <f t="shared" si="4"/>
        <v>81</v>
      </c>
      <c r="O36" s="6"/>
    </row>
    <row r="37" spans="1:15" ht="15.75">
      <c r="A37" s="3"/>
      <c r="B37" s="3" t="s">
        <v>17</v>
      </c>
      <c r="C37" s="6">
        <f aca="true" t="shared" si="5" ref="C37:N37">C28+C31+C34</f>
        <v>44287790</v>
      </c>
      <c r="D37" s="6">
        <f t="shared" si="5"/>
        <v>53539368</v>
      </c>
      <c r="E37" s="6">
        <f t="shared" si="5"/>
        <v>65180142</v>
      </c>
      <c r="F37" s="6">
        <f t="shared" si="5"/>
        <v>39934010</v>
      </c>
      <c r="G37" s="6">
        <f t="shared" si="5"/>
        <v>63917159</v>
      </c>
      <c r="H37" s="6">
        <f t="shared" si="5"/>
        <v>68460545</v>
      </c>
      <c r="I37" s="6">
        <f t="shared" si="5"/>
        <v>54993045</v>
      </c>
      <c r="J37" s="6">
        <f t="shared" si="5"/>
        <v>67185090</v>
      </c>
      <c r="K37" s="6">
        <f t="shared" si="5"/>
        <v>76772837</v>
      </c>
      <c r="L37" s="6">
        <f t="shared" si="5"/>
        <v>52015110</v>
      </c>
      <c r="M37" s="6">
        <f t="shared" si="5"/>
        <v>55155659</v>
      </c>
      <c r="N37" s="6">
        <f t="shared" si="5"/>
        <v>72336189</v>
      </c>
      <c r="O37" s="6">
        <f>SUM(C37:N37)</f>
        <v>713776944</v>
      </c>
    </row>
    <row r="38" spans="1:15" ht="15.75">
      <c r="A38" s="7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.75">
      <c r="A39" s="7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.75">
      <c r="A40" s="7" t="s">
        <v>92</v>
      </c>
      <c r="B40" s="3" t="s">
        <v>16</v>
      </c>
      <c r="C40" s="6">
        <f aca="true" t="shared" si="6" ref="C40:N40">C15+C24+C36</f>
        <v>67974</v>
      </c>
      <c r="D40" s="6">
        <f t="shared" si="6"/>
        <v>68282</v>
      </c>
      <c r="E40" s="6">
        <f t="shared" si="6"/>
        <v>94045</v>
      </c>
      <c r="F40" s="6">
        <f t="shared" si="6"/>
        <v>97200</v>
      </c>
      <c r="G40" s="6">
        <f t="shared" si="6"/>
        <v>111839</v>
      </c>
      <c r="H40" s="6">
        <f t="shared" si="6"/>
        <v>109472</v>
      </c>
      <c r="I40" s="6">
        <f t="shared" si="6"/>
        <v>118780</v>
      </c>
      <c r="J40" s="6">
        <f t="shared" si="6"/>
        <v>119670</v>
      </c>
      <c r="K40" s="6">
        <f t="shared" si="6"/>
        <v>114413</v>
      </c>
      <c r="L40" s="6">
        <f t="shared" si="6"/>
        <v>120411</v>
      </c>
      <c r="M40" s="6">
        <f t="shared" si="6"/>
        <v>95601</v>
      </c>
      <c r="N40" s="6">
        <f t="shared" si="6"/>
        <v>111217</v>
      </c>
      <c r="O40" s="6"/>
    </row>
    <row r="41" spans="1:15" ht="15.75">
      <c r="A41" s="3"/>
      <c r="B41" s="3" t="s">
        <v>17</v>
      </c>
      <c r="C41" s="6">
        <f aca="true" t="shared" si="7" ref="C41:N41">C16+C25+C37</f>
        <v>150717351.146</v>
      </c>
      <c r="D41" s="6">
        <f t="shared" si="7"/>
        <v>149100569.561</v>
      </c>
      <c r="E41" s="6">
        <f t="shared" si="7"/>
        <v>169874681.07999998</v>
      </c>
      <c r="F41" s="6">
        <f t="shared" si="7"/>
        <v>127630047</v>
      </c>
      <c r="G41" s="6">
        <f t="shared" si="7"/>
        <v>158120310.611</v>
      </c>
      <c r="H41" s="6">
        <f t="shared" si="7"/>
        <v>147580681.52300012</v>
      </c>
      <c r="I41" s="6">
        <f t="shared" si="7"/>
        <v>147419108.61699998</v>
      </c>
      <c r="J41" s="6">
        <f t="shared" si="7"/>
        <v>151298896.037</v>
      </c>
      <c r="K41" s="6">
        <f t="shared" si="7"/>
        <v>163642842.2000001</v>
      </c>
      <c r="L41" s="6">
        <f t="shared" si="7"/>
        <v>143669835.597</v>
      </c>
      <c r="M41" s="6">
        <f t="shared" si="7"/>
        <v>129151660.62</v>
      </c>
      <c r="N41" s="6">
        <f t="shared" si="7"/>
        <v>167087117.2789999</v>
      </c>
      <c r="O41" s="6">
        <f>O16+O25+O37</f>
        <v>1805293101.271</v>
      </c>
    </row>
    <row r="42" spans="1:15" ht="15">
      <c r="A42" s="3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5">
      <c r="A43" s="3"/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5">
      <c r="A44" s="3"/>
      <c r="B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5">
      <c r="A45" s="3"/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5">
      <c r="A46" s="3"/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5">
      <c r="A47" s="3"/>
      <c r="B47" s="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5">
      <c r="A48" s="3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5">
      <c r="A49" s="3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5">
      <c r="A50" s="3"/>
      <c r="B50" s="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5">
      <c r="A51" s="3"/>
      <c r="B51" s="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5">
      <c r="A52" s="3"/>
      <c r="B52" s="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5">
      <c r="A53" s="3"/>
      <c r="B53" s="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5">
      <c r="A54" s="3"/>
      <c r="B54" s="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5">
      <c r="A55" s="3"/>
      <c r="B55" s="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5">
      <c r="A56" s="3"/>
      <c r="B56" s="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5">
      <c r="A57" s="3"/>
      <c r="B57" s="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5">
      <c r="A58" s="3"/>
      <c r="B58" s="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5">
      <c r="A59" s="3"/>
      <c r="B59" s="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5">
      <c r="A60" s="3"/>
      <c r="B60" s="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5">
      <c r="A61" s="3"/>
      <c r="B61" s="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5">
      <c r="A62" s="3"/>
      <c r="B62" s="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5">
      <c r="A63" s="3"/>
      <c r="B63" s="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5">
      <c r="A64" s="3"/>
      <c r="B64" s="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5">
      <c r="A65" s="3"/>
      <c r="B65" s="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5">
      <c r="A66" s="3"/>
      <c r="B66" s="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5">
      <c r="A67" s="3"/>
      <c r="B67" s="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5">
      <c r="A68" s="3"/>
      <c r="B68" s="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5">
      <c r="A69" s="3"/>
      <c r="B69" s="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5">
      <c r="A70" s="3"/>
      <c r="B70" s="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5">
      <c r="A71" s="3"/>
      <c r="B71" s="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5">
      <c r="A72" s="3"/>
      <c r="B72" s="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5">
      <c r="A73" s="3"/>
      <c r="B73" s="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5">
      <c r="A74" s="3"/>
      <c r="B74" s="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5">
      <c r="A75" s="3"/>
      <c r="B75" s="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5">
      <c r="A76" s="3"/>
      <c r="B76" s="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5">
      <c r="A77" s="3"/>
      <c r="B77" s="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5">
      <c r="A78" s="3"/>
      <c r="B78" s="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5">
      <c r="A79" s="3"/>
      <c r="B79" s="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5">
      <c r="A80" s="3"/>
      <c r="B80" s="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5">
      <c r="A81" s="3"/>
      <c r="B81" s="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5">
      <c r="A82" s="3"/>
      <c r="B82" s="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5">
      <c r="A83" s="3"/>
      <c r="B83" s="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5">
      <c r="A84" s="3"/>
      <c r="B84" s="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5">
      <c r="A85" s="3"/>
      <c r="B85" s="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5">
      <c r="A86" s="3"/>
      <c r="B86" s="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5">
      <c r="A87" s="3"/>
      <c r="B87" s="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5">
      <c r="A88" s="3"/>
      <c r="B88" s="3"/>
      <c r="C88" s="5"/>
      <c r="D88" s="5"/>
      <c r="E88" s="5"/>
      <c r="F88" s="5"/>
      <c r="G88" s="5"/>
      <c r="H88" s="5"/>
      <c r="I88" s="5"/>
      <c r="J88" s="3"/>
      <c r="K88" s="5"/>
      <c r="L88" s="5"/>
      <c r="M88" s="5"/>
      <c r="N88" s="5"/>
      <c r="O88" s="5"/>
    </row>
    <row r="89" spans="1:15" ht="15">
      <c r="A89" s="3"/>
      <c r="B89" s="3"/>
      <c r="C89" s="5"/>
      <c r="D89" s="5"/>
      <c r="E89" s="5"/>
      <c r="F89" s="5"/>
      <c r="G89" s="5"/>
      <c r="H89" s="5"/>
      <c r="I89" s="5"/>
      <c r="J89" s="3"/>
      <c r="K89" s="5"/>
      <c r="L89" s="5"/>
      <c r="M89" s="5"/>
      <c r="N89" s="5"/>
      <c r="O89" s="5"/>
    </row>
    <row r="90" spans="1:15" ht="15.75">
      <c r="A90" s="7"/>
      <c r="B90" s="7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.75">
      <c r="A91" s="7"/>
      <c r="B91" s="7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</sheetData>
  <printOptions/>
  <pageMargins left="0.5" right="0.5" top="0.5" bottom="0.5" header="0" footer="0"/>
  <pageSetup horizontalDpi="600" verticalDpi="600" orientation="landscape" scale="4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