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520" yWindow="32767" windowWidth="15360" windowHeight="8140" activeTab="0"/>
  </bookViews>
  <sheets>
    <sheet name="CALCULATOR" sheetId="1" r:id="rId1"/>
    <sheet name="INSTRUCTIONS" sheetId="2" r:id="rId2"/>
    <sheet name="PRICES" sheetId="3" r:id="rId3"/>
    <sheet name="HEAT CONTENT" sheetId="4" r:id="rId4"/>
    <sheet name="EFFICIENCY INFO" sheetId="5" r:id="rId5"/>
  </sheets>
  <definedNames>
    <definedName name="_xlnm.Print_Area" localSheetId="0">'CALCULATOR'!$A$3:$E$106</definedName>
  </definedNames>
  <calcPr fullCalcOnLoad="1"/>
</workbook>
</file>

<file path=xl/sharedStrings.xml><?xml version="1.0" encoding="utf-8"?>
<sst xmlns="http://schemas.openxmlformats.org/spreadsheetml/2006/main" count="408" uniqueCount="285">
  <si>
    <t>Fuel Heat Content Per Unit (Btu)</t>
  </si>
  <si>
    <t>Fuel Type</t>
  </si>
  <si>
    <t>Electricity</t>
  </si>
  <si>
    <t xml:space="preserve">Propane </t>
  </si>
  <si>
    <t>Kerosene</t>
  </si>
  <si>
    <t>Gallon</t>
  </si>
  <si>
    <t>Cord</t>
  </si>
  <si>
    <t>Ton</t>
  </si>
  <si>
    <t>AFUE</t>
  </si>
  <si>
    <t>Natural Gas</t>
  </si>
  <si>
    <t>COP</t>
  </si>
  <si>
    <t>Geothermal Heat Pumps</t>
  </si>
  <si>
    <t>Geothermal Heat Pump Consortium (GHPC)</t>
  </si>
  <si>
    <t>www.geoexchange.org</t>
  </si>
  <si>
    <t>www.igshpa.okstate.edu</t>
  </si>
  <si>
    <t>Air Conditioning Contractors of America (ACCA)</t>
  </si>
  <si>
    <t>www.acca.org</t>
  </si>
  <si>
    <t>American Society of Heating, Refrigerating, and Air-Conditioning Engineers</t>
  </si>
  <si>
    <t>www.ashrae.org</t>
  </si>
  <si>
    <t>DOE Appliance Energy Efficiency Standards Program</t>
  </si>
  <si>
    <t>DOE/EPA Energy Star Program</t>
  </si>
  <si>
    <t>Federal Trade Commission - Appliance Labeling</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</si>
  <si>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</si>
  <si>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</si>
  <si>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r>
      <t xml:space="preserve">"Climate Impacts on Heating Seasonal Performance Factor (HSPF) and Seasonal Energy Efficiency Ratio (SEER) for Air Source Heat Pumps,"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</si>
  <si>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</si>
  <si>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Propane</t>
  </si>
  <si>
    <t>Hearth Net</t>
  </si>
  <si>
    <t>State</t>
  </si>
  <si>
    <t>http://www.nyserda.org/Energy_Information/nyeph.asp</t>
  </si>
  <si>
    <t>Wood</t>
  </si>
  <si>
    <t>Pellets</t>
  </si>
  <si>
    <t>Coal</t>
  </si>
  <si>
    <t>http://hearth.com</t>
  </si>
  <si>
    <t>For natural gas:</t>
  </si>
  <si>
    <t>Note that there are 42 U.S. gallons in a barrel.</t>
  </si>
  <si>
    <t>For coal:</t>
  </si>
  <si>
    <t>For electricity:</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</si>
  <si>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</si>
  <si>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</si>
  <si>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</si>
  <si>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</si>
  <si>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</si>
  <si>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</si>
  <si>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</si>
  <si>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</si>
  <si>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</si>
  <si>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</si>
  <si>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For petroleum products (heating oil, propane, kerosene):</t>
  </si>
  <si>
    <t>International Ground Source Heat Pump Association  (IGSHPA)</t>
  </si>
  <si>
    <t>Professional Trades Associations</t>
  </si>
  <si>
    <t>National Ground Water Association (has information on "water-source" geothermal heat pumps)</t>
  </si>
  <si>
    <t>Pellet Fuels Institute</t>
  </si>
  <si>
    <t>Wood Heat.org</t>
  </si>
  <si>
    <t>Corn (number 2)</t>
  </si>
  <si>
    <t>see links in Efficiency Info sheet/tab</t>
  </si>
  <si>
    <t>Wood, Pellet, Corn (kernel)</t>
  </si>
  <si>
    <t>www.ngwa.org</t>
  </si>
  <si>
    <t>www.woodheat.org</t>
  </si>
  <si>
    <t>http://www.fsec.ucf.edu/en/publications/html/fsec-pf-413-04/</t>
  </si>
  <si>
    <t>Furnace or Boiler</t>
  </si>
  <si>
    <t>Geothermal Heat Pump</t>
  </si>
  <si>
    <t>Furnace/Boiler/Stove</t>
  </si>
  <si>
    <t>Fuel Unit</t>
  </si>
  <si>
    <t>Approx. Efficiency (%)</t>
  </si>
  <si>
    <t>Cost Per Million Btu</t>
  </si>
  <si>
    <t>Estimate</t>
  </si>
  <si>
    <r>
      <t xml:space="preserve">Natural Gas </t>
    </r>
    <r>
      <rPr>
        <b/>
        <vertAlign val="superscript"/>
        <sz val="10"/>
        <rFont val="Arial"/>
        <family val="2"/>
      </rPr>
      <t>1</t>
    </r>
  </si>
  <si>
    <r>
      <t xml:space="preserve">Therm </t>
    </r>
    <r>
      <rPr>
        <b/>
        <vertAlign val="superscript"/>
        <sz val="10"/>
        <rFont val="Arial"/>
        <family val="2"/>
      </rPr>
      <t>2</t>
    </r>
  </si>
  <si>
    <t>Room Heater (Vented)</t>
  </si>
  <si>
    <t xml:space="preserve">    Some types of heaters do not have efficiency ratings; the ratings in the yellow cells are comparable estimates for new appliances with basic features.</t>
  </si>
  <si>
    <r>
      <t xml:space="preserve">Type of Efficiency Rating </t>
    </r>
    <r>
      <rPr>
        <b/>
        <vertAlign val="superscript"/>
        <sz val="10"/>
        <rFont val="Arial"/>
        <family val="2"/>
      </rPr>
      <t>4</t>
    </r>
  </si>
  <si>
    <t>Baseboard/Room Heater</t>
  </si>
  <si>
    <t>Room Heater (Unvented)</t>
  </si>
  <si>
    <t>Fuel Oil (#2)</t>
  </si>
  <si>
    <t>Estimated, because no official or standardized testing and rating system in place for measuring heating efficiency.</t>
  </si>
  <si>
    <t>Overview</t>
  </si>
  <si>
    <t>This calculator allows you to compare fuel prices on the basis of dollars per millions of Btu of the fuel and the "cost" of the fuel based on the efficiency of the heating system.</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</si>
  <si>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</si>
  <si>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</si>
  <si>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</si>
  <si>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</si>
  <si>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</si>
  <si>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</si>
  <si>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</si>
  <si>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</si>
  <si>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</si>
  <si>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</si>
  <si>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</si>
  <si>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</si>
  <si>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</si>
  <si>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</si>
  <si>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</si>
  <si>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</si>
  <si>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Heating Appliance Type</t>
  </si>
  <si>
    <t>Price Per Unit</t>
  </si>
  <si>
    <t>For electricity prices, which are normally expressed in cents per kilowatt-hour (kWh), type in the decimal equivelant; for example 10 cents per kWh = 0.10 dollars per kWh.</t>
  </si>
  <si>
    <t>Fuel/Energy Type</t>
  </si>
  <si>
    <t>Periodicity of publication</t>
  </si>
  <si>
    <t>Weekly</t>
  </si>
  <si>
    <t>Monthly</t>
  </si>
  <si>
    <t>Annual</t>
  </si>
  <si>
    <t>Geographic Coverage</t>
  </si>
  <si>
    <t>National</t>
  </si>
  <si>
    <t>Regional and state</t>
  </si>
  <si>
    <t>Henry Hub, NY, and Chicago</t>
  </si>
  <si>
    <t>Retail, Weekly</t>
  </si>
  <si>
    <t>Retail, Monthly</t>
  </si>
  <si>
    <t>Retail, Annual average</t>
  </si>
  <si>
    <t>NYMEX</t>
  </si>
  <si>
    <t>See Table 9.7.</t>
  </si>
  <si>
    <t>National and regional</t>
  </si>
  <si>
    <t>NA</t>
  </si>
  <si>
    <t>Link Notes</t>
  </si>
  <si>
    <t>National, regional &amp; selected states</t>
  </si>
  <si>
    <r>
      <t xml:space="preserve">Weekly, </t>
    </r>
    <r>
      <rPr>
        <sz val="8"/>
        <rFont val="Arial"/>
        <family val="2"/>
      </rPr>
      <t>Oct to Mar</t>
    </r>
  </si>
  <si>
    <t>Links to data (click on link)</t>
  </si>
  <si>
    <t>.</t>
  </si>
  <si>
    <t>NY State</t>
  </si>
  <si>
    <t>Prices of New York only.</t>
  </si>
  <si>
    <t>Price Type/Periodicity</t>
  </si>
  <si>
    <t>Notes</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</si>
  <si>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</si>
  <si>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</si>
  <si>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</si>
  <si>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</si>
  <si>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If you want to change the rating, type in the rating you obtain into the yellow-colored cells.  For example, if the AFUE for a specific model of a natural gas-fired boiler is 90, type 90 into the yellow-colored cell for that fuel and appliance type. Do not type in 0.90</t>
  </si>
  <si>
    <t>NOTES:</t>
  </si>
  <si>
    <t>This "calculator" can be used to compare residential heating fuel prices and costs.  To use this calculator, enter information into</t>
  </si>
  <si>
    <r>
      <t>Contact local suppliers for most accurate prices.</t>
    </r>
    <r>
      <rPr>
        <sz val="10"/>
        <rFont val="Arial"/>
        <family val="2"/>
      </rPr>
      <t xml:space="preserve">  This calculator will not provide an estimate of the cost to heat your home.</t>
    </r>
  </si>
  <si>
    <t>Type into the yellow-colored cells the prices of fuels you want to compare and the efficiency rating for the type of heating system you have or are considering buying. The calculated prices and costs are presented in the green-colored cells.</t>
  </si>
  <si>
    <t>Default Fuel Price Sources (click on links below); see also Prices tab below.</t>
  </si>
  <si>
    <t>Contact local suppliers in your area for more accurate price information.</t>
  </si>
  <si>
    <t>Click on the links in column E to EIA website pages and to other non-EIA price data for residential heating fuel prices.</t>
  </si>
  <si>
    <t xml:space="preserve"> Version:    HEAT-CALC-Vsn-D_1-09.xls</t>
  </si>
  <si>
    <t>The actual heating efficiency and seasonal performance of an air-source heat pump that uses electric resistance heating as the auxillary heat</t>
  </si>
  <si>
    <t xml:space="preserve">source may vary significantly from the rating it receives when tested under the standard procedures and conditions that manufacturers use to </t>
  </si>
  <si>
    <t>determine heat pump efficiency.  For a detailed discussion of this issue, see the article:</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</si>
  <si>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This Calculator applies specifically to air-source heat pumps that use only electric resistance heat as the auxillary heat source.  Geothermal heat pumps are types of heat pumps that use heat from the earth or water in the ground, ponds, lakes etc.  Heat pumps also provide cooling in the summer.  Consult with local heating and cooling contractors regarding heating (and cooling) system options.</t>
  </si>
  <si>
    <t>http://www.ahridirectory.org/ahridirectory/pages/home.aspx</t>
  </si>
  <si>
    <t>published by the Air-Conditioning, Heating, and Refrigeration Institute</t>
  </si>
  <si>
    <t>Directory of Certified Performance</t>
  </si>
  <si>
    <t>Residential Heating and Cooling Appliances - All Types</t>
  </si>
  <si>
    <t>http://www.ahrinet.org/</t>
  </si>
  <si>
    <t>http://www.nasdonline.org/docs/d001201-d001300/d001235/d001235.html</t>
  </si>
  <si>
    <t>Air-Conditioning, Heating, and Refrigeration Institute</t>
  </si>
  <si>
    <t>Metric conversion factors, prefixes, and other conversion factors</t>
  </si>
  <si>
    <t>www.energysavers.gov</t>
  </si>
  <si>
    <t>Average annual coal heat contents by consuming sectors:</t>
  </si>
  <si>
    <t>http://www.eia.doe.gov/glossary/index.html</t>
  </si>
  <si>
    <t>For information on the content of different fuels, click on the links below.</t>
  </si>
  <si>
    <t>See Anthracite, Bituminous, Lignite, and Subbituminous in Glossary at:</t>
  </si>
  <si>
    <t>(# 2 Distillate)</t>
  </si>
  <si>
    <t>Fuel Oil</t>
  </si>
  <si>
    <t>(Scroll down to see all information.)</t>
  </si>
  <si>
    <t>http://www.epa.gov/burnwise</t>
  </si>
  <si>
    <t>http://www1.eere.energy.gov/buildings/appliance_standards/</t>
  </si>
  <si>
    <t>http://www.energystar.gov</t>
  </si>
  <si>
    <t>U.S. Environmental Protection Agency</t>
  </si>
  <si>
    <r>
      <t>Guidance for Quantifying and Using Emission Reductions from Voluntary Woodstove Changeout Programs in State Implementation Plans</t>
    </r>
  </si>
  <si>
    <t>http://epa.gov/ttn/oarpg/t1/memoranda/guidance_quantfying_jan.pdf</t>
  </si>
  <si>
    <r>
      <t xml:space="preserve">HSPF </t>
    </r>
    <r>
      <rPr>
        <vertAlign val="superscript"/>
        <sz val="10"/>
        <rFont val="Arial"/>
        <family val="2"/>
      </rPr>
      <t>6</t>
    </r>
  </si>
  <si>
    <t>http://pelletheat.org</t>
  </si>
  <si>
    <t>http://www.eia.gov/totalenergy/data/monthly/#prices</t>
  </si>
  <si>
    <r>
      <t xml:space="preserve">Wood </t>
    </r>
    <r>
      <rPr>
        <b/>
        <vertAlign val="superscript"/>
        <sz val="10"/>
        <rFont val="Arial"/>
        <family val="2"/>
      </rPr>
      <t>3</t>
    </r>
  </si>
  <si>
    <r>
      <t xml:space="preserve">Coal </t>
    </r>
    <r>
      <rPr>
        <b/>
        <sz val="8"/>
        <rFont val="Arial"/>
        <family val="2"/>
      </rPr>
      <t>(Anthracite)</t>
    </r>
  </si>
  <si>
    <t>http://www.eia.gov/dnav/pet/pet_pri_wfr_dcus_nus_m.htm</t>
  </si>
  <si>
    <t>http://www.eia.gov/totalenergy/data/annual/#appendices</t>
  </si>
  <si>
    <t>http://www.eia.gov/dnav/pet/pet_pri_wfr_dcus_nus_w.htm</t>
  </si>
  <si>
    <t>Retail, Monthly average</t>
  </si>
  <si>
    <t>http://www.eia.gov/dnav/pet/pet_pri_spt_s1_d.htm</t>
  </si>
  <si>
    <t>NY Harbor</t>
  </si>
  <si>
    <t>http://www.eia.gov/dnav/pet/pet_pri_fut_s1_d.htm</t>
  </si>
  <si>
    <t xml:space="preserve">See Table 2 for national averages. </t>
  </si>
  <si>
    <t>See Table 5.6.A</t>
  </si>
  <si>
    <t>See Table 5.6.B</t>
  </si>
  <si>
    <t>See Regional Energy Consumption and Prices by Sector Tables 11-20</t>
  </si>
  <si>
    <t>http://www.eia.gov/dnav/ng/ng_pri_sum_a_EPG0_PRS_DMcf_m.htm</t>
  </si>
  <si>
    <t>http://www.eia.gov/dnav/ng/ng_pri_fut_s1_d.htm</t>
  </si>
  <si>
    <t>Henry Hub and NYMEX</t>
  </si>
  <si>
    <t>Mont Belvieu, TX</t>
  </si>
  <si>
    <t>http://www.eia.gov/dnav/pet/pet_pri_refoth_a_EPPK_PTG_dpgal_m.htm</t>
  </si>
  <si>
    <t>http://www.eia.gov/forecasts/steo/data.cfm?type=tables</t>
  </si>
  <si>
    <t xml:space="preserve">     The heat content of a unit (ton or bushel) of corn can also vary widely; see reference for Corn Burning Stoves in Efficiency Info tab/worksheet.</t>
  </si>
  <si>
    <r>
      <t xml:space="preserve">Corn </t>
    </r>
    <r>
      <rPr>
        <b/>
        <sz val="8"/>
        <rFont val="Arial"/>
        <family val="2"/>
      </rPr>
      <t xml:space="preserve">(kernels) </t>
    </r>
    <r>
      <rPr>
        <b/>
        <vertAlign val="superscript"/>
        <sz val="10"/>
        <rFont val="Arial"/>
        <family val="2"/>
      </rPr>
      <t>3</t>
    </r>
  </si>
  <si>
    <t>http://www.eia.gov/totalenergy/data/monthly/pdf/sec13_1.pdf</t>
  </si>
  <si>
    <t>http://www.eia.gov/totalenergy/data/monthly/pdf/sec13_4.pdf</t>
  </si>
  <si>
    <t>http://www.eia.gov/totalenergy/data/monthly/pdf/sec13_6.pdf</t>
  </si>
  <si>
    <t>http://www.eia.gov/totalenergy/data/monthly/pdf/sec13_5.pdf</t>
  </si>
  <si>
    <t xml:space="preserve">This list is provided solely as a service to our customers, and therefore should not be construed </t>
  </si>
  <si>
    <t xml:space="preserve">as advocating or reflecting any position of the EIA or the U.S. Government.  In addition, EIA does not </t>
  </si>
  <si>
    <t>For more information on this calculator, contact:  InfoCtr@eia.gov</t>
  </si>
  <si>
    <t>standards set by the U.S. Dept. of Energy for heating equipment using electricity, heating oil, natural gas, and propane, the EPA does include</t>
  </si>
  <si>
    <t>Additional information on wood heater "efficiencies" is in the document:</t>
  </si>
  <si>
    <r>
      <t>the efficiency of heating equipment that meets the emissions standards in the</t>
    </r>
    <r>
      <rPr>
        <i/>
        <sz val="10"/>
        <rFont val="Arial"/>
        <family val="2"/>
      </rPr>
      <t xml:space="preserve"> List of Certified Wood Stoves, at:</t>
    </r>
  </si>
  <si>
    <t>EPA</t>
  </si>
  <si>
    <r>
      <t>There are no existing U.S. standards for the heating efficiency of solid-fuel combustion appliances. The U.S. Environmental Protection Agency (</t>
    </r>
    <r>
      <rPr>
        <b/>
        <sz val="10"/>
        <rFont val="Arial"/>
        <family val="2"/>
      </rPr>
      <t>EPA</t>
    </r>
    <r>
      <rPr>
        <sz val="10"/>
        <rFont val="Arial"/>
        <family val="2"/>
      </rPr>
      <t>)</t>
    </r>
  </si>
  <si>
    <t>Averages</t>
  </si>
  <si>
    <t>Oct</t>
  </si>
  <si>
    <t>Nov</t>
  </si>
  <si>
    <t>Dec</t>
  </si>
  <si>
    <t>Jan</t>
  </si>
  <si>
    <t>Feb</t>
  </si>
  <si>
    <t>March</t>
  </si>
  <si>
    <t>per therm</t>
  </si>
  <si>
    <t>per gallon</t>
  </si>
  <si>
    <t>Monthly Average Prices</t>
  </si>
  <si>
    <t>cents/gall.</t>
  </si>
  <si>
    <t>cents/kWh</t>
  </si>
  <si>
    <t>See Table 9.8</t>
  </si>
  <si>
    <t>See Table 9.10</t>
  </si>
  <si>
    <t xml:space="preserve">See Table 7.C for national and regional averages. </t>
  </si>
  <si>
    <t>http://www.eia.gov/naturalgas/weekly/#tabs-prices-2</t>
  </si>
  <si>
    <t xml:space="preserve">See Table 5.B for national and regional averages. </t>
  </si>
  <si>
    <t>Oct. to Mar.</t>
  </si>
  <si>
    <r>
      <t>all information on this page.</t>
    </r>
    <r>
      <rPr>
        <sz val="10"/>
        <rFont val="Arial"/>
        <family val="2"/>
      </rPr>
      <t xml:space="preserve"> Detailed instructions are provided in the Instructions (click on tab at bottom of your screen).</t>
    </r>
  </si>
  <si>
    <t>http://www.eia.gov/electricity/monthly/epm_table_grapher.cfm?t=epmt_5_06_a</t>
  </si>
  <si>
    <t>http://www.eia.gov/dnav/pet/pet_pri_wfr_a_EPD2F_PRS_dpgal_m.htm</t>
  </si>
  <si>
    <t>http://www.eia.gov/dnav/pet/pet_pri_wfr_a_EPLLPA_PRS_dpgal_m.htm</t>
  </si>
  <si>
    <t>http://www.eia.gov/dnav/ng/ng_pri_sum_dcu_nus_m.htm</t>
  </si>
  <si>
    <r>
      <t xml:space="preserve">the yellow-colored cells as necessary. The information in the green cells is calculated for you. </t>
    </r>
    <r>
      <rPr>
        <b/>
        <sz val="10"/>
        <rFont val="Arial"/>
        <family val="2"/>
      </rPr>
      <t>Scroll down and to the right to see</t>
    </r>
  </si>
  <si>
    <t>http://www1.eere.energy.gov/buildings/appliance_standards/product.aspx/productid/72</t>
  </si>
  <si>
    <t>http://www1.eere.energy.gov/buildings/appliance_standards/product.aspx/productid/75</t>
  </si>
  <si>
    <t xml:space="preserve">    Estimated “ratings” are provided for heating equipment for which there are no DOE standards.</t>
  </si>
  <si>
    <t>http://www1.eere.energy.gov/buildings/appliance_standards/product.aspx/productid/68</t>
  </si>
  <si>
    <t>http://extension.psu.edu/energy/field-crops/shelled-corn</t>
  </si>
  <si>
    <r>
      <t xml:space="preserve">Burning Shelled Corn--A Renewable Fuel </t>
    </r>
    <r>
      <rPr>
        <sz val="10"/>
        <rFont val="Arial"/>
        <family val="2"/>
      </rPr>
      <t>Penn State Extension</t>
    </r>
  </si>
  <si>
    <r>
      <t>Home Heating With Wood</t>
    </r>
    <r>
      <rPr>
        <sz val="10"/>
        <rFont val="Arial"/>
        <family val="2"/>
      </rPr>
      <t>, Clemson (University) Extension</t>
    </r>
  </si>
  <si>
    <t>http://business.ftc.gov/documents/bus-82-appliance-labeling-energyguide-labels-faqs</t>
  </si>
  <si>
    <t>http://hpbef.org/</t>
  </si>
  <si>
    <t>Hearth, Patio, and Barbaque Education Foundation</t>
  </si>
  <si>
    <t>Contact local suppliers.</t>
  </si>
  <si>
    <t>http://www.eia.gov/forecasts/aeo/er/tables_ref.cfm</t>
  </si>
  <si>
    <t>http://www.eia.gov/electricity/monthly/index.cfm</t>
  </si>
  <si>
    <t>http://www.eia.gov/electricity/data/state/avgprice_annual.xls</t>
  </si>
  <si>
    <t>http://www.eia.gov/dnav/pet/pet_pri_wfr_a_EPLLPA_PRS_dpgal_w.htm</t>
  </si>
  <si>
    <t xml:space="preserve">     Wood and corn prices can vary substantially depending on type of wood and level of retail service.</t>
  </si>
  <si>
    <t xml:space="preserve">    Standards vary by type of heating appliance. Consult DOE for standards; see links in Efficiency Info worksheet below. </t>
  </si>
  <si>
    <t>endorse, recommend, or guarantee the content or accuracy of any information presented in the site links.</t>
  </si>
  <si>
    <t>Wood, Pellet, Corn, and Coal Burning Systems</t>
  </si>
  <si>
    <t>Definitions for Appliance Efficiency Ratings</t>
  </si>
  <si>
    <t>Technical Note: Air-Source Heat Pumps With Electric Resistance Auxillary Heat</t>
  </si>
  <si>
    <t>Links To Additional Resources</t>
  </si>
  <si>
    <t>Wood, Pellet, Corn (kernel), and Coal Heaters</t>
  </si>
  <si>
    <t>Heating Fuel Comparison Calculator</t>
  </si>
  <si>
    <t>Instructions and Guidance</t>
  </si>
  <si>
    <t>Residential Fuel/Energy Price Links</t>
  </si>
  <si>
    <t>Spot Prices, Daily</t>
  </si>
  <si>
    <t>Futures, Daily for 4 contracts</t>
  </si>
  <si>
    <r>
      <t>Forecast,</t>
    </r>
    <r>
      <rPr>
        <sz val="10"/>
        <rFont val="Arial"/>
        <family val="2"/>
      </rPr>
      <t xml:space="preserve"> Retail, Annual avg </t>
    </r>
    <r>
      <rPr>
        <sz val="9"/>
        <rFont val="Arial"/>
        <family val="2"/>
      </rPr>
      <t>20 to 25 yrs</t>
    </r>
  </si>
  <si>
    <t>Retail, Average for calendar year</t>
  </si>
  <si>
    <r>
      <t>Forecast,</t>
    </r>
    <r>
      <rPr>
        <sz val="10"/>
        <rFont val="Arial"/>
        <family val="2"/>
      </rPr>
      <t xml:space="preserve"> Retail, Monthly avg, ~ 2 years</t>
    </r>
  </si>
  <si>
    <t>Retail, Monthly and Annual</t>
  </si>
  <si>
    <t>Spot &amp; Futures, Daily for one week</t>
  </si>
  <si>
    <t>Spot: HH Hub, &amp; Futures, Daily for 4 contracts</t>
  </si>
  <si>
    <t>http://www.nyserda.ny.gov/BusinessAreas/Energy-Data-and-Prices-Planning-and-Policy/Energy-Prices-Data-and-Reports/Energy-Prices/Kerosene.aspx</t>
  </si>
  <si>
    <t>http://www.epa.gov/compliance/resources/publications/monitoring/caa/woodstoves/certifiedwood.pdf</t>
  </si>
  <si>
    <t>Alliance for Green Heat</t>
  </si>
  <si>
    <t>www.forgreenheat.org</t>
  </si>
  <si>
    <t xml:space="preserve">Pellet stove efficiency is assumed for corn kernel burning appliances. </t>
  </si>
  <si>
    <t xml:space="preserve">Catalytic, Room Heater </t>
  </si>
  <si>
    <t xml:space="preserve">Non-Catalytic, Room Heater </t>
  </si>
  <si>
    <t>sets standards for emissions from EPA certified wood burning appliances. While these emissions standards do not directly correspond to the efficiency</t>
  </si>
  <si>
    <t>Room Heater</t>
  </si>
  <si>
    <t>as follows: Catalytic Wood Storves = 72%, Non-Catalytic Wood Stove = 63%; Pellet Stove = 78%.</t>
  </si>
  <si>
    <t xml:space="preserve">The default efficiencies used in this Calculator for wood, pellet, and corn are the default "efficiencies" for EPA certifed heaters listed in that document, </t>
  </si>
  <si>
    <t>Heat Content</t>
  </si>
  <si>
    <t>Links to Other Conversion Factors</t>
  </si>
  <si>
    <t>Used U.S. average for Residential for Oct. 2013 to March 2014.</t>
  </si>
  <si>
    <t>Used U.S. average for Residential for October 2013 to March 2014.</t>
  </si>
  <si>
    <t>To convert prices in $/MCF to $/therm, divide the price by 10.25</t>
  </si>
  <si>
    <t xml:space="preserve">  To convert prices in $/Mcf ($ per 1,000 cubic feet) to $ per therm, divide the $/Mcf price price by 10.25.</t>
  </si>
  <si>
    <t>Kilowatthour</t>
  </si>
  <si>
    <r>
      <rPr>
        <b/>
        <sz val="8"/>
        <rFont val="Arial"/>
        <family val="2"/>
      </rPr>
      <t xml:space="preserve">1 </t>
    </r>
    <r>
      <rPr>
        <sz val="9"/>
        <rFont val="Arial"/>
        <family val="2"/>
      </rPr>
      <t xml:space="preserve"> Natural gas is typically sold to residential customers in units of "therms," but may be sold in units of hundreds of cubic feet (ccf).</t>
    </r>
  </si>
  <si>
    <r>
      <rPr>
        <b/>
        <sz val="9"/>
        <rFont val="Arial"/>
        <family val="2"/>
      </rPr>
      <t>2</t>
    </r>
    <r>
      <rPr>
        <sz val="9"/>
        <rFont val="Arial"/>
        <family val="2"/>
      </rPr>
      <t xml:space="preserve">  One therm = 100,000 Btu, and is equivalent to about 97.561 cubic feet (or 0.976 ccf), when there are 1,025 Btu per cf.</t>
    </r>
  </si>
  <si>
    <r>
      <rPr>
        <b/>
        <sz val="9"/>
        <rFont val="Arial"/>
        <family val="2"/>
      </rPr>
      <t>3</t>
    </r>
    <r>
      <rPr>
        <sz val="9"/>
        <rFont val="Arial"/>
        <family val="2"/>
      </rPr>
      <t xml:space="preserve">  The heat content for a cord of wood varies by tree species and is greatly affected by moisture content; 20 million Btu per cord is a rough approximation. </t>
    </r>
  </si>
  <si>
    <r>
      <rPr>
        <b/>
        <sz val="9"/>
        <rFont val="Arial"/>
        <family val="2"/>
      </rPr>
      <t>4</t>
    </r>
    <r>
      <rPr>
        <sz val="9"/>
        <rFont val="Arial"/>
        <family val="2"/>
      </rPr>
      <t xml:space="preserve">  For definitions of Efficiency Ratings and referrals to where they can be obtained, click on the EFFICIENCY INFO tab below.</t>
    </r>
  </si>
  <si>
    <r>
      <rPr>
        <b/>
        <sz val="9"/>
        <rFont val="Arial"/>
        <family val="2"/>
      </rPr>
      <t>5</t>
    </r>
    <r>
      <rPr>
        <sz val="9"/>
        <rFont val="Arial"/>
        <family val="2"/>
      </rPr>
      <t xml:space="preserve">  The default values are the approximate minimum efficiency standards set by the U.S. Department Energy in effect when this calculator was last updated.</t>
    </r>
  </si>
  <si>
    <t xml:space="preserve"> </t>
  </si>
  <si>
    <t xml:space="preserve">Air-Source Heat Pump </t>
  </si>
  <si>
    <r>
      <t>Efficiency Rating or Estimate</t>
    </r>
    <r>
      <rPr>
        <b/>
        <vertAlign val="superscript"/>
        <sz val="10"/>
        <rFont val="Arial"/>
        <family val="2"/>
      </rPr>
      <t>5</t>
    </r>
  </si>
  <si>
    <r>
      <rPr>
        <b/>
        <sz val="9"/>
        <rFont val="Arial"/>
        <family val="2"/>
      </rPr>
      <t xml:space="preserve">6 </t>
    </r>
    <r>
      <rPr>
        <sz val="9"/>
        <rFont val="Arial"/>
        <family val="2"/>
      </rPr>
      <t xml:space="preserve"> Air-Source Heat Pump Ratings: The actual heating efficiency and seasonal performance of an air-source heat pump may vary </t>
    </r>
  </si>
  <si>
    <t xml:space="preserve">    from its rated heating season performance factor (HSPF).  Average efficiency listed is based on operation of heat pumps in Maine with an HSPF of XX (Efficiency Maine).</t>
  </si>
  <si>
    <t>The efficiency listed for air source heat pumps is based on data of average performance in Maine of high efficiency heat pumps (HSPF of 12)</t>
  </si>
  <si>
    <t>and analyzed by Efficiency Maine Trust.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</si>
</sst>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Red]&quot;$&quot;#,##0.00"/>
    <numFmt numFmtId="166" formatCode="&quot;$&quot;#,##0.00"/>
    <numFmt numFmtId="167" formatCode="&quot;$&quot;#,##0"/>
    <numFmt numFmtId="168" formatCode="&quot;$&quot;#,##0.000"/>
    <numFmt numFmtId="169" formatCode="&quot;$&quot;#,##0;[Red]&quot;$&quot;#,##0"/>
    <numFmt numFmtId="170" formatCode="&quot;Yes&quot;;&quot;Yes&quot;;&quot;No&quot;"/>
    <numFmt numFmtId="171" formatCode="&quot;True&quot;;&quot;True&quot;;&quot;False&quot;"/>
    <numFmt numFmtId="172" formatCode="&quot;On&quot;;&quot;On&quot;;&quot;Off&quot;"/>
    <numFmt numFmtId="173" formatCode="0.000"/>
    <numFmt numFmtId="174" formatCode="0.0"/>
    <numFmt numFmtId="175" formatCode="[$€-2]\ #,##0.00_);[Red]\([$€-2]\ #,##0.00\)"/>
    <numFmt numFmtId="176" formatCode="[$-409]dddd\,\ mmmm\ dd\,\ yyyy"/>
    <numFmt numFmtId="177" formatCode="#,##0.000"/>
  </numFmts>
  <fonts count="61">
    <font>
      <sz val="10"/>
      <name val="Arial"/>
      <family val="0"/>
    </font>
    <font>
      <u val="single"/>
      <sz val="10"/>
      <color indexed="12"/>
      <name val="Arial"/>
      <family val="2"/>
    </font>
    <font>
      <b/>
      <sz val="10"/>
      <name val="Arial"/>
      <family val="2"/>
    </font>
    <font>
      <u val="single"/>
      <sz val="10"/>
      <color indexed="36"/>
      <name val="Arial"/>
      <family val="2"/>
    </font>
    <font>
      <i/>
      <sz val="10"/>
      <name val="Arial"/>
      <family val="2"/>
    </font>
    <font>
      <b/>
      <sz val="12"/>
      <name val="Arial"/>
      <family val="2"/>
    </font>
    <font>
      <i/>
      <sz val="10"/>
      <name val="Times New Roman"/>
      <family val="1"/>
    </font>
    <font>
      <sz val="10"/>
      <name val="Verdana"/>
      <family val="2"/>
    </font>
    <font>
      <sz val="9"/>
      <name val="Arial"/>
      <family val="2"/>
    </font>
    <font>
      <b/>
      <sz val="9"/>
      <name val="Arial"/>
      <family val="2"/>
    </font>
    <font>
      <u val="single"/>
      <sz val="10"/>
      <color indexed="48"/>
      <name val="Arial"/>
      <family val="2"/>
    </font>
    <font>
      <sz val="10"/>
      <color indexed="48"/>
      <name val="Arial"/>
      <family val="2"/>
    </font>
    <font>
      <b/>
      <i/>
      <sz val="8"/>
      <name val="Arial"/>
      <family val="2"/>
    </font>
    <font>
      <sz val="8"/>
      <name val="Arial"/>
      <family val="2"/>
    </font>
    <font>
      <i/>
      <sz val="10"/>
      <color indexed="8"/>
      <name val="Arial"/>
      <family val="2"/>
    </font>
    <font>
      <b/>
      <vertAlign val="superscript"/>
      <sz val="10"/>
      <name val="Arial"/>
      <family val="2"/>
    </font>
    <font>
      <b/>
      <i/>
      <sz val="10"/>
      <name val="Arial"/>
      <family val="2"/>
    </font>
    <font>
      <sz val="9"/>
      <name val="Times New Roman"/>
      <family val="1"/>
    </font>
    <font>
      <i/>
      <sz val="10"/>
      <color indexed="63"/>
      <name val="Arial"/>
      <family val="2"/>
    </font>
    <font>
      <sz val="10"/>
      <color indexed="63"/>
      <name val="Arial"/>
      <family val="2"/>
    </font>
    <font>
      <vertAlign val="superscript"/>
      <sz val="10"/>
      <name val="Arial"/>
      <family val="2"/>
    </font>
    <font>
      <b/>
      <sz val="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4"/>
        <bgColor indexed="64"/>
      </patternFill>
    </fill>
    <fill>
      <patternFill patternType="solid">
        <fgColor rgb="FFFFFF00"/>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color indexed="63"/>
      </bottom>
    </border>
    <border>
      <left style="medium"/>
      <right style="medium"/>
      <top style="medium"/>
      <bottom style="medium"/>
    </border>
    <border>
      <left>
        <color indexed="63"/>
      </left>
      <right>
        <color indexed="63"/>
      </right>
      <top style="thin"/>
      <bottom style="medium"/>
    </border>
    <border>
      <left style="thin"/>
      <right>
        <color indexed="63"/>
      </right>
      <top>
        <color indexed="63"/>
      </top>
      <bottom style="thin"/>
    </border>
    <border>
      <left>
        <color indexed="63"/>
      </left>
      <right style="medium"/>
      <top style="medium"/>
      <bottom>
        <color indexed="63"/>
      </bottom>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medium"/>
      <right style="medium"/>
      <top style="thin"/>
      <bottom>
        <color indexed="63"/>
      </bottom>
    </border>
    <border>
      <left style="thin">
        <color rgb="FF000000"/>
      </left>
      <right style="thin">
        <color rgb="FF000000"/>
      </right>
      <top style="thin">
        <color rgb="FF000000"/>
      </top>
      <bottom style="thin">
        <color rgb="FF000000"/>
      </bottom>
    </border>
    <border>
      <left style="medium"/>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9">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horizontal="right" wrapText="1"/>
    </xf>
    <xf numFmtId="0" fontId="2"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1" xfId="0" applyFont="1" applyBorder="1" applyAlignment="1">
      <alignment/>
    </xf>
    <xf numFmtId="4" fontId="0" fillId="0" borderId="0" xfId="0" applyNumberFormat="1" applyFont="1" applyAlignment="1" applyProtection="1">
      <alignment/>
      <protection/>
    </xf>
    <xf numFmtId="0" fontId="0" fillId="0" borderId="0" xfId="0" applyFont="1" applyFill="1" applyAlignment="1" applyProtection="1">
      <alignment horizontal="left"/>
      <protection/>
    </xf>
    <xf numFmtId="4" fontId="0" fillId="0" borderId="0" xfId="0" applyNumberFormat="1" applyFont="1" applyFill="1" applyAlignment="1" applyProtection="1">
      <alignment/>
      <protection/>
    </xf>
    <xf numFmtId="0" fontId="0" fillId="0" borderId="12" xfId="0" applyFont="1" applyBorder="1" applyAlignment="1" applyProtection="1">
      <alignment horizontal="left"/>
      <protection/>
    </xf>
    <xf numFmtId="2" fontId="0" fillId="0" borderId="0" xfId="0" applyNumberFormat="1" applyFont="1" applyFill="1" applyBorder="1" applyAlignment="1" applyProtection="1">
      <alignment/>
      <protection/>
    </xf>
    <xf numFmtId="0" fontId="4" fillId="0" borderId="10" xfId="0" applyFont="1" applyBorder="1" applyAlignment="1">
      <alignment/>
    </xf>
    <xf numFmtId="166" fontId="0" fillId="33" borderId="12"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0" fillId="0" borderId="12" xfId="0" applyNumberFormat="1" applyFont="1" applyBorder="1" applyAlignment="1" applyProtection="1">
      <alignment/>
      <protection/>
    </xf>
    <xf numFmtId="165" fontId="0" fillId="0" borderId="0" xfId="0" applyNumberFormat="1" applyFont="1" applyFill="1" applyBorder="1" applyAlignment="1" applyProtection="1" quotePrefix="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0" xfId="0" applyFill="1" applyBorder="1" applyAlignment="1" applyProtection="1">
      <alignment/>
      <protection/>
    </xf>
    <xf numFmtId="173" fontId="0" fillId="0" borderId="0" xfId="0" applyNumberFormat="1" applyFont="1" applyAlignment="1" applyProtection="1">
      <alignment/>
      <protection/>
    </xf>
    <xf numFmtId="9" fontId="0" fillId="0" borderId="0" xfId="0" applyNumberFormat="1" applyFont="1" applyAlignment="1" applyProtection="1">
      <alignment/>
      <protection/>
    </xf>
    <xf numFmtId="2" fontId="0" fillId="0" borderId="0" xfId="0" applyNumberFormat="1" applyFont="1" applyAlignment="1" applyProtection="1">
      <alignmen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9" fontId="0" fillId="0" borderId="12" xfId="0" applyNumberFormat="1"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horizontal="center" wrapText="1"/>
    </xf>
    <xf numFmtId="174" fontId="0" fillId="33" borderId="12" xfId="0" applyNumberFormat="1" applyFont="1" applyFill="1" applyBorder="1" applyAlignment="1" applyProtection="1">
      <alignment/>
      <protection locked="0"/>
    </xf>
    <xf numFmtId="0" fontId="11" fillId="0" borderId="0" xfId="0" applyFont="1" applyFill="1" applyAlignment="1">
      <alignment/>
    </xf>
    <xf numFmtId="0" fontId="2" fillId="0" borderId="0" xfId="0" applyFont="1" applyFill="1" applyBorder="1" applyAlignment="1" applyProtection="1">
      <alignment/>
      <protection/>
    </xf>
    <xf numFmtId="3"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174" fontId="0" fillId="0" borderId="0" xfId="0" applyNumberForma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10" fillId="0" borderId="10" xfId="53" applyFont="1" applyBorder="1" applyAlignment="1" applyProtection="1">
      <alignment/>
      <protection/>
    </xf>
    <xf numFmtId="0" fontId="10" fillId="0" borderId="0" xfId="53" applyFont="1" applyAlignment="1" applyProtection="1">
      <alignment/>
      <protection/>
    </xf>
    <xf numFmtId="0" fontId="8" fillId="0" borderId="0" xfId="0" applyFont="1" applyFill="1" applyBorder="1" applyAlignment="1" applyProtection="1">
      <alignment horizontal="left"/>
      <protection/>
    </xf>
    <xf numFmtId="0" fontId="0" fillId="0" borderId="10" xfId="0" applyBorder="1" applyAlignment="1">
      <alignment/>
    </xf>
    <xf numFmtId="0" fontId="0" fillId="0" borderId="0" xfId="0" applyFont="1" applyBorder="1" applyAlignment="1" applyProtection="1">
      <alignment horizontal="left"/>
      <protection/>
    </xf>
    <xf numFmtId="3" fontId="0" fillId="0" borderId="0" xfId="0" applyNumberFormat="1" applyFont="1" applyFill="1" applyBorder="1" applyAlignment="1" applyProtection="1">
      <alignment/>
      <protection/>
    </xf>
    <xf numFmtId="3" fontId="8" fillId="0" borderId="13" xfId="0" applyNumberFormat="1" applyFont="1" applyBorder="1" applyAlignment="1" applyProtection="1">
      <alignment/>
      <protection/>
    </xf>
    <xf numFmtId="3" fontId="8" fillId="0" borderId="12" xfId="0" applyNumberFormat="1" applyFont="1" applyBorder="1" applyAlignment="1" applyProtection="1">
      <alignment/>
      <protection/>
    </xf>
    <xf numFmtId="9" fontId="2" fillId="0" borderId="0" xfId="0" applyNumberFormat="1" applyFont="1" applyFill="1" applyBorder="1" applyAlignment="1" applyProtection="1">
      <alignment/>
      <protection/>
    </xf>
    <xf numFmtId="9" fontId="0" fillId="0" borderId="0" xfId="0" applyNumberFormat="1" applyFont="1" applyFill="1" applyBorder="1" applyAlignment="1" applyProtection="1" quotePrefix="1">
      <alignment/>
      <protection/>
    </xf>
    <xf numFmtId="173" fontId="0" fillId="0" borderId="0" xfId="0" applyNumberFormat="1" applyFont="1" applyFill="1" applyBorder="1" applyAlignment="1" applyProtection="1">
      <alignment/>
      <protection/>
    </xf>
    <xf numFmtId="0" fontId="0" fillId="0" borderId="0" xfId="0" applyFont="1" applyFill="1" applyBorder="1" applyAlignment="1">
      <alignment/>
    </xf>
    <xf numFmtId="0" fontId="0" fillId="0" borderId="0" xfId="0" applyBorder="1" applyAlignment="1">
      <alignment wrapText="1"/>
    </xf>
    <xf numFmtId="165" fontId="0" fillId="0" borderId="14" xfId="0" applyNumberFormat="1" applyFont="1" applyFill="1" applyBorder="1" applyAlignment="1" applyProtection="1" quotePrefix="1">
      <alignment/>
      <protection/>
    </xf>
    <xf numFmtId="0" fontId="0" fillId="0" borderId="14" xfId="0" applyFont="1" applyFill="1" applyBorder="1" applyAlignment="1" applyProtection="1">
      <alignment/>
      <protection/>
    </xf>
    <xf numFmtId="0" fontId="0" fillId="0" borderId="15" xfId="0" applyFont="1" applyBorder="1" applyAlignment="1" applyProtection="1">
      <alignment/>
      <protection/>
    </xf>
    <xf numFmtId="0" fontId="0" fillId="0" borderId="16" xfId="0" applyFont="1" applyBorder="1" applyAlignment="1" applyProtection="1">
      <alignment horizontal="left"/>
      <protection/>
    </xf>
    <xf numFmtId="166" fontId="0" fillId="33" borderId="16" xfId="0" applyNumberFormat="1" applyFont="1" applyFill="1" applyBorder="1" applyAlignment="1" applyProtection="1">
      <alignment horizontal="right" vertical="center"/>
      <protection locked="0"/>
    </xf>
    <xf numFmtId="0" fontId="0" fillId="0" borderId="16" xfId="0" applyFont="1" applyBorder="1" applyAlignment="1" applyProtection="1">
      <alignment/>
      <protection/>
    </xf>
    <xf numFmtId="174" fontId="0" fillId="33" borderId="16" xfId="0" applyNumberFormat="1" applyFont="1" applyFill="1" applyBorder="1" applyAlignment="1" applyProtection="1">
      <alignment/>
      <protection locked="0"/>
    </xf>
    <xf numFmtId="9" fontId="0" fillId="0" borderId="16" xfId="0" applyNumberFormat="1" applyFont="1" applyBorder="1" applyAlignment="1" applyProtection="1">
      <alignment/>
      <protection/>
    </xf>
    <xf numFmtId="166" fontId="0" fillId="0" borderId="0" xfId="0" applyNumberFormat="1" applyFont="1" applyFill="1" applyBorder="1" applyAlignment="1" applyProtection="1">
      <alignment horizontal="right" vertical="center"/>
      <protection/>
    </xf>
    <xf numFmtId="3" fontId="8" fillId="0" borderId="17" xfId="0" applyNumberFormat="1" applyFont="1" applyBorder="1" applyAlignment="1" applyProtection="1">
      <alignment/>
      <protection/>
    </xf>
    <xf numFmtId="9" fontId="0" fillId="0" borderId="12" xfId="0" applyNumberFormat="1" applyFont="1" applyBorder="1" applyAlignment="1" applyProtection="1" quotePrefix="1">
      <alignment/>
      <protection/>
    </xf>
    <xf numFmtId="174" fontId="14" fillId="34" borderId="12" xfId="0" applyNumberFormat="1" applyFont="1" applyFill="1" applyBorder="1" applyAlignment="1" applyProtection="1">
      <alignment/>
      <protection locked="0"/>
    </xf>
    <xf numFmtId="3" fontId="8" fillId="0" borderId="12" xfId="0" applyNumberFormat="1" applyFont="1" applyFill="1" applyBorder="1" applyAlignment="1" applyProtection="1">
      <alignment/>
      <protection/>
    </xf>
    <xf numFmtId="0" fontId="0" fillId="35" borderId="0" xfId="0" applyFont="1" applyFill="1" applyBorder="1" applyAlignment="1" applyProtection="1">
      <alignment horizontal="left"/>
      <protection/>
    </xf>
    <xf numFmtId="3" fontId="0" fillId="35" borderId="0" xfId="0" applyNumberFormat="1" applyFont="1" applyFill="1" applyBorder="1" applyAlignment="1" applyProtection="1">
      <alignment/>
      <protection/>
    </xf>
    <xf numFmtId="165" fontId="0" fillId="35" borderId="0" xfId="0" applyNumberFormat="1" applyFont="1" applyFill="1" applyBorder="1" applyAlignment="1" applyProtection="1" quotePrefix="1">
      <alignment/>
      <protection/>
    </xf>
    <xf numFmtId="3" fontId="8" fillId="35" borderId="18" xfId="0" applyNumberFormat="1" applyFont="1" applyFill="1" applyBorder="1" applyAlignment="1" applyProtection="1">
      <alignment/>
      <protection/>
    </xf>
    <xf numFmtId="0" fontId="0" fillId="35" borderId="19" xfId="0" applyFont="1" applyFill="1" applyBorder="1" applyAlignment="1" applyProtection="1">
      <alignment/>
      <protection/>
    </xf>
    <xf numFmtId="3" fontId="8" fillId="35" borderId="13" xfId="0" applyNumberFormat="1" applyFont="1" applyFill="1" applyBorder="1" applyAlignment="1" applyProtection="1">
      <alignment/>
      <protection/>
    </xf>
    <xf numFmtId="0" fontId="0" fillId="35" borderId="12" xfId="0" applyFont="1" applyFill="1" applyBorder="1" applyAlignment="1" applyProtection="1">
      <alignment/>
      <protection/>
    </xf>
    <xf numFmtId="9" fontId="0" fillId="35" borderId="12" xfId="0" applyNumberFormat="1" applyFont="1" applyFill="1" applyBorder="1" applyAlignment="1" applyProtection="1" quotePrefix="1">
      <alignment/>
      <protection/>
    </xf>
    <xf numFmtId="0" fontId="0" fillId="35" borderId="0" xfId="0" applyFont="1" applyFill="1" applyBorder="1" applyAlignment="1" applyProtection="1">
      <alignment/>
      <protection/>
    </xf>
    <xf numFmtId="3" fontId="8" fillId="35" borderId="0" xfId="0" applyNumberFormat="1" applyFont="1" applyFill="1" applyBorder="1" applyAlignment="1" applyProtection="1">
      <alignment/>
      <protection/>
    </xf>
    <xf numFmtId="0" fontId="0" fillId="35" borderId="13" xfId="0" applyFont="1" applyFill="1" applyBorder="1" applyAlignment="1" applyProtection="1">
      <alignment/>
      <protection/>
    </xf>
    <xf numFmtId="9" fontId="0" fillId="35" borderId="12" xfId="0" applyNumberFormat="1" applyFont="1" applyFill="1" applyBorder="1" applyAlignment="1" applyProtection="1">
      <alignment/>
      <protection/>
    </xf>
    <xf numFmtId="0" fontId="2" fillId="0" borderId="20" xfId="0" applyFont="1" applyBorder="1" applyAlignment="1" applyProtection="1">
      <alignment/>
      <protection/>
    </xf>
    <xf numFmtId="0" fontId="2" fillId="0" borderId="12" xfId="0" applyFont="1" applyBorder="1" applyAlignment="1" applyProtection="1">
      <alignment/>
      <protection/>
    </xf>
    <xf numFmtId="0" fontId="2" fillId="36" borderId="21" xfId="0" applyFont="1" applyFill="1" applyBorder="1" applyAlignment="1" applyProtection="1">
      <alignment horizontal="center" wrapText="1"/>
      <protection/>
    </xf>
    <xf numFmtId="0" fontId="2" fillId="36" borderId="22" xfId="0" applyFont="1" applyFill="1" applyBorder="1" applyAlignment="1" applyProtection="1">
      <alignment horizontal="center" wrapText="1"/>
      <protection/>
    </xf>
    <xf numFmtId="0" fontId="2" fillId="36" borderId="23" xfId="0" applyFont="1" applyFill="1" applyBorder="1" applyAlignment="1" applyProtection="1">
      <alignment horizontal="center" wrapText="1"/>
      <protection/>
    </xf>
    <xf numFmtId="0" fontId="0" fillId="0" borderId="13" xfId="0" applyFont="1" applyBorder="1" applyAlignment="1" applyProtection="1">
      <alignment/>
      <protection/>
    </xf>
    <xf numFmtId="3" fontId="8" fillId="0" borderId="0" xfId="0" applyNumberFormat="1" applyFont="1" applyBorder="1" applyAlignment="1" applyProtection="1">
      <alignment/>
      <protection/>
    </xf>
    <xf numFmtId="0" fontId="0" fillId="35" borderId="24" xfId="0" applyFont="1" applyFill="1" applyBorder="1" applyAlignment="1" applyProtection="1">
      <alignment/>
      <protection/>
    </xf>
    <xf numFmtId="0" fontId="10" fillId="0" borderId="10" xfId="53" applyFont="1" applyBorder="1" applyAlignment="1" applyProtection="1">
      <alignment/>
      <protection/>
    </xf>
    <xf numFmtId="0" fontId="0" fillId="0" borderId="0" xfId="0" applyFont="1" applyFill="1" applyBorder="1" applyAlignment="1">
      <alignment wrapText="1"/>
    </xf>
    <xf numFmtId="0" fontId="0" fillId="0" borderId="0" xfId="0" applyFont="1" applyAlignment="1">
      <alignment horizontal="left" vertical="top" wrapText="1"/>
    </xf>
    <xf numFmtId="166" fontId="0" fillId="35" borderId="0" xfId="0" applyNumberFormat="1" applyFont="1" applyFill="1" applyBorder="1" applyAlignment="1" applyProtection="1">
      <alignment horizontal="right" vertical="center"/>
      <protection/>
    </xf>
    <xf numFmtId="174" fontId="0" fillId="35" borderId="19" xfId="0" applyNumberFormat="1" applyFont="1" applyFill="1" applyBorder="1" applyAlignment="1" applyProtection="1">
      <alignment/>
      <protection/>
    </xf>
    <xf numFmtId="168" fontId="0" fillId="0" borderId="0" xfId="0" applyNumberFormat="1" applyFont="1" applyFill="1" applyBorder="1" applyAlignment="1" applyProtection="1">
      <alignment horizontal="right" vertical="center"/>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18" xfId="0" applyBorder="1" applyAlignment="1" applyProtection="1">
      <alignment/>
      <protection/>
    </xf>
    <xf numFmtId="0" fontId="0" fillId="35" borderId="15" xfId="0" applyFill="1" applyBorder="1" applyAlignment="1" applyProtection="1">
      <alignment/>
      <protection/>
    </xf>
    <xf numFmtId="0" fontId="0" fillId="35" borderId="0" xfId="0" applyFill="1" applyBorder="1" applyAlignment="1" applyProtection="1">
      <alignment/>
      <protection/>
    </xf>
    <xf numFmtId="174" fontId="0" fillId="35" borderId="12" xfId="0" applyNumberFormat="1" applyFont="1" applyFill="1" applyBorder="1" applyAlignment="1" applyProtection="1">
      <alignment/>
      <protection/>
    </xf>
    <xf numFmtId="0" fontId="0" fillId="0" borderId="0" xfId="0" applyFill="1" applyAlignment="1" applyProtection="1">
      <alignment/>
      <protection/>
    </xf>
    <xf numFmtId="174" fontId="0" fillId="0" borderId="0" xfId="0" applyNumberFormat="1" applyFont="1" applyFill="1" applyBorder="1" applyAlignment="1" applyProtection="1">
      <alignment/>
      <protection/>
    </xf>
    <xf numFmtId="0" fontId="0" fillId="0" borderId="0" xfId="0" applyFill="1" applyBorder="1" applyAlignment="1" applyProtection="1">
      <alignment horizontal="center" wrapText="1"/>
      <protection/>
    </xf>
    <xf numFmtId="165" fontId="0" fillId="37" borderId="12" xfId="0" applyNumberFormat="1" applyFont="1" applyFill="1" applyBorder="1" applyAlignment="1" applyProtection="1" quotePrefix="1">
      <alignment/>
      <protection locked="0"/>
    </xf>
    <xf numFmtId="165" fontId="0" fillId="37" borderId="27" xfId="0" applyNumberFormat="1" applyFont="1" applyFill="1" applyBorder="1" applyAlignment="1" applyProtection="1" quotePrefix="1">
      <alignment/>
      <protection locked="0"/>
    </xf>
    <xf numFmtId="165" fontId="0" fillId="37" borderId="16" xfId="0" applyNumberFormat="1" applyFont="1" applyFill="1" applyBorder="1" applyAlignment="1" applyProtection="1" quotePrefix="1">
      <alignment/>
      <protection locked="0"/>
    </xf>
    <xf numFmtId="0" fontId="0" fillId="0" borderId="0" xfId="0" applyBorder="1" applyAlignment="1">
      <alignment horizontal="left"/>
    </xf>
    <xf numFmtId="0" fontId="11" fillId="0" borderId="0" xfId="0" applyFont="1" applyFill="1" applyBorder="1" applyAlignment="1">
      <alignment horizontal="left"/>
    </xf>
    <xf numFmtId="0" fontId="11" fillId="38" borderId="0" xfId="0" applyFont="1" applyFill="1" applyBorder="1" applyAlignment="1">
      <alignment horizontal="left"/>
    </xf>
    <xf numFmtId="0" fontId="16" fillId="38" borderId="0" xfId="0" applyFont="1" applyFill="1" applyBorder="1" applyAlignment="1">
      <alignment horizontal="left"/>
    </xf>
    <xf numFmtId="0" fontId="0" fillId="38" borderId="0" xfId="0" applyFont="1" applyFill="1" applyBorder="1" applyAlignment="1">
      <alignment horizontal="left"/>
    </xf>
    <xf numFmtId="0" fontId="11" fillId="38" borderId="0" xfId="0" applyFont="1" applyFill="1" applyAlignment="1">
      <alignment/>
    </xf>
    <xf numFmtId="0" fontId="11" fillId="0" borderId="0" xfId="0" applyFont="1" applyFill="1" applyBorder="1" applyAlignment="1">
      <alignment/>
    </xf>
    <xf numFmtId="0" fontId="0" fillId="38" borderId="0" xfId="53" applyFont="1" applyFill="1" applyBorder="1" applyAlignment="1" applyProtection="1">
      <alignment/>
      <protection locked="0"/>
    </xf>
    <xf numFmtId="0" fontId="11" fillId="38" borderId="0" xfId="0" applyFont="1" applyFill="1" applyBorder="1" applyAlignment="1">
      <alignment/>
    </xf>
    <xf numFmtId="0" fontId="2" fillId="0" borderId="0" xfId="0" applyFont="1" applyBorder="1" applyAlignment="1">
      <alignment horizontal="left"/>
    </xf>
    <xf numFmtId="0" fontId="10" fillId="38" borderId="0" xfId="53" applyFont="1" applyFill="1" applyBorder="1" applyAlignment="1" applyProtection="1">
      <alignment/>
      <protection locked="0"/>
    </xf>
    <xf numFmtId="0" fontId="2" fillId="0" borderId="28" xfId="0" applyFont="1" applyBorder="1" applyAlignment="1">
      <alignment/>
    </xf>
    <xf numFmtId="0" fontId="0" fillId="0" borderId="12" xfId="0" applyBorder="1" applyAlignment="1">
      <alignment horizontal="left" vertical="top" wrapText="1"/>
    </xf>
    <xf numFmtId="0" fontId="0" fillId="0" borderId="12" xfId="0" applyBorder="1" applyAlignment="1">
      <alignment/>
    </xf>
    <xf numFmtId="0" fontId="0" fillId="0" borderId="12" xfId="0" applyFont="1" applyBorder="1" applyAlignment="1">
      <alignment horizontal="left"/>
    </xf>
    <xf numFmtId="0" fontId="16" fillId="0" borderId="12" xfId="0" applyFont="1" applyBorder="1" applyAlignment="1">
      <alignment horizontal="left"/>
    </xf>
    <xf numFmtId="0" fontId="0" fillId="0" borderId="12" xfId="53" applyFont="1" applyFill="1" applyBorder="1" applyAlignment="1" applyProtection="1">
      <alignment/>
      <protection locked="0"/>
    </xf>
    <xf numFmtId="0" fontId="2" fillId="0" borderId="28" xfId="0" applyFont="1" applyFill="1" applyBorder="1" applyAlignment="1">
      <alignment/>
    </xf>
    <xf numFmtId="0" fontId="0" fillId="0" borderId="12" xfId="0" applyFont="1" applyFill="1" applyBorder="1" applyAlignment="1">
      <alignment horizontal="left"/>
    </xf>
    <xf numFmtId="0" fontId="0" fillId="0" borderId="12" xfId="0" applyBorder="1" applyAlignment="1">
      <alignment horizontal="left"/>
    </xf>
    <xf numFmtId="0" fontId="2" fillId="0" borderId="13" xfId="0" applyFont="1" applyBorder="1" applyAlignment="1">
      <alignment/>
    </xf>
    <xf numFmtId="0" fontId="0" fillId="0" borderId="13" xfId="0" applyFont="1" applyFill="1" applyBorder="1" applyAlignment="1">
      <alignment horizontal="left"/>
    </xf>
    <xf numFmtId="0" fontId="0" fillId="0" borderId="19" xfId="0" applyBorder="1" applyAlignment="1">
      <alignment horizontal="left" vertical="top" wrapText="1"/>
    </xf>
    <xf numFmtId="0" fontId="2" fillId="0" borderId="29" xfId="0" applyFont="1" applyBorder="1" applyAlignment="1">
      <alignment vertical="top" wrapText="1"/>
    </xf>
    <xf numFmtId="0" fontId="2" fillId="0" borderId="29" xfId="0" applyFont="1" applyFill="1" applyBorder="1" applyAlignment="1">
      <alignment horizontal="left" vertical="top" wrapText="1"/>
    </xf>
    <xf numFmtId="3" fontId="0" fillId="33" borderId="12" xfId="0" applyNumberFormat="1" applyFont="1" applyFill="1" applyBorder="1" applyAlignment="1" applyProtection="1">
      <alignment/>
      <protection locked="0"/>
    </xf>
    <xf numFmtId="3" fontId="0" fillId="33" borderId="16" xfId="0" applyNumberFormat="1" applyFont="1" applyFill="1" applyBorder="1" applyAlignment="1" applyProtection="1">
      <alignment/>
      <protection locked="0"/>
    </xf>
    <xf numFmtId="0" fontId="12" fillId="0" borderId="0" xfId="0" applyFont="1" applyAlignment="1" applyProtection="1">
      <alignment/>
      <protection/>
    </xf>
    <xf numFmtId="165" fontId="0" fillId="37" borderId="27" xfId="0" applyNumberFormat="1" applyFont="1" applyFill="1" applyBorder="1" applyAlignment="1" applyProtection="1" quotePrefix="1">
      <alignment/>
      <protection/>
    </xf>
    <xf numFmtId="165" fontId="0" fillId="35" borderId="14" xfId="0" applyNumberFormat="1" applyFont="1" applyFill="1" applyBorder="1" applyAlignment="1" applyProtection="1" quotePrefix="1">
      <alignment/>
      <protection/>
    </xf>
    <xf numFmtId="165" fontId="0" fillId="37" borderId="14" xfId="0" applyNumberFormat="1" applyFont="1" applyFill="1" applyBorder="1" applyAlignment="1" applyProtection="1" quotePrefix="1">
      <alignment/>
      <protection/>
    </xf>
    <xf numFmtId="165" fontId="0" fillId="37" borderId="30" xfId="0" applyNumberFormat="1" applyFont="1" applyFill="1" applyBorder="1" applyAlignment="1" applyProtection="1" quotePrefix="1">
      <alignment/>
      <protection/>
    </xf>
    <xf numFmtId="0" fontId="10" fillId="0" borderId="0" xfId="53" applyFont="1" applyFill="1" applyBorder="1" applyAlignment="1" applyProtection="1">
      <alignment horizontal="left"/>
      <protection/>
    </xf>
    <xf numFmtId="9" fontId="0" fillId="35" borderId="31" xfId="0" applyNumberFormat="1" applyFont="1" applyFill="1" applyBorder="1" applyAlignment="1" applyProtection="1">
      <alignment/>
      <protection/>
    </xf>
    <xf numFmtId="9" fontId="0" fillId="0" borderId="27" xfId="0" applyNumberFormat="1" applyFont="1" applyBorder="1" applyAlignment="1" applyProtection="1">
      <alignment/>
      <protection/>
    </xf>
    <xf numFmtId="0" fontId="2" fillId="36" borderId="32" xfId="0" applyFont="1" applyFill="1" applyBorder="1" applyAlignment="1" applyProtection="1">
      <alignment horizontal="center" wrapText="1"/>
      <protection/>
    </xf>
    <xf numFmtId="165" fontId="0" fillId="37" borderId="12" xfId="0" applyNumberFormat="1" applyFont="1" applyFill="1" applyBorder="1" applyAlignment="1" applyProtection="1" quotePrefix="1">
      <alignment/>
      <protection/>
    </xf>
    <xf numFmtId="0" fontId="10" fillId="35" borderId="14" xfId="53" applyFont="1" applyFill="1" applyBorder="1" applyAlignment="1" applyProtection="1">
      <alignment horizontal="left"/>
      <protection/>
    </xf>
    <xf numFmtId="165" fontId="0" fillId="0" borderId="26" xfId="0" applyNumberFormat="1" applyFont="1" applyFill="1" applyBorder="1" applyAlignment="1" applyProtection="1" quotePrefix="1">
      <alignment/>
      <protection/>
    </xf>
    <xf numFmtId="0" fontId="10" fillId="35" borderId="33" xfId="53" applyFont="1" applyFill="1" applyBorder="1" applyAlignment="1" applyProtection="1">
      <alignment horizontal="left"/>
      <protection/>
    </xf>
    <xf numFmtId="0" fontId="9" fillId="0" borderId="34" xfId="0" applyFont="1" applyFill="1" applyBorder="1" applyAlignment="1" applyProtection="1">
      <alignment horizontal="left" wrapText="1"/>
      <protection/>
    </xf>
    <xf numFmtId="0" fontId="2" fillId="0" borderId="35" xfId="0" applyFont="1" applyFill="1" applyBorder="1" applyAlignment="1" applyProtection="1">
      <alignment horizontal="center" wrapText="1"/>
      <protection/>
    </xf>
    <xf numFmtId="0" fontId="13" fillId="0" borderId="10" xfId="0" applyFont="1" applyBorder="1" applyAlignment="1" applyProtection="1">
      <alignment horizontal="left"/>
      <protection/>
    </xf>
    <xf numFmtId="0" fontId="13" fillId="0" borderId="33" xfId="0" applyFont="1" applyFill="1" applyBorder="1" applyAlignment="1" applyProtection="1">
      <alignment horizontal="left"/>
      <protection/>
    </xf>
    <xf numFmtId="0" fontId="13" fillId="0" borderId="36" xfId="0" applyFont="1" applyFill="1" applyBorder="1" applyAlignment="1" applyProtection="1">
      <alignment horizontal="left"/>
      <protection/>
    </xf>
    <xf numFmtId="0" fontId="1" fillId="0" borderId="12" xfId="53" applyFill="1" applyBorder="1" applyAlignment="1" applyProtection="1">
      <alignment/>
      <protection locked="0"/>
    </xf>
    <xf numFmtId="0" fontId="1" fillId="0" borderId="10" xfId="53" applyBorder="1" applyAlignment="1" applyProtection="1">
      <alignment/>
      <protection/>
    </xf>
    <xf numFmtId="0" fontId="1" fillId="0" borderId="10" xfId="53" applyBorder="1" applyAlignment="1" applyProtection="1">
      <alignment/>
      <protection locked="0"/>
    </xf>
    <xf numFmtId="0" fontId="1" fillId="0" borderId="0" xfId="53" applyFill="1" applyBorder="1" applyAlignment="1" applyProtection="1">
      <alignment/>
      <protection locked="0"/>
    </xf>
    <xf numFmtId="0" fontId="1" fillId="0" borderId="0" xfId="53" applyFill="1" applyBorder="1" applyAlignment="1" applyProtection="1">
      <alignment horizontal="left"/>
      <protection locked="0"/>
    </xf>
    <xf numFmtId="0" fontId="1" fillId="0" borderId="14" xfId="53" applyFill="1" applyBorder="1" applyAlignment="1" applyProtection="1">
      <alignment horizontal="left"/>
      <protection locked="0"/>
    </xf>
    <xf numFmtId="0" fontId="1" fillId="0" borderId="10" xfId="53" applyFont="1" applyBorder="1" applyAlignment="1" applyProtection="1">
      <alignment/>
      <protection/>
    </xf>
    <xf numFmtId="0" fontId="5" fillId="34" borderId="0" xfId="0" applyFont="1" applyFill="1" applyAlignment="1">
      <alignment/>
    </xf>
    <xf numFmtId="0" fontId="5" fillId="34" borderId="28" xfId="0" applyFont="1" applyFill="1" applyBorder="1" applyAlignment="1">
      <alignment/>
    </xf>
    <xf numFmtId="0" fontId="0" fillId="0" borderId="10" xfId="53" applyFont="1" applyBorder="1" applyAlignment="1" applyProtection="1">
      <alignment/>
      <protection/>
    </xf>
    <xf numFmtId="0" fontId="0" fillId="0" borderId="11" xfId="0" applyBorder="1" applyAlignment="1">
      <alignment/>
    </xf>
    <xf numFmtId="0" fontId="2" fillId="0" borderId="0" xfId="0" applyFont="1" applyBorder="1" applyAlignment="1">
      <alignment horizontal="left" vertical="top" wrapText="1"/>
    </xf>
    <xf numFmtId="0" fontId="2" fillId="0" borderId="29" xfId="0" applyFont="1" applyBorder="1" applyAlignment="1">
      <alignment wrapText="1"/>
    </xf>
    <xf numFmtId="0" fontId="5" fillId="34" borderId="0" xfId="0" applyFont="1" applyFill="1" applyBorder="1" applyAlignment="1">
      <alignment/>
    </xf>
    <xf numFmtId="0" fontId="16" fillId="0" borderId="0" xfId="0" applyFont="1" applyAlignment="1">
      <alignment/>
    </xf>
    <xf numFmtId="0" fontId="1" fillId="0" borderId="0" xfId="53" applyFont="1" applyFill="1" applyBorder="1" applyAlignment="1" applyProtection="1">
      <alignment horizontal="left"/>
      <protection locked="0"/>
    </xf>
    <xf numFmtId="0" fontId="0" fillId="39" borderId="15" xfId="0" applyFont="1" applyFill="1" applyBorder="1" applyAlignment="1" applyProtection="1">
      <alignment/>
      <protection/>
    </xf>
    <xf numFmtId="0" fontId="0" fillId="39" borderId="0" xfId="0" applyFont="1" applyFill="1" applyBorder="1" applyAlignment="1" applyProtection="1">
      <alignment/>
      <protection/>
    </xf>
    <xf numFmtId="0" fontId="0" fillId="39" borderId="0" xfId="0" applyFont="1" applyFill="1" applyBorder="1" applyAlignment="1" applyProtection="1">
      <alignment horizontal="left"/>
      <protection/>
    </xf>
    <xf numFmtId="4" fontId="0" fillId="39" borderId="0" xfId="0" applyNumberFormat="1" applyFont="1" applyFill="1" applyBorder="1" applyAlignment="1" applyProtection="1">
      <alignment/>
      <protection/>
    </xf>
    <xf numFmtId="0" fontId="2" fillId="39" borderId="15" xfId="0" applyFont="1" applyFill="1" applyBorder="1" applyAlignment="1" applyProtection="1">
      <alignment/>
      <protection/>
    </xf>
    <xf numFmtId="0" fontId="2" fillId="39" borderId="37" xfId="0" applyFont="1" applyFill="1" applyBorder="1" applyAlignment="1" applyProtection="1">
      <alignment/>
      <protection/>
    </xf>
    <xf numFmtId="0" fontId="0" fillId="39" borderId="38" xfId="0" applyFont="1" applyFill="1" applyBorder="1" applyAlignment="1" applyProtection="1">
      <alignment/>
      <protection/>
    </xf>
    <xf numFmtId="0" fontId="0" fillId="39" borderId="38" xfId="0" applyFont="1" applyFill="1" applyBorder="1" applyAlignment="1" applyProtection="1">
      <alignment horizontal="left"/>
      <protection/>
    </xf>
    <xf numFmtId="4" fontId="0" fillId="39" borderId="38" xfId="0" applyNumberFormat="1" applyFont="1" applyFill="1" applyBorder="1" applyAlignment="1" applyProtection="1">
      <alignment/>
      <protection/>
    </xf>
    <xf numFmtId="0" fontId="2" fillId="0" borderId="2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7" fillId="0" borderId="0" xfId="0" applyFont="1" applyAlignment="1">
      <alignment horizontal="right" wrapText="1"/>
    </xf>
    <xf numFmtId="0" fontId="18" fillId="0" borderId="10" xfId="0" applyFont="1" applyBorder="1" applyAlignment="1">
      <alignment/>
    </xf>
    <xf numFmtId="0" fontId="13" fillId="0" borderId="0" xfId="53" applyFont="1" applyFill="1" applyBorder="1" applyAlignment="1" applyProtection="1">
      <alignment horizontal="left"/>
      <protection/>
    </xf>
    <xf numFmtId="0" fontId="10" fillId="35" borderId="39" xfId="53" applyFont="1" applyFill="1" applyBorder="1" applyAlignment="1" applyProtection="1">
      <alignment horizontal="left"/>
      <protection/>
    </xf>
    <xf numFmtId="0" fontId="13" fillId="0" borderId="28" xfId="0" applyFont="1" applyBorder="1" applyAlignment="1" applyProtection="1">
      <alignment horizontal="left"/>
      <protection/>
    </xf>
    <xf numFmtId="0" fontId="13" fillId="0" borderId="11" xfId="0" applyFont="1" applyBorder="1" applyAlignment="1" applyProtection="1">
      <alignment horizontal="left"/>
      <protection/>
    </xf>
    <xf numFmtId="0" fontId="1" fillId="0" borderId="10" xfId="53" applyFont="1" applyBorder="1" applyAlignment="1" applyProtection="1">
      <alignment/>
      <protection locked="0"/>
    </xf>
    <xf numFmtId="0" fontId="59" fillId="35" borderId="0" xfId="0" applyFont="1" applyFill="1" applyBorder="1" applyAlignment="1" applyProtection="1">
      <alignment/>
      <protection/>
    </xf>
    <xf numFmtId="0" fontId="2" fillId="0" borderId="14" xfId="0" applyFont="1" applyBorder="1" applyAlignment="1" applyProtection="1">
      <alignment/>
      <protection/>
    </xf>
    <xf numFmtId="0" fontId="2" fillId="0" borderId="40" xfId="0" applyFont="1" applyBorder="1" applyAlignment="1" applyProtection="1">
      <alignment/>
      <protection/>
    </xf>
    <xf numFmtId="0" fontId="5" fillId="34" borderId="28" xfId="0" applyFont="1" applyFill="1" applyBorder="1" applyAlignment="1" applyProtection="1">
      <alignment/>
      <protection/>
    </xf>
    <xf numFmtId="0" fontId="0" fillId="0" borderId="10" xfId="0" applyBorder="1" applyAlignment="1" applyProtection="1">
      <alignment/>
      <protection/>
    </xf>
    <xf numFmtId="0" fontId="2" fillId="0" borderId="10" xfId="0" applyFont="1" applyBorder="1" applyAlignment="1" applyProtection="1">
      <alignment/>
      <protection/>
    </xf>
    <xf numFmtId="0" fontId="1" fillId="0" borderId="19" xfId="53" applyFill="1" applyBorder="1" applyAlignment="1" applyProtection="1">
      <alignment/>
      <protection locked="0"/>
    </xf>
    <xf numFmtId="0" fontId="0" fillId="0" borderId="12" xfId="0" applyFont="1" applyBorder="1" applyAlignment="1">
      <alignment horizontal="left" vertical="top" wrapText="1"/>
    </xf>
    <xf numFmtId="0" fontId="0" fillId="0" borderId="12" xfId="0" applyFont="1" applyBorder="1" applyAlignment="1">
      <alignment/>
    </xf>
    <xf numFmtId="0" fontId="10" fillId="0" borderId="12" xfId="53" applyFont="1" applyFill="1" applyBorder="1" applyAlignment="1" applyProtection="1">
      <alignment/>
      <protection locked="0"/>
    </xf>
    <xf numFmtId="0" fontId="1" fillId="0" borderId="12" xfId="53" applyBorder="1" applyAlignment="1" applyProtection="1">
      <alignment/>
      <protection/>
    </xf>
    <xf numFmtId="0" fontId="8" fillId="0" borderId="0" xfId="0" applyFont="1" applyAlignment="1">
      <alignment/>
    </xf>
    <xf numFmtId="0" fontId="13" fillId="0" borderId="12" xfId="0" applyFont="1" applyBorder="1" applyAlignment="1">
      <alignment/>
    </xf>
    <xf numFmtId="4" fontId="0" fillId="33" borderId="12" xfId="0" applyNumberFormat="1" applyFont="1" applyFill="1" applyBorder="1" applyAlignment="1" applyProtection="1">
      <alignment horizontal="right" vertical="center"/>
      <protection locked="0"/>
    </xf>
    <xf numFmtId="4" fontId="0" fillId="35" borderId="0" xfId="0" applyNumberFormat="1" applyFont="1" applyFill="1" applyBorder="1" applyAlignment="1" applyProtection="1">
      <alignment horizontal="right" vertical="center"/>
      <protection/>
    </xf>
    <xf numFmtId="0" fontId="2" fillId="34" borderId="10" xfId="0" applyNumberFormat="1" applyFont="1" applyFill="1" applyBorder="1" applyAlignment="1">
      <alignment/>
    </xf>
    <xf numFmtId="0" fontId="0" fillId="0" borderId="10" xfId="53" applyFont="1" applyFill="1" applyBorder="1" applyAlignment="1" applyProtection="1">
      <alignment/>
      <protection/>
    </xf>
    <xf numFmtId="177" fontId="0" fillId="33" borderId="12" xfId="0" applyNumberFormat="1" applyFont="1" applyFill="1" applyBorder="1" applyAlignment="1" applyProtection="1">
      <alignment horizontal="right" vertical="center"/>
      <protection locked="0"/>
    </xf>
    <xf numFmtId="0" fontId="0" fillId="0" borderId="0" xfId="0" applyBorder="1" applyAlignment="1">
      <alignment/>
    </xf>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Font="1" applyBorder="1" applyAlignment="1">
      <alignment horizontal="center"/>
    </xf>
    <xf numFmtId="166" fontId="0" fillId="0" borderId="13" xfId="0" applyNumberFormat="1" applyFont="1" applyBorder="1" applyAlignment="1">
      <alignment wrapText="1"/>
    </xf>
    <xf numFmtId="0" fontId="2" fillId="0" borderId="0" xfId="0" applyFont="1" applyFill="1" applyAlignment="1">
      <alignment/>
    </xf>
    <xf numFmtId="0" fontId="0" fillId="0" borderId="13"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41" xfId="0" applyFill="1" applyBorder="1" applyAlignment="1">
      <alignment/>
    </xf>
    <xf numFmtId="0" fontId="0" fillId="0" borderId="32" xfId="0"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0" fontId="2" fillId="0" borderId="42" xfId="0" applyFont="1" applyFill="1" applyBorder="1" applyAlignment="1">
      <alignment/>
    </xf>
    <xf numFmtId="0" fontId="2" fillId="0" borderId="43" xfId="0" applyFont="1" applyFill="1" applyBorder="1" applyAlignment="1">
      <alignment/>
    </xf>
    <xf numFmtId="0" fontId="1" fillId="0" borderId="0" xfId="53" applyBorder="1" applyAlignment="1" applyProtection="1">
      <alignment/>
      <protection/>
    </xf>
    <xf numFmtId="0" fontId="1" fillId="0" borderId="0" xfId="53" applyAlignment="1" applyProtection="1">
      <alignment/>
      <protection/>
    </xf>
    <xf numFmtId="0" fontId="1" fillId="0" borderId="10" xfId="53" applyFill="1" applyBorder="1" applyAlignment="1" applyProtection="1">
      <alignment/>
      <protection locked="0"/>
    </xf>
    <xf numFmtId="0" fontId="0" fillId="40" borderId="44" xfId="0" applyFont="1" applyFill="1" applyBorder="1" applyAlignment="1" applyProtection="1">
      <alignment/>
      <protection/>
    </xf>
    <xf numFmtId="0" fontId="0" fillId="0" borderId="10" xfId="53" applyFont="1" applyBorder="1" applyAlignment="1" applyProtection="1">
      <alignment/>
      <protection/>
    </xf>
    <xf numFmtId="0" fontId="2" fillId="0" borderId="45" xfId="0" applyFont="1" applyBorder="1" applyAlignment="1" applyProtection="1">
      <alignment/>
      <protection/>
    </xf>
    <xf numFmtId="0" fontId="0" fillId="0" borderId="19" xfId="0" applyFont="1" applyBorder="1" applyAlignment="1" applyProtection="1">
      <alignment horizontal="left"/>
      <protection/>
    </xf>
    <xf numFmtId="166" fontId="0" fillId="33" borderId="19" xfId="0" applyNumberFormat="1" applyFont="1" applyFill="1" applyBorder="1" applyAlignment="1" applyProtection="1">
      <alignment horizontal="right" vertical="center"/>
      <protection locked="0"/>
    </xf>
    <xf numFmtId="3" fontId="0" fillId="33" borderId="19" xfId="0" applyNumberFormat="1" applyFont="1" applyFill="1" applyBorder="1" applyAlignment="1" applyProtection="1">
      <alignment/>
      <protection locked="0"/>
    </xf>
    <xf numFmtId="165" fontId="0" fillId="37" borderId="19" xfId="0" applyNumberFormat="1" applyFont="1" applyFill="1" applyBorder="1" applyAlignment="1" applyProtection="1" quotePrefix="1">
      <alignment/>
      <protection locked="0"/>
    </xf>
    <xf numFmtId="3" fontId="8" fillId="0" borderId="19" xfId="0" applyNumberFormat="1" applyFont="1" applyFill="1" applyBorder="1" applyAlignment="1" applyProtection="1">
      <alignment/>
      <protection/>
    </xf>
    <xf numFmtId="0" fontId="0" fillId="0" borderId="19" xfId="0" applyFont="1" applyBorder="1" applyAlignment="1" applyProtection="1">
      <alignment/>
      <protection/>
    </xf>
    <xf numFmtId="174" fontId="0" fillId="33" borderId="19" xfId="0" applyNumberFormat="1" applyFont="1" applyFill="1" applyBorder="1" applyAlignment="1" applyProtection="1">
      <alignment/>
      <protection locked="0"/>
    </xf>
    <xf numFmtId="9" fontId="0" fillId="0" borderId="19" xfId="0" applyNumberFormat="1" applyFont="1" applyBorder="1" applyAlignment="1" applyProtection="1">
      <alignment/>
      <protection/>
    </xf>
    <xf numFmtId="165" fontId="0" fillId="37" borderId="26" xfId="0" applyNumberFormat="1" applyFont="1" applyFill="1" applyBorder="1" applyAlignment="1" applyProtection="1" quotePrefix="1">
      <alignment/>
      <protection/>
    </xf>
    <xf numFmtId="0" fontId="0" fillId="35" borderId="46" xfId="0" applyFont="1" applyFill="1" applyBorder="1" applyAlignment="1" applyProtection="1">
      <alignment/>
      <protection/>
    </xf>
    <xf numFmtId="174" fontId="0" fillId="35" borderId="47" xfId="0" applyNumberFormat="1" applyFont="1" applyFill="1" applyBorder="1" applyAlignment="1" applyProtection="1">
      <alignment/>
      <protection/>
    </xf>
    <xf numFmtId="9" fontId="0" fillId="35" borderId="47" xfId="0" applyNumberFormat="1" applyFont="1" applyFill="1" applyBorder="1" applyAlignment="1" applyProtection="1">
      <alignment/>
      <protection/>
    </xf>
    <xf numFmtId="165" fontId="0" fillId="35" borderId="48" xfId="0" applyNumberFormat="1" applyFont="1" applyFill="1" applyBorder="1" applyAlignment="1" applyProtection="1" quotePrefix="1">
      <alignment/>
      <protection/>
    </xf>
    <xf numFmtId="0" fontId="10" fillId="35" borderId="48" xfId="53" applyFont="1" applyFill="1" applyBorder="1" applyAlignment="1" applyProtection="1">
      <alignment horizontal="left"/>
      <protection/>
    </xf>
    <xf numFmtId="0" fontId="59" fillId="35" borderId="37" xfId="0" applyFont="1" applyFill="1" applyBorder="1" applyAlignment="1" applyProtection="1">
      <alignment/>
      <protection/>
    </xf>
    <xf numFmtId="0" fontId="0" fillId="35" borderId="38" xfId="0" applyFont="1" applyFill="1" applyBorder="1" applyAlignment="1" applyProtection="1">
      <alignment horizontal="left"/>
      <protection/>
    </xf>
    <xf numFmtId="166" fontId="0" fillId="35" borderId="38" xfId="0" applyNumberFormat="1" applyFont="1" applyFill="1" applyBorder="1" applyAlignment="1" applyProtection="1">
      <alignment horizontal="right" vertical="center"/>
      <protection/>
    </xf>
    <xf numFmtId="3" fontId="0" fillId="35" borderId="38" xfId="0" applyNumberFormat="1" applyFont="1" applyFill="1" applyBorder="1" applyAlignment="1" applyProtection="1">
      <alignment/>
      <protection/>
    </xf>
    <xf numFmtId="165" fontId="0" fillId="35" borderId="38" xfId="0" applyNumberFormat="1" applyFont="1" applyFill="1" applyBorder="1" applyAlignment="1" applyProtection="1" quotePrefix="1">
      <alignment/>
      <protection/>
    </xf>
    <xf numFmtId="3" fontId="8" fillId="35" borderId="38" xfId="0" applyNumberFormat="1" applyFont="1" applyFill="1" applyBorder="1" applyAlignment="1" applyProtection="1">
      <alignment/>
      <protection/>
    </xf>
    <xf numFmtId="0" fontId="0" fillId="35" borderId="49" xfId="0" applyFont="1" applyFill="1" applyBorder="1" applyAlignment="1" applyProtection="1">
      <alignment/>
      <protection/>
    </xf>
    <xf numFmtId="174" fontId="0" fillId="35" borderId="50" xfId="0" applyNumberFormat="1" applyFont="1" applyFill="1" applyBorder="1" applyAlignment="1" applyProtection="1">
      <alignment/>
      <protection/>
    </xf>
    <xf numFmtId="9" fontId="0" fillId="35" borderId="50" xfId="0" applyNumberFormat="1" applyFont="1" applyFill="1" applyBorder="1" applyAlignment="1" applyProtection="1">
      <alignment/>
      <protection/>
    </xf>
    <xf numFmtId="0" fontId="10" fillId="35" borderId="51" xfId="53" applyFont="1" applyFill="1" applyBorder="1" applyAlignment="1" applyProtection="1">
      <alignment horizontal="left"/>
      <protection/>
    </xf>
    <xf numFmtId="0" fontId="10" fillId="35" borderId="38" xfId="53" applyFont="1" applyFill="1" applyBorder="1" applyAlignment="1" applyProtection="1">
      <alignment horizontal="left"/>
      <protection/>
    </xf>
    <xf numFmtId="0" fontId="10" fillId="35" borderId="10" xfId="53" applyFont="1" applyFill="1" applyBorder="1" applyAlignment="1" applyProtection="1">
      <alignment horizontal="left"/>
      <protection/>
    </xf>
    <xf numFmtId="165" fontId="0" fillId="37" borderId="41" xfId="0" applyNumberFormat="1" applyFont="1" applyFill="1" applyBorder="1" applyAlignment="1" applyProtection="1" quotePrefix="1">
      <alignment/>
      <protection locked="0"/>
    </xf>
    <xf numFmtId="165" fontId="0" fillId="0" borderId="41" xfId="0" applyNumberFormat="1" applyFont="1" applyFill="1" applyBorder="1" applyAlignment="1" applyProtection="1" quotePrefix="1">
      <alignment/>
      <protection/>
    </xf>
    <xf numFmtId="0" fontId="1" fillId="0" borderId="41" xfId="53" applyFill="1" applyBorder="1" applyAlignment="1" applyProtection="1">
      <alignment horizontal="left"/>
      <protection locked="0"/>
    </xf>
    <xf numFmtId="0" fontId="13" fillId="0" borderId="28" xfId="0" applyFont="1" applyFill="1" applyBorder="1" applyAlignment="1" applyProtection="1">
      <alignment horizontal="left"/>
      <protection/>
    </xf>
    <xf numFmtId="0" fontId="2" fillId="0" borderId="37" xfId="0" applyFont="1" applyBorder="1" applyAlignment="1" applyProtection="1">
      <alignment/>
      <protection/>
    </xf>
    <xf numFmtId="165" fontId="0" fillId="0" borderId="38" xfId="0" applyNumberFormat="1" applyFont="1" applyFill="1" applyBorder="1" applyAlignment="1" applyProtection="1" quotePrefix="1">
      <alignment/>
      <protection/>
    </xf>
    <xf numFmtId="0" fontId="1" fillId="0" borderId="38" xfId="53" applyFill="1" applyBorder="1" applyAlignment="1" applyProtection="1">
      <alignment horizontal="left"/>
      <protection locked="0"/>
    </xf>
    <xf numFmtId="0" fontId="13" fillId="0" borderId="11" xfId="0" applyFont="1" applyFill="1" applyBorder="1" applyAlignment="1" applyProtection="1">
      <alignment horizontal="left"/>
      <protection/>
    </xf>
    <xf numFmtId="0" fontId="0" fillId="0" borderId="38" xfId="0" applyFont="1" applyFill="1" applyBorder="1" applyAlignment="1" applyProtection="1">
      <alignment horizontal="left"/>
      <protection/>
    </xf>
    <xf numFmtId="166" fontId="0" fillId="0" borderId="38" xfId="0" applyNumberFormat="1" applyFont="1" applyFill="1" applyBorder="1" applyAlignment="1" applyProtection="1">
      <alignment horizontal="right" vertical="center"/>
      <protection locked="0"/>
    </xf>
    <xf numFmtId="3" fontId="0" fillId="0" borderId="38" xfId="0" applyNumberFormat="1" applyFont="1" applyFill="1" applyBorder="1" applyAlignment="1" applyProtection="1">
      <alignment/>
      <protection locked="0"/>
    </xf>
    <xf numFmtId="166" fontId="0" fillId="33" borderId="22" xfId="0" applyNumberFormat="1" applyFont="1" applyFill="1" applyBorder="1" applyAlignment="1" applyProtection="1">
      <alignment horizontal="right" vertical="center"/>
      <protection locked="0"/>
    </xf>
    <xf numFmtId="3" fontId="0" fillId="33" borderId="22" xfId="0" applyNumberFormat="1" applyFont="1" applyFill="1" applyBorder="1" applyAlignment="1" applyProtection="1">
      <alignment/>
      <protection locked="0"/>
    </xf>
    <xf numFmtId="0" fontId="0" fillId="0" borderId="41" xfId="0" applyBorder="1" applyAlignment="1">
      <alignment/>
    </xf>
    <xf numFmtId="0" fontId="0" fillId="0" borderId="38" xfId="0" applyBorder="1" applyAlignment="1">
      <alignment/>
    </xf>
    <xf numFmtId="3" fontId="8" fillId="0" borderId="22" xfId="0" applyNumberFormat="1" applyFont="1" applyFill="1" applyBorder="1" applyAlignment="1" applyProtection="1">
      <alignment/>
      <protection/>
    </xf>
    <xf numFmtId="0" fontId="0" fillId="0" borderId="22" xfId="0" applyFont="1" applyBorder="1" applyAlignment="1" applyProtection="1">
      <alignment/>
      <protection/>
    </xf>
    <xf numFmtId="174" fontId="0" fillId="33" borderId="22" xfId="0" applyNumberFormat="1" applyFont="1" applyFill="1" applyBorder="1" applyAlignment="1" applyProtection="1">
      <alignment/>
      <protection locked="0"/>
    </xf>
    <xf numFmtId="9" fontId="0" fillId="0" borderId="22" xfId="0" applyNumberFormat="1" applyFont="1" applyBorder="1" applyAlignment="1" applyProtection="1">
      <alignment/>
      <protection/>
    </xf>
    <xf numFmtId="165" fontId="0" fillId="37" borderId="22" xfId="0" applyNumberFormat="1" applyFont="1" applyFill="1" applyBorder="1" applyAlignment="1" applyProtection="1" quotePrefix="1">
      <alignment/>
      <protection/>
    </xf>
    <xf numFmtId="165" fontId="0" fillId="0" borderId="44" xfId="0" applyNumberFormat="1" applyFont="1" applyFill="1" applyBorder="1" applyAlignment="1" applyProtection="1" quotePrefix="1">
      <alignment/>
      <protection locked="0"/>
    </xf>
    <xf numFmtId="3" fontId="8" fillId="0" borderId="16" xfId="0" applyNumberFormat="1" applyFont="1" applyFill="1" applyBorder="1" applyAlignment="1" applyProtection="1">
      <alignment/>
      <protection/>
    </xf>
    <xf numFmtId="165" fontId="0" fillId="37" borderId="16" xfId="0" applyNumberFormat="1" applyFont="1" applyFill="1" applyBorder="1" applyAlignment="1" applyProtection="1" quotePrefix="1">
      <alignment/>
      <protection/>
    </xf>
    <xf numFmtId="0" fontId="2" fillId="0" borderId="21" xfId="0" applyFont="1" applyBorder="1" applyAlignment="1" applyProtection="1">
      <alignment/>
      <protection/>
    </xf>
    <xf numFmtId="0" fontId="0" fillId="0" borderId="22" xfId="0" applyFont="1" applyBorder="1" applyAlignment="1" applyProtection="1">
      <alignment horizontal="left"/>
      <protection/>
    </xf>
    <xf numFmtId="0" fontId="22" fillId="40" borderId="34" xfId="0" applyFont="1" applyFill="1" applyBorder="1" applyAlignment="1" applyProtection="1">
      <alignment/>
      <protection/>
    </xf>
    <xf numFmtId="0" fontId="0" fillId="0" borderId="52" xfId="0" applyFont="1" applyFill="1" applyBorder="1" applyAlignment="1">
      <alignment horizontal="right" vertical="top" wrapText="1"/>
    </xf>
    <xf numFmtId="0" fontId="0" fillId="41" borderId="12"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wrapText="1"/>
    </xf>
    <xf numFmtId="0" fontId="0" fillId="0" borderId="0" xfId="0" applyFont="1" applyBorder="1" applyAlignment="1">
      <alignment wrapText="1"/>
    </xf>
    <xf numFmtId="166" fontId="0" fillId="0" borderId="27" xfId="0" applyNumberFormat="1" applyFont="1" applyBorder="1" applyAlignment="1">
      <alignment wrapText="1"/>
    </xf>
    <xf numFmtId="2" fontId="0" fillId="0" borderId="27" xfId="0" applyNumberFormat="1" applyFont="1" applyBorder="1" applyAlignment="1">
      <alignment wrapText="1"/>
    </xf>
    <xf numFmtId="166" fontId="0" fillId="0" borderId="27" xfId="0" applyNumberFormat="1" applyFont="1" applyBorder="1" applyAlignment="1">
      <alignment/>
    </xf>
    <xf numFmtId="0" fontId="0" fillId="0" borderId="0" xfId="0" applyFont="1" applyAlignment="1">
      <alignment/>
    </xf>
    <xf numFmtId="0" fontId="0" fillId="0" borderId="0" xfId="0" applyFont="1" applyAlignment="1">
      <alignment horizontal="right"/>
    </xf>
    <xf numFmtId="0" fontId="1" fillId="0" borderId="0" xfId="53" applyAlignment="1" applyProtection="1">
      <alignment vertical="center" wrapText="1"/>
      <protection/>
    </xf>
    <xf numFmtId="166" fontId="0" fillId="0" borderId="14" xfId="0" applyNumberFormat="1" applyFont="1" applyBorder="1" applyAlignment="1">
      <alignment wrapText="1"/>
    </xf>
    <xf numFmtId="2" fontId="0" fillId="0" borderId="12" xfId="0" applyNumberFormat="1" applyFont="1" applyBorder="1" applyAlignment="1">
      <alignment vertical="center" wrapText="1"/>
    </xf>
    <xf numFmtId="2" fontId="0" fillId="41" borderId="12" xfId="0" applyNumberFormat="1" applyFont="1" applyFill="1" applyBorder="1" applyAlignment="1">
      <alignment horizontal="right" wrapText="1"/>
    </xf>
    <xf numFmtId="0" fontId="0" fillId="0" borderId="13" xfId="0" applyFont="1" applyBorder="1" applyAlignment="1" applyProtection="1">
      <alignment horizontal="left"/>
      <protection/>
    </xf>
    <xf numFmtId="14" fontId="60" fillId="0" borderId="28" xfId="0" applyNumberFormat="1" applyFont="1" applyFill="1" applyBorder="1" applyAlignment="1" applyProtection="1">
      <alignment horizontal="left"/>
      <protection/>
    </xf>
    <xf numFmtId="0" fontId="0" fillId="39" borderId="53" xfId="0" applyFont="1" applyFill="1" applyBorder="1" applyAlignment="1" applyProtection="1">
      <alignment/>
      <protection/>
    </xf>
    <xf numFmtId="0" fontId="0" fillId="39" borderId="48" xfId="0" applyFont="1" applyFill="1" applyBorder="1" applyAlignment="1" applyProtection="1">
      <alignment/>
      <protection/>
    </xf>
    <xf numFmtId="0" fontId="0" fillId="39" borderId="48" xfId="0" applyFont="1" applyFill="1" applyBorder="1" applyAlignment="1" applyProtection="1">
      <alignment horizontal="left"/>
      <protection/>
    </xf>
    <xf numFmtId="4" fontId="0" fillId="39" borderId="48" xfId="0" applyNumberFormat="1" applyFont="1" applyFill="1" applyBorder="1" applyAlignment="1" applyProtection="1">
      <alignment/>
      <protection/>
    </xf>
    <xf numFmtId="4" fontId="0" fillId="39" borderId="46" xfId="0" applyNumberFormat="1" applyFont="1" applyFill="1" applyBorder="1" applyAlignment="1" applyProtection="1">
      <alignment/>
      <protection/>
    </xf>
    <xf numFmtId="4" fontId="0" fillId="39" borderId="54" xfId="0" applyNumberFormat="1" applyFont="1" applyFill="1" applyBorder="1" applyAlignment="1" applyProtection="1">
      <alignment/>
      <protection/>
    </xf>
    <xf numFmtId="4" fontId="0" fillId="39" borderId="49" xfId="0" applyNumberFormat="1" applyFont="1" applyFill="1" applyBorder="1" applyAlignment="1" applyProtection="1">
      <alignment/>
      <protection/>
    </xf>
    <xf numFmtId="0" fontId="0" fillId="40" borderId="35" xfId="0" applyFont="1" applyFill="1" applyBorder="1" applyAlignment="1" applyProtection="1">
      <alignment horizontal="left"/>
      <protection/>
    </xf>
    <xf numFmtId="166" fontId="8" fillId="0" borderId="0" xfId="0" applyNumberFormat="1" applyFont="1" applyFill="1" applyBorder="1" applyAlignment="1" applyProtection="1">
      <alignment horizontal="right" vertical="center"/>
      <protection/>
    </xf>
    <xf numFmtId="0" fontId="8"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gov/dnav/pet/pet_pri_wfr_a_EPD2F_PRS_dpgal_m.htm" TargetMode="External" /><Relationship Id="rId2" Type="http://schemas.openxmlformats.org/officeDocument/2006/relationships/hyperlink" Target="http://www.eia.gov/electricity/monthly/epm_table_grapher.cfm?t=epmt_5_06_a" TargetMode="External" /><Relationship Id="rId3" Type="http://schemas.openxmlformats.org/officeDocument/2006/relationships/hyperlink" Target="http://www.eia.gov/dnav/ng/ng_pri_sum_dcu_nus_m.htm" TargetMode="External" /><Relationship Id="rId4" Type="http://schemas.openxmlformats.org/officeDocument/2006/relationships/hyperlink" Target="http://www.eia.gov/dnav/pet/pet_pri_wfr_a_EPLLPA_PRS_dpgal_m.htm" TargetMode="External" /><Relationship Id="rId5" Type="http://schemas.openxmlformats.org/officeDocument/2006/relationships/hyperlink" Target="http://www.nyserda.ny.gov/BusinessAreas/Energy-Data-and-Prices-Planning-and-Policy/Energy-Prices-Data-and-Reports/Energy-Prices/Kerosene.aspx" TargetMode="External" /><Relationship Id="rId6" Type="http://schemas.openxmlformats.org/officeDocument/2006/relationships/hyperlink" Target="http://www.eia.gov/dnav/pet/hist/LeafHandler.ashx?n=PET&amp;s=M_EPD2F_PRS_NUS_DPG&amp;f=M"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yserda.org/Energy_Information/nyeph.asp" TargetMode="External" /><Relationship Id="rId2" Type="http://schemas.openxmlformats.org/officeDocument/2006/relationships/hyperlink" Target="http://www.eia.gov/electricity/monthly/index.cfm" TargetMode="External" /><Relationship Id="rId3" Type="http://schemas.openxmlformats.org/officeDocument/2006/relationships/hyperlink" Target="http://www.eia.gov/electricity/data/state/avgprice_annual.xls" TargetMode="External" /><Relationship Id="rId4" Type="http://schemas.openxmlformats.org/officeDocument/2006/relationships/hyperlink" Target="http://www.eia.doe.gov/emeu/mer/prices.html" TargetMode="External" /><Relationship Id="rId5" Type="http://schemas.openxmlformats.org/officeDocument/2006/relationships/hyperlink" Target="http://www.eia.gov/dnav/ng/ng_pri_sum_a_EPG0_PRS_DMcf_m.htm" TargetMode="External" /><Relationship Id="rId6" Type="http://schemas.openxmlformats.org/officeDocument/2006/relationships/hyperlink" Target="http://www.eia.gov/dnav/ng/ng_pri_fut_s1_d.htm" TargetMode="External" /><Relationship Id="rId7" Type="http://schemas.openxmlformats.org/officeDocument/2006/relationships/hyperlink" Target="http://www.eia.gov/forecasts/aeo/er/tables_ref.cfm" TargetMode="External" /><Relationship Id="rId8" Type="http://schemas.openxmlformats.org/officeDocument/2006/relationships/hyperlink" Target="http://www.eia.gov/dnav/pet/pet_pri_refoth_a_EPPK_PTG_dpgal_m.htm" TargetMode="External" /><Relationship Id="rId9" Type="http://schemas.openxmlformats.org/officeDocument/2006/relationships/hyperlink" Target="http://www.eia.gov/dnav/pet/pet_pri_wfr_dcus_nus_w.htm" TargetMode="External" /><Relationship Id="rId10" Type="http://schemas.openxmlformats.org/officeDocument/2006/relationships/hyperlink" Target="http://www.eia.gov/dnav/pet/pet_pri_spt_s1_d.htm" TargetMode="External" /><Relationship Id="rId11" Type="http://schemas.openxmlformats.org/officeDocument/2006/relationships/hyperlink" Target="http://www.eia.gov/dnav/pet/pet_pri_wfr_dcus_nus_m.htm" TargetMode="External" /><Relationship Id="rId12" Type="http://schemas.openxmlformats.org/officeDocument/2006/relationships/hyperlink" Target="http://www.eia.gov/dnav/pet/pet_pri_fut_s1_d.htm" TargetMode="External" /><Relationship Id="rId13" Type="http://schemas.openxmlformats.org/officeDocument/2006/relationships/hyperlink" Target="http://www.eia.gov/totalenergy/data/monthly/#prices" TargetMode="External" /><Relationship Id="rId14" Type="http://schemas.openxmlformats.org/officeDocument/2006/relationships/hyperlink" Target="http://www.eia.gov/totalenergy/data/monthly/#prices" TargetMode="External" /><Relationship Id="rId15" Type="http://schemas.openxmlformats.org/officeDocument/2006/relationships/hyperlink" Target="http://www.eia.gov/dnav/pet/pet_pri_wfr_a_EPLLPA_PRS_dpgal_m.htm" TargetMode="External" /><Relationship Id="rId16" Type="http://schemas.openxmlformats.org/officeDocument/2006/relationships/hyperlink" Target="http://www.eia.gov/dnav/pet/pet_pri_spt_s1_d.htm" TargetMode="External" /><Relationship Id="rId17" Type="http://schemas.openxmlformats.org/officeDocument/2006/relationships/hyperlink" Target="http://www.eia.gov/totalenergy/data/monthly/#prices" TargetMode="External" /><Relationship Id="rId18" Type="http://schemas.openxmlformats.org/officeDocument/2006/relationships/hyperlink" Target="http://www.eia.gov/totalenergy/data/monthly/#prices" TargetMode="External" /><Relationship Id="rId19" Type="http://schemas.openxmlformats.org/officeDocument/2006/relationships/hyperlink" Target="http://www.eia.gov/forecasts/steo/data.cfm?type=tables" TargetMode="External" /><Relationship Id="rId20" Type="http://schemas.openxmlformats.org/officeDocument/2006/relationships/hyperlink" Target="http://www.eia.gov/forecasts/steo/data.cfm?type=tables" TargetMode="External" /><Relationship Id="rId21" Type="http://schemas.openxmlformats.org/officeDocument/2006/relationships/hyperlink" Target="http://www.eia.gov/naturalgas/weekly/#tabs-prices-2" TargetMode="External" /><Relationship Id="rId22" Type="http://schemas.openxmlformats.org/officeDocument/2006/relationships/hyperlink" Target="http://www.eia.gov/electricity/monthly/index.cfm" TargetMode="External" /><Relationship Id="rId23" Type="http://schemas.openxmlformats.org/officeDocument/2006/relationships/hyperlink" Target="http://www.eia.gov/forecasts/steo/data.cfm?type=tables" TargetMode="External" /><Relationship Id="rId24" Type="http://schemas.openxmlformats.org/officeDocument/2006/relationships/hyperlink" Target="http://www.eia.gov/forecasts/aeo/er/tables_ref.cfm" TargetMode="External" /><Relationship Id="rId25" Type="http://schemas.openxmlformats.org/officeDocument/2006/relationships/hyperlink" Target="http://www.eia.gov/forecasts/aeo/er/tables_ref.cfm" TargetMode="External" /><Relationship Id="rId26" Type="http://schemas.openxmlformats.org/officeDocument/2006/relationships/hyperlink" Target="http://www.eia.gov/dnav/pet/pet_pri_wfr_a_EPLLPA_PRS_dpgal_w.htm" TargetMode="External" /><Relationship Id="rId27" Type="http://schemas.openxmlformats.org/officeDocument/2006/relationships/hyperlink" Target="http://www.eia.gov/forecasts/aeo/er/tables_ref.cfm" TargetMode="External" /><Relationship Id="rId2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glossary/index.html" TargetMode="External" /><Relationship Id="rId2" Type="http://schemas.openxmlformats.org/officeDocument/2006/relationships/hyperlink" Target="http://www.eia.gov/totalenergy/data/annual/pdf/sec13_4.pdf" TargetMode="External" /><Relationship Id="rId3" Type="http://schemas.openxmlformats.org/officeDocument/2006/relationships/hyperlink" Target="http://www.eia.gov/totalenergy/data/monthly/pdf/sec13_1.pdf" TargetMode="External" /><Relationship Id="rId4" Type="http://schemas.openxmlformats.org/officeDocument/2006/relationships/hyperlink" Target="http://www.eia.gov/totalenergy/data/monthly/pdf/sec13_4.pdf" TargetMode="External" /><Relationship Id="rId5" Type="http://schemas.openxmlformats.org/officeDocument/2006/relationships/hyperlink" Target="http://www.eia.gov/totalenergy/data/monthly/pdf/sec13_6.pdf" TargetMode="External" /><Relationship Id="rId6" Type="http://schemas.openxmlformats.org/officeDocument/2006/relationships/hyperlink" Target="http://www.eia.gov/totalenergy/data/monthly/pdf/sec13_5.pdf"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gwa.org/" TargetMode="External" /><Relationship Id="rId2" Type="http://schemas.openxmlformats.org/officeDocument/2006/relationships/hyperlink" Target="http://www.igshpa.okstate.edu/" TargetMode="External" /><Relationship Id="rId3" Type="http://schemas.openxmlformats.org/officeDocument/2006/relationships/hyperlink" Target="http://hpbef.org/" TargetMode="External" /><Relationship Id="rId4" Type="http://schemas.openxmlformats.org/officeDocument/2006/relationships/hyperlink" Target="http://hearth.com/" TargetMode="External" /><Relationship Id="rId5" Type="http://schemas.openxmlformats.org/officeDocument/2006/relationships/hyperlink" Target="http://www.acca.org/" TargetMode="External" /><Relationship Id="rId6" Type="http://schemas.openxmlformats.org/officeDocument/2006/relationships/hyperlink" Target="http://www.ashrae.org/" TargetMode="External" /><Relationship Id="rId7" Type="http://schemas.openxmlformats.org/officeDocument/2006/relationships/hyperlink" Target="http://www.geoexchange.org/" TargetMode="External" /><Relationship Id="rId8" Type="http://schemas.openxmlformats.org/officeDocument/2006/relationships/hyperlink" Target="http://www.energysavers.gov/" TargetMode="External" /><Relationship Id="rId9" Type="http://schemas.openxmlformats.org/officeDocument/2006/relationships/hyperlink" Target="http://www.woodheat.org/" TargetMode="External" /><Relationship Id="rId10" Type="http://schemas.openxmlformats.org/officeDocument/2006/relationships/hyperlink" Target="http://www.fsec.ucf.edu/en/publications/html/fsec-pf-413-04/" TargetMode="External" /><Relationship Id="rId11" Type="http://schemas.openxmlformats.org/officeDocument/2006/relationships/hyperlink" Target="http://www.ahridirectory.org/ahridirectory/pages/home.aspx" TargetMode="External" /><Relationship Id="rId12" Type="http://schemas.openxmlformats.org/officeDocument/2006/relationships/hyperlink" Target="http://www.ahrinet.org/" TargetMode="External" /><Relationship Id="rId13" Type="http://schemas.openxmlformats.org/officeDocument/2006/relationships/hyperlink" Target="http://www.nasdonline.org/docs/d001201-d001300/d001235/d001235.html" TargetMode="External" /><Relationship Id="rId14" Type="http://schemas.openxmlformats.org/officeDocument/2006/relationships/hyperlink" Target="http://www.ahrinet.org/" TargetMode="External" /><Relationship Id="rId15" Type="http://schemas.openxmlformats.org/officeDocument/2006/relationships/hyperlink" Target="http://www1.eere.energy.gov/buildings/appliance_standards/" TargetMode="External" /><Relationship Id="rId16" Type="http://schemas.openxmlformats.org/officeDocument/2006/relationships/hyperlink" Target="http://www.energystar.gov/" TargetMode="External" /><Relationship Id="rId17" Type="http://schemas.openxmlformats.org/officeDocument/2006/relationships/hyperlink" Target="http://www.epa.gov/burnwise" TargetMode="External" /><Relationship Id="rId18" Type="http://schemas.openxmlformats.org/officeDocument/2006/relationships/hyperlink" Target="http://epa.gov/ttn/oarpg/t1/memoranda/guidance_quantfying_jan.pdf" TargetMode="External" /><Relationship Id="rId19" Type="http://schemas.openxmlformats.org/officeDocument/2006/relationships/hyperlink" Target="http://pelletheat.org/" TargetMode="External" /><Relationship Id="rId20" Type="http://schemas.openxmlformats.org/officeDocument/2006/relationships/hyperlink" Target="http://www1.eere.energy.gov/buildings/appliance_standards/product.aspx/productid/72" TargetMode="External" /><Relationship Id="rId21" Type="http://schemas.openxmlformats.org/officeDocument/2006/relationships/hyperlink" Target="http://www1.eere.energy.gov/buildings/appliance_standards/product.aspx/productid/75" TargetMode="External" /><Relationship Id="rId22" Type="http://schemas.openxmlformats.org/officeDocument/2006/relationships/hyperlink" Target="http://www1.eere.energy.gov/buildings/appliance_standards/product.aspx/productid/68" TargetMode="External" /><Relationship Id="rId23" Type="http://schemas.openxmlformats.org/officeDocument/2006/relationships/hyperlink" Target="http://business.ftc.gov/documents/bus-82-appliance-labeling-energyguide-labels-faqs" TargetMode="External" /><Relationship Id="rId24" Type="http://schemas.openxmlformats.org/officeDocument/2006/relationships/hyperlink" Target="http://extension.psu.edu/energy/field-crops/shelled-corn" TargetMode="External" /><Relationship Id="rId25" Type="http://schemas.openxmlformats.org/officeDocument/2006/relationships/hyperlink" Target="http://www.epa.gov/compliance/resources/publications/monitoring/caa/woodstoves/certifiedwood.pdf" TargetMode="External" /><Relationship Id="rId26" Type="http://schemas.openxmlformats.org/officeDocument/2006/relationships/hyperlink" Target="http://www.forgreenheat.org/" TargetMode="External" /><Relationship Id="rId2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93"/>
  <sheetViews>
    <sheetView tabSelected="1" zoomScalePageLayoutView="0" workbookViewId="0" topLeftCell="A1">
      <selection activeCell="L41" sqref="L41"/>
    </sheetView>
  </sheetViews>
  <sheetFormatPr defaultColWidth="9.140625" defaultRowHeight="12.75"/>
  <cols>
    <col min="1" max="1" width="14.8515625" style="0" customWidth="1"/>
    <col min="2" max="2" width="13.00390625" style="0" customWidth="1"/>
    <col min="3" max="3" width="10.8515625" style="0" customWidth="1"/>
    <col min="4" max="4" width="11.8515625" style="0" customWidth="1"/>
    <col min="5" max="5" width="12.8515625" style="0" customWidth="1"/>
    <col min="6" max="6" width="22.8515625" style="0" customWidth="1"/>
    <col min="7" max="7" width="10.140625" style="0" customWidth="1"/>
    <col min="8" max="8" width="9.140625" style="0" customWidth="1"/>
    <col min="9" max="9" width="9.8515625" style="0" customWidth="1"/>
    <col min="10" max="10" width="11.140625" style="0" customWidth="1"/>
    <col min="11" max="11" width="1.1484375" style="0" customWidth="1"/>
    <col min="12" max="12" width="25.421875" style="0" customWidth="1"/>
    <col min="13" max="13" width="48.8515625" style="0" customWidth="1"/>
    <col min="15" max="15" width="11.57421875" style="0" bestFit="1" customWidth="1"/>
    <col min="16" max="16" width="10.8515625" style="0" customWidth="1"/>
  </cols>
  <sheetData>
    <row r="1" spans="1:13" ht="17.25" customHeight="1" thickBot="1">
      <c r="A1" s="290" t="s">
        <v>244</v>
      </c>
      <c r="B1" s="236"/>
      <c r="C1" s="316"/>
      <c r="D1" s="14"/>
      <c r="E1" s="14"/>
      <c r="F1" s="14"/>
      <c r="G1" s="14"/>
      <c r="H1" s="14"/>
      <c r="I1" s="14"/>
      <c r="J1" s="14"/>
      <c r="K1" s="14"/>
      <c r="L1" s="14"/>
      <c r="M1" s="14"/>
    </row>
    <row r="2" spans="1:14" ht="11.25" customHeight="1">
      <c r="A2" s="308">
        <v>41796</v>
      </c>
      <c r="B2" s="24"/>
      <c r="C2" s="146" t="s">
        <v>134</v>
      </c>
      <c r="D2" s="14"/>
      <c r="E2" s="14"/>
      <c r="F2" s="14"/>
      <c r="G2" s="14"/>
      <c r="H2" s="14"/>
      <c r="I2" s="21"/>
      <c r="J2" s="21"/>
      <c r="K2" s="16"/>
      <c r="L2" s="16"/>
      <c r="M2" s="16"/>
      <c r="N2" s="2"/>
    </row>
    <row r="3" spans="1:14" ht="12">
      <c r="A3" s="309" t="s">
        <v>128</v>
      </c>
      <c r="B3" s="310"/>
      <c r="C3" s="311"/>
      <c r="D3" s="312"/>
      <c r="E3" s="312"/>
      <c r="F3" s="312"/>
      <c r="G3" s="312"/>
      <c r="H3" s="312"/>
      <c r="I3" s="313"/>
      <c r="J3" s="21"/>
      <c r="K3" s="21"/>
      <c r="L3" s="21"/>
      <c r="M3" s="21"/>
      <c r="N3" s="2"/>
    </row>
    <row r="4" spans="1:17" s="3" customFormat="1" ht="13.5" thickBot="1">
      <c r="A4" s="180" t="s">
        <v>220</v>
      </c>
      <c r="B4" s="181"/>
      <c r="C4" s="182"/>
      <c r="D4" s="183"/>
      <c r="E4" s="183"/>
      <c r="F4" s="183"/>
      <c r="G4" s="183"/>
      <c r="H4" s="183"/>
      <c r="I4" s="314"/>
      <c r="J4" s="21"/>
      <c r="K4" s="21"/>
      <c r="L4" s="21"/>
      <c r="M4" s="21"/>
      <c r="N4" s="40"/>
      <c r="Q4" s="223" t="s">
        <v>206</v>
      </c>
    </row>
    <row r="5" spans="1:22" s="3" customFormat="1" ht="12.75">
      <c r="A5" s="184" t="s">
        <v>215</v>
      </c>
      <c r="B5" s="181"/>
      <c r="C5" s="182"/>
      <c r="D5" s="183"/>
      <c r="E5" s="183"/>
      <c r="F5" s="183"/>
      <c r="G5" s="183"/>
      <c r="H5" s="183"/>
      <c r="I5" s="314"/>
      <c r="J5" s="21"/>
      <c r="K5" s="21"/>
      <c r="L5" s="21"/>
      <c r="M5" s="21"/>
      <c r="N5" s="40"/>
      <c r="Q5" s="232">
        <v>2015</v>
      </c>
      <c r="R5" s="227"/>
      <c r="S5" s="228"/>
      <c r="T5" s="232">
        <v>2016</v>
      </c>
      <c r="U5" s="227"/>
      <c r="V5" s="228"/>
    </row>
    <row r="6" spans="1:22" s="3" customFormat="1" ht="13.5" thickBot="1">
      <c r="A6" s="185" t="s">
        <v>129</v>
      </c>
      <c r="B6" s="186"/>
      <c r="C6" s="187"/>
      <c r="D6" s="188"/>
      <c r="E6" s="188"/>
      <c r="F6" s="188"/>
      <c r="G6" s="188"/>
      <c r="H6" s="188"/>
      <c r="I6" s="315"/>
      <c r="J6" s="21"/>
      <c r="K6" s="21"/>
      <c r="L6" s="21"/>
      <c r="M6" s="21"/>
      <c r="N6" s="40"/>
      <c r="O6" s="220" t="s">
        <v>197</v>
      </c>
      <c r="P6" s="220"/>
      <c r="Q6" s="229" t="s">
        <v>198</v>
      </c>
      <c r="R6" s="230" t="s">
        <v>199</v>
      </c>
      <c r="S6" s="231" t="s">
        <v>200</v>
      </c>
      <c r="T6" s="229" t="s">
        <v>201</v>
      </c>
      <c r="U6" s="230" t="s">
        <v>202</v>
      </c>
      <c r="V6" s="231" t="s">
        <v>203</v>
      </c>
    </row>
    <row r="7" spans="1:13" s="40" customFormat="1" ht="3" customHeight="1" thickBot="1">
      <c r="A7" s="27"/>
      <c r="B7" s="27"/>
      <c r="C7" s="15"/>
      <c r="D7" s="16"/>
      <c r="E7" s="16"/>
      <c r="F7" s="16"/>
      <c r="G7" s="16"/>
      <c r="H7" s="16"/>
      <c r="I7" s="16"/>
      <c r="J7" s="16"/>
      <c r="K7" s="21"/>
      <c r="L7" s="21"/>
      <c r="M7" s="21"/>
    </row>
    <row r="8" spans="1:23" s="65" customFormat="1" ht="40.5" customHeight="1" thickBot="1">
      <c r="A8" s="93" t="s">
        <v>1</v>
      </c>
      <c r="B8" s="94" t="s">
        <v>63</v>
      </c>
      <c r="C8" s="94" t="s">
        <v>124</v>
      </c>
      <c r="D8" s="94" t="s">
        <v>0</v>
      </c>
      <c r="E8" s="94" t="s">
        <v>122</v>
      </c>
      <c r="F8" s="95" t="s">
        <v>94</v>
      </c>
      <c r="G8" s="94" t="s">
        <v>71</v>
      </c>
      <c r="H8" s="94" t="s">
        <v>280</v>
      </c>
      <c r="I8" s="94" t="s">
        <v>64</v>
      </c>
      <c r="J8" s="154" t="s">
        <v>123</v>
      </c>
      <c r="K8" s="22"/>
      <c r="L8" s="159" t="s">
        <v>131</v>
      </c>
      <c r="M8" s="160" t="s">
        <v>121</v>
      </c>
      <c r="O8" s="297"/>
      <c r="P8" s="297"/>
      <c r="Q8" s="297"/>
      <c r="R8" s="297"/>
      <c r="S8" s="297"/>
      <c r="T8" s="297"/>
      <c r="U8" s="297"/>
      <c r="V8" s="297"/>
      <c r="W8" s="297"/>
    </row>
    <row r="9" spans="1:28" s="2" customFormat="1" ht="12.75">
      <c r="A9" s="91" t="s">
        <v>74</v>
      </c>
      <c r="B9" s="17" t="s">
        <v>5</v>
      </c>
      <c r="C9" s="212">
        <v>2</v>
      </c>
      <c r="D9" s="28">
        <f>5825000/42</f>
        <v>138690.47619047618</v>
      </c>
      <c r="E9" s="116">
        <f>+(C9/D9)*1000000</f>
        <v>14.4206008583691</v>
      </c>
      <c r="F9" s="60" t="s">
        <v>60</v>
      </c>
      <c r="G9" s="31" t="s">
        <v>8</v>
      </c>
      <c r="H9" s="42">
        <v>78</v>
      </c>
      <c r="I9" s="153">
        <f>+H9/100</f>
        <v>0.78</v>
      </c>
      <c r="J9" s="155">
        <f>+(C9/(D9*I9))*1000000</f>
        <v>18.487949818421924</v>
      </c>
      <c r="K9" s="29"/>
      <c r="L9" s="168" t="s">
        <v>217</v>
      </c>
      <c r="M9" s="196" t="s">
        <v>268</v>
      </c>
      <c r="N9" s="40"/>
      <c r="O9" s="298">
        <f>+AVERAGE(Q9:V9)</f>
        <v>1.9349999999999998</v>
      </c>
      <c r="P9" s="304" t="s">
        <v>205</v>
      </c>
      <c r="Q9" s="306">
        <v>2.03</v>
      </c>
      <c r="R9" s="306">
        <v>2.02</v>
      </c>
      <c r="S9" s="306">
        <v>1.9</v>
      </c>
      <c r="T9" s="306">
        <v>1.79</v>
      </c>
      <c r="U9" s="305"/>
      <c r="V9" s="305"/>
      <c r="W9" s="303"/>
      <c r="X9" s="65"/>
      <c r="Y9" s="192"/>
      <c r="Z9" s="192"/>
      <c r="AA9" s="192"/>
      <c r="AB9" s="192"/>
    </row>
    <row r="10" spans="1:23" s="40" customFormat="1" ht="3.75" customHeight="1" thickBot="1">
      <c r="A10" s="98"/>
      <c r="B10" s="79"/>
      <c r="C10" s="213"/>
      <c r="D10" s="80"/>
      <c r="E10" s="81"/>
      <c r="F10" s="82"/>
      <c r="G10" s="83"/>
      <c r="H10" s="103"/>
      <c r="I10" s="152"/>
      <c r="J10" s="81"/>
      <c r="K10" s="148"/>
      <c r="L10" s="156"/>
      <c r="M10" s="264"/>
      <c r="O10" s="64"/>
      <c r="P10" s="64"/>
      <c r="Q10" s="64"/>
      <c r="R10" s="64"/>
      <c r="S10" s="64"/>
      <c r="T10" s="64"/>
      <c r="U10" s="64"/>
      <c r="V10" s="64"/>
      <c r="W10" s="64"/>
    </row>
    <row r="11" spans="1:23" s="2" customFormat="1" ht="12.75">
      <c r="A11" s="200" t="s">
        <v>2</v>
      </c>
      <c r="B11" s="307" t="s">
        <v>272</v>
      </c>
      <c r="C11" s="216">
        <v>0.18665</v>
      </c>
      <c r="D11" s="28">
        <v>3412</v>
      </c>
      <c r="E11" s="117">
        <f>+(C11/D11)*1000000</f>
        <v>54.70398593200469</v>
      </c>
      <c r="F11" s="60" t="s">
        <v>60</v>
      </c>
      <c r="G11" s="31" t="s">
        <v>66</v>
      </c>
      <c r="H11" s="42">
        <v>98</v>
      </c>
      <c r="I11" s="38">
        <f>+H11/100</f>
        <v>0.98</v>
      </c>
      <c r="J11" s="155">
        <f>+(C$11/(D$11*I11))*1000000</f>
        <v>55.820393808168056</v>
      </c>
      <c r="K11" s="29"/>
      <c r="L11" s="168" t="s">
        <v>216</v>
      </c>
      <c r="M11" s="196" t="s">
        <v>269</v>
      </c>
      <c r="N11" s="40"/>
      <c r="O11" s="299">
        <f>+AVERAGE(Q11:V11)</f>
        <v>14.991666666666665</v>
      </c>
      <c r="P11" s="224" t="s">
        <v>208</v>
      </c>
      <c r="Q11" s="292">
        <v>14.98</v>
      </c>
      <c r="R11" s="207">
        <v>14.98</v>
      </c>
      <c r="S11" s="207">
        <v>14.98</v>
      </c>
      <c r="T11" s="207">
        <v>15.01</v>
      </c>
      <c r="U11" s="207">
        <v>15.01</v>
      </c>
      <c r="V11" s="207">
        <v>14.99</v>
      </c>
      <c r="W11" s="293"/>
    </row>
    <row r="12" spans="1:23" s="2" customFormat="1" ht="13.5" customHeight="1">
      <c r="A12" s="68"/>
      <c r="B12" s="57"/>
      <c r="C12" s="104"/>
      <c r="D12" s="58"/>
      <c r="E12" s="29"/>
      <c r="F12" s="60" t="s">
        <v>279</v>
      </c>
      <c r="G12" s="31" t="s">
        <v>161</v>
      </c>
      <c r="H12" s="77">
        <v>9.239</v>
      </c>
      <c r="I12" s="38">
        <v>2.93</v>
      </c>
      <c r="J12" s="147">
        <f>+(C$11/(D$11*I12))*1000000</f>
        <v>18.67030236587191</v>
      </c>
      <c r="K12" s="29"/>
      <c r="L12" s="194"/>
      <c r="M12" s="161"/>
      <c r="N12" s="40"/>
      <c r="O12" s="221"/>
      <c r="P12" s="221"/>
      <c r="Q12" s="293"/>
      <c r="R12" s="293"/>
      <c r="S12" s="293"/>
      <c r="T12" s="293"/>
      <c r="U12" s="293"/>
      <c r="V12" s="293"/>
      <c r="W12" s="293"/>
    </row>
    <row r="13" spans="1:23" s="2" customFormat="1" ht="12">
      <c r="A13" s="105"/>
      <c r="B13" s="106"/>
      <c r="C13" s="106"/>
      <c r="D13" s="106"/>
      <c r="E13" s="106"/>
      <c r="F13" s="60" t="s">
        <v>61</v>
      </c>
      <c r="G13" s="31" t="s">
        <v>10</v>
      </c>
      <c r="H13" s="42">
        <v>3.3</v>
      </c>
      <c r="I13" s="76">
        <f>+H13</f>
        <v>3.3</v>
      </c>
      <c r="J13" s="147">
        <f>+(C$11/(D$11*I13))*1000000</f>
        <v>16.576965433940817</v>
      </c>
      <c r="K13" s="29"/>
      <c r="L13" s="106"/>
      <c r="M13" s="161"/>
      <c r="N13" s="40"/>
      <c r="O13" s="293"/>
      <c r="P13" s="293"/>
      <c r="Q13" s="293"/>
      <c r="R13" s="293"/>
      <c r="S13" s="293"/>
      <c r="T13" s="293" t="s">
        <v>278</v>
      </c>
      <c r="U13" s="293"/>
      <c r="V13" s="293"/>
      <c r="W13" s="293"/>
    </row>
    <row r="14" spans="1:23" s="2" customFormat="1" ht="12.75" thickBot="1">
      <c r="A14" s="107"/>
      <c r="B14" s="108"/>
      <c r="C14" s="108"/>
      <c r="D14" s="108"/>
      <c r="E14" s="109"/>
      <c r="F14" s="60" t="s">
        <v>72</v>
      </c>
      <c r="G14" s="31" t="s">
        <v>66</v>
      </c>
      <c r="H14" s="42">
        <v>100</v>
      </c>
      <c r="I14" s="38">
        <f>+H14/100</f>
        <v>1</v>
      </c>
      <c r="J14" s="147">
        <f>+(C$11/(D$11*I14))*1000000</f>
        <v>54.70398593200469</v>
      </c>
      <c r="K14" s="29"/>
      <c r="L14" s="106"/>
      <c r="M14" s="197"/>
      <c r="N14" s="40"/>
      <c r="O14" s="293"/>
      <c r="P14" s="293"/>
      <c r="Q14" s="293"/>
      <c r="R14" s="293"/>
      <c r="S14" s="293"/>
      <c r="T14" s="293"/>
      <c r="U14" s="293"/>
      <c r="V14" s="293"/>
      <c r="W14" s="293"/>
    </row>
    <row r="15" spans="1:23" s="40" customFormat="1" ht="3.75" customHeight="1" thickBot="1">
      <c r="A15" s="110"/>
      <c r="B15" s="111"/>
      <c r="C15" s="111"/>
      <c r="D15" s="111"/>
      <c r="E15" s="111"/>
      <c r="F15" s="84"/>
      <c r="G15" s="85"/>
      <c r="H15" s="112"/>
      <c r="I15" s="86"/>
      <c r="J15" s="148"/>
      <c r="K15" s="148"/>
      <c r="L15" s="156"/>
      <c r="M15" s="195"/>
      <c r="O15" s="64"/>
      <c r="P15" s="64"/>
      <c r="Q15" s="64"/>
      <c r="R15" s="64"/>
      <c r="S15" s="64"/>
      <c r="T15" s="64"/>
      <c r="U15" s="64"/>
      <c r="V15" s="64"/>
      <c r="W15" s="64"/>
    </row>
    <row r="16" spans="1:28" s="2" customFormat="1" ht="15">
      <c r="A16" s="92" t="s">
        <v>67</v>
      </c>
      <c r="B16" s="17" t="s">
        <v>68</v>
      </c>
      <c r="C16" s="20">
        <v>1.56</v>
      </c>
      <c r="D16" s="28">
        <f>100000</f>
        <v>100000</v>
      </c>
      <c r="E16" s="116">
        <f>+(C16/D16)*1000000</f>
        <v>15.6</v>
      </c>
      <c r="F16" s="59" t="s">
        <v>60</v>
      </c>
      <c r="G16" s="31" t="s">
        <v>8</v>
      </c>
      <c r="H16" s="42">
        <v>82</v>
      </c>
      <c r="I16" s="38">
        <f>+H16/100</f>
        <v>0.82</v>
      </c>
      <c r="J16" s="149">
        <f>+(C16/(D16*I16))*1000000</f>
        <v>19.024390243902438</v>
      </c>
      <c r="K16" s="29"/>
      <c r="L16" s="168" t="s">
        <v>219</v>
      </c>
      <c r="M16" s="196" t="s">
        <v>269</v>
      </c>
      <c r="N16" s="40"/>
      <c r="O16" s="298">
        <f>+AVERAGE(Q16:V16)</f>
        <v>1.5699999999999998</v>
      </c>
      <c r="P16" s="225" t="s">
        <v>204</v>
      </c>
      <c r="Q16" s="305">
        <v>1.259</v>
      </c>
      <c r="R16" s="305">
        <v>1.509</v>
      </c>
      <c r="S16" s="305">
        <v>1.572</v>
      </c>
      <c r="T16" s="305">
        <v>1.94</v>
      </c>
      <c r="U16" s="305"/>
      <c r="V16" s="305"/>
      <c r="W16" s="293"/>
      <c r="X16" s="192"/>
      <c r="Y16" s="192"/>
      <c r="Z16" s="192"/>
      <c r="AA16" s="192"/>
      <c r="AB16" s="192"/>
    </row>
    <row r="17" spans="1:23" s="2" customFormat="1" ht="12">
      <c r="A17" s="68"/>
      <c r="B17" s="57"/>
      <c r="C17" s="104"/>
      <c r="D17" s="58"/>
      <c r="E17" s="29"/>
      <c r="F17" s="78" t="s">
        <v>69</v>
      </c>
      <c r="G17" s="31" t="s">
        <v>8</v>
      </c>
      <c r="H17" s="42">
        <v>65</v>
      </c>
      <c r="I17" s="38">
        <f>+H17/100</f>
        <v>0.65</v>
      </c>
      <c r="J17" s="149">
        <f>+(C$16/(D$16*I17))*1000000</f>
        <v>24</v>
      </c>
      <c r="K17" s="29"/>
      <c r="L17" s="194"/>
      <c r="M17" s="161" t="s">
        <v>270</v>
      </c>
      <c r="N17" s="40"/>
      <c r="O17" s="300"/>
      <c r="P17" s="226"/>
      <c r="Q17" s="293"/>
      <c r="R17" s="293"/>
      <c r="S17" s="293"/>
      <c r="T17" s="293"/>
      <c r="U17" s="293"/>
      <c r="V17" s="293"/>
      <c r="W17" s="293"/>
    </row>
    <row r="18" spans="1:23" s="2" customFormat="1" ht="12">
      <c r="A18" s="107"/>
      <c r="B18" s="108"/>
      <c r="C18" s="108"/>
      <c r="D18" s="108"/>
      <c r="E18" s="109"/>
      <c r="F18" s="78" t="s">
        <v>73</v>
      </c>
      <c r="G18" s="96" t="s">
        <v>66</v>
      </c>
      <c r="H18" s="42">
        <v>100</v>
      </c>
      <c r="I18" s="38">
        <f>+H18/100</f>
        <v>1</v>
      </c>
      <c r="J18" s="149">
        <f>+(C$16/(D$16*I18))*1000000</f>
        <v>15.6</v>
      </c>
      <c r="K18" s="29"/>
      <c r="L18" s="151"/>
      <c r="M18" s="161"/>
      <c r="N18" s="40"/>
      <c r="O18" s="293"/>
      <c r="P18" s="293"/>
      <c r="Q18" s="293"/>
      <c r="R18" s="293"/>
      <c r="S18" s="293"/>
      <c r="T18" s="293"/>
      <c r="U18" s="293"/>
      <c r="V18" s="293"/>
      <c r="W18" s="293"/>
    </row>
    <row r="19" spans="1:23" s="40" customFormat="1" ht="3" customHeight="1" thickBot="1">
      <c r="A19" s="87"/>
      <c r="B19" s="79"/>
      <c r="C19" s="102"/>
      <c r="D19" s="80"/>
      <c r="E19" s="81"/>
      <c r="F19" s="88"/>
      <c r="G19" s="89"/>
      <c r="H19" s="112"/>
      <c r="I19" s="90"/>
      <c r="J19" s="148"/>
      <c r="K19" s="148"/>
      <c r="L19" s="156"/>
      <c r="M19" s="158"/>
      <c r="O19" s="64"/>
      <c r="P19" s="64"/>
      <c r="Q19" s="64"/>
      <c r="R19" s="64"/>
      <c r="S19" s="64"/>
      <c r="T19" s="64"/>
      <c r="U19" s="64"/>
      <c r="V19" s="64"/>
      <c r="W19" s="64"/>
    </row>
    <row r="20" spans="1:29" s="2" customFormat="1" ht="12.75">
      <c r="A20" s="92" t="s">
        <v>3</v>
      </c>
      <c r="B20" s="17" t="s">
        <v>5</v>
      </c>
      <c r="C20" s="20">
        <v>2.55</v>
      </c>
      <c r="D20" s="28">
        <f>3836000/42</f>
        <v>91333.33333333333</v>
      </c>
      <c r="E20" s="116">
        <f>+(C20/D20)*1000000</f>
        <v>27.91970802919708</v>
      </c>
      <c r="F20" s="60" t="s">
        <v>60</v>
      </c>
      <c r="G20" s="31" t="s">
        <v>8</v>
      </c>
      <c r="H20" s="42">
        <v>78</v>
      </c>
      <c r="I20" s="38">
        <f>+H20/100</f>
        <v>0.78</v>
      </c>
      <c r="J20" s="149">
        <f>+(C20/(D20*I20))*1000000</f>
        <v>35.79449747332959</v>
      </c>
      <c r="K20" s="29"/>
      <c r="L20" s="168" t="s">
        <v>218</v>
      </c>
      <c r="M20" s="196" t="s">
        <v>269</v>
      </c>
      <c r="N20" s="40"/>
      <c r="O20" s="298">
        <f>+AVERAGE(Q20:V20)</f>
        <v>2.9326666666666665</v>
      </c>
      <c r="P20" s="222" t="s">
        <v>205</v>
      </c>
      <c r="Q20" s="305">
        <v>2.37</v>
      </c>
      <c r="R20" s="305">
        <v>2.495</v>
      </c>
      <c r="S20" s="305">
        <v>2.692</v>
      </c>
      <c r="T20" s="305">
        <v>3.165</v>
      </c>
      <c r="U20" s="305">
        <v>3.692</v>
      </c>
      <c r="V20" s="305">
        <v>3.182</v>
      </c>
      <c r="W20" s="302"/>
      <c r="X20" s="192"/>
      <c r="Y20" s="192"/>
      <c r="Z20" s="192"/>
      <c r="AA20" s="192"/>
      <c r="AB20" s="192"/>
      <c r="AC20"/>
    </row>
    <row r="21" spans="1:29" s="2" customFormat="1" ht="12">
      <c r="A21" s="107"/>
      <c r="B21" s="108"/>
      <c r="C21" s="108"/>
      <c r="D21" s="108"/>
      <c r="E21" s="109"/>
      <c r="F21" s="78" t="s">
        <v>69</v>
      </c>
      <c r="G21" s="31" t="s">
        <v>8</v>
      </c>
      <c r="H21" s="42">
        <v>65</v>
      </c>
      <c r="I21" s="38">
        <f>+H21/100</f>
        <v>0.65</v>
      </c>
      <c r="J21" s="149">
        <f>+(C$20/(D$20*I21))*1000000</f>
        <v>42.95339696799551</v>
      </c>
      <c r="K21" s="157"/>
      <c r="L21" s="151"/>
      <c r="M21" s="161"/>
      <c r="O21" s="221"/>
      <c r="P21" s="221"/>
      <c r="Q21" s="294"/>
      <c r="R21" s="294"/>
      <c r="S21" s="294"/>
      <c r="T21" s="294"/>
      <c r="U21" s="294"/>
      <c r="V21" s="294"/>
      <c r="W21" s="301"/>
      <c r="X21" s="218"/>
      <c r="Y21" s="218"/>
      <c r="Z21" s="218"/>
      <c r="AA21" s="218"/>
      <c r="AB21" s="218"/>
      <c r="AC21" s="218"/>
    </row>
    <row r="22" spans="1:256" s="40" customFormat="1" ht="3" customHeight="1" thickBot="1">
      <c r="A22" s="87"/>
      <c r="B22" s="79"/>
      <c r="C22" s="102"/>
      <c r="D22" s="80"/>
      <c r="E22" s="81"/>
      <c r="F22" s="88"/>
      <c r="G22" s="248"/>
      <c r="H22" s="249"/>
      <c r="I22" s="250"/>
      <c r="J22" s="251"/>
      <c r="K22" s="81"/>
      <c r="L22" s="252"/>
      <c r="M22" s="262"/>
      <c r="N22" s="2"/>
      <c r="O22" s="294"/>
      <c r="P22" s="294"/>
      <c r="Q22" s="294"/>
      <c r="R22" s="294"/>
      <c r="S22" s="294"/>
      <c r="T22" s="294"/>
      <c r="U22" s="294"/>
      <c r="V22" s="294"/>
      <c r="W22" s="294"/>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row>
    <row r="23" spans="1:256" s="278" customFormat="1" ht="15" thickBot="1">
      <c r="A23" s="288" t="s">
        <v>164</v>
      </c>
      <c r="B23" s="289" t="s">
        <v>6</v>
      </c>
      <c r="C23" s="276">
        <v>275</v>
      </c>
      <c r="D23" s="277">
        <v>22000000</v>
      </c>
      <c r="E23" s="265">
        <f>+(C23/D23)*1000000</f>
        <v>12.5</v>
      </c>
      <c r="F23" s="280" t="s">
        <v>261</v>
      </c>
      <c r="G23" s="281" t="s">
        <v>195</v>
      </c>
      <c r="H23" s="282">
        <v>63</v>
      </c>
      <c r="I23" s="283">
        <f>+H23/100</f>
        <v>0.63</v>
      </c>
      <c r="J23" s="284">
        <f>+(C23/(D23*I23))*1000000</f>
        <v>19.841269841269842</v>
      </c>
      <c r="K23" s="266"/>
      <c r="L23" s="267"/>
      <c r="M23" s="268"/>
      <c r="N23" s="2"/>
      <c r="O23" s="294"/>
      <c r="P23" s="294"/>
      <c r="Q23" s="294"/>
      <c r="R23" s="294"/>
      <c r="S23" s="294"/>
      <c r="T23" s="294"/>
      <c r="U23" s="294"/>
      <c r="V23" s="294"/>
      <c r="W23" s="294"/>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row>
    <row r="24" spans="1:256" s="279" customFormat="1" ht="13.5" thickBot="1">
      <c r="A24" s="269"/>
      <c r="B24" s="273"/>
      <c r="C24" s="274"/>
      <c r="D24" s="275"/>
      <c r="E24" s="285"/>
      <c r="F24" s="286" t="s">
        <v>260</v>
      </c>
      <c r="G24" s="71" t="s">
        <v>195</v>
      </c>
      <c r="H24" s="72">
        <v>72</v>
      </c>
      <c r="I24" s="73">
        <f>+H24/100</f>
        <v>0.72</v>
      </c>
      <c r="J24" s="287">
        <f>+(C23/(D23*I24))*1000000</f>
        <v>17.36111111111111</v>
      </c>
      <c r="K24" s="270"/>
      <c r="L24" s="271"/>
      <c r="M24" s="272"/>
      <c r="N24" s="2"/>
      <c r="O24" s="294"/>
      <c r="P24" s="294"/>
      <c r="Q24" s="294"/>
      <c r="R24" s="294"/>
      <c r="S24" s="294"/>
      <c r="T24" s="294"/>
      <c r="U24" s="294"/>
      <c r="V24" s="294"/>
      <c r="W24" s="294"/>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row>
    <row r="25" spans="1:256" s="40" customFormat="1" ht="3.75" customHeight="1" thickBot="1">
      <c r="A25" s="253"/>
      <c r="B25" s="254"/>
      <c r="C25" s="255"/>
      <c r="D25" s="256"/>
      <c r="E25" s="257"/>
      <c r="F25" s="258"/>
      <c r="G25" s="259"/>
      <c r="H25" s="260"/>
      <c r="I25" s="261"/>
      <c r="J25" s="257"/>
      <c r="K25" s="257"/>
      <c r="L25" s="263"/>
      <c r="M25" s="195"/>
      <c r="N25" s="2"/>
      <c r="O25" s="294"/>
      <c r="P25" s="294"/>
      <c r="Q25" s="294"/>
      <c r="R25" s="294"/>
      <c r="S25" s="294"/>
      <c r="T25" s="294"/>
      <c r="U25" s="294"/>
      <c r="V25" s="294"/>
      <c r="W25" s="294"/>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row>
    <row r="26" spans="1:29" s="2" customFormat="1" ht="12.75">
      <c r="A26" s="238" t="s">
        <v>31</v>
      </c>
      <c r="B26" s="239" t="s">
        <v>7</v>
      </c>
      <c r="C26" s="240">
        <v>268</v>
      </c>
      <c r="D26" s="241">
        <v>16500000</v>
      </c>
      <c r="E26" s="242">
        <f>+(C26/D26)*1000000</f>
        <v>16.242424242424242</v>
      </c>
      <c r="F26" s="243" t="s">
        <v>263</v>
      </c>
      <c r="G26" s="244" t="s">
        <v>195</v>
      </c>
      <c r="H26" s="245">
        <v>78</v>
      </c>
      <c r="I26" s="246">
        <f>+H26/100</f>
        <v>0.78</v>
      </c>
      <c r="J26" s="247">
        <f>+(C26/(D26*I26))*1000000</f>
        <v>20.823620823620825</v>
      </c>
      <c r="K26" s="157"/>
      <c r="L26" s="179"/>
      <c r="M26" s="162"/>
      <c r="O26" s="294"/>
      <c r="P26" s="294"/>
      <c r="Q26" s="294"/>
      <c r="R26" s="294"/>
      <c r="S26" s="294"/>
      <c r="T26" s="294"/>
      <c r="U26" s="294"/>
      <c r="V26" s="294"/>
      <c r="W26" s="294"/>
      <c r="X26" s="217"/>
      <c r="Y26" s="217"/>
      <c r="Z26" s="217"/>
      <c r="AA26" s="217"/>
      <c r="AB26" s="217"/>
      <c r="AC26" s="217"/>
    </row>
    <row r="27" spans="1:29" s="40" customFormat="1" ht="3" customHeight="1">
      <c r="A27" s="199"/>
      <c r="B27" s="79"/>
      <c r="C27" s="102"/>
      <c r="D27" s="80"/>
      <c r="E27" s="81"/>
      <c r="F27" s="88"/>
      <c r="G27" s="89"/>
      <c r="H27" s="112"/>
      <c r="I27" s="90"/>
      <c r="J27" s="148"/>
      <c r="K27" s="81"/>
      <c r="L27" s="156"/>
      <c r="M27" s="158"/>
      <c r="O27" s="295"/>
      <c r="P27" s="295"/>
      <c r="Q27" s="295"/>
      <c r="R27" s="295"/>
      <c r="S27" s="295"/>
      <c r="T27" s="295"/>
      <c r="U27" s="295"/>
      <c r="V27" s="295"/>
      <c r="W27" s="295"/>
      <c r="X27" s="219"/>
      <c r="Y27" s="219"/>
      <c r="Z27" s="219"/>
      <c r="AA27" s="219"/>
      <c r="AB27" s="219"/>
      <c r="AC27" s="219"/>
    </row>
    <row r="28" spans="1:29" s="2" customFormat="1" ht="15">
      <c r="A28" s="91" t="s">
        <v>184</v>
      </c>
      <c r="B28" s="17" t="s">
        <v>7</v>
      </c>
      <c r="C28" s="20">
        <v>200</v>
      </c>
      <c r="D28" s="144">
        <f>7000*2000</f>
        <v>14000000</v>
      </c>
      <c r="E28" s="116">
        <f>+(C28/D28)*1000000</f>
        <v>14.285714285714285</v>
      </c>
      <c r="F28" s="78" t="s">
        <v>263</v>
      </c>
      <c r="G28" s="31" t="s">
        <v>195</v>
      </c>
      <c r="H28" s="42">
        <v>78</v>
      </c>
      <c r="I28" s="38">
        <v>0.78</v>
      </c>
      <c r="J28" s="149">
        <f>+(C28/(D28*I28))*1000000</f>
        <v>18.315018315018314</v>
      </c>
      <c r="K28" s="66"/>
      <c r="L28" s="179"/>
      <c r="M28" s="162"/>
      <c r="O28" s="294"/>
      <c r="P28" s="294"/>
      <c r="Q28" s="294"/>
      <c r="R28" s="294"/>
      <c r="S28" s="294"/>
      <c r="T28" s="294"/>
      <c r="U28" s="294"/>
      <c r="V28" s="294"/>
      <c r="W28" s="294"/>
      <c r="X28" s="217"/>
      <c r="Y28" s="217"/>
      <c r="Z28" s="217"/>
      <c r="AA28" s="217"/>
      <c r="AB28" s="217"/>
      <c r="AC28" s="217"/>
    </row>
    <row r="29" spans="1:23" s="40" customFormat="1" ht="3.75" customHeight="1" thickBot="1">
      <c r="A29" s="199"/>
      <c r="B29" s="79"/>
      <c r="C29" s="102"/>
      <c r="D29" s="80"/>
      <c r="E29" s="81"/>
      <c r="F29" s="88"/>
      <c r="G29" s="89"/>
      <c r="H29" s="112"/>
      <c r="I29" s="90"/>
      <c r="J29" s="148"/>
      <c r="K29" s="81"/>
      <c r="L29" s="156"/>
      <c r="M29" s="158"/>
      <c r="O29" s="64"/>
      <c r="P29" s="64"/>
      <c r="Q29" s="64"/>
      <c r="R29" s="64"/>
      <c r="S29" s="64"/>
      <c r="T29" s="64"/>
      <c r="U29" s="64"/>
      <c r="V29" s="64"/>
      <c r="W29" s="64"/>
    </row>
    <row r="30" spans="1:23" s="2" customFormat="1" ht="12.75">
      <c r="A30" s="91" t="s">
        <v>4</v>
      </c>
      <c r="B30" s="17" t="s">
        <v>5</v>
      </c>
      <c r="C30" s="20">
        <v>2.54</v>
      </c>
      <c r="D30" s="28">
        <f>5670000/42</f>
        <v>135000</v>
      </c>
      <c r="E30" s="116">
        <f>+(C30/D30)*1000000</f>
        <v>18.814814814814817</v>
      </c>
      <c r="F30" s="78" t="s">
        <v>69</v>
      </c>
      <c r="G30" s="31" t="s">
        <v>66</v>
      </c>
      <c r="H30" s="42">
        <v>80</v>
      </c>
      <c r="I30" s="38">
        <f>+H30/100</f>
        <v>0.8</v>
      </c>
      <c r="J30" s="149">
        <f>+(C30/(D30*I30))*1000000</f>
        <v>23.51851851851852</v>
      </c>
      <c r="K30" s="67"/>
      <c r="L30" s="168" t="s">
        <v>255</v>
      </c>
      <c r="M30" s="196" t="s">
        <v>269</v>
      </c>
      <c r="O30" s="299">
        <f>+AVERAGE(Q30:V30)</f>
        <v>4.4235</v>
      </c>
      <c r="P30" s="225" t="s">
        <v>207</v>
      </c>
      <c r="Q30" s="291">
        <v>4.225</v>
      </c>
      <c r="R30" s="291">
        <v>4.239</v>
      </c>
      <c r="S30" s="291">
        <v>4.342</v>
      </c>
      <c r="T30" s="296">
        <v>4.453</v>
      </c>
      <c r="U30" s="207">
        <v>4.657</v>
      </c>
      <c r="V30" s="207">
        <v>4.625</v>
      </c>
      <c r="W30" s="293"/>
    </row>
    <row r="31" spans="1:23" s="40" customFormat="1" ht="3" customHeight="1">
      <c r="A31" s="199"/>
      <c r="B31" s="79"/>
      <c r="C31" s="102">
        <v>3.2</v>
      </c>
      <c r="D31" s="80"/>
      <c r="E31" s="81"/>
      <c r="F31" s="88"/>
      <c r="G31" s="89"/>
      <c r="H31" s="112"/>
      <c r="I31" s="90"/>
      <c r="J31" s="148"/>
      <c r="K31" s="81"/>
      <c r="L31" s="156"/>
      <c r="M31" s="158"/>
      <c r="O31" s="64"/>
      <c r="P31" s="64"/>
      <c r="Q31" s="64"/>
      <c r="R31" s="64"/>
      <c r="S31" s="64"/>
      <c r="T31" s="64"/>
      <c r="U31" s="64"/>
      <c r="V31" s="64"/>
      <c r="W31" s="64"/>
    </row>
    <row r="32" spans="1:23" s="2" customFormat="1" ht="13.5" thickBot="1">
      <c r="A32" s="201" t="s">
        <v>165</v>
      </c>
      <c r="B32" s="69" t="s">
        <v>7</v>
      </c>
      <c r="C32" s="70">
        <v>200</v>
      </c>
      <c r="D32" s="145">
        <v>25000000</v>
      </c>
      <c r="E32" s="118">
        <f>+(C32/D32)*1000000</f>
        <v>8</v>
      </c>
      <c r="F32" s="75" t="s">
        <v>62</v>
      </c>
      <c r="G32" s="71" t="s">
        <v>66</v>
      </c>
      <c r="H32" s="72">
        <v>75</v>
      </c>
      <c r="I32" s="73">
        <f>+H32/100</f>
        <v>0.75</v>
      </c>
      <c r="J32" s="150">
        <f>+(C32/(D32*I32))*1000000</f>
        <v>10.666666666666668</v>
      </c>
      <c r="K32" s="67"/>
      <c r="L32" s="169"/>
      <c r="M32" s="163"/>
      <c r="O32" s="221"/>
      <c r="P32" s="221"/>
      <c r="Q32" s="293"/>
      <c r="R32" s="293"/>
      <c r="S32" s="293"/>
      <c r="T32" s="293"/>
      <c r="U32" s="293"/>
      <c r="V32" s="293"/>
      <c r="W32" s="293"/>
    </row>
    <row r="33" spans="1:13" s="40" customFormat="1" ht="15" customHeight="1">
      <c r="A33" s="44" t="s">
        <v>127</v>
      </c>
      <c r="B33" s="113"/>
      <c r="C33" s="113"/>
      <c r="D33" s="113"/>
      <c r="E33" s="113"/>
      <c r="F33" s="26"/>
      <c r="G33" s="26"/>
      <c r="H33" s="26"/>
      <c r="I33" s="26"/>
      <c r="J33" s="26"/>
      <c r="K33" s="26"/>
      <c r="L33" s="26"/>
      <c r="M33" s="26"/>
    </row>
    <row r="34" spans="1:13" s="2" customFormat="1" ht="12">
      <c r="A34" s="46" t="s">
        <v>273</v>
      </c>
      <c r="B34" s="23"/>
      <c r="C34" s="74"/>
      <c r="D34" s="58"/>
      <c r="E34" s="26"/>
      <c r="F34" s="26"/>
      <c r="G34" s="26"/>
      <c r="H34" s="26"/>
      <c r="I34" s="26"/>
      <c r="J34" s="26"/>
      <c r="K34" s="26"/>
      <c r="L34" s="26"/>
      <c r="M34" s="26"/>
    </row>
    <row r="35" spans="1:13" s="2" customFormat="1" ht="5.25" customHeight="1">
      <c r="A35" s="46"/>
      <c r="B35" s="23"/>
      <c r="C35" s="74"/>
      <c r="D35" s="58"/>
      <c r="E35" s="26"/>
      <c r="F35" s="26"/>
      <c r="G35" s="26"/>
      <c r="H35" s="26"/>
      <c r="I35" s="26"/>
      <c r="J35" s="26"/>
      <c r="K35" s="26"/>
      <c r="L35" s="26"/>
      <c r="M35" s="26"/>
    </row>
    <row r="36" spans="1:13" ht="12">
      <c r="A36" s="46" t="s">
        <v>274</v>
      </c>
      <c r="B36" s="23"/>
      <c r="C36" s="317"/>
      <c r="D36" s="45"/>
      <c r="E36" s="46"/>
      <c r="F36" s="46"/>
      <c r="G36" s="46"/>
      <c r="H36" s="26"/>
      <c r="I36" s="26"/>
      <c r="J36" s="26"/>
      <c r="K36" s="26"/>
      <c r="L36" s="30"/>
      <c r="M36" s="30"/>
    </row>
    <row r="37" spans="1:13" ht="12">
      <c r="A37" s="318" t="s">
        <v>271</v>
      </c>
      <c r="B37" s="55"/>
      <c r="C37" s="317"/>
      <c r="D37" s="45"/>
      <c r="E37" s="46"/>
      <c r="F37" s="46"/>
      <c r="G37" s="26"/>
      <c r="H37" s="26"/>
      <c r="I37" s="26"/>
      <c r="J37" s="26"/>
      <c r="K37" s="26"/>
      <c r="L37" s="30"/>
      <c r="M37" s="30"/>
    </row>
    <row r="38" spans="1:13" ht="5.25" customHeight="1">
      <c r="A38" s="46"/>
      <c r="B38" s="23"/>
      <c r="C38" s="74"/>
      <c r="D38" s="58"/>
      <c r="E38" s="26"/>
      <c r="F38" s="26"/>
      <c r="G38" s="26"/>
      <c r="H38" s="26"/>
      <c r="I38" s="26"/>
      <c r="J38" s="26"/>
      <c r="K38" s="26"/>
      <c r="L38" s="30"/>
      <c r="M38" s="30"/>
    </row>
    <row r="39" spans="1:13" ht="13.5" customHeight="1">
      <c r="A39" s="46" t="s">
        <v>275</v>
      </c>
      <c r="B39" s="23"/>
      <c r="C39" s="74"/>
      <c r="D39" s="45"/>
      <c r="E39" s="26"/>
      <c r="F39" s="26"/>
      <c r="G39" s="26"/>
      <c r="H39" s="26"/>
      <c r="I39" s="26"/>
      <c r="J39" s="26"/>
      <c r="K39" s="26"/>
      <c r="L39" s="97"/>
      <c r="M39" s="30"/>
    </row>
    <row r="40" spans="1:13" ht="13.5" customHeight="1">
      <c r="A40" s="46" t="s">
        <v>183</v>
      </c>
      <c r="B40" s="23"/>
      <c r="C40" s="74"/>
      <c r="D40" s="45"/>
      <c r="E40" s="26"/>
      <c r="F40" s="26"/>
      <c r="G40" s="26"/>
      <c r="H40" s="26"/>
      <c r="I40" s="26"/>
      <c r="J40" s="26"/>
      <c r="K40" s="26"/>
      <c r="L40" s="97"/>
      <c r="M40" s="30"/>
    </row>
    <row r="41" spans="1:13" ht="13.5" customHeight="1">
      <c r="A41" s="46" t="s">
        <v>236</v>
      </c>
      <c r="B41" s="23"/>
      <c r="C41" s="74"/>
      <c r="D41" s="45"/>
      <c r="E41" s="26"/>
      <c r="F41" s="26"/>
      <c r="G41" s="26"/>
      <c r="H41" s="26"/>
      <c r="I41" s="26"/>
      <c r="J41" s="26"/>
      <c r="K41" s="26"/>
      <c r="L41" s="97"/>
      <c r="M41" s="30"/>
    </row>
    <row r="42" spans="1:13" ht="5.25" customHeight="1">
      <c r="A42" s="46"/>
      <c r="B42" s="23"/>
      <c r="C42" s="74"/>
      <c r="D42" s="45"/>
      <c r="E42" s="26"/>
      <c r="F42" s="26"/>
      <c r="G42" s="26"/>
      <c r="H42" s="26"/>
      <c r="I42" s="26"/>
      <c r="J42" s="26"/>
      <c r="K42" s="26"/>
      <c r="L42" s="30"/>
      <c r="M42" s="30"/>
    </row>
    <row r="43" spans="1:13" ht="12">
      <c r="A43" s="46" t="s">
        <v>276</v>
      </c>
      <c r="B43" s="26"/>
      <c r="C43" s="26"/>
      <c r="D43" s="26"/>
      <c r="E43" s="26"/>
      <c r="F43" s="26"/>
      <c r="G43" s="26"/>
      <c r="H43" s="26"/>
      <c r="I43" s="26"/>
      <c r="J43" s="26"/>
      <c r="K43" s="26"/>
      <c r="L43" s="30"/>
      <c r="M43" s="30"/>
    </row>
    <row r="44" spans="1:13" ht="12">
      <c r="A44" s="46" t="s">
        <v>70</v>
      </c>
      <c r="B44" s="26"/>
      <c r="C44" s="26"/>
      <c r="D44" s="26"/>
      <c r="E44" s="26"/>
      <c r="F44" s="26"/>
      <c r="G44" s="26"/>
      <c r="H44" s="26"/>
      <c r="I44" s="26"/>
      <c r="J44" s="26"/>
      <c r="K44" s="26"/>
      <c r="L44" s="30"/>
      <c r="M44" s="30"/>
    </row>
    <row r="45" spans="1:13" ht="12" hidden="1">
      <c r="A45" s="55"/>
      <c r="B45" s="26"/>
      <c r="C45" s="26"/>
      <c r="D45" s="26"/>
      <c r="E45" s="26"/>
      <c r="F45" s="26"/>
      <c r="G45" s="26"/>
      <c r="H45" s="26"/>
      <c r="I45" s="26"/>
      <c r="J45" s="26"/>
      <c r="K45" s="26"/>
      <c r="L45" s="30"/>
      <c r="M45" s="30"/>
    </row>
    <row r="46" spans="1:13" ht="5.25" customHeight="1">
      <c r="A46" s="55"/>
      <c r="B46" s="26"/>
      <c r="C46" s="26"/>
      <c r="D46" s="26"/>
      <c r="E46" s="26"/>
      <c r="F46" s="26"/>
      <c r="G46" s="26"/>
      <c r="H46" s="26"/>
      <c r="I46" s="26"/>
      <c r="J46" s="26"/>
      <c r="K46" s="26"/>
      <c r="L46" s="30"/>
      <c r="M46" s="30"/>
    </row>
    <row r="47" spans="1:13" ht="13.5" customHeight="1">
      <c r="A47" s="46" t="s">
        <v>277</v>
      </c>
      <c r="B47" s="26"/>
      <c r="C47" s="26"/>
      <c r="D47" s="26"/>
      <c r="E47" s="26"/>
      <c r="F47" s="26"/>
      <c r="G47" s="26"/>
      <c r="H47" s="26"/>
      <c r="I47" s="26"/>
      <c r="J47" s="26"/>
      <c r="K47" s="26"/>
      <c r="L47" s="30"/>
      <c r="M47" s="30"/>
    </row>
    <row r="48" spans="1:13" ht="13.5" customHeight="1">
      <c r="A48" s="46" t="s">
        <v>237</v>
      </c>
      <c r="B48" s="26"/>
      <c r="C48" s="26"/>
      <c r="D48" s="26"/>
      <c r="E48" s="26"/>
      <c r="F48" s="26"/>
      <c r="G48" s="26"/>
      <c r="H48" s="233"/>
      <c r="I48" s="26"/>
      <c r="J48" s="26"/>
      <c r="K48" s="26"/>
      <c r="L48" s="30"/>
      <c r="M48" s="30"/>
    </row>
    <row r="49" spans="1:13" ht="13.5" customHeight="1">
      <c r="A49" s="55" t="s">
        <v>223</v>
      </c>
      <c r="B49" s="26"/>
      <c r="C49" s="26"/>
      <c r="D49" s="26"/>
      <c r="E49" s="26"/>
      <c r="F49" s="26"/>
      <c r="G49" s="26"/>
      <c r="H49" s="26"/>
      <c r="I49" s="26"/>
      <c r="J49" s="26"/>
      <c r="K49" s="26"/>
      <c r="L49" s="30"/>
      <c r="M49" s="30"/>
    </row>
    <row r="50" spans="1:13" ht="6.75" customHeight="1">
      <c r="A50" s="55"/>
      <c r="B50" s="26"/>
      <c r="C50" s="26"/>
      <c r="D50" s="26"/>
      <c r="E50" s="26"/>
      <c r="F50" s="26"/>
      <c r="G50" s="26"/>
      <c r="H50" s="26"/>
      <c r="I50" s="26"/>
      <c r="J50" s="26"/>
      <c r="K50" s="26"/>
      <c r="L50" s="30"/>
      <c r="M50" s="30"/>
    </row>
    <row r="51" spans="1:13" ht="12">
      <c r="A51" s="46" t="s">
        <v>281</v>
      </c>
      <c r="B51" s="26"/>
      <c r="C51" s="26"/>
      <c r="D51" s="26"/>
      <c r="E51" s="26"/>
      <c r="F51" s="26"/>
      <c r="G51" s="26"/>
      <c r="H51" s="26"/>
      <c r="I51" s="26"/>
      <c r="J51" s="26"/>
      <c r="K51" s="26"/>
      <c r="L51" s="30"/>
      <c r="M51" s="30"/>
    </row>
    <row r="52" spans="1:13" ht="12">
      <c r="A52" s="46" t="s">
        <v>282</v>
      </c>
      <c r="B52" s="26"/>
      <c r="C52" s="26"/>
      <c r="D52" s="26"/>
      <c r="E52" s="26"/>
      <c r="F52" s="26"/>
      <c r="G52" s="26"/>
      <c r="H52" s="26"/>
      <c r="I52" s="26"/>
      <c r="J52" s="26"/>
      <c r="K52" s="26"/>
      <c r="L52" s="30"/>
      <c r="M52" s="30"/>
    </row>
    <row r="53" spans="1:13" ht="12">
      <c r="A53" s="46"/>
      <c r="B53" s="26"/>
      <c r="C53" s="26"/>
      <c r="D53" s="26"/>
      <c r="E53" s="26"/>
      <c r="F53" s="26"/>
      <c r="G53" s="26"/>
      <c r="H53" s="26"/>
      <c r="I53" s="26"/>
      <c r="J53" s="26"/>
      <c r="K53" s="26"/>
      <c r="L53" s="30"/>
      <c r="M53" s="30"/>
    </row>
    <row r="54" spans="1:13" ht="12">
      <c r="A54" s="46"/>
      <c r="B54" s="26"/>
      <c r="C54" s="26"/>
      <c r="D54" s="26"/>
      <c r="E54" s="26"/>
      <c r="F54" s="26"/>
      <c r="G54" s="26"/>
      <c r="H54" s="26"/>
      <c r="I54" s="26"/>
      <c r="J54" s="26"/>
      <c r="K54" s="26"/>
      <c r="L54" s="30"/>
      <c r="M54" s="30"/>
    </row>
    <row r="55" spans="1:13" ht="12">
      <c r="A55" s="46"/>
      <c r="B55" s="26"/>
      <c r="C55" s="26"/>
      <c r="D55" s="26"/>
      <c r="E55" s="26"/>
      <c r="F55" s="26"/>
      <c r="G55" s="26"/>
      <c r="H55" s="26"/>
      <c r="I55" s="26"/>
      <c r="J55" s="26"/>
      <c r="K55" s="26"/>
      <c r="L55" s="30"/>
      <c r="M55" s="30"/>
    </row>
    <row r="56" spans="1:13" ht="12">
      <c r="A56" s="46"/>
      <c r="B56" s="26"/>
      <c r="C56" s="26"/>
      <c r="D56" s="26"/>
      <c r="E56" s="26"/>
      <c r="F56" s="26"/>
      <c r="G56" s="26"/>
      <c r="H56" s="26"/>
      <c r="I56" s="26"/>
      <c r="J56" s="26"/>
      <c r="K56" s="26"/>
      <c r="L56" s="30"/>
      <c r="M56" s="30"/>
    </row>
    <row r="57" spans="1:13" ht="12">
      <c r="A57" s="45"/>
      <c r="B57" s="26"/>
      <c r="C57" s="26"/>
      <c r="D57" s="26"/>
      <c r="E57" s="26"/>
      <c r="F57" s="26"/>
      <c r="G57" s="26"/>
      <c r="H57" s="26"/>
      <c r="I57" s="26"/>
      <c r="J57" s="26"/>
      <c r="K57" s="26"/>
      <c r="L57" s="30"/>
      <c r="M57" s="30"/>
    </row>
    <row r="58" spans="1:13" ht="5.25" customHeight="1">
      <c r="A58" s="58"/>
      <c r="B58" s="26"/>
      <c r="C58" s="114"/>
      <c r="D58" s="37"/>
      <c r="E58" s="26"/>
      <c r="F58" s="26"/>
      <c r="G58" s="24"/>
      <c r="H58" s="24"/>
      <c r="I58" s="24"/>
      <c r="J58" s="24"/>
      <c r="K58" s="24"/>
      <c r="L58" s="24"/>
      <c r="M58" s="24"/>
    </row>
    <row r="59" spans="6:13" ht="12">
      <c r="F59" s="58"/>
      <c r="G59" s="58"/>
      <c r="H59" s="58"/>
      <c r="I59" s="58"/>
      <c r="J59" s="58"/>
      <c r="K59" s="58"/>
      <c r="L59" s="58"/>
      <c r="M59" s="58"/>
    </row>
    <row r="60" spans="6:13" ht="12.75">
      <c r="F60" s="61"/>
      <c r="G60" s="61"/>
      <c r="H60" s="61"/>
      <c r="I60" s="61"/>
      <c r="J60" s="61"/>
      <c r="K60" s="61"/>
      <c r="L60" s="61"/>
      <c r="M60" s="61"/>
    </row>
    <row r="61" spans="6:13" ht="12">
      <c r="F61" s="62"/>
      <c r="G61" s="62"/>
      <c r="H61" s="62"/>
      <c r="I61" s="62"/>
      <c r="J61" s="62"/>
      <c r="K61" s="62"/>
      <c r="L61" s="62"/>
      <c r="M61" s="62"/>
    </row>
    <row r="62" spans="6:13" ht="12">
      <c r="F62" s="26"/>
      <c r="G62" s="24"/>
      <c r="H62" s="35"/>
      <c r="I62" s="24"/>
      <c r="J62" s="24"/>
      <c r="K62" s="24"/>
      <c r="L62" s="24"/>
      <c r="M62" s="24"/>
    </row>
    <row r="63" spans="6:13" ht="12">
      <c r="F63" s="63"/>
      <c r="G63" s="33"/>
      <c r="H63" s="35"/>
      <c r="I63" s="33"/>
      <c r="J63" s="33"/>
      <c r="K63" s="33"/>
      <c r="L63" s="33"/>
      <c r="M63" s="33"/>
    </row>
    <row r="64" spans="6:13" ht="12">
      <c r="F64" s="37"/>
      <c r="G64" s="34"/>
      <c r="H64" s="35"/>
      <c r="I64" s="33"/>
      <c r="J64" s="34"/>
      <c r="K64" s="34"/>
      <c r="L64" s="34"/>
      <c r="M64" s="34"/>
    </row>
    <row r="65" spans="6:13" ht="12">
      <c r="F65" s="26"/>
      <c r="G65" s="24"/>
      <c r="H65" s="24"/>
      <c r="I65" s="24"/>
      <c r="J65" s="24"/>
      <c r="K65" s="24"/>
      <c r="L65" s="24"/>
      <c r="M65" s="24"/>
    </row>
    <row r="66" spans="6:13" ht="12">
      <c r="F66" s="18"/>
      <c r="G66" s="35"/>
      <c r="H66" s="35"/>
      <c r="I66" s="35"/>
      <c r="J66" s="35"/>
      <c r="K66" s="35"/>
      <c r="L66" s="35"/>
      <c r="M66" s="35"/>
    </row>
    <row r="67" spans="6:13" ht="12">
      <c r="F67" s="26"/>
      <c r="G67" s="24"/>
      <c r="H67" s="24"/>
      <c r="I67" s="24"/>
      <c r="J67" s="24"/>
      <c r="K67" s="24"/>
      <c r="L67" s="24"/>
      <c r="M67" s="24"/>
    </row>
    <row r="68" spans="6:13" ht="12">
      <c r="F68" s="36"/>
      <c r="G68" s="36"/>
      <c r="H68" s="36"/>
      <c r="I68" s="36"/>
      <c r="J68" s="36"/>
      <c r="K68" s="36"/>
      <c r="L68" s="36"/>
      <c r="M68" s="36"/>
    </row>
    <row r="69" spans="6:13" ht="12">
      <c r="F69" s="36"/>
      <c r="G69" s="36"/>
      <c r="H69" s="36"/>
      <c r="I69" s="36"/>
      <c r="J69" s="36"/>
      <c r="K69" s="36"/>
      <c r="L69" s="36"/>
      <c r="M69" s="36"/>
    </row>
    <row r="70" spans="6:13" ht="12">
      <c r="F70" s="36"/>
      <c r="G70" s="36"/>
      <c r="H70" s="36"/>
      <c r="I70" s="36"/>
      <c r="J70" s="36"/>
      <c r="K70" s="36"/>
      <c r="L70" s="36"/>
      <c r="M70" s="36"/>
    </row>
    <row r="71" spans="6:13" ht="12">
      <c r="F71" s="36"/>
      <c r="G71" s="36"/>
      <c r="H71" s="36"/>
      <c r="I71" s="36"/>
      <c r="J71" s="36"/>
      <c r="K71" s="36"/>
      <c r="L71" s="36"/>
      <c r="M71" s="36"/>
    </row>
    <row r="72" spans="6:13" ht="12">
      <c r="F72" s="36"/>
      <c r="G72" s="36"/>
      <c r="H72" s="36"/>
      <c r="I72" s="36"/>
      <c r="J72" s="36"/>
      <c r="K72" s="36"/>
      <c r="L72" s="36"/>
      <c r="M72" s="36"/>
    </row>
    <row r="73" spans="6:13" ht="12">
      <c r="F73" s="36"/>
      <c r="G73" s="36"/>
      <c r="H73" s="36"/>
      <c r="I73" s="36"/>
      <c r="J73" s="36"/>
      <c r="K73" s="36"/>
      <c r="L73" s="36"/>
      <c r="M73" s="36"/>
    </row>
    <row r="74" spans="6:13" ht="12">
      <c r="F74" s="36"/>
      <c r="G74" s="36"/>
      <c r="H74" s="36"/>
      <c r="I74" s="36"/>
      <c r="J74" s="36"/>
      <c r="K74" s="36"/>
      <c r="L74" s="36"/>
      <c r="M74" s="36"/>
    </row>
    <row r="75" spans="6:13" ht="12">
      <c r="F75" s="36"/>
      <c r="G75" s="36"/>
      <c r="H75" s="36"/>
      <c r="I75" s="36"/>
      <c r="J75" s="36"/>
      <c r="K75" s="36"/>
      <c r="L75" s="36"/>
      <c r="M75" s="36"/>
    </row>
    <row r="76" spans="6:13" ht="12">
      <c r="F76" s="36"/>
      <c r="G76" s="36"/>
      <c r="H76" s="36"/>
      <c r="I76" s="36"/>
      <c r="J76" s="36"/>
      <c r="K76" s="36"/>
      <c r="L76" s="36"/>
      <c r="M76" s="36"/>
    </row>
    <row r="77" spans="6:13" ht="12">
      <c r="F77" s="36"/>
      <c r="G77" s="36"/>
      <c r="H77" s="36"/>
      <c r="I77" s="36"/>
      <c r="J77" s="36"/>
      <c r="K77" s="36"/>
      <c r="L77" s="36"/>
      <c r="M77" s="36"/>
    </row>
    <row r="78" spans="6:13" ht="12">
      <c r="F78" s="29"/>
      <c r="G78" s="29"/>
      <c r="H78" s="29"/>
      <c r="I78" s="29"/>
      <c r="J78" s="29"/>
      <c r="K78" s="29"/>
      <c r="L78" s="29"/>
      <c r="M78" s="29"/>
    </row>
    <row r="79" spans="6:13" ht="12">
      <c r="F79" s="36"/>
      <c r="G79" s="36"/>
      <c r="H79" s="36"/>
      <c r="I79" s="36"/>
      <c r="J79" s="36"/>
      <c r="K79" s="36"/>
      <c r="L79" s="36"/>
      <c r="M79" s="36"/>
    </row>
    <row r="80" spans="6:13" ht="12">
      <c r="F80" s="36"/>
      <c r="G80" s="36"/>
      <c r="H80" s="36"/>
      <c r="I80" s="36"/>
      <c r="J80" s="36"/>
      <c r="K80" s="36"/>
      <c r="L80" s="36"/>
      <c r="M80" s="36"/>
    </row>
    <row r="81" spans="6:13" ht="12">
      <c r="F81" s="36"/>
      <c r="G81" s="36"/>
      <c r="H81" s="36"/>
      <c r="I81" s="36"/>
      <c r="J81" s="36"/>
      <c r="K81" s="36"/>
      <c r="L81" s="36"/>
      <c r="M81" s="36"/>
    </row>
    <row r="82" spans="6:14" ht="12">
      <c r="F82" s="36"/>
      <c r="G82" s="36"/>
      <c r="H82" s="36"/>
      <c r="I82" s="36"/>
      <c r="J82" s="36"/>
      <c r="K82" s="36"/>
      <c r="L82" s="36"/>
      <c r="M82" s="36"/>
      <c r="N82" s="1"/>
    </row>
    <row r="83" spans="6:14" ht="12">
      <c r="F83" s="36"/>
      <c r="G83" s="36"/>
      <c r="H83" s="36"/>
      <c r="I83" s="36"/>
      <c r="J83" s="36"/>
      <c r="K83" s="36"/>
      <c r="L83" s="36"/>
      <c r="M83" s="36"/>
      <c r="N83" s="1"/>
    </row>
    <row r="84" spans="6:14" ht="12">
      <c r="F84" s="36"/>
      <c r="G84" s="36"/>
      <c r="H84" s="36"/>
      <c r="I84" s="36"/>
      <c r="J84" s="36"/>
      <c r="K84" s="36"/>
      <c r="L84" s="36"/>
      <c r="M84" s="36"/>
      <c r="N84" s="1"/>
    </row>
    <row r="85" spans="6:14" ht="12">
      <c r="F85" s="36"/>
      <c r="G85" s="36"/>
      <c r="H85" s="36"/>
      <c r="I85" s="36"/>
      <c r="J85" s="36"/>
      <c r="K85" s="36"/>
      <c r="L85" s="36"/>
      <c r="M85" s="36"/>
      <c r="N85" s="1"/>
    </row>
    <row r="86" spans="6:13" ht="12">
      <c r="F86" s="36"/>
      <c r="G86" s="36"/>
      <c r="H86" s="36"/>
      <c r="I86" s="36"/>
      <c r="J86" s="36"/>
      <c r="K86" s="36"/>
      <c r="L86" s="36"/>
      <c r="M86" s="36"/>
    </row>
    <row r="87" spans="6:13" ht="12">
      <c r="F87" s="26"/>
      <c r="G87" s="26"/>
      <c r="H87" s="26"/>
      <c r="I87" s="26"/>
      <c r="J87" s="26"/>
      <c r="K87" s="26"/>
      <c r="L87" s="26"/>
      <c r="M87" s="26"/>
    </row>
    <row r="88" spans="6:13" ht="12">
      <c r="F88" s="26"/>
      <c r="G88" s="26"/>
      <c r="H88" s="26"/>
      <c r="I88" s="26"/>
      <c r="J88" s="26"/>
      <c r="K88" s="26"/>
      <c r="L88" s="26"/>
      <c r="M88" s="26"/>
    </row>
    <row r="89" spans="6:13" ht="12">
      <c r="F89" s="26"/>
      <c r="G89" s="32"/>
      <c r="H89" s="32"/>
      <c r="I89" s="32"/>
      <c r="J89" s="32"/>
      <c r="K89" s="32"/>
      <c r="L89" s="32"/>
      <c r="M89" s="40"/>
    </row>
    <row r="90" spans="1:14" s="1" customFormat="1" ht="12.75" customHeight="1">
      <c r="A90"/>
      <c r="B90"/>
      <c r="C90"/>
      <c r="D90"/>
      <c r="E90"/>
      <c r="F90" s="22"/>
      <c r="G90" s="115"/>
      <c r="H90" s="115"/>
      <c r="I90" s="115"/>
      <c r="J90" s="115"/>
      <c r="K90" s="115"/>
      <c r="L90" s="115"/>
      <c r="M90" s="41"/>
      <c r="N90"/>
    </row>
    <row r="91" spans="1:14" s="1" customFormat="1" ht="12.75" customHeight="1">
      <c r="A91"/>
      <c r="B91"/>
      <c r="C91"/>
      <c r="D91"/>
      <c r="E91"/>
      <c r="F91" s="22"/>
      <c r="G91" s="115"/>
      <c r="H91" s="115"/>
      <c r="I91" s="115"/>
      <c r="J91" s="115"/>
      <c r="K91" s="115"/>
      <c r="L91" s="115"/>
      <c r="M91" s="41"/>
      <c r="N91"/>
    </row>
    <row r="92" spans="1:14" s="1" customFormat="1" ht="12">
      <c r="A92"/>
      <c r="B92"/>
      <c r="C92"/>
      <c r="D92"/>
      <c r="E92"/>
      <c r="F92" s="22"/>
      <c r="G92" s="115"/>
      <c r="H92" s="115"/>
      <c r="I92" s="115"/>
      <c r="J92" s="115"/>
      <c r="K92" s="115"/>
      <c r="L92" s="115"/>
      <c r="M92" s="41"/>
      <c r="N92"/>
    </row>
    <row r="93" spans="1:14" s="1" customFormat="1" ht="25.5" customHeight="1">
      <c r="A93"/>
      <c r="B93"/>
      <c r="C93"/>
      <c r="D93"/>
      <c r="E93"/>
      <c r="F93" s="22"/>
      <c r="G93" s="115"/>
      <c r="H93" s="115"/>
      <c r="I93" s="115"/>
      <c r="J93" s="115"/>
      <c r="K93" s="115"/>
      <c r="L93" s="115"/>
      <c r="M93" s="41"/>
      <c r="N93"/>
    </row>
    <row r="94" spans="6:13" ht="12.75" customHeight="1">
      <c r="F94" s="26"/>
      <c r="G94" s="32"/>
      <c r="H94" s="32"/>
      <c r="I94" s="32"/>
      <c r="J94" s="32"/>
      <c r="K94" s="32"/>
      <c r="L94" s="32"/>
      <c r="M94" s="40"/>
    </row>
    <row r="95" spans="6:13" ht="12">
      <c r="F95" s="26"/>
      <c r="G95" s="32"/>
      <c r="H95" s="32"/>
      <c r="I95" s="32"/>
      <c r="J95" s="32"/>
      <c r="K95" s="32"/>
      <c r="L95" s="32"/>
      <c r="M95" s="40"/>
    </row>
    <row r="96" spans="6:13" ht="12">
      <c r="F96" s="26"/>
      <c r="G96" s="26"/>
      <c r="H96" s="26"/>
      <c r="I96" s="26"/>
      <c r="J96" s="26"/>
      <c r="K96" s="26"/>
      <c r="L96" s="26"/>
      <c r="M96" s="26"/>
    </row>
    <row r="97" spans="6:13" ht="12">
      <c r="F97" s="22"/>
      <c r="G97" s="115"/>
      <c r="H97" s="115"/>
      <c r="I97" s="115"/>
      <c r="J97" s="115"/>
      <c r="K97" s="115"/>
      <c r="L97" s="115"/>
      <c r="M97" s="41"/>
    </row>
    <row r="98" spans="6:13" ht="14.25" customHeight="1">
      <c r="F98" s="22"/>
      <c r="G98" s="115"/>
      <c r="H98" s="115"/>
      <c r="I98" s="115"/>
      <c r="J98" s="115"/>
      <c r="K98" s="115"/>
      <c r="L98" s="115"/>
      <c r="M98" s="41"/>
    </row>
    <row r="99" spans="6:13" ht="12">
      <c r="F99" s="22"/>
      <c r="G99" s="22"/>
      <c r="H99" s="22"/>
      <c r="I99" s="22"/>
      <c r="J99" s="22"/>
      <c r="K99" s="22"/>
      <c r="L99" s="22"/>
      <c r="M99" s="22"/>
    </row>
    <row r="100" spans="6:13" ht="12">
      <c r="F100" s="22"/>
      <c r="G100" s="22"/>
      <c r="H100" s="22"/>
      <c r="I100" s="22"/>
      <c r="J100" s="22"/>
      <c r="K100" s="22"/>
      <c r="L100" s="22"/>
      <c r="M100" s="47"/>
    </row>
    <row r="101" spans="6:13" ht="12">
      <c r="F101" s="22"/>
      <c r="G101" s="22"/>
      <c r="H101" s="22"/>
      <c r="I101" s="22"/>
      <c r="J101" s="22"/>
      <c r="K101" s="22"/>
      <c r="L101" s="22"/>
      <c r="M101" s="22"/>
    </row>
    <row r="102" spans="6:13" ht="12">
      <c r="F102" s="39"/>
      <c r="G102" s="39"/>
      <c r="H102" s="39"/>
      <c r="I102" s="39"/>
      <c r="J102" s="39"/>
      <c r="K102" s="39"/>
      <c r="L102" s="39"/>
      <c r="M102" s="39"/>
    </row>
    <row r="103" spans="6:13" ht="12">
      <c r="F103" s="39"/>
      <c r="G103" s="39"/>
      <c r="H103" s="39"/>
      <c r="I103" s="39"/>
      <c r="J103" s="39"/>
      <c r="K103" s="39"/>
      <c r="L103" s="39"/>
      <c r="M103" s="39"/>
    </row>
    <row r="104" spans="6:13" ht="12">
      <c r="F104" s="39"/>
      <c r="G104" s="39"/>
      <c r="H104" s="39"/>
      <c r="I104" s="39"/>
      <c r="J104" s="39"/>
      <c r="K104" s="39"/>
      <c r="L104" s="39"/>
      <c r="M104" s="39"/>
    </row>
    <row r="105" spans="6:13" ht="12">
      <c r="F105" s="39"/>
      <c r="G105" s="39"/>
      <c r="H105" s="39"/>
      <c r="I105" s="39"/>
      <c r="J105" s="39"/>
      <c r="K105" s="39"/>
      <c r="L105" s="39"/>
      <c r="M105" s="39"/>
    </row>
    <row r="106" spans="6:13" ht="35.25" customHeight="1">
      <c r="F106" s="39"/>
      <c r="G106" s="39"/>
      <c r="H106" s="39"/>
      <c r="I106" s="39"/>
      <c r="J106" s="39"/>
      <c r="K106" s="39"/>
      <c r="L106" s="39"/>
      <c r="M106" s="39"/>
    </row>
    <row r="107" spans="6:13" ht="12">
      <c r="F107" s="39"/>
      <c r="G107" s="39"/>
      <c r="H107" s="39"/>
      <c r="I107" s="39"/>
      <c r="J107" s="39"/>
      <c r="K107" s="39"/>
      <c r="L107" s="39"/>
      <c r="M107" s="39"/>
    </row>
    <row r="108" spans="6:13" ht="12">
      <c r="F108" s="39"/>
      <c r="G108" s="39"/>
      <c r="H108" s="39"/>
      <c r="I108" s="39"/>
      <c r="J108" s="39"/>
      <c r="K108" s="39"/>
      <c r="L108" s="39"/>
      <c r="M108" s="39"/>
    </row>
    <row r="109" spans="6:13" ht="12">
      <c r="F109" s="39"/>
      <c r="G109" s="39"/>
      <c r="H109" s="39"/>
      <c r="I109" s="39"/>
      <c r="J109" s="39"/>
      <c r="K109" s="39"/>
      <c r="L109" s="39"/>
      <c r="M109" s="39"/>
    </row>
    <row r="110" spans="6:13" ht="16.5" customHeight="1">
      <c r="F110" s="39"/>
      <c r="G110" s="39"/>
      <c r="H110" s="39"/>
      <c r="I110" s="39"/>
      <c r="J110" s="39"/>
      <c r="K110" s="39"/>
      <c r="L110" s="39"/>
      <c r="M110" s="39"/>
    </row>
    <row r="111" spans="6:13" ht="12">
      <c r="F111" s="26"/>
      <c r="G111" s="26"/>
      <c r="H111" s="26"/>
      <c r="I111" s="26"/>
      <c r="J111" s="26"/>
      <c r="K111" s="26"/>
      <c r="L111" s="26"/>
      <c r="M111" s="26"/>
    </row>
    <row r="112" spans="6:13" ht="12.75">
      <c r="F112" s="44"/>
      <c r="G112" s="44"/>
      <c r="H112" s="44"/>
      <c r="I112" s="44"/>
      <c r="J112" s="44"/>
      <c r="K112" s="44"/>
      <c r="L112" s="44"/>
      <c r="M112" s="44"/>
    </row>
    <row r="113" spans="6:13" ht="12.75">
      <c r="F113" s="44"/>
      <c r="G113" s="44"/>
      <c r="H113" s="44"/>
      <c r="I113" s="44"/>
      <c r="J113" s="44"/>
      <c r="K113" s="44"/>
      <c r="L113" s="44"/>
      <c r="M113" s="44"/>
    </row>
    <row r="114" spans="6:13" ht="12">
      <c r="F114" s="52"/>
      <c r="G114" s="52"/>
      <c r="H114" s="52"/>
      <c r="I114" s="52"/>
      <c r="J114" s="52"/>
      <c r="K114" s="52"/>
      <c r="L114" s="52"/>
      <c r="M114" s="52"/>
    </row>
    <row r="115" spans="6:13" ht="12">
      <c r="F115" s="48"/>
      <c r="G115" s="48"/>
      <c r="H115" s="48"/>
      <c r="I115" s="48"/>
      <c r="J115" s="48"/>
      <c r="K115" s="48"/>
      <c r="L115" s="48"/>
      <c r="M115" s="48"/>
    </row>
    <row r="116" spans="6:13" ht="12">
      <c r="F116" s="49"/>
      <c r="G116" s="49"/>
      <c r="H116" s="49"/>
      <c r="I116" s="49"/>
      <c r="J116" s="49"/>
      <c r="K116" s="49"/>
      <c r="L116" s="49"/>
      <c r="M116" s="50"/>
    </row>
    <row r="117" spans="6:13" ht="12">
      <c r="F117" s="49"/>
      <c r="G117" s="49"/>
      <c r="H117" s="49"/>
      <c r="I117" s="49"/>
      <c r="J117" s="49"/>
      <c r="K117" s="49"/>
      <c r="L117" s="49"/>
      <c r="M117" s="50"/>
    </row>
    <row r="118" spans="6:13" ht="12">
      <c r="F118" s="49"/>
      <c r="G118" s="49"/>
      <c r="H118" s="49"/>
      <c r="I118" s="49"/>
      <c r="J118" s="49"/>
      <c r="K118" s="49"/>
      <c r="L118" s="49"/>
      <c r="M118" s="50"/>
    </row>
    <row r="119" spans="6:13" ht="12">
      <c r="F119" s="51"/>
      <c r="G119" s="51"/>
      <c r="H119" s="51"/>
      <c r="I119" s="51"/>
      <c r="J119" s="51"/>
      <c r="K119" s="51"/>
      <c r="L119" s="51"/>
      <c r="M119" s="51"/>
    </row>
    <row r="120" spans="6:13" ht="12">
      <c r="F120" s="49"/>
      <c r="G120" s="49"/>
      <c r="H120" s="49"/>
      <c r="I120" s="49"/>
      <c r="J120" s="49"/>
      <c r="K120" s="49"/>
      <c r="L120" s="49"/>
      <c r="M120" s="49"/>
    </row>
    <row r="121" spans="6:13" ht="12">
      <c r="F121" s="49"/>
      <c r="G121" s="49"/>
      <c r="H121" s="49"/>
      <c r="I121" s="49"/>
      <c r="J121" s="49"/>
      <c r="K121" s="49"/>
      <c r="L121" s="49"/>
      <c r="M121" s="49"/>
    </row>
    <row r="122" spans="6:13" ht="12">
      <c r="F122" s="49"/>
      <c r="G122" s="49"/>
      <c r="H122" s="49"/>
      <c r="I122" s="49"/>
      <c r="J122" s="49"/>
      <c r="K122" s="49"/>
      <c r="L122" s="49"/>
      <c r="M122" s="49"/>
    </row>
    <row r="123" spans="6:13" ht="12">
      <c r="F123" s="49"/>
      <c r="G123" s="49"/>
      <c r="H123" s="49"/>
      <c r="I123" s="49"/>
      <c r="J123" s="49"/>
      <c r="K123" s="49"/>
      <c r="L123" s="49"/>
      <c r="M123" s="49"/>
    </row>
    <row r="124" spans="6:13" ht="12">
      <c r="F124" s="32"/>
      <c r="G124" s="32"/>
      <c r="H124" s="32"/>
      <c r="I124" s="32"/>
      <c r="J124" s="32"/>
      <c r="K124" s="32"/>
      <c r="L124" s="32"/>
      <c r="M124" s="32"/>
    </row>
    <row r="125" spans="6:13" ht="12">
      <c r="F125" s="32"/>
      <c r="G125" s="32"/>
      <c r="H125" s="32"/>
      <c r="I125" s="32"/>
      <c r="J125" s="32"/>
      <c r="K125" s="32"/>
      <c r="L125" s="32"/>
      <c r="M125" s="32"/>
    </row>
    <row r="126" spans="6:13" ht="12">
      <c r="F126" s="32"/>
      <c r="G126" s="32"/>
      <c r="H126" s="32"/>
      <c r="I126" s="32"/>
      <c r="J126" s="32"/>
      <c r="K126" s="32"/>
      <c r="L126" s="32"/>
      <c r="M126" s="32"/>
    </row>
    <row r="127" spans="6:13" ht="12">
      <c r="F127" s="32"/>
      <c r="G127" s="32"/>
      <c r="H127" s="32"/>
      <c r="I127" s="32"/>
      <c r="J127" s="32"/>
      <c r="K127" s="32"/>
      <c r="L127" s="32"/>
      <c r="M127" s="32"/>
    </row>
    <row r="128" spans="6:13" ht="12">
      <c r="F128" s="32"/>
      <c r="G128" s="32"/>
      <c r="H128" s="32"/>
      <c r="I128" s="32"/>
      <c r="J128" s="32"/>
      <c r="K128" s="32"/>
      <c r="L128" s="32"/>
      <c r="M128" s="32"/>
    </row>
    <row r="129" spans="6:13" ht="12">
      <c r="F129" s="32"/>
      <c r="G129" s="32"/>
      <c r="H129" s="32"/>
      <c r="I129" s="32"/>
      <c r="J129" s="32"/>
      <c r="K129" s="32"/>
      <c r="L129" s="32"/>
      <c r="M129" s="32"/>
    </row>
    <row r="130" spans="6:13" ht="12">
      <c r="F130" s="32"/>
      <c r="G130" s="32"/>
      <c r="H130" s="32"/>
      <c r="I130" s="32"/>
      <c r="J130" s="32"/>
      <c r="K130" s="32"/>
      <c r="L130" s="32"/>
      <c r="M130" s="32"/>
    </row>
    <row r="131" spans="6:13" ht="12">
      <c r="F131" s="32"/>
      <c r="G131" s="32"/>
      <c r="H131" s="32"/>
      <c r="I131" s="32"/>
      <c r="J131" s="32"/>
      <c r="K131" s="32"/>
      <c r="L131" s="32"/>
      <c r="M131" s="32"/>
    </row>
    <row r="132" spans="6:13" ht="12">
      <c r="F132" s="32"/>
      <c r="G132" s="32"/>
      <c r="H132" s="32"/>
      <c r="I132" s="32"/>
      <c r="J132" s="32"/>
      <c r="K132" s="32"/>
      <c r="L132" s="32"/>
      <c r="M132" s="40"/>
    </row>
    <row r="133" spans="6:13" ht="12">
      <c r="F133" s="32"/>
      <c r="G133" s="32"/>
      <c r="H133" s="32"/>
      <c r="I133" s="32"/>
      <c r="J133" s="32"/>
      <c r="K133" s="32"/>
      <c r="L133" s="32"/>
      <c r="M133" s="40"/>
    </row>
    <row r="134" spans="6:12" ht="12">
      <c r="F134" s="25"/>
      <c r="G134" s="25"/>
      <c r="H134" s="25"/>
      <c r="I134" s="25"/>
      <c r="J134" s="25"/>
      <c r="K134" s="25"/>
      <c r="L134" s="25"/>
    </row>
    <row r="135" spans="6:12" ht="12">
      <c r="F135" s="25"/>
      <c r="G135" s="25"/>
      <c r="H135" s="25"/>
      <c r="I135" s="25"/>
      <c r="J135" s="25"/>
      <c r="K135" s="25"/>
      <c r="L135" s="25"/>
    </row>
    <row r="136" spans="6:12" ht="12">
      <c r="F136" s="25"/>
      <c r="G136" s="25"/>
      <c r="H136" s="25"/>
      <c r="I136" s="25"/>
      <c r="J136" s="25"/>
      <c r="K136" s="25"/>
      <c r="L136" s="25"/>
    </row>
    <row r="137" spans="6:12" ht="12">
      <c r="F137" s="25"/>
      <c r="G137" s="25"/>
      <c r="H137" s="25"/>
      <c r="I137" s="25"/>
      <c r="J137" s="25"/>
      <c r="K137" s="25"/>
      <c r="L137" s="25"/>
    </row>
    <row r="138" spans="6:13" ht="12">
      <c r="F138" s="25"/>
      <c r="G138" s="25"/>
      <c r="H138" s="25"/>
      <c r="I138" s="25"/>
      <c r="J138" s="25"/>
      <c r="K138" s="25"/>
      <c r="L138" s="25"/>
      <c r="M138" s="25"/>
    </row>
    <row r="139" spans="6:13" ht="12">
      <c r="F139" s="25"/>
      <c r="G139" s="25"/>
      <c r="H139" s="25"/>
      <c r="I139" s="25"/>
      <c r="J139" s="25"/>
      <c r="K139" s="25"/>
      <c r="L139" s="25"/>
      <c r="M139" s="25"/>
    </row>
    <row r="140" spans="6:13" ht="12">
      <c r="F140" s="25"/>
      <c r="G140" s="25"/>
      <c r="H140" s="25"/>
      <c r="I140" s="25"/>
      <c r="J140" s="25"/>
      <c r="K140" s="25"/>
      <c r="L140" s="25"/>
      <c r="M140" s="25"/>
    </row>
    <row r="141" spans="6:13" ht="12">
      <c r="F141" s="25"/>
      <c r="G141" s="25"/>
      <c r="H141" s="25"/>
      <c r="I141" s="25"/>
      <c r="J141" s="25"/>
      <c r="K141" s="25"/>
      <c r="L141" s="25"/>
      <c r="M141" s="25"/>
    </row>
    <row r="142" spans="6:13" ht="12">
      <c r="F142" s="25"/>
      <c r="G142" s="25"/>
      <c r="H142" s="25"/>
      <c r="I142" s="25"/>
      <c r="J142" s="25"/>
      <c r="K142" s="25"/>
      <c r="L142" s="25"/>
      <c r="M142" s="25"/>
    </row>
    <row r="143" spans="6:13" ht="12">
      <c r="F143" s="25"/>
      <c r="G143" s="25"/>
      <c r="H143" s="25"/>
      <c r="I143" s="25"/>
      <c r="J143" s="25"/>
      <c r="K143" s="25"/>
      <c r="L143" s="25"/>
      <c r="M143" s="25"/>
    </row>
    <row r="144" spans="6:13" ht="12">
      <c r="F144" s="25"/>
      <c r="G144" s="25"/>
      <c r="H144" s="25"/>
      <c r="I144" s="25"/>
      <c r="J144" s="25"/>
      <c r="K144" s="25"/>
      <c r="L144" s="25"/>
      <c r="M144" s="25"/>
    </row>
    <row r="145" spans="6:13" ht="12">
      <c r="F145" s="25"/>
      <c r="G145" s="25"/>
      <c r="H145" s="25"/>
      <c r="I145" s="25"/>
      <c r="J145" s="25"/>
      <c r="K145" s="25"/>
      <c r="L145" s="25"/>
      <c r="M145" s="25"/>
    </row>
    <row r="146" spans="6:13" ht="12">
      <c r="F146" s="25"/>
      <c r="G146" s="25"/>
      <c r="H146" s="25"/>
      <c r="I146" s="25"/>
      <c r="J146" s="25"/>
      <c r="K146" s="25"/>
      <c r="L146" s="25"/>
      <c r="M146" s="25"/>
    </row>
    <row r="147" spans="6:13" ht="12">
      <c r="F147" s="25"/>
      <c r="G147" s="25"/>
      <c r="H147" s="25"/>
      <c r="I147" s="25"/>
      <c r="J147" s="25"/>
      <c r="K147" s="25"/>
      <c r="L147" s="25"/>
      <c r="M147" s="25"/>
    </row>
    <row r="148" spans="6:13" ht="12">
      <c r="F148" s="25"/>
      <c r="G148" s="25"/>
      <c r="H148" s="25"/>
      <c r="I148" s="25"/>
      <c r="J148" s="25"/>
      <c r="K148" s="25"/>
      <c r="L148" s="25"/>
      <c r="M148" s="25"/>
    </row>
    <row r="149" spans="6:13" ht="12">
      <c r="F149" s="25"/>
      <c r="G149" s="25"/>
      <c r="H149" s="25"/>
      <c r="I149" s="25"/>
      <c r="J149" s="25"/>
      <c r="K149" s="25"/>
      <c r="L149" s="25"/>
      <c r="M149" s="25"/>
    </row>
    <row r="150" spans="6:13" ht="12">
      <c r="F150" s="25"/>
      <c r="G150" s="25"/>
      <c r="H150" s="25"/>
      <c r="I150" s="25"/>
      <c r="J150" s="25"/>
      <c r="K150" s="25"/>
      <c r="L150" s="25"/>
      <c r="M150" s="25"/>
    </row>
    <row r="151" spans="6:13" ht="12">
      <c r="F151" s="25"/>
      <c r="G151" s="25"/>
      <c r="H151" s="25"/>
      <c r="I151" s="25"/>
      <c r="J151" s="25"/>
      <c r="K151" s="25"/>
      <c r="L151" s="25"/>
      <c r="M151" s="25"/>
    </row>
    <row r="152" spans="6:13" ht="12">
      <c r="F152" s="25"/>
      <c r="G152" s="25"/>
      <c r="H152" s="25"/>
      <c r="I152" s="25"/>
      <c r="J152" s="25"/>
      <c r="K152" s="25"/>
      <c r="L152" s="25"/>
      <c r="M152" s="25"/>
    </row>
    <row r="153" spans="6:13" ht="12">
      <c r="F153" s="25"/>
      <c r="G153" s="25"/>
      <c r="H153" s="25"/>
      <c r="I153" s="25"/>
      <c r="J153" s="25"/>
      <c r="K153" s="25"/>
      <c r="L153" s="25"/>
      <c r="M153" s="25"/>
    </row>
    <row r="154" spans="6:13" ht="14.25" customHeight="1">
      <c r="F154" s="25"/>
      <c r="G154" s="25"/>
      <c r="H154" s="25"/>
      <c r="I154" s="25"/>
      <c r="J154" s="25"/>
      <c r="K154" s="25"/>
      <c r="L154" s="25"/>
      <c r="M154" s="25"/>
    </row>
    <row r="155" spans="6:13" ht="12">
      <c r="F155" s="25"/>
      <c r="G155" s="25"/>
      <c r="H155" s="25"/>
      <c r="I155" s="25"/>
      <c r="J155" s="25"/>
      <c r="K155" s="25"/>
      <c r="L155" s="25"/>
      <c r="M155" s="25"/>
    </row>
    <row r="156" spans="6:13" ht="12">
      <c r="F156" s="25"/>
      <c r="G156" s="25"/>
      <c r="H156" s="25"/>
      <c r="I156" s="25"/>
      <c r="J156" s="25"/>
      <c r="K156" s="25"/>
      <c r="L156" s="25"/>
      <c r="M156" s="25"/>
    </row>
    <row r="157" spans="6:13" ht="12">
      <c r="F157" s="25"/>
      <c r="G157" s="25"/>
      <c r="H157" s="25"/>
      <c r="I157" s="25"/>
      <c r="J157" s="25"/>
      <c r="K157" s="25"/>
      <c r="L157" s="25"/>
      <c r="M157" s="25"/>
    </row>
    <row r="158" spans="6:13" ht="12">
      <c r="F158" s="25"/>
      <c r="G158" s="25"/>
      <c r="H158" s="25"/>
      <c r="I158" s="25"/>
      <c r="J158" s="25"/>
      <c r="K158" s="25"/>
      <c r="L158" s="25"/>
      <c r="M158" s="25"/>
    </row>
    <row r="159" spans="6:13" ht="12">
      <c r="F159" s="25"/>
      <c r="G159" s="25"/>
      <c r="H159" s="25"/>
      <c r="I159" s="25"/>
      <c r="J159" s="25"/>
      <c r="K159" s="25"/>
      <c r="L159" s="25"/>
      <c r="M159" s="25"/>
    </row>
    <row r="160" spans="6:13" ht="12">
      <c r="F160" s="25"/>
      <c r="G160" s="25"/>
      <c r="H160" s="25"/>
      <c r="I160" s="25"/>
      <c r="J160" s="25"/>
      <c r="K160" s="25"/>
      <c r="L160" s="25"/>
      <c r="M160" s="25"/>
    </row>
    <row r="161" spans="6:13" ht="12">
      <c r="F161" s="25"/>
      <c r="G161" s="25"/>
      <c r="H161" s="25"/>
      <c r="I161" s="25"/>
      <c r="J161" s="25"/>
      <c r="K161" s="25"/>
      <c r="L161" s="25"/>
      <c r="M161" s="25"/>
    </row>
    <row r="162" spans="6:13" ht="12">
      <c r="F162" s="25"/>
      <c r="G162" s="25"/>
      <c r="H162" s="25"/>
      <c r="I162" s="25"/>
      <c r="J162" s="25"/>
      <c r="K162" s="25"/>
      <c r="L162" s="25"/>
      <c r="M162" s="25"/>
    </row>
    <row r="163" spans="6:13" ht="12">
      <c r="F163" s="25"/>
      <c r="G163" s="25"/>
      <c r="H163" s="25"/>
      <c r="I163" s="25"/>
      <c r="J163" s="25"/>
      <c r="K163" s="25"/>
      <c r="L163" s="25"/>
      <c r="M163" s="25"/>
    </row>
    <row r="164" spans="6:13" ht="12">
      <c r="F164" s="25"/>
      <c r="G164" s="25"/>
      <c r="H164" s="25"/>
      <c r="I164" s="25"/>
      <c r="J164" s="25"/>
      <c r="K164" s="25"/>
      <c r="L164" s="25"/>
      <c r="M164" s="25"/>
    </row>
    <row r="165" spans="6:13" ht="12">
      <c r="F165" s="25"/>
      <c r="G165" s="25"/>
      <c r="H165" s="25"/>
      <c r="I165" s="25"/>
      <c r="J165" s="25"/>
      <c r="K165" s="25"/>
      <c r="L165" s="25"/>
      <c r="M165" s="25"/>
    </row>
    <row r="166" spans="6:13" ht="36.75" customHeight="1">
      <c r="F166" s="25"/>
      <c r="G166" s="25"/>
      <c r="H166" s="25"/>
      <c r="I166" s="25"/>
      <c r="J166" s="25"/>
      <c r="K166" s="25"/>
      <c r="L166" s="25"/>
      <c r="M166" s="25"/>
    </row>
    <row r="167" spans="6:13" ht="12">
      <c r="F167" s="25"/>
      <c r="G167" s="25"/>
      <c r="H167" s="25"/>
      <c r="I167" s="25"/>
      <c r="J167" s="25"/>
      <c r="K167" s="25"/>
      <c r="L167" s="25"/>
      <c r="M167" s="25"/>
    </row>
    <row r="168" spans="6:13" ht="12">
      <c r="F168" s="25"/>
      <c r="G168" s="25"/>
      <c r="H168" s="25"/>
      <c r="I168" s="25"/>
      <c r="J168" s="25"/>
      <c r="K168" s="25"/>
      <c r="L168" s="25"/>
      <c r="M168" s="25"/>
    </row>
    <row r="169" spans="6:13" ht="12">
      <c r="F169" s="25"/>
      <c r="G169" s="25"/>
      <c r="H169" s="25"/>
      <c r="I169" s="25"/>
      <c r="J169" s="25"/>
      <c r="K169" s="25"/>
      <c r="L169" s="25"/>
      <c r="M169" s="25"/>
    </row>
    <row r="170" spans="6:13" ht="12">
      <c r="F170" s="25"/>
      <c r="G170" s="25"/>
      <c r="H170" s="25"/>
      <c r="I170" s="25"/>
      <c r="J170" s="25"/>
      <c r="K170" s="25"/>
      <c r="L170" s="25"/>
      <c r="M170" s="25"/>
    </row>
    <row r="171" spans="6:13" ht="12">
      <c r="F171" s="25"/>
      <c r="G171" s="25"/>
      <c r="H171" s="25"/>
      <c r="I171" s="25"/>
      <c r="J171" s="25"/>
      <c r="K171" s="25"/>
      <c r="L171" s="25"/>
      <c r="M171" s="25"/>
    </row>
    <row r="172" spans="6:13" ht="12">
      <c r="F172" s="25"/>
      <c r="G172" s="25"/>
      <c r="H172" s="25"/>
      <c r="I172" s="25"/>
      <c r="J172" s="25"/>
      <c r="K172" s="25"/>
      <c r="L172" s="25"/>
      <c r="M172" s="25"/>
    </row>
    <row r="173" spans="6:13" ht="12">
      <c r="F173" s="25"/>
      <c r="G173" s="25"/>
      <c r="H173" s="25"/>
      <c r="I173" s="25"/>
      <c r="J173" s="25"/>
      <c r="K173" s="25"/>
      <c r="L173" s="25"/>
      <c r="M173" s="25"/>
    </row>
    <row r="174" spans="6:13" ht="12">
      <c r="F174" s="25"/>
      <c r="G174" s="25"/>
      <c r="H174" s="25"/>
      <c r="I174" s="25"/>
      <c r="J174" s="25"/>
      <c r="K174" s="25"/>
      <c r="L174" s="25"/>
      <c r="M174" s="25"/>
    </row>
    <row r="175" spans="6:13" ht="12">
      <c r="F175" s="25"/>
      <c r="G175" s="25"/>
      <c r="H175" s="25"/>
      <c r="I175" s="25"/>
      <c r="J175" s="25"/>
      <c r="K175" s="25"/>
      <c r="L175" s="25"/>
      <c r="M175" s="25"/>
    </row>
    <row r="176" spans="6:13" ht="15" customHeight="1">
      <c r="F176" s="25"/>
      <c r="G176" s="25"/>
      <c r="H176" s="25"/>
      <c r="I176" s="25"/>
      <c r="J176" s="25"/>
      <c r="K176" s="25"/>
      <c r="L176" s="25"/>
      <c r="M176" s="25"/>
    </row>
    <row r="177" spans="6:13" ht="12">
      <c r="F177" s="25"/>
      <c r="G177" s="25"/>
      <c r="H177" s="25"/>
      <c r="I177" s="25"/>
      <c r="J177" s="25"/>
      <c r="K177" s="25"/>
      <c r="L177" s="25"/>
      <c r="M177" s="25"/>
    </row>
    <row r="178" spans="6:13" ht="12">
      <c r="F178" s="25"/>
      <c r="G178" s="25"/>
      <c r="H178" s="25"/>
      <c r="I178" s="25"/>
      <c r="J178" s="25"/>
      <c r="K178" s="25"/>
      <c r="L178" s="25"/>
      <c r="M178" s="25"/>
    </row>
    <row r="179" spans="6:13" ht="12">
      <c r="F179" s="25"/>
      <c r="G179" s="25"/>
      <c r="H179" s="25"/>
      <c r="I179" s="25"/>
      <c r="J179" s="25"/>
      <c r="K179" s="25"/>
      <c r="L179" s="25"/>
      <c r="M179" s="25"/>
    </row>
    <row r="180" spans="6:13" ht="14.25" customHeight="1">
      <c r="F180" s="25"/>
      <c r="G180" s="25"/>
      <c r="H180" s="25"/>
      <c r="I180" s="25"/>
      <c r="J180" s="25"/>
      <c r="K180" s="25"/>
      <c r="L180" s="25"/>
      <c r="M180" s="25"/>
    </row>
    <row r="181" spans="6:13" ht="12">
      <c r="F181" s="25"/>
      <c r="G181" s="25"/>
      <c r="H181" s="25"/>
      <c r="I181" s="25"/>
      <c r="J181" s="25"/>
      <c r="K181" s="25"/>
      <c r="L181" s="25"/>
      <c r="M181" s="25"/>
    </row>
    <row r="182" spans="6:13" ht="12">
      <c r="F182" s="25"/>
      <c r="G182" s="25"/>
      <c r="H182" s="25"/>
      <c r="I182" s="25"/>
      <c r="J182" s="25"/>
      <c r="K182" s="25"/>
      <c r="L182" s="25"/>
      <c r="M182" s="25"/>
    </row>
    <row r="183" spans="6:13" ht="12">
      <c r="F183" s="25"/>
      <c r="G183" s="25"/>
      <c r="H183" s="25"/>
      <c r="I183" s="25"/>
      <c r="J183" s="25"/>
      <c r="K183" s="25"/>
      <c r="L183" s="25"/>
      <c r="M183" s="25"/>
    </row>
    <row r="184" spans="6:13" ht="12">
      <c r="F184" s="25"/>
      <c r="G184" s="25"/>
      <c r="H184" s="25"/>
      <c r="I184" s="25"/>
      <c r="J184" s="25"/>
      <c r="K184" s="25"/>
      <c r="L184" s="25"/>
      <c r="M184" s="25"/>
    </row>
    <row r="185" spans="6:13" ht="12">
      <c r="F185" s="25"/>
      <c r="G185" s="25"/>
      <c r="H185" s="25"/>
      <c r="I185" s="25"/>
      <c r="J185" s="25"/>
      <c r="K185" s="25"/>
      <c r="L185" s="25"/>
      <c r="M185" s="25"/>
    </row>
    <row r="186" spans="6:13" ht="12">
      <c r="F186" s="25"/>
      <c r="G186" s="25"/>
      <c r="H186" s="25"/>
      <c r="I186" s="25"/>
      <c r="J186" s="25"/>
      <c r="K186" s="25"/>
      <c r="L186" s="25"/>
      <c r="M186" s="25"/>
    </row>
    <row r="187" spans="6:13" ht="12">
      <c r="F187" s="25"/>
      <c r="G187" s="25"/>
      <c r="H187" s="25"/>
      <c r="I187" s="25"/>
      <c r="J187" s="25"/>
      <c r="K187" s="25"/>
      <c r="L187" s="25"/>
      <c r="M187" s="25"/>
    </row>
    <row r="188" spans="6:13" ht="24.75" customHeight="1">
      <c r="F188" s="25"/>
      <c r="G188" s="25"/>
      <c r="H188" s="25"/>
      <c r="I188" s="25"/>
      <c r="J188" s="25"/>
      <c r="K188" s="25"/>
      <c r="L188" s="25"/>
      <c r="M188" s="25"/>
    </row>
    <row r="189" spans="6:13" ht="12">
      <c r="F189" s="25"/>
      <c r="G189" s="25"/>
      <c r="H189" s="25"/>
      <c r="I189" s="25"/>
      <c r="J189" s="25"/>
      <c r="K189" s="25"/>
      <c r="L189" s="25"/>
      <c r="M189" s="25"/>
    </row>
    <row r="190" spans="6:13" ht="12">
      <c r="F190" s="25"/>
      <c r="G190" s="25"/>
      <c r="H190" s="25"/>
      <c r="I190" s="25"/>
      <c r="J190" s="25"/>
      <c r="K190" s="25"/>
      <c r="L190" s="25"/>
      <c r="M190" s="25"/>
    </row>
    <row r="191" spans="6:13" ht="12">
      <c r="F191" s="25"/>
      <c r="G191" s="25"/>
      <c r="H191" s="25"/>
      <c r="I191" s="25"/>
      <c r="J191" s="25"/>
      <c r="K191" s="25"/>
      <c r="L191" s="25"/>
      <c r="M191" s="25"/>
    </row>
    <row r="192" spans="6:13" ht="12.75" customHeight="1">
      <c r="F192" s="25"/>
      <c r="G192" s="25"/>
      <c r="H192" s="25"/>
      <c r="I192" s="25"/>
      <c r="J192" s="25"/>
      <c r="K192" s="25"/>
      <c r="L192" s="25"/>
      <c r="M192" s="25"/>
    </row>
    <row r="193" spans="1:13" ht="12">
      <c r="A193" s="2"/>
      <c r="B193" s="2"/>
      <c r="C193" s="2"/>
      <c r="D193" s="2"/>
      <c r="F193" s="25"/>
      <c r="G193" s="25"/>
      <c r="H193" s="25"/>
      <c r="I193" s="25"/>
      <c r="J193" s="25"/>
      <c r="K193" s="25"/>
      <c r="L193" s="25"/>
      <c r="M193" s="25"/>
    </row>
  </sheetData>
  <sheetProtection/>
  <hyperlinks>
    <hyperlink ref="L9" r:id="rId1" display="http://www.eia.gov/dnav/pet/pet_pri_wfr_a_EPD2F_PRS_dpgal_m.htm"/>
    <hyperlink ref="L11" r:id="rId2" display="http://www.eia.gov/electricity/monthly/epm_table_grapher.cfm?t=epmt_5_06_a"/>
    <hyperlink ref="L16" r:id="rId3" display="http://www.eia.gov/dnav/ng/ng_pri_sum_dcu_nus_m.htm"/>
    <hyperlink ref="L20" r:id="rId4" display="http://www.eia.gov/dnav/pet/pet_pri_wfr_a_EPLLPA_PRS_dpgal_m.htm"/>
    <hyperlink ref="L30" r:id="rId5" display="http://www.nyserda.ny.gov/BusinessAreas/Energy-Data-and-Prices-Planning-and-Policy/Energy-Prices-Data-and-Reports/Energy-Prices/Kerosene.aspx"/>
    <hyperlink ref="W9" r:id="rId6" display="http://www.eia.gov/dnav/pet/hist/LeafHandler.ashx?n=PET&amp;s=M_EPD2F_PRS_NUS_DPG&amp;f=M"/>
  </hyperlinks>
  <printOptions/>
  <pageMargins left="0.75" right="0.75" top="1" bottom="1" header="0.5" footer="0.5"/>
  <pageSetup horizontalDpi="600" verticalDpi="600" orientation="landscape" r:id="rId7"/>
</worksheet>
</file>

<file path=xl/worksheets/sheet2.xml><?xml version="1.0" encoding="utf-8"?>
<worksheet xmlns="http://schemas.openxmlformats.org/spreadsheetml/2006/main" xmlns:r="http://schemas.openxmlformats.org/officeDocument/2006/relationships">
  <dimension ref="B1:F63"/>
  <sheetViews>
    <sheetView zoomScalePageLayoutView="0" workbookViewId="0" topLeftCell="B49">
      <selection activeCell="I50" sqref="I50:I52"/>
    </sheetView>
  </sheetViews>
  <sheetFormatPr defaultColWidth="9.140625" defaultRowHeight="12.75"/>
  <cols>
    <col min="1" max="1" width="1.1484375" style="0" customWidth="1"/>
    <col min="2" max="2" width="86.140625" style="0" customWidth="1"/>
  </cols>
  <sheetData>
    <row r="1" spans="2:6" ht="15">
      <c r="B1" s="177" t="s">
        <v>245</v>
      </c>
      <c r="C1" s="64"/>
      <c r="D1" s="64"/>
      <c r="E1" s="64"/>
      <c r="F1" s="64"/>
    </row>
    <row r="2" spans="2:6" ht="12.75" thickBot="1">
      <c r="B2" s="64" t="s">
        <v>154</v>
      </c>
      <c r="C2" s="64"/>
      <c r="D2" s="64"/>
      <c r="E2" s="64"/>
      <c r="F2" s="64"/>
    </row>
    <row r="3" spans="2:6" ht="12.75">
      <c r="B3" s="189" t="s">
        <v>76</v>
      </c>
      <c r="C3" s="64"/>
      <c r="D3" s="64"/>
      <c r="E3" s="64"/>
      <c r="F3" s="64"/>
    </row>
    <row r="4" spans="2:6" ht="11.25" customHeight="1">
      <c r="B4" s="190"/>
      <c r="C4" s="100"/>
      <c r="D4" s="100"/>
      <c r="E4" s="100"/>
      <c r="F4" s="100"/>
    </row>
    <row r="5" spans="2:6" ht="24.75">
      <c r="B5" s="190" t="s">
        <v>77</v>
      </c>
      <c r="C5" s="64"/>
      <c r="D5" s="64"/>
      <c r="E5" s="64"/>
      <c r="F5" s="64"/>
    </row>
    <row r="6" spans="2:6" ht="12">
      <c r="B6" s="190"/>
      <c r="C6" s="64"/>
      <c r="D6" s="64"/>
      <c r="E6" s="64"/>
      <c r="F6" s="64"/>
    </row>
    <row r="7" spans="2:6" ht="37.5">
      <c r="B7" s="190" t="s">
        <v>130</v>
      </c>
      <c r="C7" s="64"/>
      <c r="D7" s="64"/>
      <c r="E7" s="64"/>
      <c r="F7" s="64"/>
    </row>
    <row r="8" spans="2:6" ht="12">
      <c r="B8" s="190"/>
      <c r="C8" s="64"/>
      <c r="D8" s="64"/>
      <c r="E8" s="64"/>
      <c r="F8" s="64"/>
    </row>
    <row r="9" spans="2:6" ht="12">
      <c r="B9" s="190" t="s">
        <v>78</v>
      </c>
      <c r="C9" s="64"/>
      <c r="D9" s="64"/>
      <c r="E9" s="64"/>
      <c r="F9" s="64"/>
    </row>
    <row r="10" spans="2:6" ht="12">
      <c r="B10" s="190"/>
      <c r="C10" s="64"/>
      <c r="D10" s="64"/>
      <c r="E10" s="64"/>
      <c r="F10" s="64"/>
    </row>
    <row r="11" spans="2:6" ht="49.5">
      <c r="B11" s="190" t="s">
        <v>79</v>
      </c>
      <c r="C11" s="64"/>
      <c r="D11" s="64"/>
      <c r="E11" s="64"/>
      <c r="F11" s="64"/>
    </row>
    <row r="12" spans="2:6" ht="12">
      <c r="B12" s="190"/>
      <c r="C12" s="64"/>
      <c r="D12" s="64"/>
      <c r="E12" s="64"/>
      <c r="F12" s="64"/>
    </row>
    <row r="13" spans="2:6" ht="12.75" thickBot="1">
      <c r="B13" s="191" t="s">
        <v>80</v>
      </c>
      <c r="C13" s="64"/>
      <c r="D13" s="64"/>
      <c r="E13" s="64"/>
      <c r="F13" s="64"/>
    </row>
    <row r="14" spans="2:6" ht="12.75" thickBot="1">
      <c r="B14" s="101"/>
      <c r="C14" s="64"/>
      <c r="D14" s="64"/>
      <c r="E14" s="64"/>
      <c r="F14" s="64"/>
    </row>
    <row r="15" spans="2:6" ht="12.75">
      <c r="B15" s="189" t="s">
        <v>63</v>
      </c>
      <c r="C15" s="64"/>
      <c r="D15" s="64"/>
      <c r="E15" s="64"/>
      <c r="F15" s="64"/>
    </row>
    <row r="16" spans="2:6" ht="12">
      <c r="B16" s="190"/>
      <c r="C16" s="64"/>
      <c r="D16" s="64"/>
      <c r="E16" s="64"/>
      <c r="F16" s="64"/>
    </row>
    <row r="17" ht="12.75" thickBot="1">
      <c r="B17" s="191" t="s">
        <v>81</v>
      </c>
    </row>
    <row r="18" ht="12.75" thickBot="1">
      <c r="B18" s="101"/>
    </row>
    <row r="19" ht="12.75">
      <c r="B19" s="189" t="s">
        <v>95</v>
      </c>
    </row>
    <row r="20" ht="12">
      <c r="B20" s="190"/>
    </row>
    <row r="21" ht="42.75" customHeight="1">
      <c r="B21" s="190" t="s">
        <v>82</v>
      </c>
    </row>
    <row r="22" ht="14.25" customHeight="1">
      <c r="B22" s="190"/>
    </row>
    <row r="23" ht="30.75" customHeight="1">
      <c r="B23" s="190" t="s">
        <v>96</v>
      </c>
    </row>
    <row r="24" ht="12">
      <c r="B24" s="190"/>
    </row>
    <row r="25" ht="50.25" thickBot="1">
      <c r="B25" s="191" t="s">
        <v>83</v>
      </c>
    </row>
    <row r="26" ht="12.75" thickBot="1">
      <c r="B26" s="101"/>
    </row>
    <row r="27" ht="12.75">
      <c r="B27" s="189" t="s">
        <v>84</v>
      </c>
    </row>
    <row r="28" ht="12">
      <c r="B28" s="190"/>
    </row>
    <row r="29" ht="30.75" customHeight="1" thickBot="1">
      <c r="B29" s="191" t="s">
        <v>85</v>
      </c>
    </row>
    <row r="30" ht="12.75" thickBot="1">
      <c r="B30" s="101"/>
    </row>
    <row r="31" ht="12.75">
      <c r="B31" s="189" t="s">
        <v>86</v>
      </c>
    </row>
    <row r="32" ht="12">
      <c r="B32" s="190"/>
    </row>
    <row r="33" ht="25.5" thickBot="1">
      <c r="B33" s="191" t="s">
        <v>87</v>
      </c>
    </row>
    <row r="34" ht="12.75" thickBot="1">
      <c r="B34" s="101"/>
    </row>
    <row r="35" ht="12.75">
      <c r="B35" s="189" t="s">
        <v>94</v>
      </c>
    </row>
    <row r="36" ht="12">
      <c r="B36" s="190"/>
    </row>
    <row r="37" ht="144.75" customHeight="1" thickBot="1">
      <c r="B37" s="191" t="s">
        <v>138</v>
      </c>
    </row>
    <row r="38" ht="12.75" thickBot="1">
      <c r="B38" s="101"/>
    </row>
    <row r="39" ht="12.75">
      <c r="B39" s="189" t="s">
        <v>88</v>
      </c>
    </row>
    <row r="40" ht="12">
      <c r="B40" s="190"/>
    </row>
    <row r="41" ht="49.5">
      <c r="B41" s="190" t="s">
        <v>89</v>
      </c>
    </row>
    <row r="42" ht="12">
      <c r="B42" s="190"/>
    </row>
    <row r="43" ht="37.5" thickBot="1">
      <c r="B43" s="191" t="s">
        <v>90</v>
      </c>
    </row>
    <row r="44" ht="12">
      <c r="B44" s="101"/>
    </row>
    <row r="45" ht="12.75" thickBot="1">
      <c r="B45" s="101"/>
    </row>
    <row r="46" ht="12.75">
      <c r="B46" s="189" t="s">
        <v>91</v>
      </c>
    </row>
    <row r="47" ht="10.5" customHeight="1">
      <c r="B47" s="190"/>
    </row>
    <row r="48" ht="49.5">
      <c r="B48" s="190" t="s">
        <v>125</v>
      </c>
    </row>
    <row r="49" ht="12">
      <c r="B49" s="190"/>
    </row>
    <row r="50" ht="12">
      <c r="B50" s="190"/>
    </row>
    <row r="51" ht="12">
      <c r="B51" s="190"/>
    </row>
    <row r="52" ht="41.25" customHeight="1" thickBot="1">
      <c r="B52" s="191" t="s">
        <v>126</v>
      </c>
    </row>
    <row r="53" ht="12.75" thickBot="1">
      <c r="B53" s="101"/>
    </row>
    <row r="54" ht="12.75">
      <c r="B54" s="189" t="s">
        <v>64</v>
      </c>
    </row>
    <row r="55" ht="12">
      <c r="B55" s="190"/>
    </row>
    <row r="56" ht="12.75" thickBot="1">
      <c r="B56" s="191" t="s">
        <v>92</v>
      </c>
    </row>
    <row r="57" ht="12.75" thickBot="1">
      <c r="B57" s="101"/>
    </row>
    <row r="58" ht="12.75">
      <c r="B58" s="189" t="s">
        <v>65</v>
      </c>
    </row>
    <row r="59" ht="12">
      <c r="B59" s="190"/>
    </row>
    <row r="60" ht="25.5" thickBot="1">
      <c r="B60" s="191" t="s">
        <v>93</v>
      </c>
    </row>
    <row r="63" ht="12.75">
      <c r="B63" s="4" t="s">
        <v>191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3"/>
  <sheetViews>
    <sheetView zoomScalePageLayoutView="0" workbookViewId="0" topLeftCell="A25">
      <selection activeCell="A1" sqref="A1"/>
    </sheetView>
  </sheetViews>
  <sheetFormatPr defaultColWidth="9.140625" defaultRowHeight="12.75"/>
  <cols>
    <col min="1" max="1" width="13.140625" style="0" customWidth="1"/>
    <col min="2" max="2" width="36.00390625" style="0" customWidth="1"/>
    <col min="3" max="3" width="31.421875" style="0" customWidth="1"/>
    <col min="4" max="4" width="16.140625" style="0" customWidth="1"/>
    <col min="5" max="5" width="16.57421875" style="0" customWidth="1"/>
    <col min="6" max="6" width="53.8515625" style="0" customWidth="1"/>
  </cols>
  <sheetData>
    <row r="1" spans="1:4" ht="15">
      <c r="A1" s="171" t="s">
        <v>246</v>
      </c>
      <c r="B1" s="171"/>
      <c r="C1" s="171"/>
      <c r="D1" s="5"/>
    </row>
    <row r="2" spans="1:4" ht="12">
      <c r="A2" s="6" t="s">
        <v>133</v>
      </c>
      <c r="B2" s="6"/>
      <c r="C2" s="6"/>
      <c r="D2" s="6"/>
    </row>
    <row r="3" spans="1:4" ht="13.5" thickBot="1">
      <c r="A3" s="178" t="s">
        <v>132</v>
      </c>
      <c r="B3" s="178"/>
      <c r="C3" s="178"/>
      <c r="D3" s="6"/>
    </row>
    <row r="4" spans="1:6" ht="30" customHeight="1" thickBot="1">
      <c r="A4" s="176" t="s">
        <v>97</v>
      </c>
      <c r="B4" s="130" t="s">
        <v>120</v>
      </c>
      <c r="C4" s="130" t="s">
        <v>102</v>
      </c>
      <c r="D4" s="142" t="s">
        <v>98</v>
      </c>
      <c r="E4" s="143" t="s">
        <v>116</v>
      </c>
      <c r="F4" s="136" t="s">
        <v>113</v>
      </c>
    </row>
    <row r="5" spans="1:6" ht="13.5" customHeight="1">
      <c r="A5" s="175" t="s">
        <v>153</v>
      </c>
      <c r="B5" s="131" t="s">
        <v>106</v>
      </c>
      <c r="C5" s="131" t="s">
        <v>114</v>
      </c>
      <c r="D5" s="141" t="s">
        <v>115</v>
      </c>
      <c r="E5" s="205" t="s">
        <v>168</v>
      </c>
      <c r="F5" s="132" t="s">
        <v>117</v>
      </c>
    </row>
    <row r="6" spans="1:7" ht="21" customHeight="1">
      <c r="A6" s="175" t="s">
        <v>152</v>
      </c>
      <c r="B6" s="206" t="s">
        <v>169</v>
      </c>
      <c r="C6" s="131" t="s">
        <v>114</v>
      </c>
      <c r="D6" s="131" t="s">
        <v>115</v>
      </c>
      <c r="E6" s="205" t="s">
        <v>166</v>
      </c>
      <c r="F6" s="132" t="s">
        <v>117</v>
      </c>
      <c r="G6" s="2"/>
    </row>
    <row r="7" spans="1:7" ht="12">
      <c r="A7" s="2"/>
      <c r="B7" s="207" t="s">
        <v>247</v>
      </c>
      <c r="C7" s="207" t="s">
        <v>171</v>
      </c>
      <c r="D7" s="132" t="s">
        <v>99</v>
      </c>
      <c r="E7" s="164" t="s">
        <v>170</v>
      </c>
      <c r="F7" s="132" t="s">
        <v>117</v>
      </c>
      <c r="G7" s="2"/>
    </row>
    <row r="8" spans="1:7" ht="12">
      <c r="A8" s="2"/>
      <c r="B8" s="207" t="s">
        <v>248</v>
      </c>
      <c r="C8" s="132" t="s">
        <v>109</v>
      </c>
      <c r="D8" s="132" t="s">
        <v>99</v>
      </c>
      <c r="E8" s="164" t="s">
        <v>172</v>
      </c>
      <c r="F8" s="132" t="s">
        <v>117</v>
      </c>
      <c r="G8" s="2"/>
    </row>
    <row r="9" spans="1:7" s="43" customFormat="1" ht="14.25" customHeight="1">
      <c r="A9" s="120"/>
      <c r="B9" s="134" t="s">
        <v>251</v>
      </c>
      <c r="C9" s="133" t="s">
        <v>111</v>
      </c>
      <c r="D9" s="133" t="s">
        <v>100</v>
      </c>
      <c r="E9" s="164" t="s">
        <v>182</v>
      </c>
      <c r="F9" s="133" t="s">
        <v>173</v>
      </c>
      <c r="G9" s="125"/>
    </row>
    <row r="10" spans="1:7" s="43" customFormat="1" ht="12.75">
      <c r="A10" s="120"/>
      <c r="B10" s="134" t="s">
        <v>249</v>
      </c>
      <c r="C10" s="133" t="s">
        <v>111</v>
      </c>
      <c r="D10" s="133" t="s">
        <v>101</v>
      </c>
      <c r="E10" s="164" t="s">
        <v>232</v>
      </c>
      <c r="F10" s="211" t="s">
        <v>176</v>
      </c>
      <c r="G10" s="125"/>
    </row>
    <row r="11" spans="1:7" s="124" customFormat="1" ht="4.5" customHeight="1">
      <c r="A11" s="121"/>
      <c r="B11" s="122"/>
      <c r="C11" s="123"/>
      <c r="D11" s="123"/>
      <c r="E11" s="129"/>
      <c r="F11" s="126"/>
      <c r="G11" s="127"/>
    </row>
    <row r="12" spans="1:7" ht="12.75">
      <c r="A12" s="128" t="s">
        <v>2</v>
      </c>
      <c r="B12" s="133" t="s">
        <v>169</v>
      </c>
      <c r="C12" s="133" t="s">
        <v>103</v>
      </c>
      <c r="D12" s="133" t="s">
        <v>100</v>
      </c>
      <c r="E12" s="167" t="s">
        <v>163</v>
      </c>
      <c r="F12" s="135" t="s">
        <v>209</v>
      </c>
      <c r="G12" s="2"/>
    </row>
    <row r="13" spans="1:7" ht="12">
      <c r="A13" s="119"/>
      <c r="B13" s="133" t="s">
        <v>169</v>
      </c>
      <c r="C13" s="138" t="s">
        <v>104</v>
      </c>
      <c r="D13" s="133" t="s">
        <v>100</v>
      </c>
      <c r="E13" s="164" t="s">
        <v>233</v>
      </c>
      <c r="F13" s="210" t="s">
        <v>174</v>
      </c>
      <c r="G13" s="2"/>
    </row>
    <row r="14" spans="1:7" ht="12">
      <c r="A14" s="119"/>
      <c r="B14" s="133" t="s">
        <v>250</v>
      </c>
      <c r="C14" s="138" t="s">
        <v>104</v>
      </c>
      <c r="D14" s="133" t="s">
        <v>100</v>
      </c>
      <c r="E14" s="164" t="s">
        <v>233</v>
      </c>
      <c r="F14" s="210" t="s">
        <v>175</v>
      </c>
      <c r="G14" s="2"/>
    </row>
    <row r="15" spans="1:7" ht="12">
      <c r="A15" s="119"/>
      <c r="B15" s="133" t="s">
        <v>108</v>
      </c>
      <c r="C15" s="138" t="s">
        <v>28</v>
      </c>
      <c r="D15" s="138" t="s">
        <v>101</v>
      </c>
      <c r="E15" s="164" t="s">
        <v>234</v>
      </c>
      <c r="F15" s="132" t="s">
        <v>117</v>
      </c>
      <c r="G15" s="2"/>
    </row>
    <row r="16" spans="1:7" ht="12.75">
      <c r="A16" s="119"/>
      <c r="B16" s="134" t="s">
        <v>251</v>
      </c>
      <c r="C16" s="133" t="s">
        <v>111</v>
      </c>
      <c r="D16" s="133" t="s">
        <v>100</v>
      </c>
      <c r="E16" s="164" t="s">
        <v>182</v>
      </c>
      <c r="F16" s="133" t="s">
        <v>211</v>
      </c>
      <c r="G16" s="2"/>
    </row>
    <row r="17" spans="1:7" ht="12.75">
      <c r="A17" s="119"/>
      <c r="B17" s="134" t="s">
        <v>249</v>
      </c>
      <c r="C17" s="133" t="s">
        <v>111</v>
      </c>
      <c r="D17" s="133" t="s">
        <v>101</v>
      </c>
      <c r="E17" s="164" t="s">
        <v>232</v>
      </c>
      <c r="F17" s="211" t="s">
        <v>176</v>
      </c>
      <c r="G17" s="2"/>
    </row>
    <row r="18" spans="1:7" s="124" customFormat="1" ht="4.5" customHeight="1">
      <c r="A18" s="121"/>
      <c r="B18" s="122"/>
      <c r="C18" s="123"/>
      <c r="D18" s="123"/>
      <c r="E18" s="129"/>
      <c r="F18" s="126"/>
      <c r="G18" s="127"/>
    </row>
    <row r="19" spans="1:7" ht="12.75">
      <c r="A19" s="128" t="s">
        <v>9</v>
      </c>
      <c r="B19" s="133" t="s">
        <v>252</v>
      </c>
      <c r="C19" s="138" t="s">
        <v>103</v>
      </c>
      <c r="D19" s="138" t="s">
        <v>100</v>
      </c>
      <c r="E19" s="167" t="s">
        <v>163</v>
      </c>
      <c r="F19" s="137" t="s">
        <v>210</v>
      </c>
      <c r="G19" s="2"/>
    </row>
    <row r="20" spans="1:7" ht="12">
      <c r="A20" s="119"/>
      <c r="B20" s="133" t="s">
        <v>252</v>
      </c>
      <c r="C20" s="138" t="s">
        <v>28</v>
      </c>
      <c r="D20" s="138" t="s">
        <v>100</v>
      </c>
      <c r="E20" s="164" t="s">
        <v>177</v>
      </c>
      <c r="F20" s="209" t="s">
        <v>117</v>
      </c>
      <c r="G20" s="2"/>
    </row>
    <row r="21" spans="1:7" ht="12">
      <c r="A21" s="119"/>
      <c r="B21" s="207" t="s">
        <v>253</v>
      </c>
      <c r="C21" s="132" t="s">
        <v>105</v>
      </c>
      <c r="D21" s="132" t="s">
        <v>99</v>
      </c>
      <c r="E21" s="164" t="s">
        <v>212</v>
      </c>
      <c r="F21" s="207" t="s">
        <v>117</v>
      </c>
      <c r="G21" s="2"/>
    </row>
    <row r="22" spans="1:7" ht="12">
      <c r="A22" s="119"/>
      <c r="B22" s="133" t="s">
        <v>254</v>
      </c>
      <c r="C22" s="133" t="s">
        <v>179</v>
      </c>
      <c r="D22" s="138" t="s">
        <v>99</v>
      </c>
      <c r="E22" s="209" t="s">
        <v>178</v>
      </c>
      <c r="F22" s="132" t="s">
        <v>117</v>
      </c>
      <c r="G22" s="2"/>
    </row>
    <row r="23" spans="1:7" ht="12.75">
      <c r="A23" s="119"/>
      <c r="B23" s="134" t="s">
        <v>251</v>
      </c>
      <c r="C23" s="133" t="s">
        <v>111</v>
      </c>
      <c r="D23" s="133" t="s">
        <v>100</v>
      </c>
      <c r="E23" s="164" t="s">
        <v>182</v>
      </c>
      <c r="F23" s="133" t="s">
        <v>213</v>
      </c>
      <c r="G23" s="2"/>
    </row>
    <row r="24" spans="1:7" ht="12.75">
      <c r="A24" s="119"/>
      <c r="B24" s="134" t="s">
        <v>249</v>
      </c>
      <c r="C24" s="133" t="s">
        <v>111</v>
      </c>
      <c r="D24" s="133" t="s">
        <v>101</v>
      </c>
      <c r="E24" s="164" t="s">
        <v>232</v>
      </c>
      <c r="F24" s="211" t="s">
        <v>176</v>
      </c>
      <c r="G24" s="2"/>
    </row>
    <row r="25" spans="1:7" s="124" customFormat="1" ht="4.5" customHeight="1">
      <c r="A25" s="121"/>
      <c r="B25" s="122"/>
      <c r="C25" s="123"/>
      <c r="D25" s="123"/>
      <c r="E25" s="129"/>
      <c r="F25" s="126"/>
      <c r="G25" s="127"/>
    </row>
    <row r="26" spans="1:7" ht="12.75">
      <c r="A26" s="128" t="s">
        <v>26</v>
      </c>
      <c r="B26" s="131" t="s">
        <v>106</v>
      </c>
      <c r="C26" s="131" t="s">
        <v>114</v>
      </c>
      <c r="D26" s="131" t="s">
        <v>115</v>
      </c>
      <c r="E26" s="205" t="s">
        <v>235</v>
      </c>
      <c r="F26" s="132" t="s">
        <v>117</v>
      </c>
      <c r="G26" s="2"/>
    </row>
    <row r="27" spans="1:7" ht="12">
      <c r="A27" s="119"/>
      <c r="B27" s="133" t="s">
        <v>169</v>
      </c>
      <c r="C27" s="131" t="s">
        <v>114</v>
      </c>
      <c r="D27" s="206" t="s">
        <v>214</v>
      </c>
      <c r="E27" s="205" t="s">
        <v>218</v>
      </c>
      <c r="F27" s="132" t="s">
        <v>117</v>
      </c>
      <c r="G27" s="2"/>
    </row>
    <row r="28" spans="1:7" ht="12">
      <c r="A28" s="119"/>
      <c r="B28" s="207" t="s">
        <v>247</v>
      </c>
      <c r="C28" s="207" t="s">
        <v>180</v>
      </c>
      <c r="D28" s="132" t="s">
        <v>99</v>
      </c>
      <c r="E28" s="164" t="s">
        <v>170</v>
      </c>
      <c r="F28" s="132" t="s">
        <v>117</v>
      </c>
      <c r="G28" s="2"/>
    </row>
    <row r="29" spans="1:7" ht="12">
      <c r="A29" s="119"/>
      <c r="B29" s="133" t="s">
        <v>107</v>
      </c>
      <c r="C29" s="133" t="s">
        <v>111</v>
      </c>
      <c r="D29" s="133" t="s">
        <v>100</v>
      </c>
      <c r="E29" s="167" t="s">
        <v>163</v>
      </c>
      <c r="F29" s="137" t="s">
        <v>110</v>
      </c>
      <c r="G29" s="2"/>
    </row>
    <row r="30" spans="1:7" ht="12.75">
      <c r="A30" s="119"/>
      <c r="B30" s="134" t="s">
        <v>249</v>
      </c>
      <c r="C30" s="133" t="s">
        <v>111</v>
      </c>
      <c r="D30" s="133" t="s">
        <v>101</v>
      </c>
      <c r="E30" s="164" t="s">
        <v>232</v>
      </c>
      <c r="F30" s="211" t="s">
        <v>176</v>
      </c>
      <c r="G30" s="2"/>
    </row>
    <row r="31" spans="1:7" s="124" customFormat="1" ht="4.5" customHeight="1">
      <c r="A31" s="121"/>
      <c r="B31" s="122"/>
      <c r="C31" s="123"/>
      <c r="D31" s="123"/>
      <c r="E31" s="129"/>
      <c r="F31" s="126"/>
      <c r="G31" s="127"/>
    </row>
    <row r="32" spans="1:7" ht="12.75">
      <c r="A32" s="128" t="s">
        <v>4</v>
      </c>
      <c r="B32" s="133" t="s">
        <v>107</v>
      </c>
      <c r="C32" s="131" t="s">
        <v>114</v>
      </c>
      <c r="D32" s="133" t="s">
        <v>100</v>
      </c>
      <c r="E32" s="164" t="s">
        <v>181</v>
      </c>
      <c r="F32" s="139" t="s">
        <v>117</v>
      </c>
      <c r="G32" s="2"/>
    </row>
    <row r="33" spans="1:7" ht="12">
      <c r="A33" s="119"/>
      <c r="B33" s="133" t="s">
        <v>107</v>
      </c>
      <c r="C33" s="133" t="s">
        <v>111</v>
      </c>
      <c r="D33" s="133" t="s">
        <v>100</v>
      </c>
      <c r="E33" s="167" t="s">
        <v>163</v>
      </c>
      <c r="F33" s="140" t="s">
        <v>110</v>
      </c>
      <c r="G33" s="2"/>
    </row>
    <row r="34" spans="1:7" ht="12">
      <c r="A34" s="2"/>
      <c r="B34" s="132" t="s">
        <v>106</v>
      </c>
      <c r="C34" s="132" t="s">
        <v>118</v>
      </c>
      <c r="D34" s="132" t="s">
        <v>99</v>
      </c>
      <c r="E34" s="208" t="s">
        <v>29</v>
      </c>
      <c r="F34" s="2" t="s">
        <v>119</v>
      </c>
      <c r="G34" s="2"/>
    </row>
    <row r="35" spans="1:7" s="124" customFormat="1" ht="4.5" customHeight="1">
      <c r="A35" s="121"/>
      <c r="B35" s="122"/>
      <c r="C35" s="123"/>
      <c r="D35" s="123"/>
      <c r="E35" s="129"/>
      <c r="F35" s="126"/>
      <c r="G35" s="127"/>
    </row>
    <row r="36" spans="1:7" ht="12.75">
      <c r="A36" s="128" t="s">
        <v>30</v>
      </c>
      <c r="B36" s="119" t="s">
        <v>112</v>
      </c>
      <c r="C36" s="119" t="s">
        <v>112</v>
      </c>
      <c r="D36" s="119" t="s">
        <v>112</v>
      </c>
      <c r="E36" s="64" t="s">
        <v>231</v>
      </c>
      <c r="F36" s="2"/>
      <c r="G36" s="2"/>
    </row>
    <row r="37" spans="1:7" s="124" customFormat="1" ht="4.5" customHeight="1">
      <c r="A37" s="121"/>
      <c r="B37" s="122"/>
      <c r="C37" s="123"/>
      <c r="D37" s="123"/>
      <c r="E37" s="129"/>
      <c r="F37" s="126"/>
      <c r="G37" s="127"/>
    </row>
    <row r="38" spans="1:7" ht="12.75">
      <c r="A38" s="128" t="s">
        <v>31</v>
      </c>
      <c r="B38" s="119" t="s">
        <v>112</v>
      </c>
      <c r="C38" s="119" t="s">
        <v>112</v>
      </c>
      <c r="D38" s="119" t="s">
        <v>112</v>
      </c>
      <c r="E38" s="64" t="s">
        <v>231</v>
      </c>
      <c r="F38" s="2"/>
      <c r="G38" s="2"/>
    </row>
    <row r="39" spans="1:7" s="124" customFormat="1" ht="4.5" customHeight="1">
      <c r="A39" s="121"/>
      <c r="B39" s="122"/>
      <c r="C39" s="123"/>
      <c r="D39" s="123"/>
      <c r="E39" s="129"/>
      <c r="F39" s="126"/>
      <c r="G39" s="127"/>
    </row>
    <row r="40" spans="1:7" ht="12.75">
      <c r="A40" s="128" t="s">
        <v>54</v>
      </c>
      <c r="B40" s="119" t="s">
        <v>112</v>
      </c>
      <c r="C40" s="119" t="s">
        <v>112</v>
      </c>
      <c r="D40" s="119" t="s">
        <v>112</v>
      </c>
      <c r="E40" s="64" t="s">
        <v>231</v>
      </c>
      <c r="F40" s="2"/>
      <c r="G40" s="2"/>
    </row>
    <row r="41" spans="1:7" s="124" customFormat="1" ht="4.5" customHeight="1">
      <c r="A41" s="121"/>
      <c r="B41" s="122"/>
      <c r="C41" s="123"/>
      <c r="D41" s="123"/>
      <c r="E41" s="129"/>
      <c r="F41" s="126"/>
      <c r="G41" s="127"/>
    </row>
    <row r="42" spans="1:7" ht="12.75">
      <c r="A42" s="128" t="s">
        <v>32</v>
      </c>
      <c r="B42" s="119" t="s">
        <v>112</v>
      </c>
      <c r="C42" s="119" t="s">
        <v>112</v>
      </c>
      <c r="D42" s="119" t="s">
        <v>112</v>
      </c>
      <c r="E42" s="64" t="s">
        <v>231</v>
      </c>
      <c r="F42" s="2"/>
      <c r="G42" s="2"/>
    </row>
    <row r="43" spans="1:7" s="124" customFormat="1" ht="4.5" customHeight="1">
      <c r="A43" s="121"/>
      <c r="B43" s="122"/>
      <c r="C43" s="123"/>
      <c r="D43" s="123"/>
      <c r="E43" s="129"/>
      <c r="F43" s="126"/>
      <c r="G43" s="127"/>
    </row>
  </sheetData>
  <sheetProtection sheet="1"/>
  <hyperlinks>
    <hyperlink ref="E34" r:id="rId1" display="http://www.nyserda.org/Energy_Information/nyeph.asp"/>
    <hyperlink ref="E13" r:id="rId2" display="http://www.eia.gov/electricity/monthly/index.cfm"/>
    <hyperlink ref="E15" r:id="rId3" display="http://www.eia.gov/electricity/data/state/avgprice_annual.xls"/>
    <hyperlink ref="F12" r:id="rId4" display="http://www.eia.doe.gov/emeu/mer/prices.html"/>
    <hyperlink ref="E20" r:id="rId5" display="http://www.eia.gov/dnav/ng/ng_pri_sum_a_EPG0_PRS_DMcf_m.htm"/>
    <hyperlink ref="E22" r:id="rId6" display="http://www.eia.gov/dnav/ng/ng_pri_fut_s1_d.htm"/>
    <hyperlink ref="E10" r:id="rId7" display="http://www.eia.gov/forecasts/aeo/er/tables_ref.cfm"/>
    <hyperlink ref="E32" r:id="rId8" display="http://www.eia.gov/dnav/pet/pet_pri_refoth_a_EPPK_PTG_dpgal_m.htm"/>
    <hyperlink ref="E5" r:id="rId9" display="http://www.eia.gov/dnav/pet/pet_pri_wfr_dcus_nus_w.htm"/>
    <hyperlink ref="E7" r:id="rId10" display="http://www.eia.gov/dnav/pet/pet_pri_spt_s1_d.htm"/>
    <hyperlink ref="E6" r:id="rId11" display="http://www.eia.gov/dnav/pet/pet_pri_wfr_dcus_nus_m.htm"/>
    <hyperlink ref="E8" r:id="rId12" display="http://www.eia.gov/dnav/pet/pet_pri_fut_s1_d.htm"/>
    <hyperlink ref="E12" r:id="rId13" display="http://www.eia.gov/totalenergy/data/monthly/#prices"/>
    <hyperlink ref="E19" r:id="rId14" display="http://www.eia.gov/totalenergy/data/monthly/#prices"/>
    <hyperlink ref="E27" r:id="rId15" display="http://www.eia.gov/dnav/pet/pet_pri_wfr_a_EPLLPA_PRS_dpgal_m.htm"/>
    <hyperlink ref="E28" r:id="rId16" display="http://www.eia.gov/dnav/pet/pet_pri_spt_s1_d.htm"/>
    <hyperlink ref="E29" r:id="rId17" display="http://www.eia.gov/totalenergy/data/monthly/#prices"/>
    <hyperlink ref="E33" r:id="rId18" display="http://www.eia.gov/totalenergy/data/monthly/#prices"/>
    <hyperlink ref="E9" r:id="rId19" display="http://www.eia.gov/forecasts/steo/data.cfm?type=tables"/>
    <hyperlink ref="E23" r:id="rId20" display="http://www.eia.gov/forecasts/steo/data.cfm?type=tables"/>
    <hyperlink ref="E21" r:id="rId21" display="http://www.eia.gov/naturalgas/weekly/#tabs-prices-2"/>
    <hyperlink ref="E14" r:id="rId22" display="http://www.eia.gov/electricity/monthly/index.cfm"/>
    <hyperlink ref="E16" r:id="rId23" display="http://www.eia.gov/forecasts/steo/data.cfm?type=tables"/>
    <hyperlink ref="E17" r:id="rId24" display="http://www.eia.gov/forecasts/aeo/er/tables_ref.cfm"/>
    <hyperlink ref="E24" r:id="rId25" display="http://www.eia.gov/forecasts/aeo/er/tables_ref.cfm"/>
    <hyperlink ref="E26" r:id="rId26" display="http://www.eia.gov/dnav/pet/pet_pri_wfr_a_EPLLPA_PRS_dpgal_w.htm"/>
    <hyperlink ref="E30" r:id="rId27" display="http://www.eia.gov/forecasts/aeo/er/tables_ref.cfm"/>
  </hyperlinks>
  <printOptions/>
  <pageMargins left="0.75" right="0.75" top="1" bottom="1" header="0.5" footer="0.5"/>
  <pageSetup horizontalDpi="600" verticalDpi="600" orientation="portrait" r:id="rId28"/>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8">
      <selection activeCell="A1" sqref="A1"/>
    </sheetView>
  </sheetViews>
  <sheetFormatPr defaultColWidth="9.140625" defaultRowHeight="12.75"/>
  <cols>
    <col min="1" max="1" width="61.140625" style="0" customWidth="1"/>
  </cols>
  <sheetData>
    <row r="1" ht="15">
      <c r="A1" s="202" t="s">
        <v>266</v>
      </c>
    </row>
    <row r="2" ht="12">
      <c r="A2" s="203"/>
    </row>
    <row r="3" ht="12">
      <c r="A3" s="203" t="s">
        <v>150</v>
      </c>
    </row>
    <row r="4" ht="12">
      <c r="A4" s="203"/>
    </row>
    <row r="5" ht="12.75">
      <c r="A5" s="204" t="s">
        <v>48</v>
      </c>
    </row>
    <row r="6" ht="12">
      <c r="A6" s="235" t="s">
        <v>185</v>
      </c>
    </row>
    <row r="7" ht="12">
      <c r="A7" s="56" t="s">
        <v>35</v>
      </c>
    </row>
    <row r="8" ht="12">
      <c r="A8" s="56"/>
    </row>
    <row r="9" ht="12.75">
      <c r="A9" s="204" t="s">
        <v>34</v>
      </c>
    </row>
    <row r="10" spans="1:3" ht="12">
      <c r="A10" s="235" t="s">
        <v>186</v>
      </c>
      <c r="C10" s="234"/>
    </row>
    <row r="11" ht="12">
      <c r="A11" s="56"/>
    </row>
    <row r="12" ht="12.75">
      <c r="A12" s="10" t="s">
        <v>37</v>
      </c>
    </row>
    <row r="13" ht="12">
      <c r="A13" s="235" t="s">
        <v>187</v>
      </c>
    </row>
    <row r="14" ht="12">
      <c r="A14" s="56"/>
    </row>
    <row r="15" ht="12.75">
      <c r="A15" s="10" t="s">
        <v>36</v>
      </c>
    </row>
    <row r="16" ht="12">
      <c r="A16" s="11" t="s">
        <v>151</v>
      </c>
    </row>
    <row r="17" ht="12">
      <c r="A17" s="166" t="s">
        <v>149</v>
      </c>
    </row>
    <row r="18" ht="12">
      <c r="A18" s="173" t="s">
        <v>148</v>
      </c>
    </row>
    <row r="19" ht="12">
      <c r="A19" s="235" t="s">
        <v>188</v>
      </c>
    </row>
    <row r="20" ht="12">
      <c r="A20" s="56"/>
    </row>
    <row r="21" ht="12.75">
      <c r="A21" s="10" t="s">
        <v>56</v>
      </c>
    </row>
    <row r="22" ht="12.75" thickBot="1">
      <c r="A22" s="174" t="s">
        <v>55</v>
      </c>
    </row>
    <row r="23" ht="12.75" thickBot="1"/>
    <row r="24" ht="15">
      <c r="A24" s="172" t="s">
        <v>267</v>
      </c>
    </row>
    <row r="25" ht="12">
      <c r="A25" s="56"/>
    </row>
    <row r="26" ht="12.75">
      <c r="A26" s="10" t="s">
        <v>146</v>
      </c>
    </row>
    <row r="27" ht="12">
      <c r="A27" s="166" t="s">
        <v>167</v>
      </c>
    </row>
    <row r="28" ht="12.75" thickBot="1">
      <c r="A28" s="174"/>
    </row>
    <row r="29" ht="12.75">
      <c r="A29" s="4"/>
    </row>
    <row r="30" ht="12">
      <c r="A30" s="54"/>
    </row>
  </sheetData>
  <sheetProtection sheet="1" objects="1" scenarios="1"/>
  <hyperlinks>
    <hyperlink ref="A17" r:id="rId1" display="http://www.eia.doe.gov/glossary/index.html"/>
    <hyperlink ref="A27" r:id="rId2" display="http://www.eia.gov/totalenergy/data/annual/pdf/sec13_4.pdf"/>
    <hyperlink ref="A6" r:id="rId3" display="http://www.eia.gov/totalenergy/data/monthly/pdf/sec13_1.pdf"/>
    <hyperlink ref="A10" r:id="rId4" display="http://www.eia.gov/totalenergy/data/monthly/pdf/sec13_4.pdf"/>
    <hyperlink ref="A13" r:id="rId5" display="http://www.eia.gov/totalenergy/data/monthly/pdf/sec13_6.pdf"/>
    <hyperlink ref="A19" r:id="rId6" display="http://www.eia.gov/totalenergy/data/monthly/pdf/sec13_5.pdf"/>
  </hyperlinks>
  <printOptions/>
  <pageMargins left="0.75" right="0.75" top="1" bottom="1"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dimension ref="A1:F187"/>
  <sheetViews>
    <sheetView zoomScalePageLayoutView="0" workbookViewId="0" topLeftCell="A1">
      <selection activeCell="D19" sqref="D19"/>
    </sheetView>
  </sheetViews>
  <sheetFormatPr defaultColWidth="9.140625" defaultRowHeight="12.75"/>
  <cols>
    <col min="1" max="1" width="126.140625" style="0" customWidth="1"/>
    <col min="2" max="2" width="12.00390625" style="0" customWidth="1"/>
  </cols>
  <sheetData>
    <row r="1" ht="15">
      <c r="A1" s="172" t="s">
        <v>240</v>
      </c>
    </row>
    <row r="2" ht="12.75">
      <c r="A2" s="10" t="s">
        <v>46</v>
      </c>
    </row>
    <row r="3" ht="12">
      <c r="A3" s="11" t="s">
        <v>22</v>
      </c>
    </row>
    <row r="4" ht="12">
      <c r="A4" s="11" t="s">
        <v>44</v>
      </c>
    </row>
    <row r="5" ht="6" customHeight="1">
      <c r="A5" s="11"/>
    </row>
    <row r="6" ht="12.75">
      <c r="A6" s="10" t="s">
        <v>47</v>
      </c>
    </row>
    <row r="7" ht="12">
      <c r="A7" s="11" t="s">
        <v>23</v>
      </c>
    </row>
    <row r="8" ht="12">
      <c r="A8" s="11" t="s">
        <v>43</v>
      </c>
    </row>
    <row r="9" ht="12.75">
      <c r="A9" s="11" t="s">
        <v>39</v>
      </c>
    </row>
    <row r="10" ht="12">
      <c r="A10" s="11" t="s">
        <v>40</v>
      </c>
    </row>
    <row r="11" ht="7.5" customHeight="1">
      <c r="A11" s="11"/>
    </row>
    <row r="12" ht="12.75">
      <c r="A12" s="10" t="s">
        <v>41</v>
      </c>
    </row>
    <row r="13" ht="12">
      <c r="A13" s="11" t="s">
        <v>42</v>
      </c>
    </row>
    <row r="14" ht="12.75">
      <c r="A14" s="11" t="s">
        <v>45</v>
      </c>
    </row>
    <row r="15" ht="12">
      <c r="A15" s="11" t="s">
        <v>40</v>
      </c>
    </row>
    <row r="16" ht="6.75" customHeight="1">
      <c r="A16" s="11"/>
    </row>
    <row r="17" ht="12.75" thickBot="1">
      <c r="A17" s="13" t="s">
        <v>75</v>
      </c>
    </row>
    <row r="18" spans="1:6" ht="15">
      <c r="A18" s="172" t="s">
        <v>241</v>
      </c>
      <c r="B18" s="2"/>
      <c r="C18" s="2"/>
      <c r="D18" s="2"/>
      <c r="E18" s="2"/>
      <c r="F18" s="2"/>
    </row>
    <row r="19" spans="1:6" ht="12">
      <c r="A19" s="11" t="s">
        <v>135</v>
      </c>
      <c r="B19" s="2"/>
      <c r="C19" s="2"/>
      <c r="D19" s="2"/>
      <c r="E19" s="2"/>
      <c r="F19" s="2"/>
    </row>
    <row r="20" spans="1:6" ht="12">
      <c r="A20" s="11" t="s">
        <v>136</v>
      </c>
      <c r="B20" s="2"/>
      <c r="C20" s="2"/>
      <c r="D20" s="2"/>
      <c r="E20" s="2"/>
      <c r="F20" s="2"/>
    </row>
    <row r="21" spans="1:6" ht="12">
      <c r="A21" s="11" t="s">
        <v>137</v>
      </c>
      <c r="B21" s="2"/>
      <c r="C21" s="2"/>
      <c r="D21" s="2"/>
      <c r="E21" s="2"/>
      <c r="F21" s="2"/>
    </row>
    <row r="22" spans="1:6" s="8" customFormat="1" ht="12.75">
      <c r="A22" s="12" t="s">
        <v>24</v>
      </c>
      <c r="B22" s="7"/>
      <c r="C22" s="7"/>
      <c r="D22" s="7"/>
      <c r="E22" s="7"/>
      <c r="F22" s="7"/>
    </row>
    <row r="23" spans="1:6" s="8" customFormat="1" ht="12.75">
      <c r="A23" s="12" t="s">
        <v>25</v>
      </c>
      <c r="B23" s="7"/>
      <c r="C23" s="7"/>
      <c r="D23" s="7"/>
      <c r="E23" s="7"/>
      <c r="F23" s="7"/>
    </row>
    <row r="24" spans="1:6" ht="12">
      <c r="A24" s="166" t="s">
        <v>59</v>
      </c>
      <c r="B24" s="2"/>
      <c r="C24" s="2"/>
      <c r="D24" s="2"/>
      <c r="E24" s="2"/>
      <c r="F24" s="2"/>
    </row>
    <row r="25" spans="1:6" ht="12">
      <c r="A25" s="11" t="s">
        <v>283</v>
      </c>
      <c r="B25" s="2"/>
      <c r="C25" s="2"/>
      <c r="D25" s="2"/>
      <c r="E25" s="2"/>
      <c r="F25" s="2"/>
    </row>
    <row r="26" ht="12">
      <c r="A26" s="11" t="s">
        <v>284</v>
      </c>
    </row>
    <row r="27" ht="12">
      <c r="A27" s="11"/>
    </row>
    <row r="28" spans="1:4" ht="4.5" customHeight="1" thickBot="1">
      <c r="A28" s="13"/>
      <c r="D28" s="9"/>
    </row>
    <row r="29" spans="1:4" ht="15.75" customHeight="1">
      <c r="A29" s="172" t="s">
        <v>239</v>
      </c>
      <c r="D29" s="9"/>
    </row>
    <row r="30" spans="1:4" ht="12.75" customHeight="1">
      <c r="A30" s="11" t="s">
        <v>196</v>
      </c>
      <c r="D30" s="9"/>
    </row>
    <row r="31" spans="1:4" ht="12.75" customHeight="1">
      <c r="A31" s="11" t="s">
        <v>262</v>
      </c>
      <c r="D31" s="9"/>
    </row>
    <row r="32" spans="1:4" ht="12.75" customHeight="1">
      <c r="A32" s="11" t="s">
        <v>192</v>
      </c>
      <c r="D32" s="9"/>
    </row>
    <row r="33" spans="1:4" ht="12.75" customHeight="1">
      <c r="A33" s="11" t="s">
        <v>194</v>
      </c>
      <c r="D33" s="9"/>
    </row>
    <row r="34" spans="1:4" ht="12.75" customHeight="1">
      <c r="A34" s="165" t="s">
        <v>256</v>
      </c>
      <c r="D34" s="9"/>
    </row>
    <row r="35" spans="1:4" ht="12.75" customHeight="1">
      <c r="A35" s="11" t="s">
        <v>265</v>
      </c>
      <c r="D35" s="9"/>
    </row>
    <row r="36" spans="1:4" ht="12.75" customHeight="1">
      <c r="A36" s="215" t="s">
        <v>264</v>
      </c>
      <c r="D36" s="9"/>
    </row>
    <row r="37" spans="1:4" ht="12.75" customHeight="1">
      <c r="A37" s="215" t="s">
        <v>259</v>
      </c>
      <c r="D37" s="9"/>
    </row>
    <row r="38" spans="1:4" ht="12.75" customHeight="1">
      <c r="A38" s="11" t="s">
        <v>193</v>
      </c>
      <c r="D38" s="9"/>
    </row>
    <row r="39" spans="1:4" ht="12.75" customHeight="1">
      <c r="A39" s="193" t="s">
        <v>159</v>
      </c>
      <c r="D39" s="9"/>
    </row>
    <row r="40" spans="1:4" ht="12.75" customHeight="1">
      <c r="A40" s="165" t="s">
        <v>160</v>
      </c>
      <c r="D40" s="9"/>
    </row>
    <row r="41" spans="1:4" ht="9" customHeight="1" thickBot="1">
      <c r="A41" s="11"/>
      <c r="D41" s="9"/>
    </row>
    <row r="42" ht="15">
      <c r="A42" s="172" t="s">
        <v>242</v>
      </c>
    </row>
    <row r="43" ht="12.75">
      <c r="A43" s="214" t="s">
        <v>189</v>
      </c>
    </row>
    <row r="44" ht="12.75">
      <c r="A44" s="214" t="s">
        <v>190</v>
      </c>
    </row>
    <row r="45" ht="12.75">
      <c r="A45" s="214" t="s">
        <v>238</v>
      </c>
    </row>
    <row r="46" ht="12">
      <c r="A46" s="11"/>
    </row>
    <row r="47" ht="12.75">
      <c r="A47" s="10" t="s">
        <v>19</v>
      </c>
    </row>
    <row r="48" ht="12">
      <c r="A48" s="165" t="s">
        <v>156</v>
      </c>
    </row>
    <row r="49" ht="12">
      <c r="A49" s="165" t="s">
        <v>221</v>
      </c>
    </row>
    <row r="50" ht="12">
      <c r="A50" s="165" t="s">
        <v>222</v>
      </c>
    </row>
    <row r="51" ht="12">
      <c r="A51" s="165" t="s">
        <v>224</v>
      </c>
    </row>
    <row r="52" ht="12">
      <c r="A52" s="165"/>
    </row>
    <row r="53" ht="12.75">
      <c r="A53" s="10" t="s">
        <v>20</v>
      </c>
    </row>
    <row r="54" ht="12">
      <c r="A54" s="165" t="s">
        <v>157</v>
      </c>
    </row>
    <row r="55" ht="12">
      <c r="A55" s="11"/>
    </row>
    <row r="56" ht="12.75">
      <c r="A56" s="10" t="s">
        <v>38</v>
      </c>
    </row>
    <row r="57" ht="12">
      <c r="A57" s="165" t="s">
        <v>147</v>
      </c>
    </row>
    <row r="58" ht="12">
      <c r="A58" s="53"/>
    </row>
    <row r="59" ht="12.75">
      <c r="A59" s="10" t="s">
        <v>21</v>
      </c>
    </row>
    <row r="60" spans="1:3" ht="12">
      <c r="A60" s="165" t="s">
        <v>228</v>
      </c>
      <c r="C60" s="234"/>
    </row>
    <row r="61" ht="12">
      <c r="A61" s="11"/>
    </row>
    <row r="62" ht="12.75">
      <c r="A62" s="10" t="s">
        <v>142</v>
      </c>
    </row>
    <row r="63" ht="12.75">
      <c r="A63" s="19" t="s">
        <v>141</v>
      </c>
    </row>
    <row r="64" ht="12">
      <c r="A64" s="165" t="s">
        <v>139</v>
      </c>
    </row>
    <row r="65" ht="12">
      <c r="A65" s="11" t="s">
        <v>140</v>
      </c>
    </row>
    <row r="66" ht="12">
      <c r="A66" s="166" t="s">
        <v>143</v>
      </c>
    </row>
    <row r="67" ht="12">
      <c r="A67" s="11"/>
    </row>
    <row r="68" ht="12.75">
      <c r="A68" s="10" t="s">
        <v>11</v>
      </c>
    </row>
    <row r="69" ht="12">
      <c r="A69" s="11" t="s">
        <v>12</v>
      </c>
    </row>
    <row r="70" ht="12">
      <c r="A70" s="165" t="s">
        <v>13</v>
      </c>
    </row>
    <row r="71" ht="12">
      <c r="A71" s="11"/>
    </row>
    <row r="72" ht="12">
      <c r="A72" s="11" t="s">
        <v>49</v>
      </c>
    </row>
    <row r="73" ht="12">
      <c r="A73" s="165" t="s">
        <v>14</v>
      </c>
    </row>
    <row r="74" ht="12">
      <c r="A74" s="11"/>
    </row>
    <row r="75" ht="12">
      <c r="A75" s="11" t="s">
        <v>51</v>
      </c>
    </row>
    <row r="76" ht="12">
      <c r="A76" s="165" t="s">
        <v>57</v>
      </c>
    </row>
    <row r="77" ht="12">
      <c r="A77" s="11"/>
    </row>
    <row r="78" ht="12.75">
      <c r="A78" s="10" t="s">
        <v>243</v>
      </c>
    </row>
    <row r="79" ht="12">
      <c r="A79" s="11" t="s">
        <v>158</v>
      </c>
    </row>
    <row r="80" ht="12">
      <c r="A80" s="165" t="s">
        <v>155</v>
      </c>
    </row>
    <row r="81" ht="12">
      <c r="A81" s="99"/>
    </row>
    <row r="82" ht="12">
      <c r="A82" s="237" t="s">
        <v>257</v>
      </c>
    </row>
    <row r="83" ht="12">
      <c r="A83" s="165" t="s">
        <v>258</v>
      </c>
    </row>
    <row r="84" ht="12">
      <c r="A84" s="99"/>
    </row>
    <row r="85" ht="12">
      <c r="A85" s="11" t="s">
        <v>230</v>
      </c>
    </row>
    <row r="86" ht="12">
      <c r="A86" s="165" t="s">
        <v>229</v>
      </c>
    </row>
    <row r="87" ht="12">
      <c r="A87" s="11"/>
    </row>
    <row r="88" ht="12">
      <c r="A88" s="11" t="s">
        <v>27</v>
      </c>
    </row>
    <row r="89" ht="12">
      <c r="A89" s="165" t="s">
        <v>33</v>
      </c>
    </row>
    <row r="90" ht="12">
      <c r="A90" s="11"/>
    </row>
    <row r="91" ht="12">
      <c r="A91" s="11" t="s">
        <v>53</v>
      </c>
    </row>
    <row r="92" ht="12">
      <c r="A92" s="165" t="s">
        <v>58</v>
      </c>
    </row>
    <row r="93" ht="12">
      <c r="A93" s="11"/>
    </row>
    <row r="94" ht="12.75">
      <c r="A94" s="19" t="s">
        <v>227</v>
      </c>
    </row>
    <row r="95" ht="12">
      <c r="A95" s="166" t="s">
        <v>144</v>
      </c>
    </row>
    <row r="96" ht="12">
      <c r="A96" s="11"/>
    </row>
    <row r="97" ht="12">
      <c r="A97" s="11" t="s">
        <v>52</v>
      </c>
    </row>
    <row r="98" ht="12">
      <c r="A98" s="165" t="s">
        <v>162</v>
      </c>
    </row>
    <row r="99" ht="12">
      <c r="A99" s="56"/>
    </row>
    <row r="100" ht="12.75">
      <c r="A100" s="19" t="s">
        <v>226</v>
      </c>
    </row>
    <row r="101" spans="1:3" ht="12">
      <c r="A101" s="166" t="s">
        <v>225</v>
      </c>
      <c r="C101" s="234"/>
    </row>
    <row r="102" ht="12">
      <c r="A102" s="56"/>
    </row>
    <row r="103" ht="12.75">
      <c r="A103" s="10" t="s">
        <v>50</v>
      </c>
    </row>
    <row r="104" ht="12">
      <c r="A104" s="11" t="s">
        <v>15</v>
      </c>
    </row>
    <row r="105" ht="12">
      <c r="A105" s="165" t="s">
        <v>16</v>
      </c>
    </row>
    <row r="106" ht="12">
      <c r="A106" s="11"/>
    </row>
    <row r="107" ht="12">
      <c r="A107" s="11" t="s">
        <v>17</v>
      </c>
    </row>
    <row r="108" ht="12">
      <c r="A108" s="170" t="s">
        <v>18</v>
      </c>
    </row>
    <row r="109" ht="12">
      <c r="A109" s="11"/>
    </row>
    <row r="110" ht="12">
      <c r="A110" s="11" t="s">
        <v>145</v>
      </c>
    </row>
    <row r="111" ht="12">
      <c r="A111" s="198" t="s">
        <v>143</v>
      </c>
    </row>
    <row r="112" ht="12">
      <c r="A112" s="11"/>
    </row>
    <row r="113" ht="12.75" thickBot="1">
      <c r="A113" s="13"/>
    </row>
    <row r="114" ht="12">
      <c r="A114" s="6"/>
    </row>
    <row r="115" ht="12">
      <c r="A115" s="6"/>
    </row>
    <row r="116" ht="12">
      <c r="A116" s="6"/>
    </row>
    <row r="117" ht="12">
      <c r="A117" s="6"/>
    </row>
    <row r="118" ht="12">
      <c r="A118" s="6"/>
    </row>
    <row r="119" ht="12">
      <c r="A119" s="6"/>
    </row>
    <row r="120" ht="12">
      <c r="A120" s="6"/>
    </row>
    <row r="121" ht="12">
      <c r="A121" s="6"/>
    </row>
    <row r="122" ht="12">
      <c r="A122" s="6"/>
    </row>
    <row r="123" ht="12">
      <c r="A123" s="6"/>
    </row>
    <row r="124" ht="12">
      <c r="A124" s="6"/>
    </row>
    <row r="125" ht="12">
      <c r="A125" s="6"/>
    </row>
    <row r="126" ht="12">
      <c r="A126" s="6"/>
    </row>
    <row r="127" ht="12">
      <c r="A127" s="6"/>
    </row>
    <row r="128" ht="12">
      <c r="A128" s="6"/>
    </row>
    <row r="129" ht="12">
      <c r="A129" s="6"/>
    </row>
    <row r="130" ht="12">
      <c r="A130" s="6"/>
    </row>
    <row r="131" ht="12">
      <c r="A131" s="6"/>
    </row>
    <row r="132" ht="12">
      <c r="A132" s="6"/>
    </row>
    <row r="133" ht="12">
      <c r="A133" s="6"/>
    </row>
    <row r="134" ht="12">
      <c r="A134" s="6"/>
    </row>
    <row r="135" ht="12">
      <c r="A135" s="6"/>
    </row>
    <row r="136" ht="12">
      <c r="A136" s="6"/>
    </row>
    <row r="137" ht="12">
      <c r="A137" s="6"/>
    </row>
    <row r="138" ht="12">
      <c r="A138" s="6"/>
    </row>
    <row r="139" ht="12">
      <c r="A139" s="6"/>
    </row>
    <row r="140" ht="12">
      <c r="A140" s="6"/>
    </row>
    <row r="141" ht="12">
      <c r="A141" s="6"/>
    </row>
    <row r="142" ht="12">
      <c r="A142" s="6"/>
    </row>
    <row r="143" ht="12">
      <c r="A143" s="6"/>
    </row>
    <row r="144" ht="12">
      <c r="A144" s="6"/>
    </row>
    <row r="145" ht="12">
      <c r="A145" s="6"/>
    </row>
    <row r="146" ht="12">
      <c r="A146" s="6"/>
    </row>
    <row r="147" ht="12">
      <c r="A147" s="6"/>
    </row>
    <row r="148" ht="12">
      <c r="A148" s="6"/>
    </row>
    <row r="149" ht="12">
      <c r="A149" s="6"/>
    </row>
    <row r="150" ht="12">
      <c r="A150" s="6"/>
    </row>
    <row r="151" ht="12">
      <c r="A151" s="6"/>
    </row>
    <row r="152" ht="12">
      <c r="A152" s="6"/>
    </row>
    <row r="153" ht="12">
      <c r="A153" s="6"/>
    </row>
    <row r="154" ht="12">
      <c r="A154" s="6"/>
    </row>
    <row r="155" ht="12">
      <c r="A155" s="6"/>
    </row>
    <row r="156" ht="12">
      <c r="A156" s="6"/>
    </row>
    <row r="157" ht="12">
      <c r="A157" s="6"/>
    </row>
    <row r="158" ht="12">
      <c r="A158" s="6"/>
    </row>
    <row r="159" ht="12">
      <c r="A159" s="6"/>
    </row>
    <row r="160" ht="12">
      <c r="A160" s="6"/>
    </row>
    <row r="161" ht="12">
      <c r="A161" s="6"/>
    </row>
    <row r="162" ht="12">
      <c r="A162" s="6"/>
    </row>
    <row r="163" ht="12">
      <c r="A163" s="6"/>
    </row>
    <row r="164" ht="12">
      <c r="A164" s="6"/>
    </row>
    <row r="165" ht="12">
      <c r="A165" s="6"/>
    </row>
    <row r="166" ht="12">
      <c r="A166" s="6"/>
    </row>
    <row r="167" ht="12">
      <c r="A167" s="6"/>
    </row>
    <row r="168" ht="12">
      <c r="A168" s="6"/>
    </row>
    <row r="169" ht="12">
      <c r="A169" s="6"/>
    </row>
    <row r="170" ht="12">
      <c r="A170" s="6"/>
    </row>
    <row r="171" ht="12">
      <c r="A171" s="6"/>
    </row>
    <row r="172" ht="12">
      <c r="A172" s="6"/>
    </row>
    <row r="173" ht="12">
      <c r="A173" s="6"/>
    </row>
    <row r="174" ht="12">
      <c r="A174" s="6"/>
    </row>
    <row r="175" ht="12">
      <c r="A175" s="6"/>
    </row>
    <row r="176" ht="12">
      <c r="A176" s="6"/>
    </row>
    <row r="177" ht="12">
      <c r="A177" s="6"/>
    </row>
    <row r="178" ht="12">
      <c r="A178" s="6"/>
    </row>
    <row r="179" ht="12">
      <c r="A179" s="6"/>
    </row>
    <row r="180" ht="12">
      <c r="A180" s="6"/>
    </row>
    <row r="181" ht="12">
      <c r="A181" s="6"/>
    </row>
    <row r="182" ht="12">
      <c r="A182" s="6"/>
    </row>
    <row r="183" ht="12">
      <c r="A183" s="6"/>
    </row>
    <row r="184" ht="12">
      <c r="A184" s="6"/>
    </row>
    <row r="185" ht="12">
      <c r="A185" s="6"/>
    </row>
    <row r="186" ht="12">
      <c r="A186" s="6"/>
    </row>
    <row r="187" ht="12">
      <c r="A187" s="6"/>
    </row>
  </sheetData>
  <sheetProtection password="9E8F" sheet="1"/>
  <hyperlinks>
    <hyperlink ref="A76" r:id="rId1" display="www.ngwa.org"/>
    <hyperlink ref="A73" r:id="rId2" display="www.igshpa.okstate.edu"/>
    <hyperlink ref="A86" r:id="rId3" display="http://hpbef.org/"/>
    <hyperlink ref="A89" r:id="rId4" display="http://hearth.com"/>
    <hyperlink ref="A105" r:id="rId5" display="www.acca.org"/>
    <hyperlink ref="A108" r:id="rId6" display="www.ashrae.org"/>
    <hyperlink ref="A70" r:id="rId7" display="www.geoexchange.org"/>
    <hyperlink ref="A57" r:id="rId8" display="www.energysavers.gov"/>
    <hyperlink ref="A92" r:id="rId9" display="www.woodheat.org"/>
    <hyperlink ref="A24" r:id="rId10" display="http://www.fsec.ucf.edu/en/publications/html/fsec-pf-413-04/"/>
    <hyperlink ref="A64" r:id="rId11" display="http://www.ahridirectory.org/ahridirectory/pages/home.aspx"/>
    <hyperlink ref="A66" r:id="rId12" display="http://www.ahrinet.org/"/>
    <hyperlink ref="A95" r:id="rId13" display="http://www.nasdonline.org/docs/d001201-d001300/d001235/d001235.html"/>
    <hyperlink ref="A111" r:id="rId14" display="http://www.ahrinet.org/"/>
    <hyperlink ref="A48" r:id="rId15" display="http://www1.eere.energy.gov/buildings/appliance_standards/"/>
    <hyperlink ref="A54" r:id="rId16" display="http://www.energystar.gov"/>
    <hyperlink ref="A80" r:id="rId17" display="http://www.epa.gov/burnwise"/>
    <hyperlink ref="A40" r:id="rId18" display="http://epa.gov/ttn/oarpg/t1/memoranda/guidance_quantfying_jan.pdf"/>
    <hyperlink ref="A98" r:id="rId19" display="http://pelletheat.org"/>
    <hyperlink ref="A49" r:id="rId20" display="http://www1.eere.energy.gov/buildings/appliance_standards/product.aspx/productid/72"/>
    <hyperlink ref="A50" r:id="rId21" display="http://www1.eere.energy.gov/buildings/appliance_standards/product.aspx/productid/75"/>
    <hyperlink ref="A51" r:id="rId22" display="http://www1.eere.energy.gov/buildings/appliance_standards/product.aspx/productid/68"/>
    <hyperlink ref="A60" r:id="rId23" display="http://business.ftc.gov/documents/bus-82-appliance-labeling-energyguide-labels-faqs"/>
    <hyperlink ref="A101" r:id="rId24" display="http://extension.psu.edu/energy/field-crops/shelled-corn"/>
    <hyperlink ref="A34" r:id="rId25" display="http://www.epa.gov/compliance/resources/publications/monitoring/caa/woodstoves/certifiedwood.pdf"/>
    <hyperlink ref="A83" r:id="rId26" display="www.forgreenheat.org"/>
  </hyperlinks>
  <printOptions/>
  <pageMargins left="0.75" right="0.75" top="1" bottom="1" header="0.5" footer="0.5"/>
  <pageSetup horizontalDpi="600" verticalDpi="600"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DOE/EIA/National Energy Information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heatcalc_Vsn-D_1-09; Reivsed and Updated 1/16/09</dc:subject>
  <dc:creator>Paul Hesse, Capstone Corp for EIA/NEIC</dc:creator>
  <cp:keywords/>
  <dc:description>A spreadsheet based calculator for evaluating (primarily residential) heating energy/fuels pirces and costs on $/million Btu basis.</dc:description>
  <cp:lastModifiedBy>Smith, Lisa J</cp:lastModifiedBy>
  <cp:lastPrinted>2005-02-03T16:06:56Z</cp:lastPrinted>
  <dcterms:created xsi:type="dcterms:W3CDTF">2004-12-16T16:56:03Z</dcterms:created>
  <dcterms:modified xsi:type="dcterms:W3CDTF">2020-12-11T15:51:12Z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