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tateofmaine.sharepoint.com/sites/MaineEMS/Maine EMS Board/Meetings/2023/2023-09-06 Board Meeting/"/>
    </mc:Choice>
  </mc:AlternateContent>
  <xr:revisionPtr revIDLastSave="182" documentId="8_{C48674D1-16BC-4056-BC96-49374D358F7D}" xr6:coauthVersionLast="47" xr6:coauthVersionMax="47" xr10:uidLastSave="{7D658702-4929-40D8-A406-CB81B9DCAAE4}"/>
  <bookViews>
    <workbookView minimized="1" xWindow="2880" yWindow="2880" windowWidth="21600" windowHeight="11280" xr2:uid="{2CA50344-2BAA-4DA6-8C73-DEE73F14BC01}"/>
  </bookViews>
  <sheets>
    <sheet name="Positions Held by Person" sheetId="3" r:id="rId1"/>
    <sheet name="All Positions" sheetId="1" r:id="rId2"/>
    <sheet name="Vacancies" sheetId="4" r:id="rId3"/>
  </sheets>
  <definedNames>
    <definedName name="_xlnm._FilterDatabase" localSheetId="1" hidden="1">'All Positions'!$A$1:$D$1</definedName>
    <definedName name="_xlnm._FilterDatabase" localSheetId="2" hidden="1">Vacancies!$A$1:$D$1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F16" i="1" l="1"/>
  <c r="G16" i="1" s="1"/>
  <c r="F153" i="1"/>
  <c r="G153" i="1" s="1"/>
  <c r="F145" i="1"/>
  <c r="G145" i="1" s="1"/>
  <c r="F154" i="1"/>
  <c r="G154" i="1" s="1"/>
  <c r="F144" i="1"/>
  <c r="G144" i="1" s="1"/>
  <c r="F136" i="1"/>
  <c r="G136" i="1" s="1"/>
  <c r="F159" i="1"/>
  <c r="G159" i="1" s="1"/>
  <c r="F151" i="1"/>
  <c r="G151" i="1" s="1"/>
  <c r="F143" i="1"/>
  <c r="G143" i="1" s="1"/>
  <c r="F135" i="1"/>
  <c r="G135" i="1" s="1"/>
  <c r="F158" i="1"/>
  <c r="G158" i="1" s="1"/>
  <c r="F150" i="1"/>
  <c r="G150" i="1" s="1"/>
  <c r="F142" i="1"/>
  <c r="G142" i="1" s="1"/>
  <c r="F157" i="1"/>
  <c r="G157" i="1" s="1"/>
  <c r="F149" i="1"/>
  <c r="G149" i="1" s="1"/>
  <c r="F141" i="1"/>
  <c r="G141" i="1" s="1"/>
  <c r="F156" i="1"/>
  <c r="G156" i="1" s="1"/>
  <c r="F148" i="1"/>
  <c r="G148" i="1" s="1"/>
  <c r="F155" i="1"/>
  <c r="G155" i="1" s="1"/>
  <c r="F147" i="1"/>
  <c r="G147" i="1" s="1"/>
  <c r="F139" i="1"/>
  <c r="G139" i="1" s="1"/>
  <c r="F134" i="1"/>
  <c r="G134" i="1" s="1"/>
  <c r="F138" i="1"/>
  <c r="G138" i="1" s="1"/>
  <c r="F137" i="1"/>
  <c r="G137" i="1" s="1"/>
  <c r="F146" i="1"/>
  <c r="G146" i="1" s="1"/>
  <c r="F128" i="1"/>
  <c r="G128" i="1" s="1"/>
  <c r="F129" i="1"/>
  <c r="G129" i="1" s="1"/>
  <c r="F133" i="1"/>
  <c r="G133" i="1" s="1"/>
  <c r="F132" i="1"/>
  <c r="G132" i="1" s="1"/>
  <c r="F131" i="1"/>
  <c r="G131" i="1" s="1"/>
  <c r="F130" i="1"/>
  <c r="G130" i="1" s="1"/>
  <c r="F121" i="1"/>
  <c r="G121" i="1" s="1"/>
  <c r="F126" i="1"/>
  <c r="G126" i="1" s="1"/>
  <c r="F125" i="1"/>
  <c r="G125" i="1" s="1"/>
  <c r="F124" i="1"/>
  <c r="G124" i="1" s="1"/>
  <c r="F122" i="1"/>
  <c r="G122" i="1" s="1"/>
  <c r="F113" i="1"/>
  <c r="G113" i="1" s="1"/>
  <c r="F120" i="1"/>
  <c r="G120" i="1" s="1"/>
  <c r="F118" i="1"/>
  <c r="G118" i="1" s="1"/>
  <c r="F117" i="1"/>
  <c r="G117" i="1" s="1"/>
  <c r="F116" i="1"/>
  <c r="G116" i="1" s="1"/>
  <c r="F115" i="1"/>
  <c r="G115" i="1" s="1"/>
  <c r="F114" i="1"/>
  <c r="G114" i="1" s="1"/>
  <c r="F119" i="1"/>
  <c r="G119" i="1" s="1"/>
  <c r="F112" i="1"/>
  <c r="G112" i="1" s="1"/>
  <c r="F110" i="1"/>
  <c r="G110" i="1" s="1"/>
  <c r="F94" i="1"/>
  <c r="G94" i="1" s="1"/>
  <c r="F104" i="1"/>
  <c r="G104" i="1" s="1"/>
  <c r="F103" i="1"/>
  <c r="G103" i="1" s="1"/>
  <c r="F102" i="1"/>
  <c r="G102" i="1" s="1"/>
  <c r="F109" i="1"/>
  <c r="G109" i="1" s="1"/>
  <c r="F101" i="1"/>
  <c r="G101" i="1" s="1"/>
  <c r="F108" i="1"/>
  <c r="G108" i="1" s="1"/>
  <c r="F100" i="1"/>
  <c r="G100" i="1" s="1"/>
  <c r="F99" i="1"/>
  <c r="G99" i="1" s="1"/>
  <c r="F106" i="1"/>
  <c r="G106" i="1" s="1"/>
  <c r="F98" i="1"/>
  <c r="G98" i="1" s="1"/>
  <c r="F105" i="1"/>
  <c r="G105" i="1" s="1"/>
  <c r="F97" i="1"/>
  <c r="G97" i="1" s="1"/>
  <c r="F95" i="1"/>
  <c r="G95" i="1" s="1"/>
  <c r="F93" i="1"/>
  <c r="G93" i="1" s="1"/>
  <c r="F92" i="1"/>
  <c r="G92" i="1" s="1"/>
  <c r="F90" i="1"/>
  <c r="G90" i="1" s="1"/>
  <c r="F91" i="1"/>
  <c r="G91" i="1" s="1"/>
  <c r="F96" i="1"/>
  <c r="G96" i="1" s="1"/>
  <c r="F89" i="1"/>
  <c r="G89" i="1" s="1"/>
  <c r="F88" i="1"/>
  <c r="G88" i="1" s="1"/>
  <c r="F87" i="1"/>
  <c r="G87" i="1" s="1"/>
  <c r="F86" i="1"/>
  <c r="G86" i="1" s="1"/>
  <c r="F85" i="1"/>
  <c r="G85" i="1" s="1"/>
  <c r="F84" i="1"/>
  <c r="G84" i="1" s="1"/>
  <c r="F83" i="1"/>
  <c r="G83" i="1" s="1"/>
  <c r="F82" i="1"/>
  <c r="G82" i="1" s="1"/>
  <c r="F81" i="1"/>
  <c r="G81" i="1" s="1"/>
  <c r="F72" i="1"/>
  <c r="G72" i="1" s="1"/>
  <c r="F80" i="1"/>
  <c r="G80" i="1" s="1"/>
  <c r="F73" i="1"/>
  <c r="G73" i="1" s="1"/>
  <c r="F77" i="1"/>
  <c r="G77" i="1" s="1"/>
  <c r="F74" i="1"/>
  <c r="G74" i="1" s="1"/>
  <c r="F79" i="1"/>
  <c r="G79" i="1" s="1"/>
  <c r="F71" i="1"/>
  <c r="G71" i="1" s="1"/>
  <c r="F78" i="1"/>
  <c r="G78" i="1" s="1"/>
  <c r="F76" i="1"/>
  <c r="G76" i="1" s="1"/>
  <c r="F70" i="1"/>
  <c r="G70" i="1" s="1"/>
  <c r="F68" i="1"/>
  <c r="G68" i="1" s="1"/>
  <c r="F65" i="1"/>
  <c r="G65" i="1" s="1"/>
  <c r="F64" i="1"/>
  <c r="G64" i="1" s="1"/>
  <c r="F63" i="1"/>
  <c r="G63" i="1" s="1"/>
  <c r="F62" i="1"/>
  <c r="G62" i="1" s="1"/>
  <c r="F61" i="1"/>
  <c r="G61" i="1" s="1"/>
  <c r="F69" i="1"/>
  <c r="G69" i="1" s="1"/>
  <c r="F66" i="1"/>
  <c r="G66" i="1" s="1"/>
  <c r="F67" i="1"/>
  <c r="G67" i="1" s="1"/>
  <c r="F60" i="1"/>
  <c r="G60" i="1" s="1"/>
  <c r="F57" i="1"/>
  <c r="G57" i="1" s="1"/>
  <c r="F58" i="1"/>
  <c r="G58" i="1" s="1"/>
  <c r="F59" i="1"/>
  <c r="G59" i="1" s="1"/>
  <c r="F56" i="1"/>
  <c r="G56" i="1" s="1"/>
  <c r="F47" i="1"/>
  <c r="G47" i="1" s="1"/>
  <c r="F55" i="1"/>
  <c r="G55" i="1" s="1"/>
  <c r="F53" i="1"/>
  <c r="G53" i="1" s="1"/>
  <c r="F52" i="1"/>
  <c r="G52" i="1" s="1"/>
  <c r="F51" i="1"/>
  <c r="G51" i="1" s="1"/>
  <c r="F50" i="1"/>
  <c r="G50" i="1" s="1"/>
  <c r="F49" i="1"/>
  <c r="G49" i="1" s="1"/>
  <c r="F48" i="1"/>
  <c r="G48" i="1" s="1"/>
  <c r="F54" i="1"/>
  <c r="G54" i="1" s="1"/>
  <c r="F46" i="1"/>
  <c r="G46" i="1" s="1"/>
  <c r="F36" i="1"/>
  <c r="G36" i="1" s="1"/>
  <c r="F41" i="1"/>
  <c r="G41" i="1" s="1"/>
  <c r="F45" i="1"/>
  <c r="G45" i="1" s="1"/>
  <c r="F44" i="1"/>
  <c r="G44" i="1" s="1"/>
  <c r="F35" i="1"/>
  <c r="G35" i="1" s="1"/>
  <c r="F43" i="1"/>
  <c r="G43" i="1" s="1"/>
  <c r="F42" i="1"/>
  <c r="G42" i="1" s="1"/>
  <c r="F34" i="1"/>
  <c r="G34" i="1" s="1"/>
  <c r="F33" i="1"/>
  <c r="G33" i="1" s="1"/>
  <c r="F40" i="1"/>
  <c r="G40" i="1" s="1"/>
  <c r="F32" i="1"/>
  <c r="G32" i="1" s="1"/>
  <c r="F39" i="1"/>
  <c r="G39" i="1" s="1"/>
  <c r="F31" i="1"/>
  <c r="G31" i="1" s="1"/>
  <c r="F38" i="1"/>
  <c r="G38" i="1" s="1"/>
  <c r="F30" i="1"/>
  <c r="G30" i="1" s="1"/>
  <c r="F37" i="1"/>
  <c r="G37" i="1" s="1"/>
  <c r="F17" i="1"/>
  <c r="G17" i="1" s="1"/>
  <c r="F24" i="1"/>
  <c r="G24" i="1" s="1"/>
  <c r="F25" i="1"/>
  <c r="G25" i="1" s="1"/>
  <c r="F19" i="1"/>
  <c r="G19" i="1" s="1"/>
  <c r="F29" i="1"/>
  <c r="G29" i="1" s="1"/>
  <c r="F28" i="1"/>
  <c r="G28" i="1" s="1"/>
  <c r="F20" i="1"/>
  <c r="G20" i="1" s="1"/>
  <c r="F21" i="1"/>
  <c r="G21" i="1" s="1"/>
  <c r="F27" i="1"/>
  <c r="G27" i="1" s="1"/>
  <c r="F18" i="1"/>
  <c r="G18" i="1" s="1"/>
  <c r="F26" i="1"/>
  <c r="G26" i="1" s="1"/>
  <c r="F23" i="1"/>
  <c r="G23" i="1" s="1"/>
  <c r="F22" i="1"/>
  <c r="G22" i="1" s="1"/>
</calcChain>
</file>

<file path=xl/sharedStrings.xml><?xml version="1.0" encoding="utf-8"?>
<sst xmlns="http://schemas.openxmlformats.org/spreadsheetml/2006/main" count="1120" uniqueCount="345">
  <si>
    <t>State EMS Medical Director</t>
  </si>
  <si>
    <t>Associate State EMS Medical Director</t>
  </si>
  <si>
    <t>Medical Direction and Practices Board Member</t>
  </si>
  <si>
    <t>Aroostook EMS Region Representative</t>
  </si>
  <si>
    <t>Kennebec Valley EMS Region Representative</t>
  </si>
  <si>
    <t>Mid Coast EMS Region Representative</t>
  </si>
  <si>
    <t>Northeastern Maine Region Representative</t>
  </si>
  <si>
    <t>Southern Maine EMS Region Representative</t>
  </si>
  <si>
    <t>Tri-County EMS Region Representative</t>
  </si>
  <si>
    <t>Hospital Quality Improvement Representative</t>
  </si>
  <si>
    <t>Non-Transporting EMS Service Representative</t>
  </si>
  <si>
    <t>Transporting EMS Service Representative</t>
  </si>
  <si>
    <t>EMD Representative</t>
  </si>
  <si>
    <t>At Large Representative</t>
  </si>
  <si>
    <t>QI</t>
  </si>
  <si>
    <t>Committee</t>
  </si>
  <si>
    <t>Role</t>
  </si>
  <si>
    <t>Southern Maine Region (Region 1)</t>
  </si>
  <si>
    <t>Vacant</t>
  </si>
  <si>
    <t>Tri-County Region (Region 2)</t>
  </si>
  <si>
    <t>Kennebec Valley Region (Region 3)</t>
  </si>
  <si>
    <t>Northeast Region (Region 4)</t>
  </si>
  <si>
    <t>Aroostook Region (Region 5)</t>
  </si>
  <si>
    <t>Mid-Coast Region (Region 6)</t>
  </si>
  <si>
    <t>Non-Transporting Services</t>
  </si>
  <si>
    <t>Emergency Medical Dispatchers</t>
  </si>
  <si>
    <t>Emergency Physicians</t>
  </si>
  <si>
    <t>Municipal EMS Providers</t>
  </si>
  <si>
    <t>Not-for-Profit Ambulance Services</t>
  </si>
  <si>
    <t>For-Profit Ambulance Services</t>
  </si>
  <si>
    <t>Fire Chiefs</t>
  </si>
  <si>
    <t>Fire Chiefs Association</t>
  </si>
  <si>
    <t>Emergency Professional Nurses</t>
  </si>
  <si>
    <t>Hospitals</t>
  </si>
  <si>
    <t>Pediatrics</t>
  </si>
  <si>
    <t>Public</t>
  </si>
  <si>
    <t>State Medical Director</t>
  </si>
  <si>
    <t>Associate State Medical Director</t>
  </si>
  <si>
    <t>Board</t>
  </si>
  <si>
    <t>Southern Maine Region 1 (Region 1)</t>
  </si>
  <si>
    <t>Northeastern Maine Region (Region 4)</t>
  </si>
  <si>
    <t>Midcoast Region (Region 6)</t>
  </si>
  <si>
    <t>At-Large</t>
  </si>
  <si>
    <t>Pharmacist or Toxicologist</t>
  </si>
  <si>
    <t>ALS Provider (Paramedic)</t>
  </si>
  <si>
    <t>BLS Provider (EMR, EMT, or AEMT)</t>
  </si>
  <si>
    <t>Pediatric Physician</t>
  </si>
  <si>
    <t>American College of Emergency Physicians (ACEP)</t>
  </si>
  <si>
    <t>MDPB</t>
  </si>
  <si>
    <t>Community Paramedicine Program Medical Director</t>
  </si>
  <si>
    <t>Municipal EMS Community Paramedicine Program</t>
  </si>
  <si>
    <t>Non-Municipal Community Paramedicine Program</t>
  </si>
  <si>
    <t>EMS Training Center</t>
  </si>
  <si>
    <t>Hospital-Based EMS Community Paramedicine Program</t>
  </si>
  <si>
    <t>College / University</t>
  </si>
  <si>
    <t>At-large Community Paramedicine Clinician</t>
  </si>
  <si>
    <t>At-large</t>
  </si>
  <si>
    <t>Home Health</t>
  </si>
  <si>
    <t>Hospital</t>
  </si>
  <si>
    <t>Hospice/Pallative Care</t>
  </si>
  <si>
    <t>CP</t>
  </si>
  <si>
    <t>Medical Direction &amp; Practices Board</t>
  </si>
  <si>
    <t>Maine EMS Board</t>
  </si>
  <si>
    <t>EMS Billing Representative</t>
  </si>
  <si>
    <t>Maine CDC Representative</t>
  </si>
  <si>
    <t>Hospital Representative</t>
  </si>
  <si>
    <t>Private EMS Agency</t>
  </si>
  <si>
    <t>Public Fire Based EMS Agency</t>
  </si>
  <si>
    <t>Public Non-Fire Based EMS Agency</t>
  </si>
  <si>
    <t>University Representative</t>
  </si>
  <si>
    <t>Institutional Review Board Representative</t>
  </si>
  <si>
    <t>Public Health Epidemiologist or Intelligence Officer</t>
  </si>
  <si>
    <t>At large</t>
  </si>
  <si>
    <t>Fire Based EMS</t>
  </si>
  <si>
    <t>Data</t>
  </si>
  <si>
    <t>Community College</t>
  </si>
  <si>
    <t>Tri County Region (Region 2)</t>
  </si>
  <si>
    <t>Mid Coast Region (Region 6)</t>
  </si>
  <si>
    <t>Municipal EMS Training Officer</t>
  </si>
  <si>
    <t>Non Municipal EMS Training Officer</t>
  </si>
  <si>
    <t>Hospital Educator</t>
  </si>
  <si>
    <t>At-large Educator</t>
  </si>
  <si>
    <t>EMD-Q (Houlton RCC)</t>
  </si>
  <si>
    <t>PSAP Manager (Lewiston/Auburn Communications)</t>
  </si>
  <si>
    <t>At-Large (Washington RCC)</t>
  </si>
  <si>
    <t>EMD Director (Cumberland County RCC)</t>
  </si>
  <si>
    <t>Line EMD - PSAP (Penobscot RCC)</t>
  </si>
  <si>
    <t>EMS Agency Manager (Vassalboro First Responders, Delta Ambulance)</t>
  </si>
  <si>
    <t>EMS Field Provider (Med-Care Ambulance)</t>
  </si>
  <si>
    <t>Maine EMS Board Representative (Sagadahoc County RCC)</t>
  </si>
  <si>
    <t>EMD Director, Non-PSAP (Saco PD)</t>
  </si>
  <si>
    <t>Line EMD (Lincoln County RCC)</t>
  </si>
  <si>
    <t>Physician Representative</t>
  </si>
  <si>
    <t>EMD</t>
  </si>
  <si>
    <t>Maine EMS Director</t>
  </si>
  <si>
    <t>EMS-C Medical Director</t>
  </si>
  <si>
    <t>Advanced Practice Provider</t>
  </si>
  <si>
    <t>EMS Representative</t>
  </si>
  <si>
    <t>Maine EMS Board Representative</t>
  </si>
  <si>
    <t>MDPB Representative / Emergency Physician</t>
  </si>
  <si>
    <t>Maine ENA Representative</t>
  </si>
  <si>
    <t>Family Representative (FAN Rep)</t>
  </si>
  <si>
    <t>Pediatric Nurse Representative</t>
  </si>
  <si>
    <t>EMSC</t>
  </si>
  <si>
    <t>MDPB Representative</t>
  </si>
  <si>
    <t>Fire Based EMS Service performing IFTs</t>
  </si>
  <si>
    <t>Non-Fire Based EMS Service performing IFTs</t>
  </si>
  <si>
    <t>EMS Transfer Service</t>
  </si>
  <si>
    <t>EMS Critical Care Transport Service</t>
  </si>
  <si>
    <t>IFT</t>
  </si>
  <si>
    <t>Investigations</t>
  </si>
  <si>
    <t>Maine EMS Board Member</t>
  </si>
  <si>
    <t>Rules</t>
  </si>
  <si>
    <t>EMS Board</t>
  </si>
  <si>
    <t>State EMS Medical Director*</t>
  </si>
  <si>
    <t>Surgeon</t>
  </si>
  <si>
    <t>ED Physician</t>
  </si>
  <si>
    <t>State EMS Director</t>
  </si>
  <si>
    <t>ED Nurse</t>
  </si>
  <si>
    <t>Critical Care Nurse</t>
  </si>
  <si>
    <t>Trauma Rehab Specialist</t>
  </si>
  <si>
    <t>Regional EMS Councils</t>
  </si>
  <si>
    <t>Air Ambulance Service</t>
  </si>
  <si>
    <t>EMS Provider</t>
  </si>
  <si>
    <t>Small Hospital Administrator</t>
  </si>
  <si>
    <t>Medium Hospital Administrator</t>
  </si>
  <si>
    <t>Large Hospital Administrator</t>
  </si>
  <si>
    <t>Maine Hospital Association</t>
  </si>
  <si>
    <t>Trauma Care System User</t>
  </si>
  <si>
    <t>Trauma Program Manager*</t>
  </si>
  <si>
    <t>At Large*</t>
  </si>
  <si>
    <t>Matthew</t>
  </si>
  <si>
    <t>TAC</t>
  </si>
  <si>
    <t>Sholl</t>
  </si>
  <si>
    <t>Kate</t>
  </si>
  <si>
    <t>Zimmerman</t>
  </si>
  <si>
    <t>Beth</t>
  </si>
  <si>
    <t>Collamore</t>
  </si>
  <si>
    <t>Ben</t>
  </si>
  <si>
    <t>Zetterman</t>
  </si>
  <si>
    <t>Oliver</t>
  </si>
  <si>
    <t>MacKenzie</t>
  </si>
  <si>
    <t>Jon</t>
  </si>
  <si>
    <t>Powers</t>
  </si>
  <si>
    <t>Rick</t>
  </si>
  <si>
    <t>Petrie</t>
  </si>
  <si>
    <t>Brian</t>
  </si>
  <si>
    <t>Langerman</t>
  </si>
  <si>
    <t>Joanne</t>
  </si>
  <si>
    <t>LeBrun</t>
  </si>
  <si>
    <t>Dwight</t>
  </si>
  <si>
    <t>Corning</t>
  </si>
  <si>
    <t>Cheri</t>
  </si>
  <si>
    <t>Volta</t>
  </si>
  <si>
    <t>Chip</t>
  </si>
  <si>
    <t>Getchell</t>
  </si>
  <si>
    <t>Melinda</t>
  </si>
  <si>
    <t>Stephen</t>
  </si>
  <si>
    <t>Smith</t>
  </si>
  <si>
    <t>Robert</t>
  </si>
  <si>
    <t>Sharkey</t>
  </si>
  <si>
    <t>Alan</t>
  </si>
  <si>
    <t>Henschke</t>
  </si>
  <si>
    <t>Steve</t>
  </si>
  <si>
    <t>Beals</t>
  </si>
  <si>
    <t>Nate</t>
  </si>
  <si>
    <t>Allen</t>
  </si>
  <si>
    <t>Amy</t>
  </si>
  <si>
    <t>Drinkwater</t>
  </si>
  <si>
    <t>Laura</t>
  </si>
  <si>
    <t>Downing</t>
  </si>
  <si>
    <t>Brandon</t>
  </si>
  <si>
    <t>Giberson</t>
  </si>
  <si>
    <t>Andy</t>
  </si>
  <si>
    <t>Turcotte</t>
  </si>
  <si>
    <t>Bill</t>
  </si>
  <si>
    <t>Cyr</t>
  </si>
  <si>
    <t>Christopher</t>
  </si>
  <si>
    <t>Whytock</t>
  </si>
  <si>
    <t>Brent</t>
  </si>
  <si>
    <t>Libby</t>
  </si>
  <si>
    <t>John</t>
  </si>
  <si>
    <t>Martel</t>
  </si>
  <si>
    <t>Judy</t>
  </si>
  <si>
    <t>Gerrish</t>
  </si>
  <si>
    <t>Michael</t>
  </si>
  <si>
    <t>Bohanske</t>
  </si>
  <si>
    <t>Seth</t>
  </si>
  <si>
    <t>Ritter</t>
  </si>
  <si>
    <t>Tim</t>
  </si>
  <si>
    <t>Pieh</t>
  </si>
  <si>
    <t>David</t>
  </si>
  <si>
    <t>Saquet</t>
  </si>
  <si>
    <t>Benjy</t>
  </si>
  <si>
    <t>Lowry</t>
  </si>
  <si>
    <t>Pete</t>
  </si>
  <si>
    <t>Tilney</t>
  </si>
  <si>
    <t>Bethany</t>
  </si>
  <si>
    <t>Nash</t>
  </si>
  <si>
    <t>Colin</t>
  </si>
  <si>
    <t>Ayer</t>
  </si>
  <si>
    <t>Emily</t>
  </si>
  <si>
    <t>Wells</t>
  </si>
  <si>
    <t>Rachel</t>
  </si>
  <si>
    <t>Williams</t>
  </si>
  <si>
    <t>Kelly</t>
  </si>
  <si>
    <t>Meehan-Coussee</t>
  </si>
  <si>
    <t>Matt</t>
  </si>
  <si>
    <t>Bruce</t>
  </si>
  <si>
    <t>Bridget</t>
  </si>
  <si>
    <t>Rauscher</t>
  </si>
  <si>
    <t>Sally</t>
  </si>
  <si>
    <t>Taylor</t>
  </si>
  <si>
    <t>Dennis</t>
  </si>
  <si>
    <t>Russell</t>
  </si>
  <si>
    <t>Corey</t>
  </si>
  <si>
    <t>Morse</t>
  </si>
  <si>
    <t>Karen</t>
  </si>
  <si>
    <t>Pearson</t>
  </si>
  <si>
    <t>Charlie</t>
  </si>
  <si>
    <t>Mock</t>
  </si>
  <si>
    <t>Walter</t>
  </si>
  <si>
    <t>Reed</t>
  </si>
  <si>
    <t>Ellen</t>
  </si>
  <si>
    <t>McFarland</t>
  </si>
  <si>
    <t>Cashin</t>
  </si>
  <si>
    <t>Nicole</t>
  </si>
  <si>
    <t>Burke</t>
  </si>
  <si>
    <t>Jonnathan</t>
  </si>
  <si>
    <t>Busko</t>
  </si>
  <si>
    <t>Shauna</t>
  </si>
  <si>
    <t>McElrath</t>
  </si>
  <si>
    <t>Julie</t>
  </si>
  <si>
    <t>Ontengco</t>
  </si>
  <si>
    <t>Connor</t>
  </si>
  <si>
    <t>Eric</t>
  </si>
  <si>
    <t>Mailman</t>
  </si>
  <si>
    <t>Alexander</t>
  </si>
  <si>
    <t>Rezk</t>
  </si>
  <si>
    <t>Fairbrother-Dyer</t>
  </si>
  <si>
    <t>Andrea</t>
  </si>
  <si>
    <t>McGraw</t>
  </si>
  <si>
    <t>Jesse</t>
  </si>
  <si>
    <t>Thompson</t>
  </si>
  <si>
    <t>Ryba</t>
  </si>
  <si>
    <t>Darin</t>
  </si>
  <si>
    <t>White</t>
  </si>
  <si>
    <t>Stephanie</t>
  </si>
  <si>
    <t>Cordwell</t>
  </si>
  <si>
    <t>Cathy</t>
  </si>
  <si>
    <t>Gosselin</t>
  </si>
  <si>
    <t>Chamberlin</t>
  </si>
  <si>
    <t>Aiden</t>
  </si>
  <si>
    <t>Koplovsky</t>
  </si>
  <si>
    <t>Mike</t>
  </si>
  <si>
    <t>Paul</t>
  </si>
  <si>
    <t>Froman</t>
  </si>
  <si>
    <t>Leah</t>
  </si>
  <si>
    <t>Mitchell</t>
  </si>
  <si>
    <t>Jennifer</t>
  </si>
  <si>
    <t>Michaud</t>
  </si>
  <si>
    <t>Hall</t>
  </si>
  <si>
    <t>Cindy</t>
  </si>
  <si>
    <t>Moore-Rossi</t>
  </si>
  <si>
    <t>Dan</t>
  </si>
  <si>
    <t>Mayotte</t>
  </si>
  <si>
    <t>Dakota</t>
  </si>
  <si>
    <t>Turnbull</t>
  </si>
  <si>
    <t>Monique</t>
  </si>
  <si>
    <t>Pomeroy</t>
  </si>
  <si>
    <t>Tara</t>
  </si>
  <si>
    <t>Doe</t>
  </si>
  <si>
    <t>Sam</t>
  </si>
  <si>
    <t>Marc</t>
  </si>
  <si>
    <t>Frank</t>
  </si>
  <si>
    <t>McClellan</t>
  </si>
  <si>
    <t>Bianchi</t>
  </si>
  <si>
    <t>Rosie</t>
  </si>
  <si>
    <t>Davis</t>
  </si>
  <si>
    <t>Heidi</t>
  </si>
  <si>
    <t>Cote</t>
  </si>
  <si>
    <t>Richardson</t>
  </si>
  <si>
    <t>Courtney</t>
  </si>
  <si>
    <t>Cook</t>
  </si>
  <si>
    <t>Allison</t>
  </si>
  <si>
    <t>Zanno</t>
  </si>
  <si>
    <t>Chris</t>
  </si>
  <si>
    <t>Leach</t>
  </si>
  <si>
    <t>Cole</t>
  </si>
  <si>
    <t>Choate</t>
  </si>
  <si>
    <t>Fenwick</t>
  </si>
  <si>
    <t>Grant</t>
  </si>
  <si>
    <t>Richard</t>
  </si>
  <si>
    <t>King</t>
  </si>
  <si>
    <t>Bryan</t>
  </si>
  <si>
    <t>Peter</t>
  </si>
  <si>
    <t>Guy</t>
  </si>
  <si>
    <t>Nuki</t>
  </si>
  <si>
    <t>Hurley</t>
  </si>
  <si>
    <t>Anna</t>
  </si>
  <si>
    <t>Moses</t>
  </si>
  <si>
    <t>Cynthia</t>
  </si>
  <si>
    <t>Richards</t>
  </si>
  <si>
    <t>Thomas</t>
  </si>
  <si>
    <t>Judge</t>
  </si>
  <si>
    <t>Leslie</t>
  </si>
  <si>
    <t>Anderson</t>
  </si>
  <si>
    <t>Mindy</t>
  </si>
  <si>
    <t>Gammon</t>
  </si>
  <si>
    <t>Costello</t>
  </si>
  <si>
    <t>Tammy</t>
  </si>
  <si>
    <t>LaChance</t>
  </si>
  <si>
    <t>Pret</t>
  </si>
  <si>
    <t>Bjorn</t>
  </si>
  <si>
    <t>Turner</t>
  </si>
  <si>
    <t>Pare</t>
  </si>
  <si>
    <t>First Name</t>
  </si>
  <si>
    <t>Last Name</t>
  </si>
  <si>
    <t>Community Paramedicine</t>
  </si>
  <si>
    <t>Education</t>
  </si>
  <si>
    <t># Boards / Committees</t>
  </si>
  <si>
    <t>Membership</t>
  </si>
  <si>
    <t>Tom</t>
  </si>
  <si>
    <t>Dave</t>
  </si>
  <si>
    <t>Rachael</t>
  </si>
  <si>
    <t>Rob</t>
  </si>
  <si>
    <t>148 positions</t>
  </si>
  <si>
    <t>16 vacancies</t>
  </si>
  <si>
    <r>
      <t xml:space="preserve">Hall </t>
    </r>
    <r>
      <rPr>
        <i/>
        <sz val="8"/>
        <color theme="1"/>
        <rFont val="Calibri"/>
        <family val="2"/>
        <scheme val="minor"/>
      </rPr>
      <t>(2 with same name)</t>
    </r>
  </si>
  <si>
    <t>99 people</t>
  </si>
  <si>
    <t>2 boards/committees</t>
  </si>
  <si>
    <t>1 board/committee</t>
  </si>
  <si>
    <t>Filled</t>
  </si>
  <si>
    <t>Rules (Acting)</t>
  </si>
  <si>
    <t>IFT (Acting)</t>
  </si>
  <si>
    <t>Chair of more than 1 board/committee</t>
  </si>
  <si>
    <t>Random Number</t>
  </si>
  <si>
    <t>Term</t>
  </si>
  <si>
    <t>N/A</t>
  </si>
  <si>
    <t>Random Number Generator</t>
  </si>
  <si>
    <t>Term Expiration</t>
  </si>
  <si>
    <t>Comments</t>
  </si>
  <si>
    <t xml:space="preserve">Dr. Sholl is representing the MDPB on IFT and CP, those positions should likely be offered to other members of the MDPB and if still unable to be filled, the Board may authorize Dr. Sholl to continue to hold those positions for a specified term. The other positions are ex-officio and therefore are in alignment with the bylaws. </t>
  </si>
  <si>
    <t>Dr. Zimmerman is representing the MDPB on the EMSC Committee, the position should likely be offered to other members of the MDPB and if still unable to be filled, the Board may authorize Dr. Zimmerman to continue to hold the position for a specified term. The other positions are ex-officio and therefore are in alignment with the bylaws.</t>
  </si>
  <si>
    <t>As of the close of the meeting on September 6, 2023, Chair Libby will no longer be the Chair of the Board and so this will no longer be an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</si>
</sst>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141414"/>
      <name val="Calibri"/>
      <family val="2"/>
      <scheme val="minor"/>
    </font>
    <font>
      <b/>
      <i/>
      <sz val="11"/>
      <color theme="1"/>
      <name val="Calibri"/>
      <family val="2"/>
      <scheme val="minor"/>
    </font>
    <font>
      <i/>
      <sz val="8"/>
      <color theme="1"/>
      <name val="Calibri"/>
      <family val="2"/>
      <scheme val="minor"/>
    </font>
    <font>
      <sz val="11"/>
      <color theme="0"/>
      <name val="Calibri"/>
      <family val="2"/>
      <scheme val="minor"/>
    </font>
    <font>
      <sz val="1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7">
    <xf numFmtId="0" fontId="0" fillId="0" borderId="0" xfId="0"/>
    <xf numFmtId="0" fontId="0" fillId="0" borderId="0" xfId="0" applyBorder="1"/>
    <xf numFmtId="0" fontId="0" fillId="0" borderId="0" xfId="0" applyFill="1" applyBorder="1"/>
    <xf numFmtId="0" fontId="0" fillId="0" borderId="0" xfId="0" applyFont="1" applyFill="1" applyBorder="1"/>
    <xf numFmtId="0" fontId="0" fillId="0" borderId="0" xfId="0" applyFont="1" applyFill="1" applyBorder="1" applyAlignment="1">
      <alignment horizontal="left"/>
    </xf>
    <xf numFmtId="0" fontId="0" fillId="0" borderId="0" xfId="0" applyFont="1" applyFill="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0" fillId="0" borderId="0" xfId="0" applyAlignment="1">
      <alignment horizontal="center"/>
    </xf>
    <xf numFmtId="0" fontId="0" fillId="0" borderId="0" xfId="0" applyAlignment="1">
      <alignment vertical="center" wrapText="1"/>
    </xf>
    <xf numFmtId="0" fontId="0" fillId="0" borderId="1" xfId="0" applyBorder="1"/>
    <xf numFmtId="0" fontId="0" fillId="0" borderId="1"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1" fillId="2" borderId="1" xfId="0" applyFont="1" applyFill="1" applyBorder="1" applyAlignment="1">
      <alignment vertical="center" wrapText="1"/>
    </xf>
    <xf numFmtId="0" fontId="1" fillId="2" borderId="1" xfId="0" applyFont="1" applyFill="1" applyBorder="1"/>
    <xf numFmtId="0" fontId="3" fillId="0" borderId="4" xfId="0" applyFont="1" applyFill="1" applyBorder="1"/>
    <xf numFmtId="0" fontId="1" fillId="2" borderId="0" xfId="0" applyFont="1" applyFill="1" applyBorder="1"/>
    <xf numFmtId="0" fontId="1" fillId="2" borderId="0" xfId="0" applyFont="1" applyFill="1" applyBorder="1" applyAlignment="1">
      <alignment horizontal="left"/>
    </xf>
    <xf numFmtId="0" fontId="0" fillId="0" borderId="4" xfId="0" applyFill="1" applyBorder="1" applyAlignment="1">
      <alignment horizontal="center"/>
    </xf>
    <xf numFmtId="0" fontId="0" fillId="0" borderId="1" xfId="0" applyFill="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4" xfId="0" applyBorder="1"/>
    <xf numFmtId="0" fontId="3" fillId="0" borderId="4" xfId="0" applyFont="1" applyBorder="1"/>
    <xf numFmtId="0" fontId="0" fillId="3" borderId="1" xfId="0" applyFill="1" applyBorder="1"/>
    <xf numFmtId="0" fontId="1" fillId="2" borderId="1" xfId="0" applyFont="1" applyFill="1" applyBorder="1" applyAlignment="1">
      <alignment horizontal="center" vertical="center" wrapText="1"/>
    </xf>
    <xf numFmtId="0" fontId="0" fillId="0" borderId="0" xfId="0" applyFill="1"/>
    <xf numFmtId="0" fontId="5" fillId="0" borderId="0" xfId="0" applyFont="1" applyFill="1"/>
    <xf numFmtId="0" fontId="6" fillId="0" borderId="0" xfId="0" applyFont="1" applyFill="1"/>
    <xf numFmtId="0" fontId="0" fillId="0" borderId="0" xfId="0" applyAlignment="1">
      <alignment wrapText="1"/>
    </xf>
    <xf numFmtId="0" fontId="0" fillId="0" borderId="2" xfId="0" applyFill="1" applyBorder="1" applyAlignment="1">
      <alignment horizontal="center"/>
    </xf>
    <xf numFmtId="0" fontId="0" fillId="0" borderId="0" xfId="0" applyFill="1" applyAlignment="1">
      <alignment horizontal="center"/>
    </xf>
    <xf numFmtId="0" fontId="0" fillId="3" borderId="2" xfId="0" applyFill="1" applyBorder="1"/>
    <xf numFmtId="0" fontId="0" fillId="3" borderId="2" xfId="0"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xf>
  </cellXfs>
  <cellStyles count="1">
    <cellStyle name="Normal"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84B31-27BC-4569-B524-410D716C6F67}">
  <dimension ref="A1:O108"/>
  <sheetViews>
    <sheetView tabSelected="1" workbookViewId="0">
      <selection activeCell="J13" sqref="J13"/>
    </sheetView>
  </sheetViews>
  <sheetFormatPr defaultRowHeight="15" x14ac:dyDescent="0.25"/>
  <cols>
    <col min="1" max="1" width="17.5703125" customWidth="1"/>
    <col min="2" max="2" width="12.42578125" customWidth="1"/>
    <col min="3" max="3" width="11.85546875" style="8" bestFit="1" customWidth="1"/>
    <col min="4" max="4" width="9.7109375" style="8" bestFit="1" customWidth="1"/>
    <col min="5" max="5" width="13.5703125" style="8" bestFit="1" customWidth="1"/>
    <col min="6" max="7" width="9.7109375" style="8" bestFit="1" customWidth="1"/>
    <col min="8" max="8" width="5" style="8" bestFit="1" customWidth="1"/>
    <col min="9" max="9" width="3.28515625" style="8" bestFit="1" customWidth="1"/>
    <col min="10" max="10" width="56.7109375" customWidth="1"/>
  </cols>
  <sheetData>
    <row r="1" spans="1:15" s="9" customFormat="1" ht="30" x14ac:dyDescent="0.25">
      <c r="A1" s="14" t="s">
        <v>317</v>
      </c>
      <c r="B1" s="14" t="s">
        <v>316</v>
      </c>
      <c r="C1" s="21" t="s">
        <v>320</v>
      </c>
      <c r="D1" s="26" t="s">
        <v>321</v>
      </c>
      <c r="E1" s="26"/>
      <c r="F1" s="26"/>
      <c r="G1" s="26"/>
      <c r="H1" s="26"/>
      <c r="I1" s="26"/>
      <c r="J1" s="14" t="s">
        <v>341</v>
      </c>
      <c r="K1"/>
      <c r="L1"/>
      <c r="M1"/>
      <c r="N1"/>
      <c r="O1"/>
    </row>
    <row r="2" spans="1:15" ht="90" x14ac:dyDescent="0.25">
      <c r="A2" s="33" t="s">
        <v>133</v>
      </c>
      <c r="B2" s="25" t="s">
        <v>207</v>
      </c>
      <c r="C2" s="31">
        <v>6</v>
      </c>
      <c r="D2" s="31" t="s">
        <v>38</v>
      </c>
      <c r="E2" s="31" t="s">
        <v>48</v>
      </c>
      <c r="F2" s="32" t="s">
        <v>14</v>
      </c>
      <c r="G2" s="34" t="s">
        <v>109</v>
      </c>
      <c r="H2" s="31" t="s">
        <v>132</v>
      </c>
      <c r="I2" s="35" t="s">
        <v>60</v>
      </c>
      <c r="J2" s="30" t="s">
        <v>342</v>
      </c>
    </row>
    <row r="3" spans="1:15" x14ac:dyDescent="0.25">
      <c r="A3" s="25" t="s">
        <v>158</v>
      </c>
      <c r="B3" s="25" t="s">
        <v>163</v>
      </c>
      <c r="C3" s="11">
        <v>5</v>
      </c>
      <c r="D3" s="11" t="s">
        <v>38</v>
      </c>
      <c r="E3" s="11" t="s">
        <v>110</v>
      </c>
      <c r="F3" s="11" t="s">
        <v>14</v>
      </c>
      <c r="G3" s="11" t="s">
        <v>319</v>
      </c>
      <c r="H3" s="11" t="s">
        <v>74</v>
      </c>
    </row>
    <row r="4" spans="1:15" x14ac:dyDescent="0.25">
      <c r="A4" s="25" t="s">
        <v>164</v>
      </c>
      <c r="B4" s="25" t="s">
        <v>189</v>
      </c>
      <c r="C4" s="11">
        <v>4</v>
      </c>
      <c r="D4" s="11" t="s">
        <v>38</v>
      </c>
      <c r="E4" s="11" t="s">
        <v>110</v>
      </c>
      <c r="F4" s="11" t="s">
        <v>112</v>
      </c>
      <c r="G4" s="11" t="s">
        <v>109</v>
      </c>
    </row>
    <row r="5" spans="1:15" x14ac:dyDescent="0.25">
      <c r="A5" s="25" t="s">
        <v>145</v>
      </c>
      <c r="B5" s="25" t="s">
        <v>144</v>
      </c>
      <c r="C5" s="11">
        <v>4</v>
      </c>
      <c r="D5" s="11" t="s">
        <v>74</v>
      </c>
      <c r="E5" s="11" t="s">
        <v>132</v>
      </c>
      <c r="F5" s="11" t="s">
        <v>14</v>
      </c>
      <c r="G5" s="11" t="s">
        <v>109</v>
      </c>
    </row>
    <row r="6" spans="1:15" ht="90" x14ac:dyDescent="0.25">
      <c r="A6" s="25" t="s">
        <v>135</v>
      </c>
      <c r="B6" s="25" t="s">
        <v>134</v>
      </c>
      <c r="C6" s="20">
        <v>4</v>
      </c>
      <c r="D6" s="20" t="s">
        <v>38</v>
      </c>
      <c r="E6" s="36" t="s">
        <v>103</v>
      </c>
      <c r="F6" s="20" t="s">
        <v>14</v>
      </c>
      <c r="G6" s="20" t="s">
        <v>48</v>
      </c>
      <c r="J6" s="30" t="s">
        <v>343</v>
      </c>
    </row>
    <row r="7" spans="1:15" x14ac:dyDescent="0.25">
      <c r="A7" s="25" t="s">
        <v>168</v>
      </c>
      <c r="B7" s="25" t="s">
        <v>167</v>
      </c>
      <c r="C7" s="11">
        <v>3</v>
      </c>
      <c r="D7" s="11" t="s">
        <v>38</v>
      </c>
      <c r="E7" s="11" t="s">
        <v>110</v>
      </c>
      <c r="F7" s="11" t="s">
        <v>319</v>
      </c>
    </row>
    <row r="8" spans="1:15" x14ac:dyDescent="0.25">
      <c r="A8" s="25" t="s">
        <v>184</v>
      </c>
      <c r="B8" s="25" t="s">
        <v>183</v>
      </c>
      <c r="C8" s="11">
        <v>3</v>
      </c>
      <c r="D8" s="11" t="s">
        <v>38</v>
      </c>
      <c r="E8" s="11" t="s">
        <v>110</v>
      </c>
      <c r="F8" s="11" t="s">
        <v>112</v>
      </c>
    </row>
    <row r="9" spans="1:15" x14ac:dyDescent="0.25">
      <c r="A9" s="25" t="s">
        <v>139</v>
      </c>
      <c r="B9" s="25" t="s">
        <v>138</v>
      </c>
      <c r="C9" s="11">
        <v>3</v>
      </c>
      <c r="D9" s="11" t="s">
        <v>319</v>
      </c>
      <c r="E9" s="11" t="s">
        <v>132</v>
      </c>
      <c r="F9" s="11" t="s">
        <v>14</v>
      </c>
    </row>
    <row r="10" spans="1:15" x14ac:dyDescent="0.25">
      <c r="A10" s="25" t="s">
        <v>196</v>
      </c>
      <c r="B10" s="25" t="s">
        <v>195</v>
      </c>
      <c r="C10" s="11">
        <v>3</v>
      </c>
      <c r="D10" s="11" t="s">
        <v>48</v>
      </c>
      <c r="E10" s="11" t="s">
        <v>109</v>
      </c>
      <c r="F10" s="11" t="s">
        <v>132</v>
      </c>
    </row>
    <row r="11" spans="1:15" x14ac:dyDescent="0.25">
      <c r="A11" s="25" t="s">
        <v>170</v>
      </c>
      <c r="B11" s="25" t="s">
        <v>169</v>
      </c>
      <c r="C11" s="11">
        <v>3</v>
      </c>
      <c r="D11" s="11" t="s">
        <v>38</v>
      </c>
      <c r="E11" s="11" t="s">
        <v>110</v>
      </c>
      <c r="F11" s="11" t="s">
        <v>93</v>
      </c>
    </row>
    <row r="12" spans="1:15" x14ac:dyDescent="0.25">
      <c r="A12" s="25" t="s">
        <v>239</v>
      </c>
      <c r="B12" s="25" t="s">
        <v>156</v>
      </c>
      <c r="C12" s="11">
        <v>3</v>
      </c>
      <c r="D12" s="11" t="s">
        <v>74</v>
      </c>
      <c r="E12" s="11" t="s">
        <v>93</v>
      </c>
      <c r="F12" s="11" t="s">
        <v>14</v>
      </c>
    </row>
    <row r="13" spans="1:15" x14ac:dyDescent="0.25">
      <c r="A13" s="25" t="s">
        <v>149</v>
      </c>
      <c r="B13" s="25" t="s">
        <v>148</v>
      </c>
      <c r="C13" s="11">
        <v>3</v>
      </c>
      <c r="D13" s="11" t="s">
        <v>319</v>
      </c>
      <c r="E13" s="11" t="s">
        <v>132</v>
      </c>
      <c r="F13" s="11" t="s">
        <v>14</v>
      </c>
    </row>
    <row r="14" spans="1:15" x14ac:dyDescent="0.25">
      <c r="A14" s="24" t="s">
        <v>335</v>
      </c>
      <c r="B14" s="1"/>
      <c r="C14" s="12"/>
      <c r="D14" s="12"/>
      <c r="E14" s="12"/>
      <c r="F14" s="12"/>
    </row>
    <row r="15" spans="1:15" ht="45" x14ac:dyDescent="0.25">
      <c r="A15" s="25" t="s">
        <v>180</v>
      </c>
      <c r="B15" s="25" t="s">
        <v>179</v>
      </c>
      <c r="C15" s="11">
        <v>2</v>
      </c>
      <c r="D15" s="11" t="s">
        <v>38</v>
      </c>
      <c r="E15" s="11" t="s">
        <v>333</v>
      </c>
      <c r="F15" s="12"/>
      <c r="J15" s="30" t="s">
        <v>344</v>
      </c>
    </row>
    <row r="16" spans="1:15" x14ac:dyDescent="0.25">
      <c r="A16" s="25" t="s">
        <v>145</v>
      </c>
      <c r="B16" s="25" t="s">
        <v>144</v>
      </c>
      <c r="C16" s="11">
        <v>2</v>
      </c>
      <c r="D16" s="11" t="s">
        <v>132</v>
      </c>
      <c r="E16" s="11" t="s">
        <v>334</v>
      </c>
      <c r="F16" s="12"/>
    </row>
    <row r="17" spans="1:10" x14ac:dyDescent="0.25">
      <c r="A17" s="23"/>
      <c r="B17" s="2"/>
      <c r="C17" s="12"/>
      <c r="D17" s="12"/>
      <c r="E17" s="12"/>
      <c r="F17" s="12"/>
    </row>
    <row r="18" spans="1:10" x14ac:dyDescent="0.25">
      <c r="A18" s="16" t="s">
        <v>330</v>
      </c>
      <c r="B18" s="1"/>
      <c r="C18" s="12"/>
      <c r="D18" s="12"/>
      <c r="E18" s="12"/>
      <c r="F18" s="12"/>
    </row>
    <row r="19" spans="1:10" x14ac:dyDescent="0.25">
      <c r="A19" s="10" t="s">
        <v>166</v>
      </c>
      <c r="B19" s="10" t="s">
        <v>165</v>
      </c>
      <c r="C19" s="11">
        <v>2</v>
      </c>
      <c r="D19" s="11" t="s">
        <v>38</v>
      </c>
      <c r="E19" s="11" t="s">
        <v>112</v>
      </c>
      <c r="J19" s="8"/>
    </row>
    <row r="20" spans="1:10" x14ac:dyDescent="0.25">
      <c r="A20" s="10" t="s">
        <v>137</v>
      </c>
      <c r="B20" s="10" t="s">
        <v>136</v>
      </c>
      <c r="C20" s="11">
        <v>2</v>
      </c>
      <c r="D20" s="11" t="s">
        <v>48</v>
      </c>
      <c r="E20" s="20" t="s">
        <v>14</v>
      </c>
      <c r="J20" s="8"/>
    </row>
    <row r="21" spans="1:10" x14ac:dyDescent="0.25">
      <c r="A21" s="10" t="s">
        <v>176</v>
      </c>
      <c r="B21" s="10" t="s">
        <v>175</v>
      </c>
      <c r="C21" s="11">
        <v>2</v>
      </c>
      <c r="D21" s="20" t="s">
        <v>38</v>
      </c>
      <c r="E21" s="11" t="s">
        <v>112</v>
      </c>
      <c r="J21" s="8"/>
    </row>
    <row r="22" spans="1:10" x14ac:dyDescent="0.25">
      <c r="A22" s="10" t="s">
        <v>155</v>
      </c>
      <c r="B22" s="10" t="s">
        <v>154</v>
      </c>
      <c r="C22" s="11">
        <v>2</v>
      </c>
      <c r="D22" s="11" t="s">
        <v>14</v>
      </c>
      <c r="E22" s="11" t="s">
        <v>109</v>
      </c>
      <c r="J22" s="8"/>
    </row>
    <row r="23" spans="1:10" x14ac:dyDescent="0.25">
      <c r="A23" s="10" t="s">
        <v>172</v>
      </c>
      <c r="B23" s="10" t="s">
        <v>171</v>
      </c>
      <c r="C23" s="11">
        <v>2</v>
      </c>
      <c r="D23" s="11" t="s">
        <v>38</v>
      </c>
      <c r="E23" s="11" t="s">
        <v>110</v>
      </c>
      <c r="J23" s="8"/>
    </row>
    <row r="24" spans="1:10" x14ac:dyDescent="0.25">
      <c r="A24" s="10" t="s">
        <v>298</v>
      </c>
      <c r="B24" s="10" t="s">
        <v>272</v>
      </c>
      <c r="C24" s="11">
        <v>2</v>
      </c>
      <c r="D24" s="11" t="s">
        <v>132</v>
      </c>
      <c r="E24" s="11" t="s">
        <v>103</v>
      </c>
      <c r="J24" s="8"/>
    </row>
    <row r="25" spans="1:10" x14ac:dyDescent="0.25">
      <c r="A25" s="10" t="s">
        <v>180</v>
      </c>
      <c r="B25" s="10" t="s">
        <v>179</v>
      </c>
      <c r="C25" s="11">
        <v>2</v>
      </c>
      <c r="D25" s="11" t="s">
        <v>38</v>
      </c>
      <c r="E25" s="11" t="s">
        <v>112</v>
      </c>
      <c r="J25" s="8"/>
    </row>
    <row r="26" spans="1:10" x14ac:dyDescent="0.25">
      <c r="A26" s="10" t="s">
        <v>194</v>
      </c>
      <c r="B26" s="10" t="s">
        <v>193</v>
      </c>
      <c r="C26" s="11">
        <v>2</v>
      </c>
      <c r="D26" s="11" t="s">
        <v>48</v>
      </c>
      <c r="E26" s="11" t="s">
        <v>60</v>
      </c>
      <c r="J26" s="8"/>
    </row>
    <row r="27" spans="1:10" x14ac:dyDescent="0.25">
      <c r="A27" s="10" t="s">
        <v>206</v>
      </c>
      <c r="B27" s="10" t="s">
        <v>205</v>
      </c>
      <c r="C27" s="11">
        <v>2</v>
      </c>
      <c r="D27" s="11" t="s">
        <v>48</v>
      </c>
      <c r="E27" s="11" t="s">
        <v>74</v>
      </c>
      <c r="J27" s="8"/>
    </row>
    <row r="28" spans="1:10" x14ac:dyDescent="0.25">
      <c r="A28" s="10" t="s">
        <v>233</v>
      </c>
      <c r="B28" s="10" t="s">
        <v>232</v>
      </c>
      <c r="C28" s="11">
        <v>2</v>
      </c>
      <c r="D28" s="11" t="s">
        <v>132</v>
      </c>
      <c r="E28" s="11" t="s">
        <v>74</v>
      </c>
      <c r="J28" s="8"/>
    </row>
    <row r="29" spans="1:10" x14ac:dyDescent="0.25">
      <c r="A29" s="10" t="s">
        <v>315</v>
      </c>
      <c r="B29" s="10" t="s">
        <v>286</v>
      </c>
      <c r="C29" s="11">
        <v>2</v>
      </c>
      <c r="D29" s="11" t="s">
        <v>132</v>
      </c>
      <c r="E29" s="11" t="s">
        <v>109</v>
      </c>
      <c r="J29" s="8"/>
    </row>
    <row r="30" spans="1:10" x14ac:dyDescent="0.25">
      <c r="A30" s="10" t="s">
        <v>214</v>
      </c>
      <c r="B30" s="10" t="s">
        <v>213</v>
      </c>
      <c r="C30" s="11">
        <v>2</v>
      </c>
      <c r="D30" s="11" t="s">
        <v>319</v>
      </c>
      <c r="E30" s="11" t="s">
        <v>60</v>
      </c>
      <c r="J30" s="8"/>
    </row>
    <row r="31" spans="1:10" x14ac:dyDescent="0.25">
      <c r="A31" s="10" t="s">
        <v>160</v>
      </c>
      <c r="B31" s="10" t="s">
        <v>325</v>
      </c>
      <c r="C31" s="11">
        <v>2</v>
      </c>
      <c r="D31" s="11" t="s">
        <v>14</v>
      </c>
      <c r="E31" s="11" t="s">
        <v>74</v>
      </c>
      <c r="J31" s="8"/>
    </row>
    <row r="32" spans="1:10" x14ac:dyDescent="0.25">
      <c r="A32" s="10" t="s">
        <v>212</v>
      </c>
      <c r="B32" s="10" t="s">
        <v>211</v>
      </c>
      <c r="C32" s="11">
        <v>2</v>
      </c>
      <c r="D32" s="11" t="s">
        <v>319</v>
      </c>
      <c r="E32" s="11" t="s">
        <v>60</v>
      </c>
      <c r="J32" s="8"/>
    </row>
    <row r="33" spans="1:10" x14ac:dyDescent="0.25">
      <c r="A33" s="10" t="s">
        <v>174</v>
      </c>
      <c r="B33" s="10" t="s">
        <v>173</v>
      </c>
      <c r="C33" s="11">
        <v>2</v>
      </c>
      <c r="D33" s="11" t="s">
        <v>38</v>
      </c>
      <c r="E33" s="11" t="s">
        <v>110</v>
      </c>
      <c r="J33" s="8"/>
    </row>
    <row r="34" spans="1:10" x14ac:dyDescent="0.25">
      <c r="A34" s="10" t="s">
        <v>178</v>
      </c>
      <c r="B34" s="10" t="s">
        <v>286</v>
      </c>
      <c r="C34" s="11">
        <v>2</v>
      </c>
      <c r="D34" s="11" t="s">
        <v>38</v>
      </c>
      <c r="E34" s="11" t="s">
        <v>132</v>
      </c>
      <c r="J34" s="8"/>
    </row>
    <row r="35" spans="1:10" x14ac:dyDescent="0.25">
      <c r="A35" s="10" t="s">
        <v>204</v>
      </c>
      <c r="B35" s="10" t="s">
        <v>324</v>
      </c>
      <c r="C35" s="11">
        <v>2</v>
      </c>
      <c r="D35" s="11" t="s">
        <v>48</v>
      </c>
      <c r="E35" s="11" t="s">
        <v>103</v>
      </c>
      <c r="J35" s="8"/>
    </row>
    <row r="36" spans="1:10" x14ac:dyDescent="0.25">
      <c r="A36" s="16" t="s">
        <v>331</v>
      </c>
      <c r="B36" s="1"/>
      <c r="C36" s="12"/>
      <c r="D36" s="12"/>
      <c r="E36" s="12"/>
      <c r="F36" s="12"/>
    </row>
    <row r="37" spans="1:10" x14ac:dyDescent="0.25">
      <c r="A37" s="10" t="s">
        <v>306</v>
      </c>
      <c r="B37" s="10" t="s">
        <v>305</v>
      </c>
      <c r="C37" s="11">
        <v>1</v>
      </c>
      <c r="D37" s="11" t="s">
        <v>132</v>
      </c>
      <c r="J37" s="8"/>
    </row>
    <row r="38" spans="1:10" x14ac:dyDescent="0.25">
      <c r="A38" s="10" t="s">
        <v>200</v>
      </c>
      <c r="B38" s="10" t="s">
        <v>199</v>
      </c>
      <c r="C38" s="11">
        <v>1</v>
      </c>
      <c r="D38" s="11" t="s">
        <v>48</v>
      </c>
      <c r="J38" s="8"/>
    </row>
    <row r="39" spans="1:10" x14ac:dyDescent="0.25">
      <c r="A39" s="10" t="s">
        <v>276</v>
      </c>
      <c r="B39" s="10" t="s">
        <v>140</v>
      </c>
      <c r="C39" s="11">
        <v>1</v>
      </c>
      <c r="D39" s="11" t="s">
        <v>103</v>
      </c>
      <c r="J39" s="8"/>
    </row>
    <row r="40" spans="1:10" x14ac:dyDescent="0.25">
      <c r="A40" s="10" t="s">
        <v>313</v>
      </c>
      <c r="B40" s="10" t="s">
        <v>312</v>
      </c>
      <c r="C40" s="11">
        <v>1</v>
      </c>
      <c r="D40" s="11" t="s">
        <v>132</v>
      </c>
      <c r="J40" s="8"/>
    </row>
    <row r="41" spans="1:10" x14ac:dyDescent="0.25">
      <c r="A41" s="10" t="s">
        <v>186</v>
      </c>
      <c r="B41" s="10" t="s">
        <v>254</v>
      </c>
      <c r="C41" s="11">
        <v>1</v>
      </c>
      <c r="D41" s="11" t="s">
        <v>48</v>
      </c>
      <c r="J41" s="8"/>
    </row>
    <row r="42" spans="1:10" x14ac:dyDescent="0.25">
      <c r="A42" s="10" t="s">
        <v>227</v>
      </c>
      <c r="B42" s="10" t="s">
        <v>226</v>
      </c>
      <c r="C42" s="11">
        <v>1</v>
      </c>
      <c r="D42" s="13" t="s">
        <v>60</v>
      </c>
      <c r="J42" s="8"/>
    </row>
    <row r="43" spans="1:10" x14ac:dyDescent="0.25">
      <c r="A43" s="10" t="s">
        <v>229</v>
      </c>
      <c r="B43" s="10" t="s">
        <v>228</v>
      </c>
      <c r="C43" s="11">
        <v>1</v>
      </c>
      <c r="D43" s="13" t="s">
        <v>60</v>
      </c>
      <c r="J43" s="8"/>
    </row>
    <row r="44" spans="1:10" x14ac:dyDescent="0.25">
      <c r="A44" s="10" t="s">
        <v>225</v>
      </c>
      <c r="B44" s="10" t="s">
        <v>146</v>
      </c>
      <c r="C44" s="11">
        <v>1</v>
      </c>
      <c r="D44" s="13" t="s">
        <v>60</v>
      </c>
      <c r="J44" s="8"/>
    </row>
    <row r="45" spans="1:10" x14ac:dyDescent="0.25">
      <c r="A45" s="10" t="s">
        <v>251</v>
      </c>
      <c r="B45" s="10" t="s">
        <v>146</v>
      </c>
      <c r="C45" s="11">
        <v>1</v>
      </c>
      <c r="D45" s="11" t="s">
        <v>319</v>
      </c>
      <c r="J45" s="8"/>
    </row>
    <row r="46" spans="1:10" x14ac:dyDescent="0.25">
      <c r="A46" s="10" t="s">
        <v>289</v>
      </c>
      <c r="B46" s="10" t="s">
        <v>254</v>
      </c>
      <c r="C46" s="11">
        <v>1</v>
      </c>
      <c r="D46" s="11" t="s">
        <v>109</v>
      </c>
      <c r="J46" s="8"/>
    </row>
    <row r="47" spans="1:10" x14ac:dyDescent="0.25">
      <c r="A47" s="10" t="s">
        <v>288</v>
      </c>
      <c r="B47" s="10" t="s">
        <v>215</v>
      </c>
      <c r="C47" s="11">
        <v>1</v>
      </c>
      <c r="D47" s="11" t="s">
        <v>109</v>
      </c>
      <c r="J47" s="8"/>
    </row>
    <row r="48" spans="1:10" x14ac:dyDescent="0.25">
      <c r="A48" s="10" t="s">
        <v>234</v>
      </c>
      <c r="B48" s="10" t="s">
        <v>286</v>
      </c>
      <c r="C48" s="11">
        <v>1</v>
      </c>
      <c r="D48" s="19" t="s">
        <v>74</v>
      </c>
      <c r="J48" s="8"/>
    </row>
    <row r="49" spans="1:10" x14ac:dyDescent="0.25">
      <c r="A49" s="10" t="s">
        <v>283</v>
      </c>
      <c r="B49" s="10" t="s">
        <v>282</v>
      </c>
      <c r="C49" s="11">
        <v>1</v>
      </c>
      <c r="D49" s="11" t="s">
        <v>103</v>
      </c>
      <c r="J49" s="8"/>
    </row>
    <row r="50" spans="1:10" x14ac:dyDescent="0.25">
      <c r="A50" s="10" t="s">
        <v>248</v>
      </c>
      <c r="B50" s="10" t="s">
        <v>247</v>
      </c>
      <c r="C50" s="11">
        <v>1</v>
      </c>
      <c r="D50" s="20" t="s">
        <v>319</v>
      </c>
      <c r="J50" s="8"/>
    </row>
    <row r="51" spans="1:10" x14ac:dyDescent="0.25">
      <c r="A51" s="10" t="s">
        <v>151</v>
      </c>
      <c r="B51" s="10" t="s">
        <v>150</v>
      </c>
      <c r="C51" s="11">
        <v>1</v>
      </c>
      <c r="D51" s="20" t="s">
        <v>14</v>
      </c>
      <c r="J51" s="8"/>
    </row>
    <row r="52" spans="1:10" x14ac:dyDescent="0.25">
      <c r="A52" s="10" t="s">
        <v>309</v>
      </c>
      <c r="B52" s="10" t="s">
        <v>286</v>
      </c>
      <c r="C52" s="11">
        <v>1</v>
      </c>
      <c r="D52" s="20" t="s">
        <v>132</v>
      </c>
      <c r="J52" s="8"/>
    </row>
    <row r="53" spans="1:10" x14ac:dyDescent="0.25">
      <c r="A53" s="10" t="s">
        <v>280</v>
      </c>
      <c r="B53" s="10" t="s">
        <v>279</v>
      </c>
      <c r="C53" s="11">
        <v>1</v>
      </c>
      <c r="D53" s="11" t="s">
        <v>103</v>
      </c>
      <c r="J53" s="8"/>
    </row>
    <row r="54" spans="1:10" x14ac:dyDescent="0.25">
      <c r="A54" s="10" t="s">
        <v>278</v>
      </c>
      <c r="B54" s="10" t="s">
        <v>277</v>
      </c>
      <c r="C54" s="11">
        <v>1</v>
      </c>
      <c r="D54" s="11" t="s">
        <v>103</v>
      </c>
      <c r="J54" s="8"/>
    </row>
    <row r="55" spans="1:10" x14ac:dyDescent="0.25">
      <c r="A55" s="10" t="s">
        <v>271</v>
      </c>
      <c r="B55" s="10" t="s">
        <v>270</v>
      </c>
      <c r="C55" s="11">
        <v>1</v>
      </c>
      <c r="D55" s="11" t="s">
        <v>93</v>
      </c>
      <c r="J55" s="8"/>
    </row>
    <row r="56" spans="1:10" x14ac:dyDescent="0.25">
      <c r="A56" s="10" t="s">
        <v>168</v>
      </c>
      <c r="B56" s="10" t="s">
        <v>254</v>
      </c>
      <c r="C56" s="11">
        <v>1</v>
      </c>
      <c r="D56" s="11" t="s">
        <v>319</v>
      </c>
      <c r="J56" s="8"/>
    </row>
    <row r="57" spans="1:10" x14ac:dyDescent="0.25">
      <c r="A57" s="10" t="s">
        <v>290</v>
      </c>
      <c r="B57" s="10" t="s">
        <v>167</v>
      </c>
      <c r="C57" s="11">
        <v>1</v>
      </c>
      <c r="D57" s="11" t="s">
        <v>132</v>
      </c>
      <c r="J57" s="8"/>
    </row>
    <row r="58" spans="1:10" x14ac:dyDescent="0.25">
      <c r="A58" s="10" t="s">
        <v>256</v>
      </c>
      <c r="B58" s="10" t="s">
        <v>255</v>
      </c>
      <c r="C58" s="11">
        <v>1</v>
      </c>
      <c r="D58" s="11" t="s">
        <v>319</v>
      </c>
      <c r="J58" s="8"/>
    </row>
    <row r="59" spans="1:10" x14ac:dyDescent="0.25">
      <c r="A59" s="10" t="s">
        <v>308</v>
      </c>
      <c r="B59" s="10" t="s">
        <v>307</v>
      </c>
      <c r="C59" s="11">
        <v>1</v>
      </c>
      <c r="D59" s="11" t="s">
        <v>132</v>
      </c>
      <c r="J59" s="8"/>
    </row>
    <row r="60" spans="1:10" x14ac:dyDescent="0.25">
      <c r="A60" s="10" t="s">
        <v>250</v>
      </c>
      <c r="B60" s="10" t="s">
        <v>249</v>
      </c>
      <c r="C60" s="11">
        <v>1</v>
      </c>
      <c r="D60" s="11" t="s">
        <v>319</v>
      </c>
      <c r="J60" s="8"/>
    </row>
    <row r="61" spans="1:10" x14ac:dyDescent="0.25">
      <c r="A61" s="10" t="s">
        <v>291</v>
      </c>
      <c r="B61" s="10" t="s">
        <v>273</v>
      </c>
      <c r="C61" s="11">
        <v>1</v>
      </c>
      <c r="D61" s="11" t="s">
        <v>132</v>
      </c>
      <c r="J61" s="8"/>
    </row>
    <row r="62" spans="1:10" x14ac:dyDescent="0.25">
      <c r="A62" s="10" t="s">
        <v>328</v>
      </c>
      <c r="B62" s="10" t="s">
        <v>189</v>
      </c>
      <c r="C62" s="11">
        <v>1</v>
      </c>
      <c r="D62" s="11" t="s">
        <v>93</v>
      </c>
      <c r="E62" s="12"/>
      <c r="J62" s="8"/>
    </row>
    <row r="63" spans="1:10" x14ac:dyDescent="0.25">
      <c r="A63" s="10" t="s">
        <v>328</v>
      </c>
      <c r="B63" s="10" t="s">
        <v>189</v>
      </c>
      <c r="C63" s="11">
        <v>1</v>
      </c>
      <c r="D63" s="11" t="s">
        <v>93</v>
      </c>
      <c r="E63" s="12"/>
      <c r="J63" s="8"/>
    </row>
    <row r="64" spans="1:10" x14ac:dyDescent="0.25">
      <c r="A64" s="10" t="s">
        <v>162</v>
      </c>
      <c r="B64" s="10" t="s">
        <v>161</v>
      </c>
      <c r="C64" s="11">
        <v>1</v>
      </c>
      <c r="D64" s="11" t="s">
        <v>14</v>
      </c>
      <c r="J64" s="8"/>
    </row>
    <row r="65" spans="1:10" x14ac:dyDescent="0.25">
      <c r="A65" s="10" t="s">
        <v>304</v>
      </c>
      <c r="B65" s="10" t="s">
        <v>322</v>
      </c>
      <c r="C65" s="11">
        <v>1</v>
      </c>
      <c r="D65" s="11" t="s">
        <v>132</v>
      </c>
      <c r="J65" s="8"/>
    </row>
    <row r="66" spans="1:10" x14ac:dyDescent="0.25">
      <c r="A66" s="10" t="s">
        <v>293</v>
      </c>
      <c r="B66" s="10" t="s">
        <v>292</v>
      </c>
      <c r="C66" s="11">
        <v>1</v>
      </c>
      <c r="D66" s="11" t="s">
        <v>132</v>
      </c>
      <c r="J66" s="8"/>
    </row>
    <row r="67" spans="1:10" x14ac:dyDescent="0.25">
      <c r="A67" s="10" t="s">
        <v>253</v>
      </c>
      <c r="B67" s="10" t="s">
        <v>252</v>
      </c>
      <c r="C67" s="11">
        <v>1</v>
      </c>
      <c r="D67" s="11" t="s">
        <v>319</v>
      </c>
      <c r="J67" s="8"/>
    </row>
    <row r="68" spans="1:10" x14ac:dyDescent="0.25">
      <c r="A68" s="10" t="s">
        <v>311</v>
      </c>
      <c r="B68" s="10" t="s">
        <v>310</v>
      </c>
      <c r="C68" s="11">
        <v>1</v>
      </c>
      <c r="D68" s="11" t="s">
        <v>132</v>
      </c>
      <c r="J68" s="8"/>
    </row>
    <row r="69" spans="1:10" x14ac:dyDescent="0.25">
      <c r="A69" s="10" t="s">
        <v>147</v>
      </c>
      <c r="B69" s="10" t="s">
        <v>146</v>
      </c>
      <c r="C69" s="11">
        <v>1</v>
      </c>
      <c r="D69" s="11" t="s">
        <v>14</v>
      </c>
      <c r="J69" s="8"/>
    </row>
    <row r="70" spans="1:10" x14ac:dyDescent="0.25">
      <c r="A70" s="10" t="s">
        <v>287</v>
      </c>
      <c r="B70" s="10" t="s">
        <v>163</v>
      </c>
      <c r="C70" s="11">
        <v>1</v>
      </c>
      <c r="D70" s="11" t="s">
        <v>109</v>
      </c>
      <c r="J70" s="8"/>
    </row>
    <row r="71" spans="1:10" x14ac:dyDescent="0.25">
      <c r="A71" s="10" t="s">
        <v>141</v>
      </c>
      <c r="B71" s="10" t="s">
        <v>140</v>
      </c>
      <c r="C71" s="11">
        <v>1</v>
      </c>
      <c r="D71" s="11" t="s">
        <v>14</v>
      </c>
      <c r="J71" s="8"/>
    </row>
    <row r="72" spans="1:10" x14ac:dyDescent="0.25">
      <c r="A72" s="10" t="s">
        <v>236</v>
      </c>
      <c r="B72" s="10" t="s">
        <v>235</v>
      </c>
      <c r="C72" s="11">
        <v>1</v>
      </c>
      <c r="D72" s="11" t="s">
        <v>74</v>
      </c>
      <c r="J72" s="8"/>
    </row>
    <row r="73" spans="1:10" x14ac:dyDescent="0.25">
      <c r="A73" s="10" t="s">
        <v>182</v>
      </c>
      <c r="B73" s="10" t="s">
        <v>181</v>
      </c>
      <c r="C73" s="11">
        <v>1</v>
      </c>
      <c r="D73" s="11" t="s">
        <v>38</v>
      </c>
      <c r="J73" s="8"/>
    </row>
    <row r="74" spans="1:10" x14ac:dyDescent="0.25">
      <c r="A74" s="10" t="s">
        <v>265</v>
      </c>
      <c r="B74" s="10" t="s">
        <v>264</v>
      </c>
      <c r="C74" s="11">
        <v>1</v>
      </c>
      <c r="D74" s="11" t="s">
        <v>93</v>
      </c>
      <c r="J74" s="8"/>
    </row>
    <row r="75" spans="1:10" x14ac:dyDescent="0.25">
      <c r="A75" s="10" t="s">
        <v>275</v>
      </c>
      <c r="B75" s="10" t="s">
        <v>274</v>
      </c>
      <c r="C75" s="11">
        <v>1</v>
      </c>
      <c r="D75" s="11" t="s">
        <v>103</v>
      </c>
      <c r="J75" s="8"/>
    </row>
    <row r="76" spans="1:10" x14ac:dyDescent="0.25">
      <c r="A76" s="10" t="s">
        <v>231</v>
      </c>
      <c r="B76" s="10" t="s">
        <v>230</v>
      </c>
      <c r="C76" s="11">
        <v>1</v>
      </c>
      <c r="D76" s="11" t="s">
        <v>60</v>
      </c>
      <c r="J76" s="8"/>
    </row>
    <row r="77" spans="1:10" x14ac:dyDescent="0.25">
      <c r="A77" s="10" t="s">
        <v>224</v>
      </c>
      <c r="B77" s="10" t="s">
        <v>223</v>
      </c>
      <c r="C77" s="11">
        <v>1</v>
      </c>
      <c r="D77" s="11" t="s">
        <v>60</v>
      </c>
      <c r="J77" s="8"/>
    </row>
    <row r="78" spans="1:10" x14ac:dyDescent="0.25">
      <c r="A78" s="10" t="s">
        <v>241</v>
      </c>
      <c r="B78" s="10" t="s">
        <v>240</v>
      </c>
      <c r="C78" s="11">
        <v>1</v>
      </c>
      <c r="D78" s="11" t="s">
        <v>74</v>
      </c>
      <c r="J78" s="8"/>
    </row>
    <row r="79" spans="1:10" x14ac:dyDescent="0.25">
      <c r="A79" s="10" t="s">
        <v>260</v>
      </c>
      <c r="B79" s="10" t="s">
        <v>259</v>
      </c>
      <c r="C79" s="11">
        <v>1</v>
      </c>
      <c r="D79" s="11" t="s">
        <v>93</v>
      </c>
      <c r="J79" s="8"/>
    </row>
    <row r="80" spans="1:10" x14ac:dyDescent="0.25">
      <c r="A80" s="10" t="s">
        <v>258</v>
      </c>
      <c r="B80" s="10" t="s">
        <v>257</v>
      </c>
      <c r="C80" s="11">
        <v>1</v>
      </c>
      <c r="D80" s="11" t="s">
        <v>319</v>
      </c>
      <c r="J80" s="8"/>
    </row>
    <row r="81" spans="1:10" x14ac:dyDescent="0.25">
      <c r="A81" s="10" t="s">
        <v>220</v>
      </c>
      <c r="B81" s="10" t="s">
        <v>219</v>
      </c>
      <c r="C81" s="11">
        <v>1</v>
      </c>
      <c r="D81" s="11" t="s">
        <v>60</v>
      </c>
      <c r="J81" s="8"/>
    </row>
    <row r="82" spans="1:10" x14ac:dyDescent="0.25">
      <c r="A82" s="10" t="s">
        <v>263</v>
      </c>
      <c r="B82" s="10" t="s">
        <v>262</v>
      </c>
      <c r="C82" s="11">
        <v>1</v>
      </c>
      <c r="D82" s="11" t="s">
        <v>93</v>
      </c>
      <c r="J82" s="8"/>
    </row>
    <row r="83" spans="1:10" x14ac:dyDescent="0.25">
      <c r="A83" s="10" t="s">
        <v>216</v>
      </c>
      <c r="B83" s="10" t="s">
        <v>146</v>
      </c>
      <c r="C83" s="11">
        <v>1</v>
      </c>
      <c r="D83" s="11" t="s">
        <v>132</v>
      </c>
      <c r="E83" s="12"/>
      <c r="J83" s="8"/>
    </row>
    <row r="84" spans="1:10" x14ac:dyDescent="0.25">
      <c r="A84" s="10" t="s">
        <v>216</v>
      </c>
      <c r="B84" s="10" t="s">
        <v>215</v>
      </c>
      <c r="C84" s="11">
        <v>1</v>
      </c>
      <c r="D84" s="11" t="s">
        <v>60</v>
      </c>
      <c r="E84" s="12"/>
      <c r="J84" s="8"/>
    </row>
    <row r="85" spans="1:10" x14ac:dyDescent="0.25">
      <c r="A85" s="10" t="s">
        <v>300</v>
      </c>
      <c r="B85" s="10" t="s">
        <v>299</v>
      </c>
      <c r="C85" s="11">
        <v>1</v>
      </c>
      <c r="D85" s="11" t="s">
        <v>132</v>
      </c>
      <c r="J85" s="8"/>
    </row>
    <row r="86" spans="1:10" x14ac:dyDescent="0.25">
      <c r="A86" s="10" t="s">
        <v>198</v>
      </c>
      <c r="B86" s="10" t="s">
        <v>197</v>
      </c>
      <c r="C86" s="11">
        <v>1</v>
      </c>
      <c r="D86" s="11" t="s">
        <v>48</v>
      </c>
      <c r="J86" s="8"/>
    </row>
    <row r="87" spans="1:10" x14ac:dyDescent="0.25">
      <c r="A87" s="10" t="s">
        <v>297</v>
      </c>
      <c r="B87" s="10" t="s">
        <v>296</v>
      </c>
      <c r="C87" s="11">
        <v>1</v>
      </c>
      <c r="D87" s="11" t="s">
        <v>132</v>
      </c>
      <c r="J87" s="8"/>
    </row>
    <row r="88" spans="1:10" x14ac:dyDescent="0.25">
      <c r="A88" s="10" t="s">
        <v>218</v>
      </c>
      <c r="B88" s="10" t="s">
        <v>217</v>
      </c>
      <c r="C88" s="11">
        <v>1</v>
      </c>
      <c r="D88" s="11" t="s">
        <v>60</v>
      </c>
      <c r="J88" s="8"/>
    </row>
    <row r="89" spans="1:10" x14ac:dyDescent="0.25">
      <c r="A89" s="10" t="s">
        <v>190</v>
      </c>
      <c r="B89" s="10" t="s">
        <v>189</v>
      </c>
      <c r="C89" s="11">
        <v>1</v>
      </c>
      <c r="D89" s="11" t="s">
        <v>48</v>
      </c>
      <c r="J89" s="8"/>
    </row>
    <row r="90" spans="1:10" x14ac:dyDescent="0.25">
      <c r="A90" s="10" t="s">
        <v>269</v>
      </c>
      <c r="B90" s="6" t="s">
        <v>268</v>
      </c>
      <c r="C90" s="11">
        <v>1</v>
      </c>
      <c r="D90" s="11" t="s">
        <v>93</v>
      </c>
      <c r="J90" s="8"/>
    </row>
    <row r="91" spans="1:10" x14ac:dyDescent="0.25">
      <c r="A91" s="10" t="s">
        <v>143</v>
      </c>
      <c r="B91" s="10" t="s">
        <v>142</v>
      </c>
      <c r="C91" s="11">
        <v>1</v>
      </c>
      <c r="D91" s="11" t="s">
        <v>14</v>
      </c>
      <c r="J91" s="8"/>
    </row>
    <row r="92" spans="1:10" x14ac:dyDescent="0.25">
      <c r="A92" s="10" t="s">
        <v>210</v>
      </c>
      <c r="B92" s="10" t="s">
        <v>209</v>
      </c>
      <c r="C92" s="11">
        <v>1</v>
      </c>
      <c r="D92" s="11" t="s">
        <v>60</v>
      </c>
      <c r="J92" s="8"/>
    </row>
    <row r="93" spans="1:10" x14ac:dyDescent="0.25">
      <c r="A93" s="10" t="s">
        <v>222</v>
      </c>
      <c r="B93" s="10" t="s">
        <v>221</v>
      </c>
      <c r="C93" s="11">
        <v>1</v>
      </c>
      <c r="D93" s="11" t="s">
        <v>60</v>
      </c>
      <c r="J93" s="8"/>
    </row>
    <row r="94" spans="1:10" x14ac:dyDescent="0.25">
      <c r="A94" s="10" t="s">
        <v>238</v>
      </c>
      <c r="B94" s="10" t="s">
        <v>237</v>
      </c>
      <c r="C94" s="11">
        <v>1</v>
      </c>
      <c r="D94" s="11" t="s">
        <v>74</v>
      </c>
      <c r="J94" s="8"/>
    </row>
    <row r="95" spans="1:10" x14ac:dyDescent="0.25">
      <c r="A95" s="10" t="s">
        <v>302</v>
      </c>
      <c r="B95" s="10" t="s">
        <v>301</v>
      </c>
      <c r="C95" s="11">
        <v>1</v>
      </c>
      <c r="D95" s="11" t="s">
        <v>132</v>
      </c>
      <c r="J95" s="8"/>
    </row>
    <row r="96" spans="1:10" x14ac:dyDescent="0.25">
      <c r="A96" s="10" t="s">
        <v>281</v>
      </c>
      <c r="B96" s="10" t="s">
        <v>146</v>
      </c>
      <c r="C96" s="11">
        <v>1</v>
      </c>
      <c r="D96" s="11" t="s">
        <v>103</v>
      </c>
      <c r="J96" s="8"/>
    </row>
    <row r="97" spans="1:10" x14ac:dyDescent="0.25">
      <c r="A97" s="10" t="s">
        <v>188</v>
      </c>
      <c r="B97" s="10" t="s">
        <v>187</v>
      </c>
      <c r="C97" s="11">
        <v>1</v>
      </c>
      <c r="D97" s="11" t="s">
        <v>48</v>
      </c>
      <c r="J97" s="8"/>
    </row>
    <row r="98" spans="1:10" x14ac:dyDescent="0.25">
      <c r="A98" s="10" t="s">
        <v>244</v>
      </c>
      <c r="B98" s="10" t="s">
        <v>177</v>
      </c>
      <c r="C98" s="11">
        <v>1</v>
      </c>
      <c r="D98" s="11" t="s">
        <v>74</v>
      </c>
      <c r="J98" s="8"/>
    </row>
    <row r="99" spans="1:10" x14ac:dyDescent="0.25">
      <c r="A99" s="10" t="s">
        <v>192</v>
      </c>
      <c r="B99" s="10" t="s">
        <v>323</v>
      </c>
      <c r="C99" s="11">
        <v>1</v>
      </c>
      <c r="D99" s="11" t="s">
        <v>48</v>
      </c>
      <c r="J99" s="8"/>
    </row>
    <row r="100" spans="1:10" x14ac:dyDescent="0.25">
      <c r="A100" s="10" t="s">
        <v>243</v>
      </c>
      <c r="B100" s="10" t="s">
        <v>242</v>
      </c>
      <c r="C100" s="11">
        <v>1</v>
      </c>
      <c r="D100" s="11" t="s">
        <v>74</v>
      </c>
      <c r="J100" s="8"/>
    </row>
    <row r="101" spans="1:10" x14ac:dyDescent="0.25">
      <c r="A101" s="10" t="s">
        <v>267</v>
      </c>
      <c r="B101" s="10" t="s">
        <v>266</v>
      </c>
      <c r="C101" s="11">
        <v>1</v>
      </c>
      <c r="D101" s="11" t="s">
        <v>93</v>
      </c>
      <c r="J101" s="8"/>
    </row>
    <row r="102" spans="1:10" x14ac:dyDescent="0.25">
      <c r="A102" s="10" t="s">
        <v>314</v>
      </c>
      <c r="B102" s="10" t="s">
        <v>286</v>
      </c>
      <c r="C102" s="11">
        <v>1</v>
      </c>
      <c r="D102" s="11" t="s">
        <v>132</v>
      </c>
      <c r="J102" s="8"/>
    </row>
    <row r="103" spans="1:10" x14ac:dyDescent="0.25">
      <c r="A103" s="10" t="s">
        <v>153</v>
      </c>
      <c r="B103" s="10" t="s">
        <v>152</v>
      </c>
      <c r="C103" s="11">
        <v>1</v>
      </c>
      <c r="D103" s="11" t="s">
        <v>14</v>
      </c>
      <c r="J103" s="8"/>
    </row>
    <row r="104" spans="1:10" x14ac:dyDescent="0.25">
      <c r="A104" s="10" t="s">
        <v>202</v>
      </c>
      <c r="B104" s="10" t="s">
        <v>201</v>
      </c>
      <c r="C104" s="11">
        <v>1</v>
      </c>
      <c r="D104" s="11" t="s">
        <v>48</v>
      </c>
      <c r="J104" s="8"/>
    </row>
    <row r="105" spans="1:10" x14ac:dyDescent="0.25">
      <c r="A105" s="10" t="s">
        <v>246</v>
      </c>
      <c r="B105" s="10" t="s">
        <v>245</v>
      </c>
      <c r="C105" s="11">
        <v>1</v>
      </c>
      <c r="D105" s="11" t="s">
        <v>74</v>
      </c>
      <c r="J105" s="8"/>
    </row>
    <row r="106" spans="1:10" x14ac:dyDescent="0.25">
      <c r="A106" s="10" t="s">
        <v>285</v>
      </c>
      <c r="B106" s="10" t="s">
        <v>284</v>
      </c>
      <c r="C106" s="11">
        <v>1</v>
      </c>
      <c r="D106" s="11" t="s">
        <v>103</v>
      </c>
      <c r="J106" s="8"/>
    </row>
    <row r="107" spans="1:10" x14ac:dyDescent="0.25">
      <c r="A107" s="15" t="s">
        <v>332</v>
      </c>
      <c r="B107" s="15" t="s">
        <v>329</v>
      </c>
      <c r="C107" s="22" t="s">
        <v>326</v>
      </c>
    </row>
    <row r="108" spans="1:10" x14ac:dyDescent="0.25">
      <c r="A108" s="10" t="s">
        <v>18</v>
      </c>
      <c r="B108" s="10" t="s">
        <v>18</v>
      </c>
      <c r="C108" s="22" t="s">
        <v>327</v>
      </c>
    </row>
  </sheetData>
  <sortState xmlns:xlrd2="http://schemas.microsoft.com/office/spreadsheetml/2017/richdata2" ref="A19:C106">
    <sortCondition ref="A19:A106"/>
  </sortState>
  <mergeCells count="1">
    <mergeCell ref="D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B880-90FF-413E-871D-618F87E6A17C}">
  <dimension ref="A1:H159"/>
  <sheetViews>
    <sheetView workbookViewId="0">
      <pane ySplit="1" topLeftCell="A2" activePane="bottomLeft" state="frozen"/>
      <selection pane="bottomLeft" activeCell="D145" sqref="D145"/>
    </sheetView>
  </sheetViews>
  <sheetFormatPr defaultRowHeight="15" customHeight="1" x14ac:dyDescent="0.25"/>
  <cols>
    <col min="1" max="1" width="28.85546875" style="3" customWidth="1"/>
    <col min="2" max="2" width="15.85546875" style="3" customWidth="1"/>
    <col min="3" max="3" width="14.7109375" style="3" customWidth="1"/>
    <col min="4" max="4" width="65.28515625" style="4" customWidth="1"/>
    <col min="5" max="5" width="17" style="5" customWidth="1"/>
    <col min="6" max="6" width="6.42578125" style="5" customWidth="1"/>
    <col min="7" max="7" width="21.140625" style="5" customWidth="1"/>
    <col min="8" max="8" width="25.7109375" style="5" customWidth="1"/>
    <col min="9" max="16384" width="9.140625" style="5"/>
  </cols>
  <sheetData>
    <row r="1" spans="1:8" ht="15" customHeight="1" x14ac:dyDescent="0.25">
      <c r="A1" s="17" t="s">
        <v>15</v>
      </c>
      <c r="B1" s="17" t="s">
        <v>316</v>
      </c>
      <c r="C1" s="17" t="s">
        <v>317</v>
      </c>
      <c r="D1" s="18" t="s">
        <v>16</v>
      </c>
      <c r="E1" s="17" t="s">
        <v>336</v>
      </c>
      <c r="F1" s="17" t="s">
        <v>337</v>
      </c>
      <c r="G1" s="17" t="s">
        <v>340</v>
      </c>
      <c r="H1" s="17" t="s">
        <v>339</v>
      </c>
    </row>
    <row r="2" spans="1:8" ht="15" customHeight="1" x14ac:dyDescent="0.25">
      <c r="A2" s="3" t="s">
        <v>38</v>
      </c>
      <c r="B2" s="3" t="s">
        <v>165</v>
      </c>
      <c r="C2" s="3" t="s">
        <v>166</v>
      </c>
      <c r="D2" s="7" t="s">
        <v>22</v>
      </c>
      <c r="E2" s="3" t="s">
        <v>338</v>
      </c>
      <c r="F2" s="3" t="s">
        <v>338</v>
      </c>
      <c r="G2" s="3"/>
    </row>
    <row r="3" spans="1:8" ht="15" customHeight="1" x14ac:dyDescent="0.25">
      <c r="A3" s="3" t="s">
        <v>38</v>
      </c>
      <c r="B3" s="3" t="s">
        <v>189</v>
      </c>
      <c r="C3" s="3" t="s">
        <v>164</v>
      </c>
      <c r="D3" s="7" t="s">
        <v>20</v>
      </c>
      <c r="E3" s="3" t="s">
        <v>338</v>
      </c>
      <c r="F3" s="3" t="s">
        <v>338</v>
      </c>
      <c r="G3" s="3"/>
    </row>
    <row r="4" spans="1:8" ht="15" customHeight="1" x14ac:dyDescent="0.25">
      <c r="A4" s="3" t="s">
        <v>38</v>
      </c>
      <c r="B4" s="3" t="s">
        <v>175</v>
      </c>
      <c r="C4" s="3" t="s">
        <v>176</v>
      </c>
      <c r="D4" s="7" t="s">
        <v>28</v>
      </c>
      <c r="E4" s="3" t="s">
        <v>338</v>
      </c>
      <c r="F4" s="3" t="s">
        <v>338</v>
      </c>
      <c r="G4" s="3"/>
    </row>
    <row r="5" spans="1:8" ht="15" customHeight="1" x14ac:dyDescent="0.25">
      <c r="A5" s="3" t="s">
        <v>38</v>
      </c>
      <c r="B5" s="3" t="s">
        <v>169</v>
      </c>
      <c r="C5" s="3" t="s">
        <v>170</v>
      </c>
      <c r="D5" s="7" t="s">
        <v>25</v>
      </c>
      <c r="E5" s="3" t="s">
        <v>338</v>
      </c>
      <c r="F5" s="3" t="s">
        <v>338</v>
      </c>
      <c r="G5" s="3"/>
    </row>
    <row r="6" spans="1:8" ht="15" customHeight="1" x14ac:dyDescent="0.25">
      <c r="A6" s="3" t="s">
        <v>38</v>
      </c>
      <c r="B6" s="3" t="s">
        <v>167</v>
      </c>
      <c r="C6" s="3" t="s">
        <v>168</v>
      </c>
      <c r="D6" s="7" t="s">
        <v>23</v>
      </c>
      <c r="E6" s="3" t="s">
        <v>338</v>
      </c>
      <c r="F6" s="3" t="s">
        <v>338</v>
      </c>
      <c r="G6" s="3"/>
    </row>
    <row r="7" spans="1:8" ht="15" customHeight="1" x14ac:dyDescent="0.25">
      <c r="A7" s="3" t="s">
        <v>38</v>
      </c>
      <c r="B7" s="3" t="s">
        <v>183</v>
      </c>
      <c r="C7" s="3" t="s">
        <v>184</v>
      </c>
      <c r="D7" s="7" t="s">
        <v>35</v>
      </c>
      <c r="E7" s="3" t="s">
        <v>338</v>
      </c>
      <c r="F7" s="3" t="s">
        <v>338</v>
      </c>
      <c r="G7" s="3"/>
    </row>
    <row r="8" spans="1:8" ht="15" customHeight="1" x14ac:dyDescent="0.25">
      <c r="A8" s="3" t="s">
        <v>38</v>
      </c>
      <c r="B8" s="3" t="s">
        <v>171</v>
      </c>
      <c r="C8" s="3" t="s">
        <v>172</v>
      </c>
      <c r="D8" s="7" t="s">
        <v>26</v>
      </c>
      <c r="E8" s="3" t="s">
        <v>338</v>
      </c>
      <c r="F8" s="3" t="s">
        <v>338</v>
      </c>
      <c r="G8" s="3"/>
    </row>
    <row r="9" spans="1:8" ht="15" customHeight="1" x14ac:dyDescent="0.25">
      <c r="A9" s="3" t="s">
        <v>38</v>
      </c>
      <c r="B9" s="3" t="s">
        <v>179</v>
      </c>
      <c r="C9" s="3" t="s">
        <v>180</v>
      </c>
      <c r="D9" s="7" t="s">
        <v>31</v>
      </c>
      <c r="E9" s="3" t="s">
        <v>338</v>
      </c>
      <c r="F9" s="3" t="s">
        <v>338</v>
      </c>
      <c r="G9" s="3"/>
    </row>
    <row r="10" spans="1:8" ht="15" customHeight="1" x14ac:dyDescent="0.25">
      <c r="A10" s="3" t="s">
        <v>38</v>
      </c>
      <c r="B10" s="3" t="s">
        <v>181</v>
      </c>
      <c r="C10" s="3" t="s">
        <v>182</v>
      </c>
      <c r="D10" s="7" t="s">
        <v>33</v>
      </c>
      <c r="E10" s="3" t="s">
        <v>338</v>
      </c>
      <c r="F10" s="3" t="s">
        <v>338</v>
      </c>
      <c r="G10" s="3"/>
    </row>
    <row r="11" spans="1:8" ht="15" customHeight="1" x14ac:dyDescent="0.25">
      <c r="A11" s="3" t="s">
        <v>38</v>
      </c>
      <c r="B11" s="3" t="s">
        <v>131</v>
      </c>
      <c r="C11" s="3" t="s">
        <v>133</v>
      </c>
      <c r="D11" s="7" t="s">
        <v>36</v>
      </c>
      <c r="E11" s="3" t="s">
        <v>338</v>
      </c>
      <c r="F11" s="3" t="s">
        <v>338</v>
      </c>
      <c r="G11" s="3"/>
    </row>
    <row r="12" spans="1:8" ht="15" customHeight="1" x14ac:dyDescent="0.25">
      <c r="A12" s="3" t="s">
        <v>38</v>
      </c>
      <c r="B12" s="3" t="s">
        <v>163</v>
      </c>
      <c r="C12" s="3" t="s">
        <v>158</v>
      </c>
      <c r="D12" s="7" t="s">
        <v>19</v>
      </c>
      <c r="E12" s="3" t="s">
        <v>338</v>
      </c>
      <c r="F12" s="3" t="s">
        <v>338</v>
      </c>
      <c r="G12" s="3"/>
    </row>
    <row r="13" spans="1:8" ht="15" customHeight="1" x14ac:dyDescent="0.25">
      <c r="A13" s="3" t="s">
        <v>38</v>
      </c>
      <c r="B13" s="3" t="s">
        <v>173</v>
      </c>
      <c r="C13" s="3" t="s">
        <v>174</v>
      </c>
      <c r="D13" s="7" t="s">
        <v>27</v>
      </c>
      <c r="E13" s="3" t="s">
        <v>338</v>
      </c>
      <c r="F13" s="3" t="s">
        <v>338</v>
      </c>
      <c r="G13" s="3"/>
    </row>
    <row r="14" spans="1:8" ht="15" customHeight="1" x14ac:dyDescent="0.25">
      <c r="A14" s="3" t="s">
        <v>38</v>
      </c>
      <c r="B14" s="3" t="s">
        <v>177</v>
      </c>
      <c r="C14" s="3" t="s">
        <v>178</v>
      </c>
      <c r="D14" s="7" t="s">
        <v>30</v>
      </c>
      <c r="E14" s="3" t="s">
        <v>338</v>
      </c>
      <c r="F14" s="3" t="s">
        <v>338</v>
      </c>
      <c r="G14" s="3"/>
    </row>
    <row r="15" spans="1:8" ht="15" customHeight="1" x14ac:dyDescent="0.25">
      <c r="A15" s="3" t="s">
        <v>38</v>
      </c>
      <c r="B15" s="3" t="s">
        <v>134</v>
      </c>
      <c r="C15" s="3" t="s">
        <v>135</v>
      </c>
      <c r="D15" s="7" t="s">
        <v>37</v>
      </c>
      <c r="E15" s="3" t="s">
        <v>338</v>
      </c>
      <c r="F15" s="3" t="s">
        <v>338</v>
      </c>
      <c r="G15" s="3"/>
    </row>
    <row r="16" spans="1:8" ht="15" customHeight="1" x14ac:dyDescent="0.25">
      <c r="A16" s="3" t="s">
        <v>318</v>
      </c>
      <c r="B16" s="6" t="s">
        <v>226</v>
      </c>
      <c r="C16" s="3" t="s">
        <v>227</v>
      </c>
      <c r="D16" s="7" t="s">
        <v>57</v>
      </c>
      <c r="E16" s="5">
        <v>2.3679188835753706E-2</v>
      </c>
      <c r="F16" s="28">
        <f>_xlfn.CEILING.MATH(_xlfn.RANK.EQ(E16,$E$16:$E$29)/7)</f>
        <v>2</v>
      </c>
      <c r="G16" s="29" t="str">
        <f>IF(F16=2, "September 30, 2025", "September 30, 2024")</f>
        <v>September 30, 2025</v>
      </c>
      <c r="H16" s="5">
        <f ca="1">RAND()</f>
        <v>8.7110263846239988E-2</v>
      </c>
    </row>
    <row r="17" spans="1:8" ht="15" customHeight="1" x14ac:dyDescent="0.25">
      <c r="A17" s="3" t="s">
        <v>318</v>
      </c>
      <c r="B17" s="6" t="s">
        <v>228</v>
      </c>
      <c r="C17" s="3" t="s">
        <v>229</v>
      </c>
      <c r="D17" s="7" t="s">
        <v>58</v>
      </c>
      <c r="E17" s="5">
        <v>0.79375167390295243</v>
      </c>
      <c r="F17" s="28">
        <f t="shared" ref="F17:F29" si="0">_xlfn.CEILING.MATH(_xlfn.RANK.EQ(E17,$E$16:$E$29)/7)</f>
        <v>1</v>
      </c>
      <c r="G17" s="29" t="str">
        <f t="shared" ref="G17:G80" si="1">IF(F17=2, "September 30, 2025", "September 30, 2024")</f>
        <v>September 30, 2024</v>
      </c>
      <c r="H17" s="5">
        <f t="shared" ref="H17:H80" ca="1" si="2">RAND()</f>
        <v>0.87409888935886837</v>
      </c>
    </row>
    <row r="18" spans="1:8" ht="15" customHeight="1" x14ac:dyDescent="0.25">
      <c r="A18" s="3" t="s">
        <v>318</v>
      </c>
      <c r="B18" s="6" t="s">
        <v>146</v>
      </c>
      <c r="C18" s="3" t="s">
        <v>225</v>
      </c>
      <c r="D18" s="7" t="s">
        <v>56</v>
      </c>
      <c r="E18" s="5">
        <v>0.55559962045674527</v>
      </c>
      <c r="F18" s="28">
        <f t="shared" si="0"/>
        <v>1</v>
      </c>
      <c r="G18" s="29" t="str">
        <f t="shared" si="1"/>
        <v>September 30, 2024</v>
      </c>
      <c r="H18" s="5">
        <f t="shared" ca="1" si="2"/>
        <v>0.95912558036558859</v>
      </c>
    </row>
    <row r="19" spans="1:8" ht="15" customHeight="1" x14ac:dyDescent="0.25">
      <c r="A19" s="3" t="s">
        <v>318</v>
      </c>
      <c r="B19" s="6" t="s">
        <v>208</v>
      </c>
      <c r="C19" s="3" t="s">
        <v>194</v>
      </c>
      <c r="D19" s="7" t="s">
        <v>49</v>
      </c>
      <c r="E19" s="5">
        <v>0.97860836563227105</v>
      </c>
      <c r="F19" s="28">
        <f t="shared" si="0"/>
        <v>1</v>
      </c>
      <c r="G19" s="29" t="str">
        <f t="shared" si="1"/>
        <v>September 30, 2024</v>
      </c>
      <c r="H19" s="5">
        <f t="shared" ca="1" si="2"/>
        <v>0.67666049162732389</v>
      </c>
    </row>
    <row r="20" spans="1:8" ht="15" customHeight="1" x14ac:dyDescent="0.25">
      <c r="A20" s="3" t="s">
        <v>318</v>
      </c>
      <c r="B20" s="6" t="s">
        <v>230</v>
      </c>
      <c r="C20" s="3" t="s">
        <v>231</v>
      </c>
      <c r="D20" s="7" t="s">
        <v>59</v>
      </c>
      <c r="E20" s="5">
        <v>0.73026801580013934</v>
      </c>
      <c r="F20" s="28">
        <f t="shared" si="0"/>
        <v>1</v>
      </c>
      <c r="G20" s="29" t="str">
        <f t="shared" si="1"/>
        <v>September 30, 2024</v>
      </c>
      <c r="H20" s="5">
        <f t="shared" ca="1" si="2"/>
        <v>0.94483372641089058</v>
      </c>
    </row>
    <row r="21" spans="1:8" ht="15" customHeight="1" x14ac:dyDescent="0.25">
      <c r="A21" s="3" t="s">
        <v>318</v>
      </c>
      <c r="B21" s="6" t="s">
        <v>223</v>
      </c>
      <c r="C21" s="3" t="s">
        <v>224</v>
      </c>
      <c r="D21" s="7" t="s">
        <v>56</v>
      </c>
      <c r="E21" s="5">
        <v>0.96888461324766784</v>
      </c>
      <c r="F21" s="28">
        <f t="shared" si="0"/>
        <v>1</v>
      </c>
      <c r="G21" s="29" t="str">
        <f t="shared" si="1"/>
        <v>September 30, 2024</v>
      </c>
      <c r="H21" s="5">
        <f t="shared" ca="1" si="2"/>
        <v>0.30094854933187065</v>
      </c>
    </row>
    <row r="22" spans="1:8" ht="15" customHeight="1" x14ac:dyDescent="0.25">
      <c r="A22" s="3" t="s">
        <v>318</v>
      </c>
      <c r="B22" s="6" t="s">
        <v>219</v>
      </c>
      <c r="C22" s="3" t="s">
        <v>220</v>
      </c>
      <c r="D22" s="7" t="s">
        <v>55</v>
      </c>
      <c r="E22" s="5">
        <v>0.84136259569240202</v>
      </c>
      <c r="F22" s="28">
        <f t="shared" si="0"/>
        <v>1</v>
      </c>
      <c r="G22" s="29" t="str">
        <f t="shared" si="1"/>
        <v>September 30, 2024</v>
      </c>
      <c r="H22" s="5">
        <f t="shared" ca="1" si="2"/>
        <v>0.81819121449770515</v>
      </c>
    </row>
    <row r="23" spans="1:8" ht="15" customHeight="1" x14ac:dyDescent="0.25">
      <c r="A23" s="3" t="s">
        <v>318</v>
      </c>
      <c r="B23" s="6" t="s">
        <v>215</v>
      </c>
      <c r="C23" s="3" t="s">
        <v>216</v>
      </c>
      <c r="D23" s="7" t="s">
        <v>53</v>
      </c>
      <c r="E23" s="5">
        <v>0.38316024758935541</v>
      </c>
      <c r="F23" s="28">
        <f t="shared" si="0"/>
        <v>2</v>
      </c>
      <c r="G23" s="29" t="str">
        <f t="shared" si="1"/>
        <v>September 30, 2025</v>
      </c>
      <c r="H23" s="5">
        <f t="shared" ca="1" si="2"/>
        <v>0.13555405767199391</v>
      </c>
    </row>
    <row r="24" spans="1:8" ht="15" customHeight="1" x14ac:dyDescent="0.25">
      <c r="A24" s="3" t="s">
        <v>318</v>
      </c>
      <c r="B24" s="6" t="s">
        <v>217</v>
      </c>
      <c r="C24" s="3" t="s">
        <v>218</v>
      </c>
      <c r="D24" s="7" t="s">
        <v>54</v>
      </c>
      <c r="E24" s="5">
        <v>0.85293617139610378</v>
      </c>
      <c r="F24" s="28">
        <f t="shared" si="0"/>
        <v>1</v>
      </c>
      <c r="G24" s="29" t="str">
        <f t="shared" si="1"/>
        <v>September 30, 2024</v>
      </c>
      <c r="H24" s="5">
        <f t="shared" ca="1" si="2"/>
        <v>0.73137248057873583</v>
      </c>
    </row>
    <row r="25" spans="1:8" ht="15" customHeight="1" x14ac:dyDescent="0.25">
      <c r="A25" s="3" t="s">
        <v>318</v>
      </c>
      <c r="B25" s="6" t="s">
        <v>209</v>
      </c>
      <c r="C25" s="3" t="s">
        <v>210</v>
      </c>
      <c r="D25" s="7" t="s">
        <v>50</v>
      </c>
      <c r="E25" s="5">
        <v>0.4364335785151563</v>
      </c>
      <c r="F25" s="28">
        <f t="shared" si="0"/>
        <v>2</v>
      </c>
      <c r="G25" s="29" t="str">
        <f t="shared" si="1"/>
        <v>September 30, 2025</v>
      </c>
      <c r="H25" s="5">
        <f t="shared" ca="1" si="2"/>
        <v>0.9205794633722385</v>
      </c>
    </row>
    <row r="26" spans="1:8" ht="15" customHeight="1" x14ac:dyDescent="0.25">
      <c r="A26" s="3" t="s">
        <v>318</v>
      </c>
      <c r="B26" s="6" t="s">
        <v>221</v>
      </c>
      <c r="C26" s="3" t="s">
        <v>222</v>
      </c>
      <c r="D26" s="7" t="s">
        <v>55</v>
      </c>
      <c r="E26" s="5">
        <v>0.21019304683595275</v>
      </c>
      <c r="F26" s="28">
        <f t="shared" si="0"/>
        <v>2</v>
      </c>
      <c r="G26" s="29" t="str">
        <f t="shared" si="1"/>
        <v>September 30, 2025</v>
      </c>
      <c r="H26" s="5">
        <f t="shared" ca="1" si="2"/>
        <v>0.95105284634153064</v>
      </c>
    </row>
    <row r="27" spans="1:8" ht="15" customHeight="1" x14ac:dyDescent="0.25">
      <c r="A27" s="3" t="s">
        <v>318</v>
      </c>
      <c r="B27" s="6" t="s">
        <v>213</v>
      </c>
      <c r="C27" s="3" t="s">
        <v>214</v>
      </c>
      <c r="D27" s="7" t="s">
        <v>52</v>
      </c>
      <c r="E27" s="5">
        <v>0.34524287438574008</v>
      </c>
      <c r="F27" s="28">
        <f t="shared" si="0"/>
        <v>2</v>
      </c>
      <c r="G27" s="29" t="str">
        <f t="shared" si="1"/>
        <v>September 30, 2025</v>
      </c>
      <c r="H27" s="5">
        <f t="shared" ca="1" si="2"/>
        <v>8.5826049259934978E-2</v>
      </c>
    </row>
    <row r="28" spans="1:8" ht="15" customHeight="1" x14ac:dyDescent="0.25">
      <c r="A28" s="3" t="s">
        <v>318</v>
      </c>
      <c r="B28" s="6" t="s">
        <v>207</v>
      </c>
      <c r="C28" s="3" t="s">
        <v>133</v>
      </c>
      <c r="D28" s="7" t="s">
        <v>2</v>
      </c>
      <c r="E28" s="5">
        <v>2.9130404000183963E-2</v>
      </c>
      <c r="F28" s="28">
        <f t="shared" si="0"/>
        <v>2</v>
      </c>
      <c r="G28" s="29" t="str">
        <f t="shared" si="1"/>
        <v>September 30, 2025</v>
      </c>
      <c r="H28" s="5">
        <f t="shared" ca="1" si="2"/>
        <v>0.95938389309776706</v>
      </c>
    </row>
    <row r="29" spans="1:8" ht="15" customHeight="1" x14ac:dyDescent="0.25">
      <c r="A29" s="3" t="s">
        <v>318</v>
      </c>
      <c r="B29" s="6" t="s">
        <v>211</v>
      </c>
      <c r="C29" s="3" t="s">
        <v>212</v>
      </c>
      <c r="D29" s="7" t="s">
        <v>51</v>
      </c>
      <c r="E29" s="5">
        <v>0.55552306480520874</v>
      </c>
      <c r="F29" s="28">
        <f t="shared" si="0"/>
        <v>2</v>
      </c>
      <c r="G29" s="29" t="str">
        <f t="shared" si="1"/>
        <v>September 30, 2025</v>
      </c>
      <c r="H29" s="5">
        <f t="shared" ca="1" si="2"/>
        <v>0.15287303976544608</v>
      </c>
    </row>
    <row r="30" spans="1:8" ht="15" customHeight="1" x14ac:dyDescent="0.25">
      <c r="A30" s="3" t="s">
        <v>74</v>
      </c>
      <c r="B30" s="6" t="s">
        <v>177</v>
      </c>
      <c r="C30" s="3" t="s">
        <v>234</v>
      </c>
      <c r="D30" s="7" t="s">
        <v>67</v>
      </c>
      <c r="E30" s="5">
        <v>8.9523965981881282E-2</v>
      </c>
      <c r="F30" s="28">
        <f>_xlfn.CEILING.MATH(_xlfn.RANK.EQ(E30,$E$30:$E$45)/8)</f>
        <v>2</v>
      </c>
      <c r="G30" s="29" t="str">
        <f t="shared" si="1"/>
        <v>September 30, 2025</v>
      </c>
      <c r="H30" s="5">
        <f t="shared" ca="1" si="2"/>
        <v>0.92809966064788496</v>
      </c>
    </row>
    <row r="31" spans="1:8" ht="15" customHeight="1" x14ac:dyDescent="0.25">
      <c r="A31" s="3" t="s">
        <v>74</v>
      </c>
      <c r="B31" s="6" t="s">
        <v>156</v>
      </c>
      <c r="C31" s="3" t="s">
        <v>239</v>
      </c>
      <c r="D31" s="7" t="s">
        <v>12</v>
      </c>
      <c r="E31" s="5">
        <v>0.22075622875919787</v>
      </c>
      <c r="F31" s="28">
        <f t="shared" ref="F31:F44" si="3">_xlfn.CEILING.MATH(_xlfn.RANK.EQ(E31,$E$30:$E$45)/8)</f>
        <v>2</v>
      </c>
      <c r="G31" s="29" t="str">
        <f t="shared" si="1"/>
        <v>September 30, 2025</v>
      </c>
      <c r="H31" s="5">
        <f t="shared" ca="1" si="2"/>
        <v>0.5269231843111627</v>
      </c>
    </row>
    <row r="32" spans="1:8" ht="15" customHeight="1" x14ac:dyDescent="0.25">
      <c r="A32" s="3" t="s">
        <v>74</v>
      </c>
      <c r="B32" s="6" t="s">
        <v>235</v>
      </c>
      <c r="C32" s="3" t="s">
        <v>236</v>
      </c>
      <c r="D32" s="7" t="s">
        <v>68</v>
      </c>
      <c r="E32" s="5">
        <v>0.3841341723325441</v>
      </c>
      <c r="F32" s="28">
        <f t="shared" si="3"/>
        <v>2</v>
      </c>
      <c r="G32" s="29" t="str">
        <f t="shared" si="1"/>
        <v>September 30, 2025</v>
      </c>
      <c r="H32" s="5">
        <f t="shared" ca="1" si="2"/>
        <v>0.28736316687652652</v>
      </c>
    </row>
    <row r="33" spans="1:8" ht="15" customHeight="1" x14ac:dyDescent="0.25">
      <c r="A33" s="3" t="s">
        <v>74</v>
      </c>
      <c r="B33" s="6" t="s">
        <v>240</v>
      </c>
      <c r="C33" s="3" t="s">
        <v>241</v>
      </c>
      <c r="D33" s="7" t="s">
        <v>72</v>
      </c>
      <c r="E33" s="5">
        <v>0.64818096865965502</v>
      </c>
      <c r="F33" s="28">
        <f t="shared" si="3"/>
        <v>1</v>
      </c>
      <c r="G33" s="29" t="str">
        <f t="shared" si="1"/>
        <v>September 30, 2024</v>
      </c>
      <c r="H33" s="5">
        <f t="shared" ca="1" si="2"/>
        <v>0.17843639207651796</v>
      </c>
    </row>
    <row r="34" spans="1:8" ht="15" customHeight="1" x14ac:dyDescent="0.25">
      <c r="A34" s="3" t="s">
        <v>74</v>
      </c>
      <c r="B34" s="6" t="s">
        <v>205</v>
      </c>
      <c r="C34" s="3" t="s">
        <v>206</v>
      </c>
      <c r="D34" s="7" t="s">
        <v>61</v>
      </c>
      <c r="E34" s="5">
        <v>0.82615658202924191</v>
      </c>
      <c r="F34" s="28">
        <f t="shared" si="3"/>
        <v>1</v>
      </c>
      <c r="G34" s="29" t="str">
        <f t="shared" si="1"/>
        <v>September 30, 2024</v>
      </c>
      <c r="H34" s="5">
        <f t="shared" ca="1" si="2"/>
        <v>0.71199942575360142</v>
      </c>
    </row>
    <row r="35" spans="1:8" ht="15" customHeight="1" x14ac:dyDescent="0.25">
      <c r="A35" s="3" t="s">
        <v>74</v>
      </c>
      <c r="B35" s="6" t="s">
        <v>232</v>
      </c>
      <c r="C35" s="3" t="s">
        <v>233</v>
      </c>
      <c r="D35" s="7" t="s">
        <v>65</v>
      </c>
      <c r="E35" s="5">
        <v>0.42121943836825249</v>
      </c>
      <c r="F35" s="28">
        <f t="shared" si="3"/>
        <v>1</v>
      </c>
      <c r="G35" s="29" t="str">
        <f t="shared" si="1"/>
        <v>September 30, 2024</v>
      </c>
      <c r="H35" s="5">
        <f t="shared" ca="1" si="2"/>
        <v>0.31452998507313257</v>
      </c>
    </row>
    <row r="36" spans="1:8" ht="15" customHeight="1" x14ac:dyDescent="0.25">
      <c r="A36" s="3" t="s">
        <v>74</v>
      </c>
      <c r="B36" s="6" t="s">
        <v>144</v>
      </c>
      <c r="C36" s="3" t="s">
        <v>145</v>
      </c>
      <c r="D36" s="7" t="s">
        <v>70</v>
      </c>
      <c r="E36" s="5">
        <v>0.73389231896190343</v>
      </c>
      <c r="F36" s="28">
        <f t="shared" si="3"/>
        <v>1</v>
      </c>
      <c r="G36" s="29" t="str">
        <f t="shared" si="1"/>
        <v>September 30, 2024</v>
      </c>
      <c r="H36" s="5">
        <f t="shared" ca="1" si="2"/>
        <v>0.81617199774367599</v>
      </c>
    </row>
    <row r="37" spans="1:8" ht="15" customHeight="1" x14ac:dyDescent="0.25">
      <c r="A37" s="3" t="s">
        <v>74</v>
      </c>
      <c r="B37" s="6" t="s">
        <v>237</v>
      </c>
      <c r="C37" s="3" t="s">
        <v>238</v>
      </c>
      <c r="D37" s="7" t="s">
        <v>69</v>
      </c>
      <c r="E37" s="5">
        <v>5.536806353084589E-2</v>
      </c>
      <c r="F37" s="28">
        <f t="shared" si="3"/>
        <v>2</v>
      </c>
      <c r="G37" s="29" t="str">
        <f t="shared" si="1"/>
        <v>September 30, 2025</v>
      </c>
      <c r="H37" s="5">
        <f t="shared" ca="1" si="2"/>
        <v>0.12452276681446384</v>
      </c>
    </row>
    <row r="38" spans="1:8" ht="15" customHeight="1" x14ac:dyDescent="0.25">
      <c r="A38" s="3" t="s">
        <v>74</v>
      </c>
      <c r="B38" s="6" t="s">
        <v>177</v>
      </c>
      <c r="C38" s="3" t="s">
        <v>244</v>
      </c>
      <c r="D38" s="7" t="s">
        <v>72</v>
      </c>
      <c r="E38" s="5">
        <v>0.16154732968557495</v>
      </c>
      <c r="F38" s="28">
        <f t="shared" si="3"/>
        <v>2</v>
      </c>
      <c r="G38" s="29" t="str">
        <f t="shared" si="1"/>
        <v>September 30, 2025</v>
      </c>
      <c r="H38" s="5">
        <f t="shared" ca="1" si="2"/>
        <v>0.26956122679697536</v>
      </c>
    </row>
    <row r="39" spans="1:8" ht="15" customHeight="1" x14ac:dyDescent="0.25">
      <c r="A39" s="3" t="s">
        <v>74</v>
      </c>
      <c r="B39" s="6" t="s">
        <v>159</v>
      </c>
      <c r="C39" s="3" t="s">
        <v>160</v>
      </c>
      <c r="D39" s="7" t="s">
        <v>66</v>
      </c>
      <c r="E39" s="5">
        <v>0.62660512370329957</v>
      </c>
      <c r="F39" s="28">
        <f t="shared" si="3"/>
        <v>1</v>
      </c>
      <c r="G39" s="29" t="str">
        <f t="shared" si="1"/>
        <v>September 30, 2024</v>
      </c>
      <c r="H39" s="5">
        <f t="shared" ca="1" si="2"/>
        <v>0.80603398936401216</v>
      </c>
    </row>
    <row r="40" spans="1:8" ht="15" customHeight="1" x14ac:dyDescent="0.25">
      <c r="A40" s="3" t="s">
        <v>74</v>
      </c>
      <c r="B40" s="6" t="s">
        <v>157</v>
      </c>
      <c r="C40" s="3" t="s">
        <v>158</v>
      </c>
      <c r="D40" s="7" t="s">
        <v>62</v>
      </c>
      <c r="E40" s="5">
        <v>0.78300702093245766</v>
      </c>
      <c r="F40" s="28">
        <f t="shared" si="3"/>
        <v>1</v>
      </c>
      <c r="G40" s="29" t="str">
        <f t="shared" si="1"/>
        <v>September 30, 2024</v>
      </c>
      <c r="H40" s="5">
        <f t="shared" ca="1" si="2"/>
        <v>0.33639831904899764</v>
      </c>
    </row>
    <row r="41" spans="1:8" ht="15" customHeight="1" x14ac:dyDescent="0.25">
      <c r="A41" s="3" t="s">
        <v>74</v>
      </c>
      <c r="B41" s="6" t="s">
        <v>242</v>
      </c>
      <c r="C41" s="3" t="s">
        <v>243</v>
      </c>
      <c r="D41" s="7" t="s">
        <v>72</v>
      </c>
      <c r="E41" s="5">
        <v>0.10572557377386649</v>
      </c>
      <c r="F41" s="28">
        <f t="shared" si="3"/>
        <v>2</v>
      </c>
      <c r="G41" s="29" t="str">
        <f t="shared" si="1"/>
        <v>September 30, 2025</v>
      </c>
      <c r="H41" s="5">
        <f t="shared" ca="1" si="2"/>
        <v>0.62730398566825407</v>
      </c>
    </row>
    <row r="42" spans="1:8" ht="15" customHeight="1" x14ac:dyDescent="0.25">
      <c r="A42" s="3" t="s">
        <v>74</v>
      </c>
      <c r="B42" s="6" t="s">
        <v>245</v>
      </c>
      <c r="C42" s="3" t="s">
        <v>246</v>
      </c>
      <c r="D42" s="7" t="s">
        <v>73</v>
      </c>
      <c r="E42" s="5">
        <v>0.12896795435456898</v>
      </c>
      <c r="F42" s="28">
        <f t="shared" si="3"/>
        <v>2</v>
      </c>
      <c r="G42" s="29" t="str">
        <f t="shared" si="1"/>
        <v>September 30, 2025</v>
      </c>
      <c r="H42" s="5">
        <f t="shared" ca="1" si="2"/>
        <v>0.72292509896765311</v>
      </c>
    </row>
    <row r="43" spans="1:8" ht="15" customHeight="1" x14ac:dyDescent="0.25">
      <c r="A43" s="3" t="s">
        <v>74</v>
      </c>
      <c r="B43" s="6" t="s">
        <v>18</v>
      </c>
      <c r="C43" s="3" t="s">
        <v>18</v>
      </c>
      <c r="D43" s="7" t="s">
        <v>63</v>
      </c>
      <c r="E43" s="5">
        <v>0.92767269806508856</v>
      </c>
      <c r="F43" s="28">
        <f t="shared" si="3"/>
        <v>1</v>
      </c>
      <c r="G43" s="29" t="str">
        <f t="shared" si="1"/>
        <v>September 30, 2024</v>
      </c>
      <c r="H43" s="5">
        <f t="shared" ca="1" si="2"/>
        <v>0.19654672718966426</v>
      </c>
    </row>
    <row r="44" spans="1:8" ht="15" customHeight="1" x14ac:dyDescent="0.25">
      <c r="A44" s="3" t="s">
        <v>74</v>
      </c>
      <c r="B44" s="6" t="s">
        <v>18</v>
      </c>
      <c r="C44" s="3" t="s">
        <v>18</v>
      </c>
      <c r="D44" s="7" t="s">
        <v>64</v>
      </c>
      <c r="E44" s="5">
        <v>1.1862356867378132E-3</v>
      </c>
      <c r="F44" s="28">
        <f t="shared" si="3"/>
        <v>2</v>
      </c>
      <c r="G44" s="29" t="str">
        <f t="shared" si="1"/>
        <v>September 30, 2025</v>
      </c>
      <c r="H44" s="5">
        <f t="shared" ca="1" si="2"/>
        <v>0.98331536490517546</v>
      </c>
    </row>
    <row r="45" spans="1:8" ht="15" customHeight="1" x14ac:dyDescent="0.25">
      <c r="A45" s="3" t="s">
        <v>74</v>
      </c>
      <c r="B45" s="6" t="s">
        <v>18</v>
      </c>
      <c r="C45" s="3" t="s">
        <v>18</v>
      </c>
      <c r="D45" s="7" t="s">
        <v>71</v>
      </c>
      <c r="E45" s="5">
        <v>0.54417532923517109</v>
      </c>
      <c r="F45" s="28">
        <f>_xlfn.CEILING.MATH(_xlfn.RANK.EQ(E45,$E$30:$E$45)/8)</f>
        <v>1</v>
      </c>
      <c r="G45" s="29" t="str">
        <f t="shared" si="1"/>
        <v>September 30, 2024</v>
      </c>
      <c r="H45" s="5">
        <f t="shared" ca="1" si="2"/>
        <v>0.9201336696187925</v>
      </c>
    </row>
    <row r="46" spans="1:8" ht="15" customHeight="1" x14ac:dyDescent="0.25">
      <c r="A46" s="3" t="s">
        <v>319</v>
      </c>
      <c r="B46" s="6" t="s">
        <v>146</v>
      </c>
      <c r="C46" s="3" t="s">
        <v>251</v>
      </c>
      <c r="D46" s="7" t="s">
        <v>20</v>
      </c>
      <c r="E46" s="5">
        <v>0.93832565604662832</v>
      </c>
      <c r="F46" s="28">
        <f>_xlfn.CEILING.MATH(_xlfn.RANK.EQ(E46,$E$46:$E$59)/7)</f>
        <v>1</v>
      </c>
      <c r="G46" s="29" t="str">
        <f t="shared" si="1"/>
        <v>September 30, 2024</v>
      </c>
      <c r="H46" s="5">
        <f t="shared" ca="1" si="2"/>
        <v>0.97874671939265723</v>
      </c>
    </row>
    <row r="47" spans="1:8" ht="15" customHeight="1" x14ac:dyDescent="0.25">
      <c r="A47" s="3" t="s">
        <v>319</v>
      </c>
      <c r="B47" s="6" t="s">
        <v>247</v>
      </c>
      <c r="C47" s="3" t="s">
        <v>248</v>
      </c>
      <c r="D47" s="7" t="s">
        <v>75</v>
      </c>
      <c r="E47" s="5">
        <v>0.84784787172984044</v>
      </c>
      <c r="F47" s="28">
        <f t="shared" ref="F47:F58" si="4">_xlfn.CEILING.MATH(_xlfn.RANK.EQ(E47,$E$46:$E$59)/7)</f>
        <v>1</v>
      </c>
      <c r="G47" s="29" t="str">
        <f t="shared" si="1"/>
        <v>September 30, 2024</v>
      </c>
      <c r="H47" s="5">
        <f t="shared" ca="1" si="2"/>
        <v>0.81386660343394834</v>
      </c>
    </row>
    <row r="48" spans="1:8" ht="15" customHeight="1" x14ac:dyDescent="0.25">
      <c r="A48" s="3" t="s">
        <v>319</v>
      </c>
      <c r="B48" s="6" t="s">
        <v>167</v>
      </c>
      <c r="C48" s="3" t="s">
        <v>168</v>
      </c>
      <c r="D48" s="7" t="s">
        <v>77</v>
      </c>
      <c r="E48" s="5">
        <v>0.91886882609922771</v>
      </c>
      <c r="F48" s="28">
        <f t="shared" si="4"/>
        <v>1</v>
      </c>
      <c r="G48" s="29" t="str">
        <f t="shared" si="1"/>
        <v>September 30, 2024</v>
      </c>
      <c r="H48" s="5">
        <f t="shared" ca="1" si="2"/>
        <v>0.25350706162244441</v>
      </c>
    </row>
    <row r="49" spans="1:8" ht="15" customHeight="1" x14ac:dyDescent="0.25">
      <c r="A49" s="3" t="s">
        <v>319</v>
      </c>
      <c r="B49" s="6" t="s">
        <v>254</v>
      </c>
      <c r="C49" s="3" t="s">
        <v>168</v>
      </c>
      <c r="D49" s="7" t="s">
        <v>78</v>
      </c>
      <c r="E49" s="5">
        <v>0.3580916126811573</v>
      </c>
      <c r="F49" s="28">
        <f t="shared" si="4"/>
        <v>2</v>
      </c>
      <c r="G49" s="29" t="str">
        <f t="shared" si="1"/>
        <v>September 30, 2025</v>
      </c>
      <c r="H49" s="5">
        <f t="shared" ca="1" si="2"/>
        <v>7.3832490365721926E-2</v>
      </c>
    </row>
    <row r="50" spans="1:8" ht="15" customHeight="1" x14ac:dyDescent="0.25">
      <c r="A50" s="3" t="s">
        <v>319</v>
      </c>
      <c r="B50" s="6" t="s">
        <v>255</v>
      </c>
      <c r="C50" s="3" t="s">
        <v>256</v>
      </c>
      <c r="D50" s="7" t="s">
        <v>81</v>
      </c>
      <c r="E50" s="5">
        <v>0.79230248180159002</v>
      </c>
      <c r="F50" s="28">
        <f t="shared" si="4"/>
        <v>1</v>
      </c>
      <c r="G50" s="29" t="str">
        <f t="shared" si="1"/>
        <v>September 30, 2024</v>
      </c>
      <c r="H50" s="5">
        <f t="shared" ca="1" si="2"/>
        <v>0.32878797693456763</v>
      </c>
    </row>
    <row r="51" spans="1:8" ht="15" customHeight="1" x14ac:dyDescent="0.25">
      <c r="A51" s="3" t="s">
        <v>319</v>
      </c>
      <c r="B51" s="6" t="s">
        <v>249</v>
      </c>
      <c r="C51" s="3" t="s">
        <v>250</v>
      </c>
      <c r="D51" s="7" t="s">
        <v>17</v>
      </c>
      <c r="E51" s="5">
        <v>0.41705436674820484</v>
      </c>
      <c r="F51" s="28">
        <f t="shared" si="4"/>
        <v>2</v>
      </c>
      <c r="G51" s="29" t="str">
        <f t="shared" si="1"/>
        <v>September 30, 2025</v>
      </c>
      <c r="H51" s="5">
        <f t="shared" ca="1" si="2"/>
        <v>0.7199933166824678</v>
      </c>
    </row>
    <row r="52" spans="1:8" ht="15" customHeight="1" x14ac:dyDescent="0.25">
      <c r="A52" s="3" t="s">
        <v>319</v>
      </c>
      <c r="B52" s="6" t="s">
        <v>252</v>
      </c>
      <c r="C52" s="3" t="s">
        <v>253</v>
      </c>
      <c r="D52" s="7" t="s">
        <v>40</v>
      </c>
      <c r="E52" s="5">
        <v>0.15185777431563774</v>
      </c>
      <c r="F52" s="28">
        <f t="shared" si="4"/>
        <v>2</v>
      </c>
      <c r="G52" s="29" t="str">
        <f t="shared" si="1"/>
        <v>September 30, 2025</v>
      </c>
      <c r="H52" s="5">
        <f t="shared" ca="1" si="2"/>
        <v>0.47873669497901528</v>
      </c>
    </row>
    <row r="53" spans="1:8" ht="15" customHeight="1" x14ac:dyDescent="0.25">
      <c r="A53" s="3" t="s">
        <v>319</v>
      </c>
      <c r="B53" s="6" t="s">
        <v>148</v>
      </c>
      <c r="C53" s="3" t="s">
        <v>149</v>
      </c>
      <c r="D53" s="7" t="s">
        <v>76</v>
      </c>
      <c r="E53" s="5">
        <v>0.40672108956519049</v>
      </c>
      <c r="F53" s="28">
        <f t="shared" si="4"/>
        <v>2</v>
      </c>
      <c r="G53" s="29" t="str">
        <f t="shared" si="1"/>
        <v>September 30, 2025</v>
      </c>
      <c r="H53" s="5">
        <f t="shared" ca="1" si="2"/>
        <v>1.2145474098464892E-2</v>
      </c>
    </row>
    <row r="54" spans="1:8" ht="15" customHeight="1" x14ac:dyDescent="0.25">
      <c r="A54" s="3" t="s">
        <v>319</v>
      </c>
      <c r="B54" s="6" t="s">
        <v>257</v>
      </c>
      <c r="C54" s="3" t="s">
        <v>258</v>
      </c>
      <c r="D54" s="7" t="s">
        <v>81</v>
      </c>
      <c r="E54" s="5">
        <v>0.7534189894676756</v>
      </c>
      <c r="F54" s="28">
        <f t="shared" si="4"/>
        <v>1</v>
      </c>
      <c r="G54" s="29" t="str">
        <f t="shared" si="1"/>
        <v>September 30, 2024</v>
      </c>
      <c r="H54" s="5">
        <f t="shared" ca="1" si="2"/>
        <v>0.74709969890034289</v>
      </c>
    </row>
    <row r="55" spans="1:8" ht="15" customHeight="1" x14ac:dyDescent="0.25">
      <c r="A55" s="3" t="s">
        <v>319</v>
      </c>
      <c r="B55" s="6" t="s">
        <v>213</v>
      </c>
      <c r="C55" s="3" t="s">
        <v>214</v>
      </c>
      <c r="D55" s="7" t="s">
        <v>81</v>
      </c>
      <c r="E55" s="5">
        <v>0.56520356696024943</v>
      </c>
      <c r="F55" s="28">
        <f t="shared" si="4"/>
        <v>1</v>
      </c>
      <c r="G55" s="29" t="str">
        <f t="shared" si="1"/>
        <v>September 30, 2024</v>
      </c>
      <c r="H55" s="5">
        <f t="shared" ca="1" si="2"/>
        <v>0.17371417604810191</v>
      </c>
    </row>
    <row r="56" spans="1:8" ht="15" customHeight="1" x14ac:dyDescent="0.25">
      <c r="A56" s="3" t="s">
        <v>319</v>
      </c>
      <c r="B56" s="6" t="s">
        <v>163</v>
      </c>
      <c r="C56" s="3" t="s">
        <v>158</v>
      </c>
      <c r="D56" s="7" t="s">
        <v>80</v>
      </c>
      <c r="E56" s="5">
        <v>0.12724443830483811</v>
      </c>
      <c r="F56" s="28">
        <f t="shared" si="4"/>
        <v>2</v>
      </c>
      <c r="G56" s="29" t="str">
        <f t="shared" si="1"/>
        <v>September 30, 2025</v>
      </c>
      <c r="H56" s="5">
        <f t="shared" ca="1" si="2"/>
        <v>0.18834573810008581</v>
      </c>
    </row>
    <row r="57" spans="1:8" ht="15" customHeight="1" x14ac:dyDescent="0.25">
      <c r="A57" s="3" t="s">
        <v>319</v>
      </c>
      <c r="B57" s="6" t="s">
        <v>211</v>
      </c>
      <c r="C57" s="3" t="s">
        <v>212</v>
      </c>
      <c r="D57" s="7" t="s">
        <v>81</v>
      </c>
      <c r="E57" s="5">
        <v>0.55795034196886117</v>
      </c>
      <c r="F57" s="28">
        <f t="shared" si="4"/>
        <v>1</v>
      </c>
      <c r="G57" s="29" t="str">
        <f t="shared" si="1"/>
        <v>September 30, 2024</v>
      </c>
      <c r="H57" s="5">
        <f t="shared" ca="1" si="2"/>
        <v>0.84968000431908008</v>
      </c>
    </row>
    <row r="58" spans="1:8" ht="15" customHeight="1" x14ac:dyDescent="0.25">
      <c r="A58" s="3" t="s">
        <v>319</v>
      </c>
      <c r="B58" s="6" t="s">
        <v>138</v>
      </c>
      <c r="C58" s="3" t="s">
        <v>139</v>
      </c>
      <c r="D58" s="7" t="s">
        <v>22</v>
      </c>
      <c r="E58" s="5">
        <v>0.25058905126691933</v>
      </c>
      <c r="F58" s="28">
        <f t="shared" si="4"/>
        <v>2</v>
      </c>
      <c r="G58" s="29" t="str">
        <f t="shared" si="1"/>
        <v>September 30, 2025</v>
      </c>
      <c r="H58" s="5">
        <f t="shared" ca="1" si="2"/>
        <v>0.58311141301732117</v>
      </c>
    </row>
    <row r="59" spans="1:8" ht="15" customHeight="1" x14ac:dyDescent="0.25">
      <c r="A59" s="3" t="s">
        <v>319</v>
      </c>
      <c r="B59" s="6" t="s">
        <v>18</v>
      </c>
      <c r="C59" s="6" t="s">
        <v>18</v>
      </c>
      <c r="D59" s="7" t="s">
        <v>79</v>
      </c>
      <c r="E59" s="5">
        <v>9.6578450538032712E-2</v>
      </c>
      <c r="F59" s="28">
        <f>_xlfn.CEILING.MATH(_xlfn.RANK.EQ(E59,$E$46:$E$59)/7)</f>
        <v>2</v>
      </c>
      <c r="G59" s="29" t="str">
        <f t="shared" si="1"/>
        <v>September 30, 2025</v>
      </c>
      <c r="H59" s="5">
        <f t="shared" ca="1" si="2"/>
        <v>0.10865917274048675</v>
      </c>
    </row>
    <row r="60" spans="1:8" ht="15" customHeight="1" x14ac:dyDescent="0.25">
      <c r="A60" s="3" t="s">
        <v>93</v>
      </c>
      <c r="B60" s="6" t="s">
        <v>270</v>
      </c>
      <c r="C60" s="3" t="s">
        <v>271</v>
      </c>
      <c r="D60" s="7" t="s">
        <v>91</v>
      </c>
      <c r="E60" s="5">
        <v>0.50050328920151865</v>
      </c>
      <c r="F60" s="28">
        <f>_xlfn.CEILING.MATH(_xlfn.RANK.EQ(E60,$E$60:$E$70)/6)</f>
        <v>1</v>
      </c>
      <c r="G60" s="29" t="str">
        <f t="shared" si="1"/>
        <v>September 30, 2024</v>
      </c>
      <c r="H60" s="5">
        <f t="shared" ca="1" si="2"/>
        <v>0.51323771300804377</v>
      </c>
    </row>
    <row r="61" spans="1:8" ht="15" customHeight="1" x14ac:dyDescent="0.25">
      <c r="A61" s="3" t="s">
        <v>93</v>
      </c>
      <c r="B61" s="6" t="s">
        <v>169</v>
      </c>
      <c r="C61" s="3" t="s">
        <v>170</v>
      </c>
      <c r="D61" s="7" t="s">
        <v>89</v>
      </c>
      <c r="E61" s="5">
        <v>0.20616960640131765</v>
      </c>
      <c r="F61" s="28">
        <f t="shared" ref="F61:F69" si="5">_xlfn.CEILING.MATH(_xlfn.RANK.EQ(E61,$E$60:$E$70)/6)</f>
        <v>2</v>
      </c>
      <c r="G61" s="29" t="str">
        <f t="shared" si="1"/>
        <v>September 30, 2025</v>
      </c>
      <c r="H61" s="5">
        <f t="shared" ca="1" si="2"/>
        <v>0.67872445107452739</v>
      </c>
    </row>
    <row r="62" spans="1:8" ht="15" customHeight="1" x14ac:dyDescent="0.25">
      <c r="A62" s="3" t="s">
        <v>93</v>
      </c>
      <c r="B62" s="6" t="s">
        <v>156</v>
      </c>
      <c r="C62" s="3" t="s">
        <v>239</v>
      </c>
      <c r="D62" s="7" t="s">
        <v>85</v>
      </c>
      <c r="E62" s="5">
        <v>0.53256685436259965</v>
      </c>
      <c r="F62" s="28">
        <f t="shared" si="5"/>
        <v>1</v>
      </c>
      <c r="G62" s="29" t="str">
        <f t="shared" si="1"/>
        <v>September 30, 2024</v>
      </c>
      <c r="H62" s="5">
        <f t="shared" ca="1" si="2"/>
        <v>0.92594324852604626</v>
      </c>
    </row>
    <row r="63" spans="1:8" ht="15" customHeight="1" x14ac:dyDescent="0.25">
      <c r="A63" s="3" t="s">
        <v>93</v>
      </c>
      <c r="B63" s="3" t="s">
        <v>189</v>
      </c>
      <c r="C63" s="3" t="s">
        <v>261</v>
      </c>
      <c r="D63" s="7" t="s">
        <v>83</v>
      </c>
      <c r="E63" s="5">
        <v>0.61431169345917991</v>
      </c>
      <c r="F63" s="28">
        <f t="shared" si="5"/>
        <v>1</v>
      </c>
      <c r="G63" s="29" t="str">
        <f t="shared" si="1"/>
        <v>September 30, 2024</v>
      </c>
      <c r="H63" s="5">
        <f t="shared" ca="1" si="2"/>
        <v>0.77755992737287927</v>
      </c>
    </row>
    <row r="64" spans="1:8" ht="15" customHeight="1" x14ac:dyDescent="0.25">
      <c r="A64" s="3" t="s">
        <v>93</v>
      </c>
      <c r="B64" s="6" t="s">
        <v>189</v>
      </c>
      <c r="C64" s="3" t="s">
        <v>261</v>
      </c>
      <c r="D64" s="7" t="s">
        <v>86</v>
      </c>
      <c r="E64" s="5">
        <v>9.3560694068700379E-2</v>
      </c>
      <c r="F64" s="28">
        <f t="shared" si="5"/>
        <v>2</v>
      </c>
      <c r="G64" s="29" t="str">
        <f t="shared" si="1"/>
        <v>September 30, 2025</v>
      </c>
      <c r="H64" s="5">
        <f t="shared" ca="1" si="2"/>
        <v>0.42087957199678505</v>
      </c>
    </row>
    <row r="65" spans="1:8" ht="15" customHeight="1" x14ac:dyDescent="0.25">
      <c r="A65" s="3" t="s">
        <v>93</v>
      </c>
      <c r="B65" s="6" t="s">
        <v>264</v>
      </c>
      <c r="C65" s="3" t="s">
        <v>265</v>
      </c>
      <c r="D65" s="7" t="s">
        <v>87</v>
      </c>
      <c r="E65" s="5">
        <v>4.0887357322906714E-2</v>
      </c>
      <c r="F65" s="28">
        <f t="shared" si="5"/>
        <v>2</v>
      </c>
      <c r="G65" s="29" t="str">
        <f t="shared" si="1"/>
        <v>September 30, 2025</v>
      </c>
      <c r="H65" s="5">
        <f t="shared" ca="1" si="2"/>
        <v>0.77645152814991469</v>
      </c>
    </row>
    <row r="66" spans="1:8" ht="15" customHeight="1" x14ac:dyDescent="0.25">
      <c r="A66" s="3" t="s">
        <v>93</v>
      </c>
      <c r="B66" s="6" t="s">
        <v>259</v>
      </c>
      <c r="C66" s="3" t="s">
        <v>260</v>
      </c>
      <c r="D66" s="7" t="s">
        <v>82</v>
      </c>
      <c r="E66" s="5">
        <v>0.47041752613126131</v>
      </c>
      <c r="F66" s="28">
        <f t="shared" si="5"/>
        <v>1</v>
      </c>
      <c r="G66" s="29" t="str">
        <f t="shared" si="1"/>
        <v>September 30, 2024</v>
      </c>
      <c r="H66" s="5">
        <f t="shared" ca="1" si="2"/>
        <v>0.48762744603654595</v>
      </c>
    </row>
    <row r="67" spans="1:8" ht="15" customHeight="1" x14ac:dyDescent="0.25">
      <c r="A67" s="3" t="s">
        <v>93</v>
      </c>
      <c r="B67" s="6" t="s">
        <v>262</v>
      </c>
      <c r="C67" s="3" t="s">
        <v>263</v>
      </c>
      <c r="D67" s="7" t="s">
        <v>84</v>
      </c>
      <c r="E67" s="5">
        <v>0.28201709214802462</v>
      </c>
      <c r="F67" s="28">
        <f t="shared" si="5"/>
        <v>1</v>
      </c>
      <c r="G67" s="29" t="str">
        <f t="shared" si="1"/>
        <v>September 30, 2024</v>
      </c>
      <c r="H67" s="5">
        <f t="shared" ca="1" si="2"/>
        <v>7.9085960554997614E-2</v>
      </c>
    </row>
    <row r="68" spans="1:8" ht="15" customHeight="1" x14ac:dyDescent="0.25">
      <c r="A68" s="3" t="s">
        <v>93</v>
      </c>
      <c r="B68" s="6" t="s">
        <v>268</v>
      </c>
      <c r="C68" s="3" t="s">
        <v>269</v>
      </c>
      <c r="D68" s="7" t="s">
        <v>90</v>
      </c>
      <c r="E68" s="5">
        <v>0.3940221197073871</v>
      </c>
      <c r="F68" s="28">
        <f t="shared" si="5"/>
        <v>1</v>
      </c>
      <c r="G68" s="29" t="str">
        <f t="shared" si="1"/>
        <v>September 30, 2024</v>
      </c>
      <c r="H68" s="5">
        <f t="shared" ca="1" si="2"/>
        <v>0.31483059395303281</v>
      </c>
    </row>
    <row r="69" spans="1:8" ht="15" customHeight="1" x14ac:dyDescent="0.25">
      <c r="A69" s="3" t="s">
        <v>93</v>
      </c>
      <c r="B69" s="6" t="s">
        <v>266</v>
      </c>
      <c r="C69" s="3" t="s">
        <v>267</v>
      </c>
      <c r="D69" s="7" t="s">
        <v>88</v>
      </c>
      <c r="E69" s="5">
        <v>8.3157097737756591E-2</v>
      </c>
      <c r="F69" s="28">
        <f t="shared" si="5"/>
        <v>2</v>
      </c>
      <c r="G69" s="29" t="str">
        <f t="shared" si="1"/>
        <v>September 30, 2025</v>
      </c>
      <c r="H69" s="5">
        <f t="shared" ca="1" si="2"/>
        <v>0.93428135241172272</v>
      </c>
    </row>
    <row r="70" spans="1:8" ht="15" customHeight="1" x14ac:dyDescent="0.25">
      <c r="A70" s="3" t="s">
        <v>93</v>
      </c>
      <c r="B70" s="6" t="s">
        <v>18</v>
      </c>
      <c r="C70" s="6" t="s">
        <v>18</v>
      </c>
      <c r="D70" s="7" t="s">
        <v>92</v>
      </c>
      <c r="E70" s="5">
        <v>4.8120735213915022E-2</v>
      </c>
      <c r="F70" s="28">
        <f>_xlfn.CEILING.MATH(_xlfn.RANK.EQ(E70,$E$60:$E$70)/6)</f>
        <v>2</v>
      </c>
      <c r="G70" s="29" t="str">
        <f t="shared" si="1"/>
        <v>September 30, 2025</v>
      </c>
      <c r="H70" s="5">
        <f t="shared" ca="1" si="2"/>
        <v>0.13977327583631571</v>
      </c>
    </row>
    <row r="71" spans="1:8" ht="15" customHeight="1" x14ac:dyDescent="0.25">
      <c r="A71" s="3" t="s">
        <v>103</v>
      </c>
      <c r="B71" s="6" t="s">
        <v>140</v>
      </c>
      <c r="C71" s="3" t="s">
        <v>276</v>
      </c>
      <c r="D71" s="7" t="s">
        <v>97</v>
      </c>
      <c r="E71" s="5">
        <v>0.53000136061975822</v>
      </c>
      <c r="F71" s="28">
        <f>_xlfn.CEILING.MATH(_xlfn.RANK.EQ(E71,$E$71:$E$81)/6)</f>
        <v>1</v>
      </c>
      <c r="G71" s="29" t="str">
        <f t="shared" si="1"/>
        <v>September 30, 2024</v>
      </c>
      <c r="H71" s="5">
        <f t="shared" ca="1" si="2"/>
        <v>0.13230167262573556</v>
      </c>
    </row>
    <row r="72" spans="1:8" ht="15" customHeight="1" x14ac:dyDescent="0.25">
      <c r="A72" s="3" t="s">
        <v>103</v>
      </c>
      <c r="B72" s="6" t="s">
        <v>282</v>
      </c>
      <c r="C72" s="3" t="s">
        <v>283</v>
      </c>
      <c r="D72" s="7" t="s">
        <v>102</v>
      </c>
      <c r="E72" s="5">
        <v>0.19090085308272609</v>
      </c>
      <c r="F72" s="28">
        <f t="shared" ref="F72:F80" si="6">_xlfn.CEILING.MATH(_xlfn.RANK.EQ(E72,$E$71:$E$81)/6)</f>
        <v>2</v>
      </c>
      <c r="G72" s="29" t="str">
        <f t="shared" si="1"/>
        <v>September 30, 2025</v>
      </c>
      <c r="H72" s="5">
        <f t="shared" ca="1" si="2"/>
        <v>0.14415196495048455</v>
      </c>
    </row>
    <row r="73" spans="1:8" ht="15" customHeight="1" x14ac:dyDescent="0.25">
      <c r="A73" s="3" t="s">
        <v>103</v>
      </c>
      <c r="B73" s="6" t="s">
        <v>279</v>
      </c>
      <c r="C73" s="3" t="s">
        <v>280</v>
      </c>
      <c r="D73" s="7" t="s">
        <v>100</v>
      </c>
      <c r="E73" s="5">
        <v>0.31704107797076764</v>
      </c>
      <c r="F73" s="28">
        <f t="shared" si="6"/>
        <v>2</v>
      </c>
      <c r="G73" s="29" t="str">
        <f t="shared" si="1"/>
        <v>September 30, 2025</v>
      </c>
      <c r="H73" s="5">
        <f t="shared" ca="1" si="2"/>
        <v>0.75143943362528787</v>
      </c>
    </row>
    <row r="74" spans="1:8" ht="15" customHeight="1" x14ac:dyDescent="0.25">
      <c r="A74" s="3" t="s">
        <v>103</v>
      </c>
      <c r="B74" s="6" t="s">
        <v>277</v>
      </c>
      <c r="C74" s="3" t="s">
        <v>278</v>
      </c>
      <c r="D74" s="7" t="s">
        <v>98</v>
      </c>
      <c r="E74" s="5">
        <v>0.33118254603584918</v>
      </c>
      <c r="F74" s="28">
        <f t="shared" si="6"/>
        <v>2</v>
      </c>
      <c r="G74" s="29" t="str">
        <f t="shared" si="1"/>
        <v>September 30, 2025</v>
      </c>
      <c r="H74" s="5">
        <f t="shared" ca="1" si="2"/>
        <v>0.8840964938525202</v>
      </c>
    </row>
    <row r="75" spans="1:8" ht="15" customHeight="1" x14ac:dyDescent="0.25">
      <c r="A75" s="3" t="s">
        <v>103</v>
      </c>
      <c r="B75" s="6" t="s">
        <v>272</v>
      </c>
      <c r="C75" s="3" t="s">
        <v>298</v>
      </c>
      <c r="D75" s="7" t="s">
        <v>94</v>
      </c>
      <c r="E75" s="5">
        <v>0.55073246455805724</v>
      </c>
      <c r="F75" s="29" t="s">
        <v>338</v>
      </c>
      <c r="G75" s="29" t="s">
        <v>338</v>
      </c>
      <c r="H75" s="5">
        <f t="shared" ca="1" si="2"/>
        <v>0.14060054532301347</v>
      </c>
    </row>
    <row r="76" spans="1:8" ht="15" customHeight="1" x14ac:dyDescent="0.25">
      <c r="A76" s="3" t="s">
        <v>103</v>
      </c>
      <c r="B76" s="6" t="s">
        <v>274</v>
      </c>
      <c r="C76" s="3" t="s">
        <v>275</v>
      </c>
      <c r="D76" s="7" t="s">
        <v>97</v>
      </c>
      <c r="E76" s="5">
        <v>3.6828712271638864E-2</v>
      </c>
      <c r="F76" s="28">
        <f t="shared" si="6"/>
        <v>2</v>
      </c>
      <c r="G76" s="29" t="str">
        <f t="shared" si="1"/>
        <v>September 30, 2025</v>
      </c>
      <c r="H76" s="5">
        <f t="shared" ca="1" si="2"/>
        <v>0.64504685911042059</v>
      </c>
    </row>
    <row r="77" spans="1:8" ht="15" customHeight="1" x14ac:dyDescent="0.25">
      <c r="A77" s="3" t="s">
        <v>103</v>
      </c>
      <c r="B77" s="6" t="s">
        <v>146</v>
      </c>
      <c r="C77" s="3" t="s">
        <v>281</v>
      </c>
      <c r="D77" s="7" t="s">
        <v>101</v>
      </c>
      <c r="E77" s="5">
        <v>0.81899753311936585</v>
      </c>
      <c r="F77" s="28">
        <f t="shared" si="6"/>
        <v>1</v>
      </c>
      <c r="G77" s="29" t="str">
        <f t="shared" si="1"/>
        <v>September 30, 2024</v>
      </c>
      <c r="H77" s="5">
        <f t="shared" ca="1" si="2"/>
        <v>0.20111982477095247</v>
      </c>
    </row>
    <row r="78" spans="1:8" ht="15" customHeight="1" x14ac:dyDescent="0.25">
      <c r="A78" s="3" t="s">
        <v>103</v>
      </c>
      <c r="B78" s="6" t="s">
        <v>203</v>
      </c>
      <c r="C78" s="3" t="s">
        <v>204</v>
      </c>
      <c r="D78" s="7" t="s">
        <v>95</v>
      </c>
      <c r="E78" s="5">
        <v>0.4309464667577374</v>
      </c>
      <c r="F78" s="28">
        <f t="shared" si="6"/>
        <v>1</v>
      </c>
      <c r="G78" s="29" t="str">
        <f t="shared" si="1"/>
        <v>September 30, 2024</v>
      </c>
      <c r="H78" s="5">
        <f t="shared" ca="1" si="2"/>
        <v>0.48178788753090018</v>
      </c>
    </row>
    <row r="79" spans="1:8" ht="15" customHeight="1" x14ac:dyDescent="0.25">
      <c r="A79" s="3" t="s">
        <v>103</v>
      </c>
      <c r="B79" s="6" t="s">
        <v>284</v>
      </c>
      <c r="C79" s="3" t="s">
        <v>285</v>
      </c>
      <c r="D79" s="7" t="s">
        <v>46</v>
      </c>
      <c r="E79" s="5">
        <v>0.44369283438842</v>
      </c>
      <c r="F79" s="28">
        <f t="shared" si="6"/>
        <v>1</v>
      </c>
      <c r="G79" s="29" t="str">
        <f t="shared" si="1"/>
        <v>September 30, 2024</v>
      </c>
      <c r="H79" s="5">
        <f t="shared" ca="1" si="2"/>
        <v>0.82440433859323137</v>
      </c>
    </row>
    <row r="80" spans="1:8" ht="15" customHeight="1" x14ac:dyDescent="0.25">
      <c r="A80" s="3" t="s">
        <v>103</v>
      </c>
      <c r="B80" s="6" t="s">
        <v>134</v>
      </c>
      <c r="C80" s="3" t="s">
        <v>135</v>
      </c>
      <c r="D80" s="7" t="s">
        <v>99</v>
      </c>
      <c r="E80" s="5">
        <v>0.94162753147293266</v>
      </c>
      <c r="F80" s="28">
        <f t="shared" si="6"/>
        <v>1</v>
      </c>
      <c r="G80" s="29" t="str">
        <f t="shared" si="1"/>
        <v>September 30, 2024</v>
      </c>
      <c r="H80" s="5">
        <f t="shared" ca="1" si="2"/>
        <v>0.77638822523727657</v>
      </c>
    </row>
    <row r="81" spans="1:8" ht="15" customHeight="1" x14ac:dyDescent="0.25">
      <c r="A81" s="3" t="s">
        <v>103</v>
      </c>
      <c r="B81" s="6" t="s">
        <v>18</v>
      </c>
      <c r="C81" s="6" t="s">
        <v>18</v>
      </c>
      <c r="D81" s="7" t="s">
        <v>96</v>
      </c>
      <c r="E81" s="5">
        <v>0.21647299594946123</v>
      </c>
      <c r="F81" s="28">
        <f>_xlfn.CEILING.MATH(_xlfn.RANK.EQ(E81,$E$71:$E$81)/6)</f>
        <v>2</v>
      </c>
      <c r="G81" s="29" t="str">
        <f t="shared" ref="G81:G144" si="7">IF(F81=2, "September 30, 2025", "September 30, 2024")</f>
        <v>September 30, 2025</v>
      </c>
      <c r="H81" s="5">
        <f t="shared" ref="H81:H144" ca="1" si="8">RAND()</f>
        <v>0.58609588147985903</v>
      </c>
    </row>
    <row r="82" spans="1:8" ht="15" customHeight="1" x14ac:dyDescent="0.25">
      <c r="A82" s="3" t="s">
        <v>109</v>
      </c>
      <c r="B82" s="6" t="s">
        <v>189</v>
      </c>
      <c r="C82" s="3" t="s">
        <v>164</v>
      </c>
      <c r="D82" s="7" t="s">
        <v>98</v>
      </c>
      <c r="E82" s="5">
        <v>0.73043352259766259</v>
      </c>
      <c r="F82" s="28">
        <f>_xlfn.CEILING.MATH(_xlfn.RANK.EQ(E82,$E$82:$E$90)/5)</f>
        <v>1</v>
      </c>
      <c r="G82" s="29" t="str">
        <f t="shared" si="7"/>
        <v>September 30, 2024</v>
      </c>
      <c r="H82" s="5">
        <f t="shared" ca="1" si="8"/>
        <v>0.91106163884314562</v>
      </c>
    </row>
    <row r="83" spans="1:8" ht="15" customHeight="1" x14ac:dyDescent="0.25">
      <c r="A83" s="3" t="s">
        <v>109</v>
      </c>
      <c r="B83" s="6" t="s">
        <v>254</v>
      </c>
      <c r="C83" s="3" t="s">
        <v>289</v>
      </c>
      <c r="D83" s="7" t="s">
        <v>108</v>
      </c>
      <c r="E83" s="5">
        <v>0.58889389155573824</v>
      </c>
      <c r="F83" s="28">
        <f t="shared" ref="F83:F89" si="9">_xlfn.CEILING.MATH(_xlfn.RANK.EQ(E83,$E$82:$E$90)/5)</f>
        <v>2</v>
      </c>
      <c r="G83" s="29" t="str">
        <f t="shared" si="7"/>
        <v>September 30, 2025</v>
      </c>
      <c r="H83" s="5">
        <f t="shared" ca="1" si="8"/>
        <v>0.56022901967788397</v>
      </c>
    </row>
    <row r="84" spans="1:8" ht="15" customHeight="1" x14ac:dyDescent="0.25">
      <c r="A84" s="3" t="s">
        <v>109</v>
      </c>
      <c r="B84" s="6" t="s">
        <v>215</v>
      </c>
      <c r="C84" s="3" t="s">
        <v>288</v>
      </c>
      <c r="D84" s="7" t="s">
        <v>106</v>
      </c>
      <c r="E84" s="5">
        <v>0.80260981753300242</v>
      </c>
      <c r="F84" s="28">
        <f t="shared" si="9"/>
        <v>1</v>
      </c>
      <c r="G84" s="29" t="str">
        <f t="shared" si="7"/>
        <v>September 30, 2024</v>
      </c>
      <c r="H84" s="5">
        <f t="shared" ca="1" si="8"/>
        <v>8.4496430391899691E-2</v>
      </c>
    </row>
    <row r="85" spans="1:8" ht="15" customHeight="1" x14ac:dyDescent="0.25">
      <c r="A85" s="3" t="s">
        <v>109</v>
      </c>
      <c r="B85" s="6" t="s">
        <v>154</v>
      </c>
      <c r="C85" s="3" t="s">
        <v>155</v>
      </c>
      <c r="D85" s="7" t="s">
        <v>106</v>
      </c>
      <c r="E85" s="5">
        <v>0.4341248550064325</v>
      </c>
      <c r="F85" s="28">
        <f t="shared" si="9"/>
        <v>2</v>
      </c>
      <c r="G85" s="29" t="str">
        <f t="shared" si="7"/>
        <v>September 30, 2025</v>
      </c>
      <c r="H85" s="5">
        <f t="shared" ca="1" si="8"/>
        <v>0.2409158970333849</v>
      </c>
    </row>
    <row r="86" spans="1:8" ht="15" customHeight="1" x14ac:dyDescent="0.25">
      <c r="A86" s="3" t="s">
        <v>109</v>
      </c>
      <c r="B86" s="6" t="s">
        <v>163</v>
      </c>
      <c r="C86" s="3" t="s">
        <v>287</v>
      </c>
      <c r="D86" s="7" t="s">
        <v>105</v>
      </c>
      <c r="E86" s="5">
        <v>0.72887432609357417</v>
      </c>
      <c r="F86" s="28">
        <f t="shared" si="9"/>
        <v>1</v>
      </c>
      <c r="G86" s="29" t="str">
        <f t="shared" si="7"/>
        <v>September 30, 2024</v>
      </c>
      <c r="H86" s="5">
        <f t="shared" ca="1" si="8"/>
        <v>0.70007697118352341</v>
      </c>
    </row>
    <row r="87" spans="1:8" ht="15" customHeight="1" x14ac:dyDescent="0.25">
      <c r="A87" s="3" t="s">
        <v>109</v>
      </c>
      <c r="B87" s="6" t="s">
        <v>286</v>
      </c>
      <c r="C87" s="3" t="s">
        <v>315</v>
      </c>
      <c r="D87" s="7" t="s">
        <v>105</v>
      </c>
      <c r="E87" s="5">
        <v>0.85167259942646267</v>
      </c>
      <c r="F87" s="28">
        <f t="shared" si="9"/>
        <v>1</v>
      </c>
      <c r="G87" s="29" t="str">
        <f t="shared" si="7"/>
        <v>September 30, 2024</v>
      </c>
      <c r="H87" s="5">
        <f t="shared" ca="1" si="8"/>
        <v>0.52718549709054663</v>
      </c>
    </row>
    <row r="88" spans="1:8" ht="15" customHeight="1" x14ac:dyDescent="0.25">
      <c r="A88" s="3" t="s">
        <v>109</v>
      </c>
      <c r="B88" s="6" t="s">
        <v>144</v>
      </c>
      <c r="C88" s="3" t="s">
        <v>145</v>
      </c>
      <c r="D88" s="7" t="s">
        <v>107</v>
      </c>
      <c r="E88" s="5">
        <v>0.92646528000111117</v>
      </c>
      <c r="F88" s="28">
        <f t="shared" si="9"/>
        <v>1</v>
      </c>
      <c r="G88" s="29" t="str">
        <f t="shared" si="7"/>
        <v>September 30, 2024</v>
      </c>
      <c r="H88" s="5">
        <f t="shared" ca="1" si="8"/>
        <v>6.72438488779461E-2</v>
      </c>
    </row>
    <row r="89" spans="1:8" ht="15" customHeight="1" x14ac:dyDescent="0.25">
      <c r="A89" s="3" t="s">
        <v>109</v>
      </c>
      <c r="B89" s="6" t="s">
        <v>131</v>
      </c>
      <c r="C89" s="3" t="s">
        <v>133</v>
      </c>
      <c r="D89" s="7" t="s">
        <v>104</v>
      </c>
      <c r="E89" s="5">
        <v>0.34563114006948081</v>
      </c>
      <c r="F89" s="28">
        <f t="shared" si="9"/>
        <v>2</v>
      </c>
      <c r="G89" s="29" t="str">
        <f t="shared" si="7"/>
        <v>September 30, 2025</v>
      </c>
      <c r="H89" s="5">
        <f t="shared" ca="1" si="8"/>
        <v>0.92719443025992754</v>
      </c>
    </row>
    <row r="90" spans="1:8" ht="15" customHeight="1" x14ac:dyDescent="0.25">
      <c r="A90" s="3" t="s">
        <v>109</v>
      </c>
      <c r="B90" s="6" t="s">
        <v>195</v>
      </c>
      <c r="C90" s="3" t="s">
        <v>196</v>
      </c>
      <c r="D90" s="7" t="s">
        <v>104</v>
      </c>
      <c r="E90" s="5">
        <v>7.0343560463643207E-2</v>
      </c>
      <c r="F90" s="28">
        <f>_xlfn.CEILING.MATH(_xlfn.RANK.EQ(E90,$E$82:$E$90)/5)</f>
        <v>2</v>
      </c>
      <c r="G90" s="29" t="str">
        <f t="shared" si="7"/>
        <v>September 30, 2025</v>
      </c>
      <c r="H90" s="5">
        <f t="shared" ca="1" si="8"/>
        <v>0.52094429653838203</v>
      </c>
    </row>
    <row r="91" spans="1:8" ht="15" customHeight="1" x14ac:dyDescent="0.25">
      <c r="A91" s="3" t="s">
        <v>110</v>
      </c>
      <c r="B91" s="6" t="s">
        <v>189</v>
      </c>
      <c r="C91" s="3" t="s">
        <v>164</v>
      </c>
      <c r="D91" s="7" t="s">
        <v>20</v>
      </c>
      <c r="E91" s="5">
        <v>0.77575178147472057</v>
      </c>
      <c r="F91" s="28">
        <f>_xlfn.CEILING.MATH(_xlfn.RANK.EQ(E91,$E$91:$E$97)/4)</f>
        <v>1</v>
      </c>
      <c r="G91" s="29" t="str">
        <f t="shared" si="7"/>
        <v>September 30, 2024</v>
      </c>
      <c r="H91" s="5">
        <f t="shared" ca="1" si="8"/>
        <v>0.93049853292942564</v>
      </c>
    </row>
    <row r="92" spans="1:8" ht="15" customHeight="1" x14ac:dyDescent="0.25">
      <c r="A92" s="3" t="s">
        <v>110</v>
      </c>
      <c r="B92" s="6" t="s">
        <v>169</v>
      </c>
      <c r="C92" s="3" t="s">
        <v>170</v>
      </c>
      <c r="D92" s="7" t="s">
        <v>25</v>
      </c>
      <c r="E92" s="5">
        <v>0.68851804844206366</v>
      </c>
      <c r="F92" s="28">
        <f t="shared" ref="F92:F97" si="10">_xlfn.CEILING.MATH(_xlfn.RANK.EQ(E92,$E$91:$E$97)/4)</f>
        <v>1</v>
      </c>
      <c r="G92" s="29" t="str">
        <f t="shared" si="7"/>
        <v>September 30, 2024</v>
      </c>
      <c r="H92" s="5">
        <f t="shared" ca="1" si="8"/>
        <v>0.41783449815728191</v>
      </c>
    </row>
    <row r="93" spans="1:8" ht="15" customHeight="1" x14ac:dyDescent="0.25">
      <c r="A93" s="3" t="s">
        <v>110</v>
      </c>
      <c r="B93" s="6" t="s">
        <v>167</v>
      </c>
      <c r="C93" s="3" t="s">
        <v>168</v>
      </c>
      <c r="D93" s="7" t="s">
        <v>23</v>
      </c>
      <c r="E93" s="5">
        <v>0.4095186209324394</v>
      </c>
      <c r="F93" s="28">
        <f t="shared" si="10"/>
        <v>1</v>
      </c>
      <c r="G93" s="29" t="str">
        <f t="shared" si="7"/>
        <v>September 30, 2024</v>
      </c>
      <c r="H93" s="5">
        <f t="shared" ca="1" si="8"/>
        <v>0.67024797388428081</v>
      </c>
    </row>
    <row r="94" spans="1:8" ht="15" customHeight="1" x14ac:dyDescent="0.25">
      <c r="A94" s="3" t="s">
        <v>110</v>
      </c>
      <c r="B94" s="6" t="s">
        <v>183</v>
      </c>
      <c r="C94" s="3" t="s">
        <v>184</v>
      </c>
      <c r="D94" s="7" t="s">
        <v>35</v>
      </c>
      <c r="E94" s="5">
        <v>0.38761097811755507</v>
      </c>
      <c r="F94" s="28">
        <f t="shared" si="10"/>
        <v>2</v>
      </c>
      <c r="G94" s="29" t="str">
        <f t="shared" si="7"/>
        <v>September 30, 2025</v>
      </c>
      <c r="H94" s="5">
        <f t="shared" ca="1" si="8"/>
        <v>8.012656727130707E-2</v>
      </c>
    </row>
    <row r="95" spans="1:8" ht="15" customHeight="1" x14ac:dyDescent="0.25">
      <c r="A95" s="3" t="s">
        <v>110</v>
      </c>
      <c r="B95" s="6" t="s">
        <v>171</v>
      </c>
      <c r="C95" s="3" t="s">
        <v>172</v>
      </c>
      <c r="D95" s="7" t="s">
        <v>26</v>
      </c>
      <c r="E95" s="5">
        <v>0.38413278923303851</v>
      </c>
      <c r="F95" s="28">
        <f t="shared" si="10"/>
        <v>2</v>
      </c>
      <c r="G95" s="29" t="str">
        <f t="shared" si="7"/>
        <v>September 30, 2025</v>
      </c>
      <c r="H95" s="5">
        <f t="shared" ca="1" si="8"/>
        <v>0.23499273588785985</v>
      </c>
    </row>
    <row r="96" spans="1:8" ht="15" customHeight="1" x14ac:dyDescent="0.25">
      <c r="A96" s="3" t="s">
        <v>110</v>
      </c>
      <c r="B96" s="6" t="s">
        <v>163</v>
      </c>
      <c r="C96" s="3" t="s">
        <v>158</v>
      </c>
      <c r="D96" s="7" t="s">
        <v>19</v>
      </c>
      <c r="E96" s="5">
        <v>0.80770938149674132</v>
      </c>
      <c r="F96" s="28">
        <f t="shared" si="10"/>
        <v>1</v>
      </c>
      <c r="G96" s="29" t="str">
        <f t="shared" si="7"/>
        <v>September 30, 2024</v>
      </c>
      <c r="H96" s="5">
        <f t="shared" ca="1" si="8"/>
        <v>0.7936868905156016</v>
      </c>
    </row>
    <row r="97" spans="1:8" ht="15" customHeight="1" x14ac:dyDescent="0.25">
      <c r="A97" s="3" t="s">
        <v>110</v>
      </c>
      <c r="B97" s="6" t="s">
        <v>173</v>
      </c>
      <c r="C97" s="3" t="s">
        <v>174</v>
      </c>
      <c r="D97" s="7" t="s">
        <v>27</v>
      </c>
      <c r="E97" s="5">
        <v>8.9744128242698618E-2</v>
      </c>
      <c r="F97" s="28">
        <f t="shared" si="10"/>
        <v>2</v>
      </c>
      <c r="G97" s="29" t="str">
        <f t="shared" si="7"/>
        <v>September 30, 2025</v>
      </c>
      <c r="H97" s="5">
        <f t="shared" ca="1" si="8"/>
        <v>0.82717213966116643</v>
      </c>
    </row>
    <row r="98" spans="1:8" ht="15" customHeight="1" x14ac:dyDescent="0.25">
      <c r="A98" s="3" t="s">
        <v>48</v>
      </c>
      <c r="B98" s="3" t="s">
        <v>199</v>
      </c>
      <c r="C98" s="3" t="s">
        <v>200</v>
      </c>
      <c r="D98" s="7" t="s">
        <v>44</v>
      </c>
      <c r="E98" s="5">
        <v>0.345755046043831</v>
      </c>
      <c r="F98" s="28">
        <f>_xlfn.CEILING.MATH(_xlfn.RANK.EQ(E98,$E$98:$E$111)/7)</f>
        <v>2</v>
      </c>
      <c r="G98" s="29" t="str">
        <f t="shared" si="7"/>
        <v>September 30, 2025</v>
      </c>
      <c r="H98" s="5">
        <f t="shared" ca="1" si="8"/>
        <v>0.84418818289191033</v>
      </c>
    </row>
    <row r="99" spans="1:8" ht="15" customHeight="1" x14ac:dyDescent="0.25">
      <c r="A99" s="3" t="s">
        <v>48</v>
      </c>
      <c r="B99" s="3" t="s">
        <v>185</v>
      </c>
      <c r="C99" s="3" t="s">
        <v>186</v>
      </c>
      <c r="D99" s="7" t="s">
        <v>39</v>
      </c>
      <c r="E99" s="5">
        <v>0.61419618242709451</v>
      </c>
      <c r="F99" s="28">
        <f t="shared" ref="F99:F110" si="11">_xlfn.CEILING.MATH(_xlfn.RANK.EQ(E99,$E$98:$E$111)/7)</f>
        <v>1</v>
      </c>
      <c r="G99" s="29" t="str">
        <f t="shared" si="7"/>
        <v>September 30, 2024</v>
      </c>
      <c r="H99" s="5">
        <f t="shared" ca="1" si="8"/>
        <v>0.47856584240748301</v>
      </c>
    </row>
    <row r="100" spans="1:8" ht="15" customHeight="1" x14ac:dyDescent="0.25">
      <c r="A100" s="3" t="s">
        <v>48</v>
      </c>
      <c r="B100" s="3" t="s">
        <v>136</v>
      </c>
      <c r="C100" s="3" t="s">
        <v>137</v>
      </c>
      <c r="D100" s="7" t="s">
        <v>22</v>
      </c>
      <c r="E100" s="5">
        <v>0.36162769515725357</v>
      </c>
      <c r="F100" s="28">
        <f t="shared" si="11"/>
        <v>2</v>
      </c>
      <c r="G100" s="29" t="str">
        <f t="shared" si="7"/>
        <v>September 30, 2025</v>
      </c>
      <c r="H100" s="5">
        <f t="shared" ca="1" si="8"/>
        <v>0.93357341468024269</v>
      </c>
    </row>
    <row r="101" spans="1:8" ht="15" customHeight="1" x14ac:dyDescent="0.25">
      <c r="A101" s="3" t="s">
        <v>48</v>
      </c>
      <c r="B101" s="3" t="s">
        <v>193</v>
      </c>
      <c r="C101" s="3" t="s">
        <v>194</v>
      </c>
      <c r="D101" s="7" t="s">
        <v>41</v>
      </c>
      <c r="E101" s="5">
        <v>0.10264029130686403</v>
      </c>
      <c r="F101" s="28">
        <f t="shared" si="11"/>
        <v>2</v>
      </c>
      <c r="G101" s="29" t="str">
        <f t="shared" si="7"/>
        <v>September 30, 2025</v>
      </c>
      <c r="H101" s="5">
        <f t="shared" ca="1" si="8"/>
        <v>0.2869076063314927</v>
      </c>
    </row>
    <row r="102" spans="1:8" ht="15" customHeight="1" x14ac:dyDescent="0.25">
      <c r="A102" s="3" t="s">
        <v>48</v>
      </c>
      <c r="B102" s="3" t="s">
        <v>205</v>
      </c>
      <c r="C102" s="3" t="s">
        <v>206</v>
      </c>
      <c r="D102" s="7" t="s">
        <v>47</v>
      </c>
      <c r="E102" s="5">
        <v>0.58944198601159725</v>
      </c>
      <c r="F102" s="28">
        <f t="shared" si="11"/>
        <v>1</v>
      </c>
      <c r="G102" s="29" t="str">
        <f t="shared" si="7"/>
        <v>September 30, 2024</v>
      </c>
      <c r="H102" s="5">
        <f t="shared" ca="1" si="8"/>
        <v>0.9484678800413775</v>
      </c>
    </row>
    <row r="103" spans="1:8" ht="15" customHeight="1" x14ac:dyDescent="0.25">
      <c r="A103" s="3" t="s">
        <v>48</v>
      </c>
      <c r="B103" s="3" t="s">
        <v>197</v>
      </c>
      <c r="C103" s="3" t="s">
        <v>198</v>
      </c>
      <c r="D103" s="7" t="s">
        <v>43</v>
      </c>
      <c r="E103" s="5">
        <v>0.88261649386439456</v>
      </c>
      <c r="F103" s="28">
        <f t="shared" si="11"/>
        <v>1</v>
      </c>
      <c r="G103" s="29" t="str">
        <f t="shared" si="7"/>
        <v>September 30, 2024</v>
      </c>
      <c r="H103" s="5">
        <f t="shared" ca="1" si="8"/>
        <v>0.97634750751963817</v>
      </c>
    </row>
    <row r="104" spans="1:8" ht="15" customHeight="1" x14ac:dyDescent="0.25">
      <c r="A104" s="3" t="s">
        <v>48</v>
      </c>
      <c r="B104" s="3" t="s">
        <v>189</v>
      </c>
      <c r="C104" s="3" t="s">
        <v>190</v>
      </c>
      <c r="D104" s="7" t="s">
        <v>20</v>
      </c>
      <c r="E104" s="5">
        <v>0.65368207386358945</v>
      </c>
      <c r="F104" s="28">
        <f t="shared" si="11"/>
        <v>1</v>
      </c>
      <c r="G104" s="29" t="str">
        <f t="shared" si="7"/>
        <v>September 30, 2024</v>
      </c>
      <c r="H104" s="5">
        <f t="shared" ca="1" si="8"/>
        <v>0.13529887174878241</v>
      </c>
    </row>
    <row r="105" spans="1:8" ht="15" customHeight="1" x14ac:dyDescent="0.25">
      <c r="A105" s="3" t="s">
        <v>48</v>
      </c>
      <c r="B105" s="3" t="s">
        <v>187</v>
      </c>
      <c r="C105" s="3" t="s">
        <v>188</v>
      </c>
      <c r="D105" s="7" t="s">
        <v>19</v>
      </c>
      <c r="E105" s="5">
        <v>0.64622905557771759</v>
      </c>
      <c r="F105" s="28">
        <f t="shared" si="11"/>
        <v>1</v>
      </c>
      <c r="G105" s="29" t="str">
        <f t="shared" si="7"/>
        <v>September 30, 2024</v>
      </c>
      <c r="H105" s="5">
        <f t="shared" ca="1" si="8"/>
        <v>0.69852723592944055</v>
      </c>
    </row>
    <row r="106" spans="1:8" ht="15" customHeight="1" x14ac:dyDescent="0.25">
      <c r="A106" s="3" t="s">
        <v>48</v>
      </c>
      <c r="B106" s="3" t="s">
        <v>191</v>
      </c>
      <c r="C106" s="3" t="s">
        <v>192</v>
      </c>
      <c r="D106" s="7" t="s">
        <v>40</v>
      </c>
      <c r="E106" s="5">
        <v>0.5181015513451166</v>
      </c>
      <c r="F106" s="28">
        <f t="shared" si="11"/>
        <v>2</v>
      </c>
      <c r="G106" s="29" t="str">
        <f t="shared" si="7"/>
        <v>September 30, 2025</v>
      </c>
      <c r="H106" s="5">
        <f t="shared" ca="1" si="8"/>
        <v>0.41186036683267913</v>
      </c>
    </row>
    <row r="107" spans="1:8" ht="15" customHeight="1" x14ac:dyDescent="0.25">
      <c r="A107" s="3" t="s">
        <v>48</v>
      </c>
      <c r="B107" s="3" t="s">
        <v>131</v>
      </c>
      <c r="C107" s="3" t="s">
        <v>133</v>
      </c>
      <c r="D107" s="7" t="s">
        <v>0</v>
      </c>
      <c r="E107" s="5">
        <v>0.10477709398028701</v>
      </c>
      <c r="F107" s="29" t="s">
        <v>338</v>
      </c>
      <c r="G107" s="29" t="s">
        <v>338</v>
      </c>
      <c r="H107" s="5">
        <f t="shared" ca="1" si="8"/>
        <v>0.64808774722987916</v>
      </c>
    </row>
    <row r="108" spans="1:8" ht="15" customHeight="1" x14ac:dyDescent="0.25">
      <c r="A108" s="3" t="s">
        <v>48</v>
      </c>
      <c r="B108" s="3" t="s">
        <v>195</v>
      </c>
      <c r="C108" s="3" t="s">
        <v>196</v>
      </c>
      <c r="D108" s="7" t="s">
        <v>42</v>
      </c>
      <c r="E108" s="5">
        <v>0.13378529978043496</v>
      </c>
      <c r="F108" s="28">
        <f t="shared" si="11"/>
        <v>2</v>
      </c>
      <c r="G108" s="29" t="str">
        <f t="shared" si="7"/>
        <v>September 30, 2025</v>
      </c>
      <c r="H108" s="5">
        <f t="shared" ca="1" si="8"/>
        <v>0.20941255570424522</v>
      </c>
    </row>
    <row r="109" spans="1:8" ht="15" customHeight="1" x14ac:dyDescent="0.25">
      <c r="A109" s="3" t="s">
        <v>48</v>
      </c>
      <c r="B109" s="6" t="s">
        <v>201</v>
      </c>
      <c r="C109" s="3" t="s">
        <v>202</v>
      </c>
      <c r="D109" s="7" t="s">
        <v>45</v>
      </c>
      <c r="E109" s="5">
        <v>0.84620519199994826</v>
      </c>
      <c r="F109" s="28">
        <f t="shared" si="11"/>
        <v>1</v>
      </c>
      <c r="G109" s="29" t="str">
        <f t="shared" si="7"/>
        <v>September 30, 2024</v>
      </c>
      <c r="H109" s="5">
        <f t="shared" ca="1" si="8"/>
        <v>0.55935926884511444</v>
      </c>
    </row>
    <row r="110" spans="1:8" ht="15" customHeight="1" x14ac:dyDescent="0.25">
      <c r="A110" s="3" t="s">
        <v>48</v>
      </c>
      <c r="B110" s="3" t="s">
        <v>203</v>
      </c>
      <c r="C110" s="3" t="s">
        <v>204</v>
      </c>
      <c r="D110" s="7" t="s">
        <v>46</v>
      </c>
      <c r="E110" s="5">
        <v>0.90274300909143701</v>
      </c>
      <c r="F110" s="28">
        <f t="shared" si="11"/>
        <v>1</v>
      </c>
      <c r="G110" s="29" t="str">
        <f t="shared" si="7"/>
        <v>September 30, 2024</v>
      </c>
      <c r="H110" s="5">
        <f t="shared" ca="1" si="8"/>
        <v>0.26182867457966241</v>
      </c>
    </row>
    <row r="111" spans="1:8" ht="15" customHeight="1" x14ac:dyDescent="0.25">
      <c r="A111" s="3" t="s">
        <v>48</v>
      </c>
      <c r="B111" s="3" t="s">
        <v>134</v>
      </c>
      <c r="C111" s="3" t="s">
        <v>135</v>
      </c>
      <c r="D111" s="7" t="s">
        <v>1</v>
      </c>
      <c r="E111" s="5">
        <v>0.39306418590949543</v>
      </c>
      <c r="F111" s="29" t="s">
        <v>338</v>
      </c>
      <c r="G111" s="29" t="s">
        <v>338</v>
      </c>
      <c r="H111" s="5">
        <f t="shared" ca="1" si="8"/>
        <v>0.42112938351119833</v>
      </c>
    </row>
    <row r="112" spans="1:8" ht="15" customHeight="1" x14ac:dyDescent="0.25">
      <c r="A112" s="3" t="s">
        <v>14</v>
      </c>
      <c r="B112" s="6" t="s">
        <v>136</v>
      </c>
      <c r="C112" s="3" t="s">
        <v>137</v>
      </c>
      <c r="D112" s="7" t="s">
        <v>2</v>
      </c>
      <c r="E112" s="5">
        <v>0.26848360184148856</v>
      </c>
      <c r="F112" s="28">
        <f>_xlfn.CEILING.MATH(_xlfn.RANK.EQ(E112,$E$112:$E$127)/8)</f>
        <v>1</v>
      </c>
      <c r="G112" s="29" t="str">
        <f t="shared" si="7"/>
        <v>September 30, 2024</v>
      </c>
      <c r="H112" s="5">
        <f t="shared" ca="1" si="8"/>
        <v>0.1300733923412285</v>
      </c>
    </row>
    <row r="113" spans="1:8" ht="15" customHeight="1" x14ac:dyDescent="0.25">
      <c r="A113" s="3" t="s">
        <v>14</v>
      </c>
      <c r="B113" s="6" t="s">
        <v>150</v>
      </c>
      <c r="C113" s="3" t="s">
        <v>151</v>
      </c>
      <c r="D113" s="7" t="s">
        <v>9</v>
      </c>
      <c r="E113" s="5">
        <v>0.90077820688411325</v>
      </c>
      <c r="F113" s="28">
        <f t="shared" ref="F113:F126" si="12">_xlfn.CEILING.MATH(_xlfn.RANK.EQ(E113,$E$112:$E$127)/8)</f>
        <v>1</v>
      </c>
      <c r="G113" s="29" t="str">
        <f t="shared" si="7"/>
        <v>September 30, 2024</v>
      </c>
      <c r="H113" s="5">
        <f t="shared" ca="1" si="8"/>
        <v>0.8665851986830635</v>
      </c>
    </row>
    <row r="114" spans="1:8" ht="15" customHeight="1" x14ac:dyDescent="0.25">
      <c r="A114" s="3" t="s">
        <v>14</v>
      </c>
      <c r="B114" s="6" t="s">
        <v>156</v>
      </c>
      <c r="C114" s="3" t="s">
        <v>239</v>
      </c>
      <c r="D114" s="7" t="s">
        <v>12</v>
      </c>
      <c r="E114" s="5">
        <v>0.86076833823929078</v>
      </c>
      <c r="F114" s="28">
        <f t="shared" si="12"/>
        <v>1</v>
      </c>
      <c r="G114" s="29" t="str">
        <f t="shared" si="7"/>
        <v>September 30, 2024</v>
      </c>
      <c r="H114" s="5">
        <f t="shared" ca="1" si="8"/>
        <v>2.9696292769418542E-2</v>
      </c>
    </row>
    <row r="115" spans="1:8" ht="15" customHeight="1" x14ac:dyDescent="0.25">
      <c r="A115" s="3" t="s">
        <v>14</v>
      </c>
      <c r="B115" s="6" t="s">
        <v>154</v>
      </c>
      <c r="C115" s="3" t="s">
        <v>155</v>
      </c>
      <c r="D115" s="7" t="s">
        <v>11</v>
      </c>
      <c r="E115" s="5">
        <v>0.19158015879939716</v>
      </c>
      <c r="F115" s="28">
        <f t="shared" si="12"/>
        <v>2</v>
      </c>
      <c r="G115" s="29" t="str">
        <f t="shared" si="7"/>
        <v>September 30, 2025</v>
      </c>
      <c r="H115" s="5">
        <f t="shared" ca="1" si="8"/>
        <v>8.9600124231732359E-3</v>
      </c>
    </row>
    <row r="116" spans="1:8" ht="15" customHeight="1" x14ac:dyDescent="0.25">
      <c r="A116" s="3" t="s">
        <v>14</v>
      </c>
      <c r="B116" s="6" t="s">
        <v>161</v>
      </c>
      <c r="C116" s="3" t="s">
        <v>162</v>
      </c>
      <c r="D116" s="7" t="s">
        <v>13</v>
      </c>
      <c r="E116" s="5">
        <v>0.27946461922792232</v>
      </c>
      <c r="F116" s="28">
        <f t="shared" si="12"/>
        <v>1</v>
      </c>
      <c r="G116" s="29" t="str">
        <f t="shared" si="7"/>
        <v>September 30, 2024</v>
      </c>
      <c r="H116" s="5">
        <f t="shared" ca="1" si="8"/>
        <v>6.6625309689500645E-2</v>
      </c>
    </row>
    <row r="117" spans="1:8" ht="15" customHeight="1" x14ac:dyDescent="0.25">
      <c r="A117" s="3" t="s">
        <v>14</v>
      </c>
      <c r="B117" s="6" t="s">
        <v>146</v>
      </c>
      <c r="C117" s="3" t="s">
        <v>147</v>
      </c>
      <c r="D117" s="7" t="s">
        <v>7</v>
      </c>
      <c r="E117" s="5">
        <v>8.9695936734123238E-2</v>
      </c>
      <c r="F117" s="28">
        <f t="shared" si="12"/>
        <v>2</v>
      </c>
      <c r="G117" s="29" t="str">
        <f t="shared" si="7"/>
        <v>September 30, 2025</v>
      </c>
      <c r="H117" s="5">
        <f t="shared" ca="1" si="8"/>
        <v>0.95207263339377046</v>
      </c>
    </row>
    <row r="118" spans="1:8" ht="15" customHeight="1" x14ac:dyDescent="0.25">
      <c r="A118" s="3" t="s">
        <v>14</v>
      </c>
      <c r="B118" s="6" t="s">
        <v>148</v>
      </c>
      <c r="C118" s="3" t="s">
        <v>149</v>
      </c>
      <c r="D118" s="7" t="s">
        <v>8</v>
      </c>
      <c r="E118" s="5">
        <v>0.272776550503813</v>
      </c>
      <c r="F118" s="28">
        <f t="shared" si="12"/>
        <v>1</v>
      </c>
      <c r="G118" s="29" t="str">
        <f t="shared" si="7"/>
        <v>September 30, 2024</v>
      </c>
      <c r="H118" s="5">
        <f t="shared" ca="1" si="8"/>
        <v>7.0570900927645952E-2</v>
      </c>
    </row>
    <row r="119" spans="1:8" ht="15" customHeight="1" x14ac:dyDescent="0.25">
      <c r="A119" s="3" t="s">
        <v>14</v>
      </c>
      <c r="B119" s="6" t="s">
        <v>140</v>
      </c>
      <c r="C119" s="3" t="s">
        <v>141</v>
      </c>
      <c r="D119" s="7" t="s">
        <v>4</v>
      </c>
      <c r="E119" s="5">
        <v>0.14375993268171761</v>
      </c>
      <c r="F119" s="28">
        <f t="shared" si="12"/>
        <v>2</v>
      </c>
      <c r="G119" s="29" t="str">
        <f t="shared" si="7"/>
        <v>September 30, 2025</v>
      </c>
      <c r="H119" s="5">
        <f t="shared" ca="1" si="8"/>
        <v>6.1200943124031126E-2</v>
      </c>
    </row>
    <row r="120" spans="1:8" ht="15" customHeight="1" x14ac:dyDescent="0.25">
      <c r="A120" s="3" t="s">
        <v>14</v>
      </c>
      <c r="B120" s="6" t="s">
        <v>144</v>
      </c>
      <c r="C120" s="3" t="s">
        <v>145</v>
      </c>
      <c r="D120" s="7" t="s">
        <v>6</v>
      </c>
      <c r="E120" s="5">
        <v>0.24712502660749258</v>
      </c>
      <c r="F120" s="28">
        <f t="shared" si="12"/>
        <v>2</v>
      </c>
      <c r="G120" s="29" t="str">
        <f t="shared" si="7"/>
        <v>September 30, 2025</v>
      </c>
      <c r="H120" s="5">
        <f t="shared" ca="1" si="8"/>
        <v>0.93411622721509069</v>
      </c>
    </row>
    <row r="121" spans="1:8" ht="15" customHeight="1" x14ac:dyDescent="0.25">
      <c r="A121" s="3" t="s">
        <v>14</v>
      </c>
      <c r="B121" s="6" t="s">
        <v>142</v>
      </c>
      <c r="C121" s="3" t="s">
        <v>143</v>
      </c>
      <c r="D121" s="7" t="s">
        <v>5</v>
      </c>
      <c r="E121" s="5">
        <v>0.99299519758731292</v>
      </c>
      <c r="F121" s="28">
        <f t="shared" si="12"/>
        <v>1</v>
      </c>
      <c r="G121" s="29" t="str">
        <f t="shared" si="7"/>
        <v>September 30, 2024</v>
      </c>
      <c r="H121" s="5">
        <f t="shared" ca="1" si="8"/>
        <v>0.50474565478099254</v>
      </c>
    </row>
    <row r="122" spans="1:8" ht="15" customHeight="1" x14ac:dyDescent="0.25">
      <c r="A122" s="3" t="s">
        <v>14</v>
      </c>
      <c r="B122" s="6" t="s">
        <v>159</v>
      </c>
      <c r="C122" s="3" t="s">
        <v>160</v>
      </c>
      <c r="D122" s="7" t="s">
        <v>13</v>
      </c>
      <c r="E122" s="5">
        <v>0.24940867668671118</v>
      </c>
      <c r="F122" s="28">
        <f t="shared" si="12"/>
        <v>2</v>
      </c>
      <c r="G122" s="29" t="str">
        <f t="shared" si="7"/>
        <v>September 30, 2025</v>
      </c>
      <c r="H122" s="5">
        <f t="shared" ca="1" si="8"/>
        <v>0.11643521137275092</v>
      </c>
    </row>
    <row r="123" spans="1:8" ht="15" customHeight="1" x14ac:dyDescent="0.25">
      <c r="A123" s="3" t="s">
        <v>14</v>
      </c>
      <c r="B123" s="6" t="s">
        <v>131</v>
      </c>
      <c r="C123" s="3" t="s">
        <v>133</v>
      </c>
      <c r="D123" s="7" t="s">
        <v>0</v>
      </c>
      <c r="E123" s="5">
        <v>0.99296281482220283</v>
      </c>
      <c r="F123" s="29" t="s">
        <v>338</v>
      </c>
      <c r="G123" s="29" t="s">
        <v>338</v>
      </c>
      <c r="H123" s="5">
        <f t="shared" ca="1" si="8"/>
        <v>0.80871055285324678</v>
      </c>
    </row>
    <row r="124" spans="1:8" ht="15" customHeight="1" x14ac:dyDescent="0.25">
      <c r="A124" s="3" t="s">
        <v>14</v>
      </c>
      <c r="B124" s="6" t="s">
        <v>157</v>
      </c>
      <c r="C124" s="3" t="s">
        <v>158</v>
      </c>
      <c r="D124" s="7" t="s">
        <v>13</v>
      </c>
      <c r="E124" s="5">
        <v>9.5323344738857729E-2</v>
      </c>
      <c r="F124" s="28">
        <f t="shared" si="12"/>
        <v>2</v>
      </c>
      <c r="G124" s="29" t="str">
        <f t="shared" si="7"/>
        <v>September 30, 2025</v>
      </c>
      <c r="H124" s="5">
        <f t="shared" ca="1" si="8"/>
        <v>0.41042134049667811</v>
      </c>
    </row>
    <row r="125" spans="1:8" ht="15" customHeight="1" x14ac:dyDescent="0.25">
      <c r="A125" s="3" t="s">
        <v>14</v>
      </c>
      <c r="B125" s="6" t="s">
        <v>152</v>
      </c>
      <c r="C125" s="3" t="s">
        <v>153</v>
      </c>
      <c r="D125" s="7" t="s">
        <v>10</v>
      </c>
      <c r="E125" s="5">
        <v>3.4615946349745408E-2</v>
      </c>
      <c r="F125" s="28">
        <f t="shared" si="12"/>
        <v>2</v>
      </c>
      <c r="G125" s="29" t="str">
        <f t="shared" si="7"/>
        <v>September 30, 2025</v>
      </c>
      <c r="H125" s="5">
        <f t="shared" ca="1" si="8"/>
        <v>0.62933215114780516</v>
      </c>
    </row>
    <row r="126" spans="1:8" ht="15" customHeight="1" x14ac:dyDescent="0.25">
      <c r="A126" s="3" t="s">
        <v>14</v>
      </c>
      <c r="B126" s="6" t="s">
        <v>138</v>
      </c>
      <c r="C126" s="3" t="s">
        <v>139</v>
      </c>
      <c r="D126" s="7" t="s">
        <v>3</v>
      </c>
      <c r="E126" s="5">
        <v>0.12183026672735486</v>
      </c>
      <c r="F126" s="28">
        <f t="shared" si="12"/>
        <v>2</v>
      </c>
      <c r="G126" s="29" t="str">
        <f t="shared" si="7"/>
        <v>September 30, 2025</v>
      </c>
      <c r="H126" s="5">
        <f t="shared" ca="1" si="8"/>
        <v>0.51111282036635697</v>
      </c>
    </row>
    <row r="127" spans="1:8" ht="15" customHeight="1" x14ac:dyDescent="0.25">
      <c r="A127" s="3" t="s">
        <v>14</v>
      </c>
      <c r="B127" s="6" t="s">
        <v>134</v>
      </c>
      <c r="C127" s="3" t="s">
        <v>135</v>
      </c>
      <c r="D127" s="7" t="s">
        <v>1</v>
      </c>
      <c r="E127" s="5">
        <v>0.32656229790931157</v>
      </c>
      <c r="F127" s="29" t="s">
        <v>338</v>
      </c>
      <c r="G127" s="29" t="s">
        <v>338</v>
      </c>
      <c r="H127" s="5">
        <f t="shared" ca="1" si="8"/>
        <v>0.32444116221701325</v>
      </c>
    </row>
    <row r="128" spans="1:8" ht="15" customHeight="1" x14ac:dyDescent="0.25">
      <c r="A128" s="3" t="s">
        <v>112</v>
      </c>
      <c r="B128" s="6" t="s">
        <v>165</v>
      </c>
      <c r="C128" s="3" t="s">
        <v>166</v>
      </c>
      <c r="D128" s="7" t="s">
        <v>111</v>
      </c>
      <c r="E128" s="5">
        <v>0.14740313849541808</v>
      </c>
      <c r="F128" s="28">
        <f>_xlfn.CEILING.MATH(_xlfn.RANK.EQ(E128,$E$128:$E$133)/3)</f>
        <v>2</v>
      </c>
      <c r="G128" s="29" t="str">
        <f t="shared" si="7"/>
        <v>September 30, 2025</v>
      </c>
      <c r="H128" s="5">
        <f t="shared" ca="1" si="8"/>
        <v>0.35676825811495116</v>
      </c>
    </row>
    <row r="129" spans="1:8" ht="15" customHeight="1" x14ac:dyDescent="0.25">
      <c r="A129" s="3" t="s">
        <v>112</v>
      </c>
      <c r="B129" s="6" t="s">
        <v>189</v>
      </c>
      <c r="C129" s="3" t="s">
        <v>164</v>
      </c>
      <c r="D129" s="7" t="s">
        <v>111</v>
      </c>
      <c r="E129" s="5">
        <v>7.4964562704432858E-2</v>
      </c>
      <c r="F129" s="28">
        <f t="shared" ref="F129:F133" si="13">_xlfn.CEILING.MATH(_xlfn.RANK.EQ(E129,$E$128:$E$133)/3)</f>
        <v>2</v>
      </c>
      <c r="G129" s="29" t="str">
        <f t="shared" si="7"/>
        <v>September 30, 2025</v>
      </c>
      <c r="H129" s="5">
        <f t="shared" ca="1" si="8"/>
        <v>0.97814138926951932</v>
      </c>
    </row>
    <row r="130" spans="1:8" ht="15" customHeight="1" x14ac:dyDescent="0.25">
      <c r="A130" s="3" t="s">
        <v>112</v>
      </c>
      <c r="B130" s="6" t="s">
        <v>175</v>
      </c>
      <c r="C130" s="3" t="s">
        <v>176</v>
      </c>
      <c r="D130" s="7" t="s">
        <v>111</v>
      </c>
      <c r="E130" s="5">
        <v>0.13601267326989785</v>
      </c>
      <c r="F130" s="28">
        <f t="shared" si="13"/>
        <v>2</v>
      </c>
      <c r="G130" s="29" t="str">
        <f t="shared" si="7"/>
        <v>September 30, 2025</v>
      </c>
      <c r="H130" s="5">
        <f t="shared" ca="1" si="8"/>
        <v>0.68805444098260571</v>
      </c>
    </row>
    <row r="131" spans="1:8" ht="15" customHeight="1" x14ac:dyDescent="0.25">
      <c r="A131" s="3" t="s">
        <v>112</v>
      </c>
      <c r="B131" s="6" t="s">
        <v>183</v>
      </c>
      <c r="C131" s="3" t="s">
        <v>184</v>
      </c>
      <c r="D131" s="7" t="s">
        <v>111</v>
      </c>
      <c r="E131" s="5">
        <v>0.42931259278084766</v>
      </c>
      <c r="F131" s="28">
        <f t="shared" si="13"/>
        <v>1</v>
      </c>
      <c r="G131" s="29" t="str">
        <f t="shared" si="7"/>
        <v>September 30, 2024</v>
      </c>
      <c r="H131" s="5">
        <f t="shared" ca="1" si="8"/>
        <v>0.61381619653140274</v>
      </c>
    </row>
    <row r="132" spans="1:8" ht="15" customHeight="1" x14ac:dyDescent="0.25">
      <c r="A132" s="3" t="s">
        <v>112</v>
      </c>
      <c r="B132" s="6" t="s">
        <v>179</v>
      </c>
      <c r="C132" s="3" t="s">
        <v>180</v>
      </c>
      <c r="D132" s="7" t="s">
        <v>111</v>
      </c>
      <c r="E132" s="5">
        <v>0.36261708727445641</v>
      </c>
      <c r="F132" s="28">
        <f t="shared" si="13"/>
        <v>1</v>
      </c>
      <c r="G132" s="29" t="str">
        <f t="shared" si="7"/>
        <v>September 30, 2024</v>
      </c>
      <c r="H132" s="5">
        <f t="shared" ca="1" si="8"/>
        <v>0.34364799842980887</v>
      </c>
    </row>
    <row r="133" spans="1:8" ht="15" customHeight="1" x14ac:dyDescent="0.25">
      <c r="A133" s="3" t="s">
        <v>112</v>
      </c>
      <c r="B133" s="6" t="s">
        <v>18</v>
      </c>
      <c r="C133" s="6" t="s">
        <v>18</v>
      </c>
      <c r="D133" s="7" t="s">
        <v>111</v>
      </c>
      <c r="E133" s="5">
        <v>0.50664139366234651</v>
      </c>
      <c r="F133" s="28">
        <f t="shared" si="13"/>
        <v>1</v>
      </c>
      <c r="G133" s="29" t="str">
        <f t="shared" si="7"/>
        <v>September 30, 2024</v>
      </c>
      <c r="H133" s="5">
        <f t="shared" ca="1" si="8"/>
        <v>0.36632480165418491</v>
      </c>
    </row>
    <row r="134" spans="1:8" ht="15" customHeight="1" x14ac:dyDescent="0.25">
      <c r="A134" s="3" t="s">
        <v>132</v>
      </c>
      <c r="B134" s="6" t="s">
        <v>305</v>
      </c>
      <c r="C134" s="3" t="s">
        <v>306</v>
      </c>
      <c r="D134" s="7" t="s">
        <v>124</v>
      </c>
      <c r="E134" s="5">
        <v>0.21221086745992634</v>
      </c>
      <c r="F134" s="28">
        <f>_xlfn.CEILING.MATH(_xlfn.RANK.EQ(E134,$E$134:$E$159)/13)</f>
        <v>2</v>
      </c>
      <c r="G134" s="29" t="str">
        <f t="shared" si="7"/>
        <v>September 30, 2025</v>
      </c>
      <c r="H134" s="5">
        <f t="shared" ca="1" si="8"/>
        <v>0.43381065725658441</v>
      </c>
    </row>
    <row r="135" spans="1:8" ht="15" customHeight="1" x14ac:dyDescent="0.25">
      <c r="A135" s="3" t="s">
        <v>132</v>
      </c>
      <c r="B135" s="6" t="s">
        <v>312</v>
      </c>
      <c r="C135" s="3" t="s">
        <v>313</v>
      </c>
      <c r="D135" s="7" t="s">
        <v>129</v>
      </c>
      <c r="E135" s="5">
        <v>0.43306281253193957</v>
      </c>
      <c r="F135" s="28">
        <f t="shared" ref="F135:F159" si="14">_xlfn.CEILING.MATH(_xlfn.RANK.EQ(E135,$E$134:$E$159)/13)</f>
        <v>1</v>
      </c>
      <c r="G135" s="29" t="str">
        <f t="shared" si="7"/>
        <v>September 30, 2024</v>
      </c>
      <c r="H135" s="5">
        <f t="shared" ca="1" si="8"/>
        <v>0.58665000990356808</v>
      </c>
    </row>
    <row r="136" spans="1:8" ht="15" customHeight="1" x14ac:dyDescent="0.25">
      <c r="A136" s="3" t="s">
        <v>132</v>
      </c>
      <c r="B136" s="6" t="s">
        <v>286</v>
      </c>
      <c r="C136" s="3" t="s">
        <v>309</v>
      </c>
      <c r="D136" s="7" t="s">
        <v>127</v>
      </c>
      <c r="E136" s="5">
        <v>0.87787961081403465</v>
      </c>
      <c r="F136" s="28">
        <f t="shared" si="14"/>
        <v>1</v>
      </c>
      <c r="G136" s="29" t="str">
        <f t="shared" si="7"/>
        <v>September 30, 2024</v>
      </c>
      <c r="H136" s="5">
        <f t="shared" ca="1" si="8"/>
        <v>0.46949480573697622</v>
      </c>
    </row>
    <row r="137" spans="1:8" ht="15" customHeight="1" x14ac:dyDescent="0.25">
      <c r="A137" s="3" t="s">
        <v>132</v>
      </c>
      <c r="B137" s="6" t="s">
        <v>167</v>
      </c>
      <c r="C137" s="3" t="s">
        <v>290</v>
      </c>
      <c r="D137" s="7" t="s">
        <v>115</v>
      </c>
      <c r="E137" s="5">
        <v>0.52773006403500378</v>
      </c>
      <c r="F137" s="28">
        <f t="shared" si="14"/>
        <v>1</v>
      </c>
      <c r="G137" s="29" t="str">
        <f t="shared" si="7"/>
        <v>September 30, 2024</v>
      </c>
      <c r="H137" s="5">
        <f t="shared" ca="1" si="8"/>
        <v>0.76332661665146562</v>
      </c>
    </row>
    <row r="138" spans="1:8" ht="15" customHeight="1" x14ac:dyDescent="0.25">
      <c r="A138" s="3" t="s">
        <v>132</v>
      </c>
      <c r="B138" s="6" t="s">
        <v>307</v>
      </c>
      <c r="C138" s="3" t="s">
        <v>308</v>
      </c>
      <c r="D138" s="7" t="s">
        <v>126</v>
      </c>
      <c r="E138" s="5">
        <v>2.4703592276881792E-2</v>
      </c>
      <c r="F138" s="28">
        <f t="shared" si="14"/>
        <v>2</v>
      </c>
      <c r="G138" s="29" t="str">
        <f t="shared" si="7"/>
        <v>September 30, 2025</v>
      </c>
      <c r="H138" s="5">
        <f t="shared" ca="1" si="8"/>
        <v>0.78450839801559924</v>
      </c>
    </row>
    <row r="139" spans="1:8" ht="15" customHeight="1" x14ac:dyDescent="0.25">
      <c r="A139" s="3" t="s">
        <v>132</v>
      </c>
      <c r="B139" s="6" t="s">
        <v>273</v>
      </c>
      <c r="C139" s="3" t="s">
        <v>291</v>
      </c>
      <c r="D139" s="7" t="s">
        <v>115</v>
      </c>
      <c r="E139" s="5">
        <v>0.34496364877003083</v>
      </c>
      <c r="F139" s="28">
        <f t="shared" si="14"/>
        <v>2</v>
      </c>
      <c r="G139" s="29" t="str">
        <f t="shared" si="7"/>
        <v>September 30, 2025</v>
      </c>
      <c r="H139" s="5">
        <f t="shared" ca="1" si="8"/>
        <v>0.64057326055063024</v>
      </c>
    </row>
    <row r="140" spans="1:8" ht="15" customHeight="1" x14ac:dyDescent="0.25">
      <c r="A140" s="3" t="s">
        <v>132</v>
      </c>
      <c r="B140" s="6" t="s">
        <v>272</v>
      </c>
      <c r="C140" s="3" t="s">
        <v>298</v>
      </c>
      <c r="D140" s="7" t="s">
        <v>117</v>
      </c>
      <c r="E140" s="5">
        <v>0.87069533300256341</v>
      </c>
      <c r="F140" s="29" t="s">
        <v>338</v>
      </c>
      <c r="G140" s="29" t="s">
        <v>338</v>
      </c>
      <c r="H140" s="5">
        <f t="shared" ca="1" si="8"/>
        <v>0.93788841318658589</v>
      </c>
    </row>
    <row r="141" spans="1:8" ht="15" customHeight="1" x14ac:dyDescent="0.25">
      <c r="A141" s="3" t="s">
        <v>132</v>
      </c>
      <c r="B141" s="6" t="s">
        <v>303</v>
      </c>
      <c r="C141" s="3" t="s">
        <v>304</v>
      </c>
      <c r="D141" s="7" t="s">
        <v>122</v>
      </c>
      <c r="E141" s="5">
        <v>0.31963498968506643</v>
      </c>
      <c r="F141" s="28">
        <f t="shared" si="14"/>
        <v>2</v>
      </c>
      <c r="G141" s="29" t="str">
        <f t="shared" si="7"/>
        <v>September 30, 2025</v>
      </c>
      <c r="H141" s="5">
        <f t="shared" ca="1" si="8"/>
        <v>0.49448303520044856</v>
      </c>
    </row>
    <row r="142" spans="1:8" ht="15" customHeight="1" x14ac:dyDescent="0.25">
      <c r="A142" s="3" t="s">
        <v>132</v>
      </c>
      <c r="B142" s="6" t="s">
        <v>292</v>
      </c>
      <c r="C142" s="3" t="s">
        <v>293</v>
      </c>
      <c r="D142" s="7" t="s">
        <v>115</v>
      </c>
      <c r="E142" s="5">
        <v>2.7495111617831358E-2</v>
      </c>
      <c r="F142" s="28">
        <f t="shared" si="14"/>
        <v>2</v>
      </c>
      <c r="G142" s="29" t="str">
        <f t="shared" si="7"/>
        <v>September 30, 2025</v>
      </c>
      <c r="H142" s="5">
        <f t="shared" ca="1" si="8"/>
        <v>0.74335966692427702</v>
      </c>
    </row>
    <row r="143" spans="1:8" ht="15" customHeight="1" x14ac:dyDescent="0.25">
      <c r="A143" s="3" t="s">
        <v>132</v>
      </c>
      <c r="B143" s="6" t="s">
        <v>310</v>
      </c>
      <c r="C143" s="3" t="s">
        <v>311</v>
      </c>
      <c r="D143" s="7" t="s">
        <v>129</v>
      </c>
      <c r="E143" s="5">
        <v>0.46073062446782298</v>
      </c>
      <c r="F143" s="28">
        <f t="shared" si="14"/>
        <v>1</v>
      </c>
      <c r="G143" s="29" t="str">
        <f t="shared" si="7"/>
        <v>September 30, 2024</v>
      </c>
      <c r="H143" s="5">
        <f t="shared" ca="1" si="8"/>
        <v>0.5241763459987423</v>
      </c>
    </row>
    <row r="144" spans="1:8" ht="15" customHeight="1" x14ac:dyDescent="0.25">
      <c r="A144" s="3" t="s">
        <v>132</v>
      </c>
      <c r="B144" s="6" t="s">
        <v>148</v>
      </c>
      <c r="C144" s="3" t="s">
        <v>149</v>
      </c>
      <c r="D144" s="7" t="s">
        <v>121</v>
      </c>
      <c r="E144" s="5">
        <v>0.49501527709240045</v>
      </c>
      <c r="F144" s="28">
        <f t="shared" si="14"/>
        <v>1</v>
      </c>
      <c r="G144" s="29" t="str">
        <f t="shared" si="7"/>
        <v>September 30, 2024</v>
      </c>
      <c r="H144" s="5">
        <f t="shared" ca="1" si="8"/>
        <v>0.16395272409954276</v>
      </c>
    </row>
    <row r="145" spans="1:8" ht="15" customHeight="1" x14ac:dyDescent="0.25">
      <c r="A145" s="3" t="s">
        <v>132</v>
      </c>
      <c r="B145" s="6" t="s">
        <v>294</v>
      </c>
      <c r="C145" s="3" t="s">
        <v>216</v>
      </c>
      <c r="D145" s="7" t="s">
        <v>115</v>
      </c>
      <c r="E145" s="5">
        <v>0.24192009507051959</v>
      </c>
      <c r="F145" s="28">
        <f t="shared" si="14"/>
        <v>2</v>
      </c>
      <c r="G145" s="29" t="str">
        <f t="shared" ref="G145:G159" si="15">IF(F145=2, "September 30, 2025", "September 30, 2024")</f>
        <v>September 30, 2025</v>
      </c>
      <c r="H145" s="5">
        <f t="shared" ref="H145:H159" ca="1" si="16">RAND()</f>
        <v>0.3352563823531719</v>
      </c>
    </row>
    <row r="146" spans="1:8" ht="15" customHeight="1" x14ac:dyDescent="0.25">
      <c r="A146" s="3" t="s">
        <v>132</v>
      </c>
      <c r="B146" s="6" t="s">
        <v>299</v>
      </c>
      <c r="C146" s="3" t="s">
        <v>300</v>
      </c>
      <c r="D146" s="7" t="s">
        <v>119</v>
      </c>
      <c r="E146" s="5">
        <v>0.17015525983650082</v>
      </c>
      <c r="F146" s="28">
        <f t="shared" si="14"/>
        <v>2</v>
      </c>
      <c r="G146" s="29" t="str">
        <f t="shared" si="15"/>
        <v>September 30, 2025</v>
      </c>
      <c r="H146" s="5">
        <f t="shared" ca="1" si="16"/>
        <v>0.63725343669559931</v>
      </c>
    </row>
    <row r="147" spans="1:8" ht="15" customHeight="1" x14ac:dyDescent="0.25">
      <c r="A147" s="3" t="s">
        <v>132</v>
      </c>
      <c r="B147" s="6" t="s">
        <v>296</v>
      </c>
      <c r="C147" s="3" t="s">
        <v>297</v>
      </c>
      <c r="D147" s="7" t="s">
        <v>116</v>
      </c>
      <c r="E147" s="5">
        <v>5.2711763175311344E-2</v>
      </c>
      <c r="F147" s="28">
        <f t="shared" si="14"/>
        <v>2</v>
      </c>
      <c r="G147" s="29" t="str">
        <f t="shared" si="15"/>
        <v>September 30, 2025</v>
      </c>
      <c r="H147" s="5">
        <f t="shared" ca="1" si="16"/>
        <v>0.78983112967580416</v>
      </c>
    </row>
    <row r="148" spans="1:8" ht="15" customHeight="1" x14ac:dyDescent="0.25">
      <c r="A148" s="3" t="s">
        <v>132</v>
      </c>
      <c r="B148" s="6" t="s">
        <v>232</v>
      </c>
      <c r="C148" s="3" t="s">
        <v>233</v>
      </c>
      <c r="D148" s="7" t="s">
        <v>129</v>
      </c>
      <c r="E148" s="5">
        <v>0.27505631072511183</v>
      </c>
      <c r="F148" s="28">
        <f t="shared" si="14"/>
        <v>2</v>
      </c>
      <c r="G148" s="29" t="str">
        <f t="shared" si="15"/>
        <v>September 30, 2025</v>
      </c>
      <c r="H148" s="5">
        <f t="shared" ca="1" si="16"/>
        <v>0.4425035260088499</v>
      </c>
    </row>
    <row r="149" spans="1:8" ht="15" customHeight="1" x14ac:dyDescent="0.25">
      <c r="A149" s="3" t="s">
        <v>132</v>
      </c>
      <c r="B149" s="6" t="s">
        <v>286</v>
      </c>
      <c r="C149" s="3" t="s">
        <v>315</v>
      </c>
      <c r="D149" s="7" t="s">
        <v>123</v>
      </c>
      <c r="E149" s="5">
        <v>0.42824087421715162</v>
      </c>
      <c r="F149" s="28">
        <f t="shared" si="14"/>
        <v>2</v>
      </c>
      <c r="G149" s="29" t="str">
        <f t="shared" si="15"/>
        <v>September 30, 2025</v>
      </c>
      <c r="H149" s="5">
        <f t="shared" ca="1" si="16"/>
        <v>0.47441381065118637</v>
      </c>
    </row>
    <row r="150" spans="1:8" ht="15" customHeight="1" x14ac:dyDescent="0.25">
      <c r="A150" s="3" t="s">
        <v>132</v>
      </c>
      <c r="B150" s="27" t="s">
        <v>144</v>
      </c>
      <c r="C150" s="3" t="s">
        <v>145</v>
      </c>
      <c r="D150" s="7" t="s">
        <v>130</v>
      </c>
      <c r="E150" s="5">
        <v>0.50190420653990053</v>
      </c>
      <c r="F150" s="28">
        <f t="shared" si="14"/>
        <v>1</v>
      </c>
      <c r="G150" s="29" t="str">
        <f t="shared" si="15"/>
        <v>September 30, 2024</v>
      </c>
      <c r="H150" s="5">
        <f t="shared" ca="1" si="16"/>
        <v>0.52105746632714622</v>
      </c>
    </row>
    <row r="151" spans="1:8" ht="15" customHeight="1" x14ac:dyDescent="0.25">
      <c r="A151" s="3" t="s">
        <v>132</v>
      </c>
      <c r="B151" s="6" t="s">
        <v>301</v>
      </c>
      <c r="C151" s="3" t="s">
        <v>302</v>
      </c>
      <c r="D151" s="7" t="s">
        <v>120</v>
      </c>
      <c r="E151" s="5">
        <v>0.44065215143510672</v>
      </c>
      <c r="F151" s="28">
        <f t="shared" si="14"/>
        <v>1</v>
      </c>
      <c r="G151" s="29" t="str">
        <f t="shared" si="15"/>
        <v>September 30, 2024</v>
      </c>
      <c r="H151" s="5">
        <f t="shared" ca="1" si="16"/>
        <v>0.93265937986613068</v>
      </c>
    </row>
    <row r="152" spans="1:8" ht="15" customHeight="1" x14ac:dyDescent="0.25">
      <c r="A152" s="3" t="s">
        <v>132</v>
      </c>
      <c r="B152" s="6" t="s">
        <v>131</v>
      </c>
      <c r="C152" s="3" t="s">
        <v>133</v>
      </c>
      <c r="D152" s="7" t="s">
        <v>114</v>
      </c>
      <c r="E152" s="5">
        <v>0.50081436421954006</v>
      </c>
      <c r="F152" s="29" t="s">
        <v>338</v>
      </c>
      <c r="G152" s="29" t="s">
        <v>338</v>
      </c>
      <c r="H152" s="5">
        <f t="shared" ca="1" si="16"/>
        <v>0.82026242503939006</v>
      </c>
    </row>
    <row r="153" spans="1:8" ht="15" customHeight="1" x14ac:dyDescent="0.25">
      <c r="A153" s="3" t="s">
        <v>132</v>
      </c>
      <c r="B153" s="6" t="s">
        <v>295</v>
      </c>
      <c r="C153" s="3" t="s">
        <v>196</v>
      </c>
      <c r="D153" s="7" t="s">
        <v>116</v>
      </c>
      <c r="E153" s="5">
        <v>0.74806546632860504</v>
      </c>
      <c r="F153" s="28">
        <f t="shared" si="14"/>
        <v>1</v>
      </c>
      <c r="G153" s="29" t="str">
        <f t="shared" si="15"/>
        <v>September 30, 2024</v>
      </c>
      <c r="H153" s="5">
        <f t="shared" ca="1" si="16"/>
        <v>0.86663223900207298</v>
      </c>
    </row>
    <row r="154" spans="1:8" ht="15" customHeight="1" x14ac:dyDescent="0.25">
      <c r="A154" s="3" t="s">
        <v>132</v>
      </c>
      <c r="B154" s="6" t="s">
        <v>177</v>
      </c>
      <c r="C154" s="3" t="s">
        <v>314</v>
      </c>
      <c r="E154" s="5">
        <v>0.85557829856522571</v>
      </c>
      <c r="F154" s="28">
        <f t="shared" si="14"/>
        <v>1</v>
      </c>
      <c r="G154" s="29" t="str">
        <f t="shared" si="15"/>
        <v>September 30, 2024</v>
      </c>
      <c r="H154" s="5">
        <f t="shared" ca="1" si="16"/>
        <v>9.3088390713975011E-2</v>
      </c>
    </row>
    <row r="155" spans="1:8" ht="15" customHeight="1" x14ac:dyDescent="0.25">
      <c r="A155" s="3" t="s">
        <v>132</v>
      </c>
      <c r="B155" s="6" t="s">
        <v>286</v>
      </c>
      <c r="C155" s="3" t="s">
        <v>178</v>
      </c>
      <c r="D155" s="7" t="s">
        <v>113</v>
      </c>
      <c r="E155" s="5">
        <v>0.16989369577617264</v>
      </c>
      <c r="F155" s="28">
        <f t="shared" si="14"/>
        <v>2</v>
      </c>
      <c r="G155" s="29" t="str">
        <f t="shared" si="15"/>
        <v>September 30, 2025</v>
      </c>
      <c r="H155" s="5">
        <f t="shared" ca="1" si="16"/>
        <v>0.23788859739650314</v>
      </c>
    </row>
    <row r="156" spans="1:8" ht="15" customHeight="1" x14ac:dyDescent="0.25">
      <c r="A156" s="3" t="s">
        <v>132</v>
      </c>
      <c r="B156" s="6" t="s">
        <v>138</v>
      </c>
      <c r="C156" s="3" t="s">
        <v>139</v>
      </c>
      <c r="D156" s="7" t="s">
        <v>123</v>
      </c>
      <c r="E156" s="5">
        <v>0.35043476245546012</v>
      </c>
      <c r="F156" s="28">
        <f t="shared" si="14"/>
        <v>2</v>
      </c>
      <c r="G156" s="29" t="str">
        <f t="shared" si="15"/>
        <v>September 30, 2025</v>
      </c>
      <c r="H156" s="5">
        <f t="shared" ca="1" si="16"/>
        <v>0.18101217383707613</v>
      </c>
    </row>
    <row r="157" spans="1:8" ht="15" customHeight="1" x14ac:dyDescent="0.25">
      <c r="A157" s="3" t="s">
        <v>132</v>
      </c>
      <c r="B157" s="6" t="s">
        <v>18</v>
      </c>
      <c r="C157" s="6" t="s">
        <v>18</v>
      </c>
      <c r="D157" s="7" t="s">
        <v>118</v>
      </c>
      <c r="E157" s="5">
        <v>0.11029434620780332</v>
      </c>
      <c r="F157" s="28">
        <f t="shared" si="14"/>
        <v>2</v>
      </c>
      <c r="G157" s="29" t="str">
        <f t="shared" si="15"/>
        <v>September 30, 2025</v>
      </c>
      <c r="H157" s="5">
        <f t="shared" ca="1" si="16"/>
        <v>0.55156040764777803</v>
      </c>
    </row>
    <row r="158" spans="1:8" ht="15" customHeight="1" x14ac:dyDescent="0.25">
      <c r="A158" s="3" t="s">
        <v>132</v>
      </c>
      <c r="B158" s="6" t="s">
        <v>18</v>
      </c>
      <c r="C158" s="6" t="s">
        <v>18</v>
      </c>
      <c r="D158" s="7" t="s">
        <v>125</v>
      </c>
      <c r="E158" s="5">
        <v>0.71788796115489129</v>
      </c>
      <c r="F158" s="28">
        <f t="shared" si="14"/>
        <v>1</v>
      </c>
      <c r="G158" s="29" t="str">
        <f t="shared" si="15"/>
        <v>September 30, 2024</v>
      </c>
      <c r="H158" s="5">
        <f t="shared" ca="1" si="16"/>
        <v>0.98574909973328861</v>
      </c>
    </row>
    <row r="159" spans="1:8" ht="15" customHeight="1" x14ac:dyDescent="0.25">
      <c r="A159" s="3" t="s">
        <v>132</v>
      </c>
      <c r="B159" s="6" t="s">
        <v>18</v>
      </c>
      <c r="C159" s="6" t="s">
        <v>18</v>
      </c>
      <c r="D159" s="7" t="s">
        <v>128</v>
      </c>
      <c r="E159" s="5">
        <v>0.96635108987940965</v>
      </c>
      <c r="F159" s="28">
        <f t="shared" si="14"/>
        <v>1</v>
      </c>
      <c r="G159" s="29" t="str">
        <f t="shared" si="15"/>
        <v>September 30, 2024</v>
      </c>
      <c r="H159" s="5">
        <f t="shared" ca="1" si="16"/>
        <v>0.96454379594961248</v>
      </c>
    </row>
  </sheetData>
  <autoFilter ref="A1:D1" xr:uid="{3976B880-90FF-413E-871D-618F87E6A17C}">
    <sortState xmlns:xlrd2="http://schemas.microsoft.com/office/spreadsheetml/2017/richdata2" ref="A2:D149">
      <sortCondition ref="A1"/>
    </sortState>
  </autoFilter>
  <conditionalFormatting sqref="F16:G159">
    <cfRule type="colorScale" priority="1">
      <colorScale>
        <cfvo type="min"/>
        <cfvo type="max"/>
        <color rgb="FF003399"/>
        <color theme="9" tint="-0.499984740745262"/>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AB96-52F8-4517-9649-F1F12D257476}">
  <dimension ref="A1:D17"/>
  <sheetViews>
    <sheetView workbookViewId="0">
      <pane ySplit="1" topLeftCell="A2" activePane="bottomLeft" state="frozen"/>
      <selection pane="bottomLeft" activeCell="A15" sqref="A15:D17"/>
    </sheetView>
  </sheetViews>
  <sheetFormatPr defaultRowHeight="15" x14ac:dyDescent="0.25"/>
  <cols>
    <col min="1" max="1" width="17" customWidth="1"/>
    <col min="2" max="2" width="15.28515625" customWidth="1"/>
    <col min="3" max="3" width="17.42578125" customWidth="1"/>
    <col min="4" max="4" width="47.5703125" bestFit="1" customWidth="1"/>
  </cols>
  <sheetData>
    <row r="1" spans="1:4" s="5" customFormat="1" ht="15" customHeight="1" x14ac:dyDescent="0.25">
      <c r="A1" s="17" t="s">
        <v>15</v>
      </c>
      <c r="B1" s="17" t="s">
        <v>316</v>
      </c>
      <c r="C1" s="17" t="s">
        <v>317</v>
      </c>
      <c r="D1" s="18" t="s">
        <v>16</v>
      </c>
    </row>
    <row r="2" spans="1:4" s="5" customFormat="1" ht="15" customHeight="1" x14ac:dyDescent="0.25">
      <c r="A2" s="3" t="s">
        <v>38</v>
      </c>
      <c r="B2" s="6" t="s">
        <v>18</v>
      </c>
      <c r="C2" s="6" t="s">
        <v>18</v>
      </c>
      <c r="D2" s="7" t="s">
        <v>17</v>
      </c>
    </row>
    <row r="3" spans="1:4" s="5" customFormat="1" ht="15" customHeight="1" x14ac:dyDescent="0.25">
      <c r="A3" s="3" t="s">
        <v>38</v>
      </c>
      <c r="B3" s="6" t="s">
        <v>18</v>
      </c>
      <c r="C3" s="6" t="s">
        <v>18</v>
      </c>
      <c r="D3" s="7" t="s">
        <v>21</v>
      </c>
    </row>
    <row r="4" spans="1:4" s="5" customFormat="1" ht="15" customHeight="1" x14ac:dyDescent="0.25">
      <c r="A4" s="3" t="s">
        <v>38</v>
      </c>
      <c r="B4" s="6" t="s">
        <v>18</v>
      </c>
      <c r="C4" s="6" t="s">
        <v>18</v>
      </c>
      <c r="D4" s="7" t="s">
        <v>24</v>
      </c>
    </row>
    <row r="5" spans="1:4" s="5" customFormat="1" ht="15" customHeight="1" x14ac:dyDescent="0.25">
      <c r="A5" s="3" t="s">
        <v>38</v>
      </c>
      <c r="B5" s="6" t="s">
        <v>18</v>
      </c>
      <c r="C5" s="6" t="s">
        <v>18</v>
      </c>
      <c r="D5" s="7" t="s">
        <v>29</v>
      </c>
    </row>
    <row r="6" spans="1:4" s="5" customFormat="1" ht="15" customHeight="1" x14ac:dyDescent="0.25">
      <c r="A6" s="3" t="s">
        <v>38</v>
      </c>
      <c r="B6" s="6" t="s">
        <v>18</v>
      </c>
      <c r="C6" s="6" t="s">
        <v>18</v>
      </c>
      <c r="D6" s="7" t="s">
        <v>32</v>
      </c>
    </row>
    <row r="7" spans="1:4" s="5" customFormat="1" ht="15" customHeight="1" x14ac:dyDescent="0.25">
      <c r="A7" s="3" t="s">
        <v>38</v>
      </c>
      <c r="B7" s="6" t="s">
        <v>18</v>
      </c>
      <c r="C7" s="6" t="s">
        <v>18</v>
      </c>
      <c r="D7" s="7" t="s">
        <v>34</v>
      </c>
    </row>
    <row r="8" spans="1:4" s="5" customFormat="1" ht="15" customHeight="1" x14ac:dyDescent="0.25">
      <c r="A8" s="3" t="s">
        <v>74</v>
      </c>
      <c r="B8" s="6" t="s">
        <v>18</v>
      </c>
      <c r="C8" s="6" t="s">
        <v>18</v>
      </c>
      <c r="D8" s="7" t="s">
        <v>63</v>
      </c>
    </row>
    <row r="9" spans="1:4" s="5" customFormat="1" ht="15" customHeight="1" x14ac:dyDescent="0.25">
      <c r="A9" s="3" t="s">
        <v>74</v>
      </c>
      <c r="B9" s="6" t="s">
        <v>18</v>
      </c>
      <c r="C9" s="6" t="s">
        <v>18</v>
      </c>
      <c r="D9" s="7" t="s">
        <v>64</v>
      </c>
    </row>
    <row r="10" spans="1:4" s="5" customFormat="1" ht="15" customHeight="1" x14ac:dyDescent="0.25">
      <c r="A10" s="3" t="s">
        <v>74</v>
      </c>
      <c r="B10" s="6" t="s">
        <v>18</v>
      </c>
      <c r="C10" s="6" t="s">
        <v>18</v>
      </c>
      <c r="D10" s="7" t="s">
        <v>71</v>
      </c>
    </row>
    <row r="11" spans="1:4" s="5" customFormat="1" ht="15" customHeight="1" x14ac:dyDescent="0.25">
      <c r="A11" s="3" t="s">
        <v>319</v>
      </c>
      <c r="B11" s="6" t="s">
        <v>18</v>
      </c>
      <c r="C11" s="6" t="s">
        <v>18</v>
      </c>
      <c r="D11" s="7" t="s">
        <v>79</v>
      </c>
    </row>
    <row r="12" spans="1:4" s="5" customFormat="1" ht="15" customHeight="1" x14ac:dyDescent="0.25">
      <c r="A12" s="3" t="s">
        <v>93</v>
      </c>
      <c r="B12" s="6" t="s">
        <v>18</v>
      </c>
      <c r="C12" s="6" t="s">
        <v>18</v>
      </c>
      <c r="D12" s="7" t="s">
        <v>92</v>
      </c>
    </row>
    <row r="13" spans="1:4" s="5" customFormat="1" ht="15" customHeight="1" x14ac:dyDescent="0.25">
      <c r="A13" s="3" t="s">
        <v>103</v>
      </c>
      <c r="B13" s="6" t="s">
        <v>18</v>
      </c>
      <c r="C13" s="6" t="s">
        <v>18</v>
      </c>
      <c r="D13" s="7" t="s">
        <v>96</v>
      </c>
    </row>
    <row r="14" spans="1:4" s="5" customFormat="1" ht="15" customHeight="1" x14ac:dyDescent="0.25">
      <c r="A14" s="3" t="s">
        <v>112</v>
      </c>
      <c r="B14" s="6" t="s">
        <v>18</v>
      </c>
      <c r="C14" s="6" t="s">
        <v>18</v>
      </c>
      <c r="D14" s="7" t="s">
        <v>111</v>
      </c>
    </row>
    <row r="15" spans="1:4" s="5" customFormat="1" ht="15" customHeight="1" x14ac:dyDescent="0.25">
      <c r="A15" s="3" t="s">
        <v>132</v>
      </c>
      <c r="B15" s="6" t="s">
        <v>18</v>
      </c>
      <c r="C15" s="6" t="s">
        <v>18</v>
      </c>
      <c r="D15" s="7" t="s">
        <v>118</v>
      </c>
    </row>
    <row r="16" spans="1:4" s="5" customFormat="1" ht="15" customHeight="1" x14ac:dyDescent="0.25">
      <c r="A16" s="3" t="s">
        <v>132</v>
      </c>
      <c r="B16" s="6" t="s">
        <v>18</v>
      </c>
      <c r="C16" s="6" t="s">
        <v>18</v>
      </c>
      <c r="D16" s="7" t="s">
        <v>125</v>
      </c>
    </row>
    <row r="17" spans="1:4" s="5" customFormat="1" ht="15" customHeight="1" x14ac:dyDescent="0.25">
      <c r="A17" s="3" t="s">
        <v>132</v>
      </c>
      <c r="B17" s="6" t="s">
        <v>18</v>
      </c>
      <c r="C17" s="6" t="s">
        <v>18</v>
      </c>
      <c r="D17" s="7" t="s">
        <v>128</v>
      </c>
    </row>
  </sheetData>
  <autoFilter ref="A1:D1" xr:uid="{2C6EAB96-52F8-4517-9649-F1F12D25747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910FD6B0CF9714B925FE817E895CB18" ma:contentTypeVersion="15" ma:contentTypeDescription="Create a new document." ma:contentTypeScope="" ma:versionID="dbd5a4da7c8e0b71ea9891ec42f1c60b">
  <xsd:schema xmlns:xsd="http://www.w3.org/2001/XMLSchema" xmlns:xs="http://www.w3.org/2001/XMLSchema" xmlns:p="http://schemas.microsoft.com/office/2006/metadata/properties" xmlns:ns2="2998cb36-ed4e-4e80-9d34-7895eb49fbe3" xmlns:ns3="a3643819-4ac3-4383-b377-d3e851722f2d" targetNamespace="http://schemas.microsoft.com/office/2006/metadata/properties" ma:root="true" ma:fieldsID="88f8859b2522fdae9b551b0f1f8aa196" ns2:_="" ns3:_="">
    <xsd:import namespace="2998cb36-ed4e-4e80-9d34-7895eb49fbe3"/>
    <xsd:import namespace="a3643819-4ac3-4383-b377-d3e851722f2d"/>
    <xsd:element name="properties">
      <xsd:complexType>
        <xsd:sequence>
          <xsd:element name="documentManagement">
            <xsd:complexType>
              <xsd:all>
                <xsd:element ref="ns2:MediaServiceMetadata" minOccurs="0"/>
                <xsd:element ref="ns2:MediaServiceFastMetadata" minOccurs="0"/>
                <xsd:element ref="ns2:Info_x002e_"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98cb36-ed4e-4e80-9d34-7895eb49fb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fo_x002e_" ma:index="10" nillable="true" ma:displayName="Info." ma:format="Dropdown" ma:internalName="Info_x002e_">
      <xsd:simpleType>
        <xsd:restriction base="dms:Text">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643819-4ac3-4383-b377-d3e851722f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e2df5806-fee7-42b1-aa5d-d9bf283a1207}" ma:internalName="TaxCatchAll" ma:showField="CatchAllData" ma:web="a3643819-4ac3-4383-b377-d3e851722f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fo_x002e_ xmlns="2998cb36-ed4e-4e80-9d34-7895eb49fbe3" xsi:nil="true"/>
    <lcf76f155ced4ddcb4097134ff3c332f xmlns="2998cb36-ed4e-4e80-9d34-7895eb49fbe3">
      <Terms xmlns="http://schemas.microsoft.com/office/infopath/2007/PartnerControls"/>
    </lcf76f155ced4ddcb4097134ff3c332f>
    <TaxCatchAll xmlns="a3643819-4ac3-4383-b377-d3e851722f2d" xsi:nil="true"/>
    <_dlc_DocId xmlns="a3643819-4ac3-4383-b377-d3e851722f2d">MEMS-416708959-954</_dlc_DocId>
    <_dlc_DocIdUrl xmlns="a3643819-4ac3-4383-b377-d3e851722f2d">
      <Url>https://stateofmaine.sharepoint.com/sites/MaineEMS/_layouts/15/DocIdRedir.aspx?ID=MEMS-416708959-954</Url>
      <Description>MEMS-416708959-954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8D1E29-3038-4BFC-BF2F-1BD7012E2B90}">
  <ds:schemaRefs>
    <ds:schemaRef ds:uri="http://schemas.microsoft.com/sharepoint/events"/>
  </ds:schemaRefs>
</ds:datastoreItem>
</file>

<file path=customXml/itemProps2.xml><?xml version="1.0" encoding="utf-8"?>
<ds:datastoreItem xmlns:ds="http://schemas.openxmlformats.org/officeDocument/2006/customXml" ds:itemID="{41188704-123E-4107-939C-692FE101B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98cb36-ed4e-4e80-9d34-7895eb49fbe3"/>
    <ds:schemaRef ds:uri="a3643819-4ac3-4383-b377-d3e851722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A691ED-9962-4370-8C8D-17DFDA0ED38C}">
  <ds:schemaRefs>
    <ds:schemaRef ds:uri="http://schemas.microsoft.com/office/2006/metadata/properties"/>
    <ds:schemaRef ds:uri="http://schemas.microsoft.com/office/infopath/2007/PartnerControls"/>
    <ds:schemaRef ds:uri="2998cb36-ed4e-4e80-9d34-7895eb49fbe3"/>
    <ds:schemaRef ds:uri="a3643819-4ac3-4383-b377-d3e851722f2d"/>
  </ds:schemaRefs>
</ds:datastoreItem>
</file>

<file path=customXml/itemProps4.xml><?xml version="1.0" encoding="utf-8"?>
<ds:datastoreItem xmlns:ds="http://schemas.openxmlformats.org/officeDocument/2006/customXml" ds:itemID="{02170A6C-5F0F-4C2B-B344-C7CE82B28C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Positions Held by Person</vt:lpstr>
      <vt:lpstr>All Positions</vt:lpstr>
      <vt:lpstr>Vacancies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Minkler, Marc A</dc:creator>
  <cp:lastModifiedBy>Hurley, J Sam</cp:lastModifiedBy>
  <dcterms:created xsi:type="dcterms:W3CDTF">2023-07-17T18:35:58Z</dcterms:created>
  <dcterms:modified xsi:type="dcterms:W3CDTF">2023-08-29T18:39:45Z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0x010100B910FD6B0CF9714B925FE817E895CB18</vt:lpwstr>
  </property>
  <property fmtid="{D5CDD505-2E9C-101B-9397-08002B2CF9AE}" pid="3" name="_dlc_DocIdItemGuid">
    <vt:lpwstr>e819c7a5-97a7-47c2-b7b6-a6eeea4be9a7</vt:lpwstr>
  </property>
  <property fmtid="{D5CDD505-2E9C-101B-9397-08002B2CF9AE}" pid="4" name="MediaServiceImageTags">
    <vt:lpwstr/>
  </property>
</Properties>
</file>