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C33" i="1" l="1"/>
  <c r="H12" i="1"/>
  <c r="H17" i="1" s="1"/>
  <c r="H11" i="1"/>
  <c r="H16" i="1" s="1"/>
  <c r="H10" i="1"/>
  <c r="H15" i="1" s="1"/>
  <c r="M17" i="1"/>
  <c r="M16" i="1"/>
  <c r="M15" i="1"/>
  <c r="N12" i="1"/>
  <c r="M8" i="1"/>
  <c r="M7" i="1"/>
  <c r="M6" i="1"/>
  <c r="C23" i="1"/>
  <c r="C30" i="1"/>
  <c r="C29" i="1"/>
  <c r="C28" i="1"/>
  <c r="I22" i="1"/>
  <c r="I21" i="1"/>
  <c r="I12" i="1"/>
  <c r="I17" i="1" s="1"/>
  <c r="I11" i="1"/>
  <c r="I16" i="1" s="1"/>
  <c r="I10" i="1"/>
  <c r="I15" i="1" s="1"/>
  <c r="C32" i="1" l="1"/>
  <c r="C37" i="1" s="1"/>
  <c r="I23" i="1"/>
  <c r="I18" i="1"/>
  <c r="H18" i="1"/>
  <c r="H13" i="1"/>
  <c r="J13" i="1" s="1"/>
  <c r="I13" i="1"/>
  <c r="J18" i="1" l="1"/>
  <c r="J24" i="1" s="1"/>
</calcChain>
</file>

<file path=xl/sharedStrings.xml><?xml version="1.0" encoding="utf-8"?>
<sst xmlns="http://schemas.openxmlformats.org/spreadsheetml/2006/main" count="42" uniqueCount="38">
  <si>
    <t>cost savings</t>
  </si>
  <si>
    <t>revenue increase</t>
  </si>
  <si>
    <t>printing forms</t>
  </si>
  <si>
    <t>payroll apps and verification</t>
  </si>
  <si>
    <t>postage</t>
  </si>
  <si>
    <t>filing eguipment</t>
  </si>
  <si>
    <t>audit time decreased</t>
  </si>
  <si>
    <t>increase pd reimbursement</t>
  </si>
  <si>
    <t>increase in USDA Food</t>
  </si>
  <si>
    <t>larger purchasesing more meals served</t>
  </si>
  <si>
    <t>free</t>
  </si>
  <si>
    <t>reduced</t>
  </si>
  <si>
    <t>paid</t>
  </si>
  <si>
    <t>currently</t>
  </si>
  <si>
    <t>Provion 2</t>
  </si>
  <si>
    <t>CEP</t>
  </si>
  <si>
    <t>MEALS</t>
  </si>
  <si>
    <t>REIMBURSEMNT</t>
  </si>
  <si>
    <t>no price equity</t>
  </si>
  <si>
    <t>outstanding bills</t>
  </si>
  <si>
    <t>application</t>
  </si>
  <si>
    <t>verification</t>
  </si>
  <si>
    <t>USDA FOOD</t>
  </si>
  <si>
    <t>LOSS</t>
  </si>
  <si>
    <t>PD</t>
  </si>
  <si>
    <t>payroll:</t>
  </si>
  <si>
    <t>payroll POS</t>
  </si>
  <si>
    <t>Payroll banking/accounting</t>
  </si>
  <si>
    <t>rate w/benefits</t>
  </si>
  <si>
    <t>hrs/wk</t>
  </si>
  <si>
    <t>total savings projected</t>
  </si>
  <si>
    <t>total misc expenses</t>
  </si>
  <si>
    <t>special provision worksheet</t>
  </si>
  <si>
    <t>enrollment</t>
  </si>
  <si>
    <t>days</t>
  </si>
  <si>
    <t>attendace factor</t>
  </si>
  <si>
    <t>wk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</si>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</sst>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H8" sqref="H8"/>
    </sheetView>
  </sheetViews>
  <sheetFormatPr defaultRowHeight="15" x14ac:dyDescent="0.25"/>
  <cols>
    <col min="1" max="1" width="26" customWidth="1"/>
    <col min="2" max="2" width="10" customWidth="1"/>
    <col min="3" max="3" width="10.28515625" customWidth="1"/>
    <col min="4" max="4" width="15.140625" customWidth="1"/>
    <col min="5" max="5" width="27.5703125" customWidth="1"/>
    <col min="8" max="8" width="11.5703125" bestFit="1" customWidth="1"/>
    <col min="9" max="9" width="13.42578125" customWidth="1"/>
    <col min="10" max="10" width="13.28515625" customWidth="1"/>
  </cols>
  <sheetData>
    <row r="1" spans="1:15" x14ac:dyDescent="0.25">
      <c r="A1" t="s">
        <v>32</v>
      </c>
    </row>
    <row r="4" spans="1:15" x14ac:dyDescent="0.25">
      <c r="F4" t="s">
        <v>16</v>
      </c>
      <c r="H4" t="s">
        <v>13</v>
      </c>
      <c r="I4" t="s">
        <v>14</v>
      </c>
      <c r="J4" t="s">
        <v>15</v>
      </c>
    </row>
    <row r="5" spans="1:15" x14ac:dyDescent="0.25">
      <c r="B5" t="s">
        <v>0</v>
      </c>
      <c r="E5" t="s">
        <v>1</v>
      </c>
      <c r="G5" t="s">
        <v>10</v>
      </c>
      <c r="H5">
        <v>12500</v>
      </c>
      <c r="I5">
        <v>12800</v>
      </c>
      <c r="M5">
        <v>300</v>
      </c>
      <c r="N5" t="s">
        <v>33</v>
      </c>
    </row>
    <row r="6" spans="1:15" x14ac:dyDescent="0.25">
      <c r="A6" t="s">
        <v>2</v>
      </c>
      <c r="C6">
        <v>100</v>
      </c>
      <c r="E6" t="s">
        <v>7</v>
      </c>
      <c r="G6" t="s">
        <v>11</v>
      </c>
      <c r="H6">
        <v>1700</v>
      </c>
      <c r="I6">
        <v>1800</v>
      </c>
      <c r="M6">
        <f>+M5*N6</f>
        <v>129</v>
      </c>
      <c r="N6" s="3">
        <v>0.43</v>
      </c>
      <c r="O6" t="s">
        <v>10</v>
      </c>
    </row>
    <row r="7" spans="1:15" x14ac:dyDescent="0.25">
      <c r="A7" t="s">
        <v>4</v>
      </c>
      <c r="C7">
        <v>100</v>
      </c>
      <c r="E7" t="s">
        <v>8</v>
      </c>
      <c r="G7" t="s">
        <v>12</v>
      </c>
      <c r="H7">
        <v>8000</v>
      </c>
      <c r="I7">
        <v>14000</v>
      </c>
      <c r="M7">
        <f>M5*N7</f>
        <v>21.000000000000004</v>
      </c>
      <c r="N7" s="3">
        <v>7.0000000000000007E-2</v>
      </c>
      <c r="O7" t="s">
        <v>11</v>
      </c>
    </row>
    <row r="8" spans="1:15" x14ac:dyDescent="0.25">
      <c r="A8" t="s">
        <v>5</v>
      </c>
      <c r="M8">
        <f>M5*N8</f>
        <v>150</v>
      </c>
      <c r="N8" s="3">
        <v>0.5</v>
      </c>
      <c r="O8" t="s">
        <v>12</v>
      </c>
    </row>
    <row r="9" spans="1:15" x14ac:dyDescent="0.25">
      <c r="A9" t="s">
        <v>6</v>
      </c>
    </row>
    <row r="10" spans="1:15" x14ac:dyDescent="0.25">
      <c r="F10" t="s">
        <v>17</v>
      </c>
      <c r="H10" s="1">
        <f>H5*K10</f>
        <v>37125</v>
      </c>
      <c r="I10" s="1">
        <f>I5*K10</f>
        <v>38016</v>
      </c>
      <c r="K10">
        <v>2.97</v>
      </c>
      <c r="N10">
        <v>170</v>
      </c>
      <c r="O10" t="s">
        <v>34</v>
      </c>
    </row>
    <row r="11" spans="1:15" x14ac:dyDescent="0.25">
      <c r="H11" s="1">
        <f t="shared" ref="H11:H12" si="0">H6*K11</f>
        <v>4369</v>
      </c>
      <c r="I11" s="1">
        <f t="shared" ref="I11:I12" si="1">I6*K11</f>
        <v>4626</v>
      </c>
      <c r="K11">
        <v>2.57</v>
      </c>
      <c r="N11" s="3">
        <v>0.95</v>
      </c>
      <c r="O11" t="s">
        <v>35</v>
      </c>
    </row>
    <row r="12" spans="1:15" x14ac:dyDescent="0.25">
      <c r="H12" s="1">
        <f t="shared" si="0"/>
        <v>2560</v>
      </c>
      <c r="I12" s="1">
        <f t="shared" si="1"/>
        <v>4480</v>
      </c>
      <c r="K12">
        <v>0.32</v>
      </c>
      <c r="N12">
        <f>N10*N11</f>
        <v>161.5</v>
      </c>
    </row>
    <row r="13" spans="1:15" x14ac:dyDescent="0.25">
      <c r="H13" s="1">
        <f>H11+H10+H12</f>
        <v>44054</v>
      </c>
      <c r="I13" s="1">
        <f>I11+I10+I12</f>
        <v>47122</v>
      </c>
      <c r="J13" s="2">
        <f>+I13-H13</f>
        <v>3068</v>
      </c>
    </row>
    <row r="15" spans="1:15" x14ac:dyDescent="0.25">
      <c r="F15" t="s">
        <v>22</v>
      </c>
      <c r="H15" s="1">
        <f>H10*K15</f>
        <v>8167.5</v>
      </c>
      <c r="I15" s="1">
        <f>I10*K15</f>
        <v>8363.52</v>
      </c>
      <c r="J15" s="1"/>
      <c r="K15">
        <v>0.22</v>
      </c>
      <c r="M15">
        <f>+(M6*N15)*N12</f>
        <v>12500.099999999999</v>
      </c>
      <c r="N15">
        <v>0.6</v>
      </c>
    </row>
    <row r="16" spans="1:15" x14ac:dyDescent="0.25">
      <c r="H16" s="1">
        <f>H11*K16</f>
        <v>961.18</v>
      </c>
      <c r="I16" s="1">
        <f>I11*K16</f>
        <v>1017.72</v>
      </c>
      <c r="J16" s="1"/>
      <c r="K16">
        <v>0.22</v>
      </c>
      <c r="M16">
        <f>+(M7*N16)*N12</f>
        <v>1695.7500000000002</v>
      </c>
      <c r="N16">
        <v>0.5</v>
      </c>
    </row>
    <row r="17" spans="1:14" x14ac:dyDescent="0.25">
      <c r="H17" s="1">
        <f>H12*K17</f>
        <v>563.20000000000005</v>
      </c>
      <c r="I17" s="1">
        <f>I12*K17</f>
        <v>985.6</v>
      </c>
      <c r="J17" s="1"/>
      <c r="K17">
        <v>0.22</v>
      </c>
      <c r="M17">
        <f>+(M8*N17)*N12</f>
        <v>7267.5</v>
      </c>
      <c r="N17">
        <v>0.3</v>
      </c>
    </row>
    <row r="18" spans="1:14" x14ac:dyDescent="0.25">
      <c r="H18" s="1">
        <f t="shared" ref="H18:I18" si="2">H16+H15+H17</f>
        <v>9691.880000000001</v>
      </c>
      <c r="I18" s="1">
        <f t="shared" si="2"/>
        <v>10366.84</v>
      </c>
      <c r="J18" s="1">
        <f>I18-H18</f>
        <v>674.95999999999913</v>
      </c>
    </row>
    <row r="19" spans="1:14" x14ac:dyDescent="0.25">
      <c r="H19" s="1"/>
      <c r="I19" s="1"/>
      <c r="J19" s="1"/>
    </row>
    <row r="20" spans="1:14" x14ac:dyDescent="0.25">
      <c r="H20" s="1"/>
      <c r="I20" s="1"/>
      <c r="J20" s="1"/>
    </row>
    <row r="21" spans="1:14" x14ac:dyDescent="0.25">
      <c r="F21" t="s">
        <v>23</v>
      </c>
      <c r="G21" t="s">
        <v>11</v>
      </c>
      <c r="H21" s="1"/>
      <c r="I21" s="1">
        <f>I6*K21</f>
        <v>720</v>
      </c>
      <c r="J21" s="1"/>
      <c r="K21">
        <v>0.4</v>
      </c>
    </row>
    <row r="22" spans="1:14" x14ac:dyDescent="0.25">
      <c r="G22" t="s">
        <v>24</v>
      </c>
      <c r="H22" s="1"/>
      <c r="I22" s="1">
        <f>I7*K22</f>
        <v>28000</v>
      </c>
      <c r="J22" s="1"/>
      <c r="K22">
        <v>2</v>
      </c>
    </row>
    <row r="23" spans="1:14" x14ac:dyDescent="0.25">
      <c r="A23" t="s">
        <v>31</v>
      </c>
      <c r="C23" s="1">
        <f>SUM(C6:C22)</f>
        <v>200</v>
      </c>
      <c r="H23" s="1"/>
      <c r="I23" s="1">
        <f>I21+I22</f>
        <v>28720</v>
      </c>
      <c r="J23" s="1"/>
    </row>
    <row r="24" spans="1:14" x14ac:dyDescent="0.25">
      <c r="H24" s="1"/>
      <c r="I24" s="1"/>
      <c r="J24" s="1">
        <f>(J13+J18)-I23</f>
        <v>-24977.040000000001</v>
      </c>
    </row>
    <row r="27" spans="1:14" x14ac:dyDescent="0.25">
      <c r="A27" t="s">
        <v>25</v>
      </c>
      <c r="B27" t="s">
        <v>29</v>
      </c>
      <c r="C27" s="1">
        <v>15</v>
      </c>
      <c r="D27" t="s">
        <v>28</v>
      </c>
    </row>
    <row r="28" spans="1:14" x14ac:dyDescent="0.25">
      <c r="A28" t="s">
        <v>3</v>
      </c>
      <c r="B28">
        <v>1</v>
      </c>
      <c r="C28" s="2">
        <f>B28*C27</f>
        <v>15</v>
      </c>
    </row>
    <row r="29" spans="1:14" x14ac:dyDescent="0.25">
      <c r="A29" t="s">
        <v>26</v>
      </c>
      <c r="B29">
        <v>7.5</v>
      </c>
      <c r="C29" s="2">
        <f>B29*C27</f>
        <v>112.5</v>
      </c>
    </row>
    <row r="30" spans="1:14" x14ac:dyDescent="0.25">
      <c r="A30" t="s">
        <v>27</v>
      </c>
      <c r="B30">
        <v>1</v>
      </c>
      <c r="C30" s="2">
        <f>+B30*C27</f>
        <v>15</v>
      </c>
    </row>
    <row r="32" spans="1:14" x14ac:dyDescent="0.25">
      <c r="B32" t="s">
        <v>36</v>
      </c>
      <c r="C32" s="2">
        <f>SUM(C27:C31)</f>
        <v>157.5</v>
      </c>
      <c r="D32" s="2"/>
    </row>
    <row r="33" spans="1:4" x14ac:dyDescent="0.25">
      <c r="A33" t="s">
        <v>9</v>
      </c>
      <c r="B33" t="s">
        <v>37</v>
      </c>
      <c r="C33" s="2">
        <f>C32*34</f>
        <v>5355</v>
      </c>
      <c r="D33" s="2"/>
    </row>
    <row r="37" spans="1:4" x14ac:dyDescent="0.25">
      <c r="A37" t="s">
        <v>30</v>
      </c>
      <c r="C37" s="2">
        <f>C32+C23</f>
        <v>357.5</v>
      </c>
    </row>
    <row r="39" spans="1:4" x14ac:dyDescent="0.25">
      <c r="A39" t="s">
        <v>18</v>
      </c>
    </row>
    <row r="40" spans="1:4" x14ac:dyDescent="0.25">
      <c r="A40" t="s">
        <v>19</v>
      </c>
    </row>
    <row r="41" spans="1:4" x14ac:dyDescent="0.25">
      <c r="A41" t="s">
        <v>20</v>
      </c>
    </row>
    <row r="42" spans="1:4" x14ac:dyDescent="0.25">
      <c r="A4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Beesley, Walter</dc:creator>
  <cp:lastModifiedBy>Sullivan, Crystal</cp:lastModifiedBy>
  <dcterms:created xsi:type="dcterms:W3CDTF">2014-02-06T23:54:19Z</dcterms:created>
  <dcterms:modified xsi:type="dcterms:W3CDTF">2015-02-05T16:42:59Z</dcterms:modified>
</cp:coreProperties>
</file>