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<sst xmlns="http://schemas.openxmlformats.org/spreadsheetml/2006/main" count="326" uniqueCount="277">
  <si>
    <t>Dennis Item #</t>
  </si>
  <si>
    <t xml:space="preserve">Product Description   </t>
  </si>
  <si>
    <t>Pack Size</t>
  </si>
  <si>
    <t>BASIC AMERICAN</t>
  </si>
  <si>
    <t>POTATO PEARL EXCEL</t>
  </si>
  <si>
    <t>12/28 OZ</t>
  </si>
  <si>
    <t>POTATO SWEET PEARLS INSTANT</t>
  </si>
  <si>
    <t>10/26.66 OZ</t>
  </si>
  <si>
    <t>CARGILL</t>
  </si>
  <si>
    <t>FRENCH TOAST W HOLE GRAIN CINNAMON GLAZE</t>
  </si>
  <si>
    <t>130/2.9 OZ</t>
  </si>
  <si>
    <t>FRENCH TOAST STICKS CINNAMON GLAZE</t>
  </si>
  <si>
    <t>100/2.9 OZ</t>
  </si>
  <si>
    <t>EGG OMELET COLBY SKILLET</t>
  </si>
  <si>
    <t>225/2.1 OZ</t>
  </si>
  <si>
    <t>EGG PATTY SCRAMBLED</t>
  </si>
  <si>
    <t>369/1.25 OZ</t>
  </si>
  <si>
    <t>EGGSTRAVAGANZA BACON &amp; CHEESE</t>
  </si>
  <si>
    <t>4/5 LB</t>
  </si>
  <si>
    <t>EGGSTRAVAGANZA TURKEY SAUSAGE &amp; CHEESE</t>
  </si>
  <si>
    <t>CONAGRA GILARDI</t>
  </si>
  <si>
    <t>BREADSTICK CHEESE FILLED 6" WHOLE GRAIN</t>
  </si>
  <si>
    <t>144/2.21 OZ</t>
  </si>
  <si>
    <t>16272-20117</t>
  </si>
  <si>
    <t>PIZZA CALZONE 3 CHEESE WHOLE GRAIN</t>
  </si>
  <si>
    <t>60/4.69 OZ</t>
  </si>
  <si>
    <t>16272-20120</t>
  </si>
  <si>
    <t>PIZZA STICK MAXI WHOLE GRAIN</t>
  </si>
  <si>
    <t>192/1.93 OZ</t>
  </si>
  <si>
    <t>77387-12439</t>
  </si>
  <si>
    <t xml:space="preserve">PIZZA QUESADILLA CHICKEN </t>
  </si>
  <si>
    <t>48/5 OZ</t>
  </si>
  <si>
    <t>77387-12532</t>
  </si>
  <si>
    <t>PIZZA CHEESE WHOLE GRAIN 4X6</t>
  </si>
  <si>
    <t>96/4.56 OZ</t>
  </si>
  <si>
    <t>77387-12655</t>
  </si>
  <si>
    <t>PIZZA STUFFED CRUST CHEESE WHOLE GRAIN</t>
  </si>
  <si>
    <t>72/4.84 OZ</t>
  </si>
  <si>
    <t>77387-12671</t>
  </si>
  <si>
    <t>PIZZA WHOLE GRAIN DOUBLE STUFFED</t>
  </si>
  <si>
    <t>96/3.74 OZ</t>
  </si>
  <si>
    <t>77387-12683</t>
  </si>
  <si>
    <t>PIZZA QUESADILLA CHEESE WHOLE GRAIN</t>
  </si>
  <si>
    <t>96/4.8 OZ</t>
  </si>
  <si>
    <t>77387-12699</t>
  </si>
  <si>
    <t>LAND O LAKES</t>
  </si>
  <si>
    <t>CHEESE SAUCE CHEDDAR REDUCED SODIUM</t>
  </si>
  <si>
    <t>6/106 OZ</t>
  </si>
  <si>
    <t>CHEESE SAUCE WHITE BLEND POUCH PACK</t>
  </si>
  <si>
    <t>ENTRÉE MAC &amp; CHEESE WHOLE GRAIN PASTA</t>
  </si>
  <si>
    <t>6/5 LB</t>
  </si>
  <si>
    <t>ENTRÉE MAC &amp; CHEESE REDUCED FAT</t>
  </si>
  <si>
    <t>CHEESE STICKS REDUCED FAT COLBY JACK</t>
  </si>
  <si>
    <t>168/1 OZ</t>
  </si>
  <si>
    <t>CHEESE STICKS REDUCED FAT YELLOW CHEDDAR</t>
  </si>
  <si>
    <t>CHEESE STRING LIGHT MOZZARELLA</t>
  </si>
  <si>
    <t>POTATO FF INCREDICRISP 3/8"</t>
  </si>
  <si>
    <t>POTATO TATER TOT REDUCED SODIUM</t>
  </si>
  <si>
    <t>POTATO HASHBROWN ROUND</t>
  </si>
  <si>
    <t>POTATO FF EMOTICON</t>
  </si>
  <si>
    <t>POTATO FF 1/2 CRINKLE CUT DEEP GROOVE</t>
  </si>
  <si>
    <t>POTATO FF 1/2" CC OVENABLE</t>
  </si>
  <si>
    <t>POTATO FF 3/8" STRAIGHT CUT</t>
  </si>
  <si>
    <t>GFR40</t>
  </si>
  <si>
    <t>POTATO OVATIONS 3/8" CRINKLE CUT</t>
  </si>
  <si>
    <t>MCF03761</t>
  </si>
  <si>
    <t>POTATO FF FLAVOR LAST 3/8" THICK CUT</t>
  </si>
  <si>
    <t>MCF03788</t>
  </si>
  <si>
    <t>POTATO FF SPICY SPIRAL</t>
  </si>
  <si>
    <t>6/4 LB</t>
  </si>
  <si>
    <t>MCL03622</t>
  </si>
  <si>
    <t>POTATO FF CROSSTRAX SPICY</t>
  </si>
  <si>
    <t>6/4.5 LB</t>
  </si>
  <si>
    <t>MCL03623</t>
  </si>
  <si>
    <t>POTATO FF SEASONED CUBE</t>
  </si>
  <si>
    <t>MCL03624</t>
  </si>
  <si>
    <t>POTATO FF 1/4" SHOESTRING</t>
  </si>
  <si>
    <t>MCX01</t>
  </si>
  <si>
    <t>POTATO FF 3/8" STRAIGHT CUT SPICY</t>
  </si>
  <si>
    <t>MCX03620</t>
  </si>
  <si>
    <t>POTATO SEASONED WEDGE</t>
  </si>
  <si>
    <t>MCX03621</t>
  </si>
  <si>
    <t xml:space="preserve">POTATO TATER TOT </t>
  </si>
  <si>
    <t>OIF00215A</t>
  </si>
  <si>
    <t>POTATO HASHBROWN SHREDDED</t>
  </si>
  <si>
    <t>6/3 LB</t>
  </si>
  <si>
    <t>OIF00224A</t>
  </si>
  <si>
    <t>POTATO FF SWEET 3/8"</t>
  </si>
  <si>
    <t>6/2.5 LB</t>
  </si>
  <si>
    <t>MCF03725</t>
  </si>
  <si>
    <t>POTATO FF SWEET THIN STIX 5/16"</t>
  </si>
  <si>
    <t>MCF03731</t>
  </si>
  <si>
    <t>POTATO FF SWEET 7/16" CRINKLE CUT</t>
  </si>
  <si>
    <t>MCF04566</t>
  </si>
  <si>
    <t>POTATO SWEET REDGED WEDGE</t>
  </si>
  <si>
    <t>MCF04712</t>
  </si>
  <si>
    <t>POTATO FF SWEET MAXI CUT</t>
  </si>
  <si>
    <t>MCF04965</t>
  </si>
  <si>
    <t>POTATO SWEET WAFFLE FRY</t>
  </si>
  <si>
    <t>MCF05074</t>
  </si>
  <si>
    <t>NATIONAL FOOD</t>
  </si>
  <si>
    <t>APPLESAUCE CUP STRAWBERRY UNSWEETENED</t>
  </si>
  <si>
    <t>96/4.5 OZ</t>
  </si>
  <si>
    <t>A1490</t>
  </si>
  <si>
    <t>APPLESAUCE CUP WILD WATERMELON</t>
  </si>
  <si>
    <t>A3510</t>
  </si>
  <si>
    <t>APPLESAUCE CUP STRAWBERRY/BANANA</t>
  </si>
  <si>
    <t>A3790</t>
  </si>
  <si>
    <t>APPLESAUCE CUP BIRTHDAY CAKE</t>
  </si>
  <si>
    <t>A3800</t>
  </si>
  <si>
    <t>APPLESAUCE CUP MANGO PEACH UNSWEETENED</t>
  </si>
  <si>
    <t>A3810</t>
  </si>
  <si>
    <t>APPLESAUCE CUP ORANGE DREAMSICLE UNSWEETND</t>
  </si>
  <si>
    <t>A3820</t>
  </si>
  <si>
    <t>PILGRIM'S</t>
  </si>
  <si>
    <t>156/3.05 OZ</t>
  </si>
  <si>
    <t>120/4 OZ</t>
  </si>
  <si>
    <t>RED GOLD</t>
  </si>
  <si>
    <t>KETCHUP SRIRACHA HOT CHILI</t>
  </si>
  <si>
    <t>6/113 OZ</t>
  </si>
  <si>
    <t>HUYYW9P</t>
  </si>
  <si>
    <t>SAUCE MARINARA CUP</t>
  </si>
  <si>
    <t>168/2.5 OZ</t>
  </si>
  <si>
    <t>REDNA2ZC168</t>
  </si>
  <si>
    <t xml:space="preserve">SAUCE BBQ LOW SODIUM </t>
  </si>
  <si>
    <t>6/114 OZ</t>
  </si>
  <si>
    <t>REDOA9P</t>
  </si>
  <si>
    <t>SALSA DIPPING CUP</t>
  </si>
  <si>
    <t>168/3 OZ</t>
  </si>
  <si>
    <t>REDSC2ZC168</t>
  </si>
  <si>
    <t>KETCHUP VOL PAK BAG</t>
  </si>
  <si>
    <t>1/3 GAL</t>
  </si>
  <si>
    <t>REDYA3G</t>
  </si>
  <si>
    <t>KETCHUP NATURAL SUGAR LOW SODIUM</t>
  </si>
  <si>
    <t>6/#10</t>
  </si>
  <si>
    <t>REDYL99</t>
  </si>
  <si>
    <t>PIZZA SAUCE FULLY PREPARED</t>
  </si>
  <si>
    <t>RPKIL99</t>
  </si>
  <si>
    <t>SAUCE SPAGHETTI</t>
  </si>
  <si>
    <t>RPKMA9C</t>
  </si>
  <si>
    <t>RICH'S</t>
  </si>
  <si>
    <t>BREAD FLAT MINI WHOLE GRAIN 4"</t>
  </si>
  <si>
    <t>192/4.5 OZ</t>
  </si>
  <si>
    <t>DONUT HOLE-YEASE WHOLE GRAIN</t>
  </si>
  <si>
    <t>384/.41 OZ</t>
  </si>
  <si>
    <t>ROLL CINNAMON DOUGH SWEET</t>
  </si>
  <si>
    <t>120/2.25 OZ</t>
  </si>
  <si>
    <t>COOKIE ULTIMATE BREAKFAST ROUND</t>
  </si>
  <si>
    <t>140/2.5 OZ</t>
  </si>
  <si>
    <t>FRENCH TOAST BITES WHOLE GRAIN</t>
  </si>
  <si>
    <t>384/.51 OZ</t>
  </si>
  <si>
    <t>PANCAKE BITES WHOLE GRAIN</t>
  </si>
  <si>
    <t>COOKIE UBR CINNAMON BROWN SUGAR IW</t>
  </si>
  <si>
    <t>126/2.2 OZ</t>
  </si>
  <si>
    <t>PIZZA DOUGH SHEETED 16" WHOLE GRAIN</t>
  </si>
  <si>
    <t>24/22 OZ</t>
  </si>
  <si>
    <t>ROLL DOUGH CINNAMON WHOLE GRAIN</t>
  </si>
  <si>
    <t>240/.35 OZ</t>
  </si>
  <si>
    <t>ROLL DOUGH DINNER WHOLE GRAIN</t>
  </si>
  <si>
    <t>288/1.25 OZ</t>
  </si>
  <si>
    <t>PIZZA SHEET DOUGH 12X16 WHOLE GRAIN</t>
  </si>
  <si>
    <t>20/24.5 OZ</t>
  </si>
  <si>
    <t>ROLL DOUGH WHITE DELUXE</t>
  </si>
  <si>
    <t>60/7.5 OZ</t>
  </si>
  <si>
    <t>PIZZA DOUGH PRE-SHEETED 16"</t>
  </si>
  <si>
    <t>20/26 OZ</t>
  </si>
  <si>
    <t>BREADSTICK DOUGH RIPSTICK WHOLE GRAIN</t>
  </si>
  <si>
    <t>250/1.2 OZ</t>
  </si>
  <si>
    <t>COOKIE UBR OAT CHOCOLATE CHIP</t>
  </si>
  <si>
    <t>ROLL DINNER DOUGH WHOLE GRAIN</t>
  </si>
  <si>
    <t>160/2.5 OZ</t>
  </si>
  <si>
    <t>140/2.6 OZ</t>
  </si>
  <si>
    <t>PIZZA CRUST 16" WHOLE GRAIN PREBAKED</t>
  </si>
  <si>
    <t>18/17 OZ</t>
  </si>
  <si>
    <t>BREAD FLAT OVEN FIRED WHOLE GRAIN</t>
  </si>
  <si>
    <t>192/2.2 OZ</t>
  </si>
  <si>
    <t>DONUT RING WHOLE GRAIN</t>
  </si>
  <si>
    <t>84/2.45 OZ</t>
  </si>
  <si>
    <t>RICH CHICKS</t>
  </si>
  <si>
    <t>20 LB</t>
  </si>
  <si>
    <t>SCHWAN'S</t>
  </si>
  <si>
    <t>SANDWICH SLIDER SAUSAGE/CHEESE WG IW</t>
  </si>
  <si>
    <t>144/2.5 OZ</t>
  </si>
  <si>
    <t>PIZZA BREAKFAST TURKEY SAUSAGE</t>
  </si>
  <si>
    <t>8/16 COUNT</t>
  </si>
  <si>
    <t>PIZZA DEEP DISH CHEESE WHOLE GRAIN</t>
  </si>
  <si>
    <t>60/5"</t>
  </si>
  <si>
    <t>PIZZA FRENCH BREAD WHOLE GRAIN</t>
  </si>
  <si>
    <t>60/5.5 OZ</t>
  </si>
  <si>
    <t>PIZZA BIG DADDY CHEESE 16"</t>
  </si>
  <si>
    <t>9/51.75 OZ</t>
  </si>
  <si>
    <t>PIZZA BREAKFAST SCRAMBLED EGG/BACON</t>
  </si>
  <si>
    <t>128/2.95 OZ</t>
  </si>
  <si>
    <t>PIZZA HAND TOSSED WHOLE GRAIN</t>
  </si>
  <si>
    <t>6/16"</t>
  </si>
  <si>
    <t>PIZZA PRIMO 4 CHEESE WHOLE GRAIN</t>
  </si>
  <si>
    <t>9/41.5 OZ</t>
  </si>
  <si>
    <t>PIZZA PRIMO BUFFALO CHICKEN WHOLE GRAIN</t>
  </si>
  <si>
    <t>9/41.7 OZ</t>
  </si>
  <si>
    <t>PIZZA CHEESE50/50 WHOLE GRAIN</t>
  </si>
  <si>
    <t>96/4.6 OZ</t>
  </si>
  <si>
    <t>PIZZA CHEESE BOLD</t>
  </si>
  <si>
    <t>9/16"</t>
  </si>
  <si>
    <t>SMUCKER'S</t>
  </si>
  <si>
    <t>SANDWICH UNCRUSTABLE PB/GRAPE WHEAT</t>
  </si>
  <si>
    <t>72/5.3 OZ</t>
  </si>
  <si>
    <t>SANDWICH UNCRUSTABLE PB/STRAWBERRY WHEAT</t>
  </si>
  <si>
    <t>72/2.6 OZ</t>
  </si>
  <si>
    <t>TRIDENT</t>
  </si>
  <si>
    <t>POLLOCK BREADED PORTIONS WHOLE GRAIN</t>
  </si>
  <si>
    <t>44/3.6 OZ</t>
  </si>
  <si>
    <t>POLLOCK BAJA STICK WHOLE GRAIN</t>
  </si>
  <si>
    <t>1/10 LB</t>
  </si>
  <si>
    <t>POLLOCK HOAGIE WHOLE GRAIN</t>
  </si>
  <si>
    <t>45/3.6 OZ</t>
  </si>
  <si>
    <t>TYSON-CHEESE</t>
  </si>
  <si>
    <t>BOSCO BREADSTICK EGG/CHEESE/TURKEY BACON</t>
  </si>
  <si>
    <t>72 COUNT</t>
  </si>
  <si>
    <t>BOSCO WHOLE GRAIN CHEESE BREADSTICK 6"</t>
  </si>
  <si>
    <t>144/2 OZ</t>
  </si>
  <si>
    <t>BOSCO WHOLE GRAIN CHEESE BREADSTICK 7"</t>
  </si>
  <si>
    <t>108/3 OZ</t>
  </si>
  <si>
    <t>BOSCO BREADSTICK 7"</t>
  </si>
  <si>
    <t>108 COUNT</t>
  </si>
  <si>
    <t>BOSCO WHOLE GRAIN PEPPERONI BREADSTICK</t>
  </si>
  <si>
    <t>BOSCO PEPPERONI BREADSTICK 4"</t>
  </si>
  <si>
    <t>144/1.73 OZ</t>
  </si>
  <si>
    <t>BOSCO WHOLE GRAIN CHEESE BREADSTICK 4"</t>
  </si>
  <si>
    <t>144/3.4 OZ</t>
  </si>
  <si>
    <t>TYSON-CHICKEN</t>
  </si>
  <si>
    <t>30 LB</t>
  </si>
  <si>
    <t>148/3.54 OZ</t>
  </si>
  <si>
    <t>150/3.49 OZ</t>
  </si>
  <si>
    <t>450/1.13 OZ</t>
  </si>
  <si>
    <t>120/3.97 OZ</t>
  </si>
  <si>
    <t>RICH'S CONT.</t>
  </si>
  <si>
    <t xml:space="preserve">NOI </t>
  </si>
  <si>
    <t>Discount</t>
  </si>
  <si>
    <t>Amount to be entered into</t>
  </si>
  <si>
    <t xml:space="preserve">Cases </t>
  </si>
  <si>
    <t>NEO</t>
  </si>
  <si>
    <t>Requested</t>
  </si>
  <si>
    <t>Current SY PAL</t>
  </si>
  <si>
    <t>Requested NOI $</t>
  </si>
  <si>
    <t>Remaining PAL $</t>
  </si>
  <si>
    <t>MCCAINS - Sweet Potato</t>
  </si>
  <si>
    <t>MCCAINS - White Potato</t>
  </si>
  <si>
    <t xml:space="preserve">Manuf # 
</t>
  </si>
  <si>
    <t>1 702015-1120</t>
  </si>
  <si>
    <t>1 702011-1120</t>
  </si>
  <si>
    <t>1 702108-1120</t>
  </si>
  <si>
    <t>1 702372-1120</t>
  </si>
  <si>
    <t>1 703112-1120</t>
  </si>
  <si>
    <t>1 703114-1120</t>
  </si>
  <si>
    <t>1010201 1120</t>
  </si>
  <si>
    <t>SY 2020-2021</t>
  </si>
  <si>
    <t>Total Lbs. Requested</t>
  </si>
  <si>
    <r>
      <t>CHICKEN STRIP WG HOMESTYLE -</t>
    </r>
    <r>
      <rPr>
        <b/>
        <sz val="11"/>
        <color indexed="8"/>
        <rFont val="Calibri"/>
        <family val="2"/>
      </rPr>
      <t xml:space="preserve"> D &amp; W</t>
    </r>
  </si>
  <si>
    <r>
      <t xml:space="preserve">CHICKEN NUGGET WHOLE GRAIN </t>
    </r>
    <r>
      <rPr>
        <b/>
        <sz val="11"/>
        <color indexed="8"/>
        <rFont val="Calibri"/>
        <family val="2"/>
      </rPr>
      <t>- D &amp; W</t>
    </r>
  </si>
  <si>
    <r>
      <t xml:space="preserve">CHICKEN PATTY WHOLE GRAIN - </t>
    </r>
    <r>
      <rPr>
        <b/>
        <sz val="11"/>
        <color indexed="8"/>
        <rFont val="Calibri"/>
        <family val="2"/>
      </rPr>
      <t>D &amp; W</t>
    </r>
  </si>
  <si>
    <r>
      <t xml:space="preserve">CHICKEN PATTY HOT &amp; SPICY - </t>
    </r>
    <r>
      <rPr>
        <b/>
        <sz val="11"/>
        <color indexed="8"/>
        <rFont val="Calibri"/>
        <family val="2"/>
      </rPr>
      <t xml:space="preserve"> D &amp; W</t>
    </r>
  </si>
  <si>
    <r>
      <t>CHICKEN BREAST FILLET WHOLE GRAIN -</t>
    </r>
    <r>
      <rPr>
        <b/>
        <sz val="11"/>
        <color indexed="8"/>
        <rFont val="Calibri"/>
        <family val="2"/>
      </rPr>
      <t xml:space="preserve"> W</t>
    </r>
  </si>
  <si>
    <r>
      <t>CHICKEN POPCORN BREADED WHOLE GRAIN</t>
    </r>
    <r>
      <rPr>
        <b/>
        <sz val="11"/>
        <color indexed="8"/>
        <rFont val="Calibri"/>
        <family val="2"/>
      </rPr>
      <t xml:space="preserve"> - D&amp;W</t>
    </r>
  </si>
  <si>
    <r>
      <t>CHICKEN PATTY BREADED SPICY WHOLE GRAIN -</t>
    </r>
    <r>
      <rPr>
        <b/>
        <sz val="11"/>
        <color indexed="8"/>
        <rFont val="Calibri"/>
        <family val="2"/>
      </rPr>
      <t xml:space="preserve"> D&amp;W</t>
    </r>
  </si>
  <si>
    <r>
      <t>CHICKEN NUGGETS BREADED WHOLE GRAIN</t>
    </r>
    <r>
      <rPr>
        <b/>
        <sz val="11"/>
        <color indexed="8"/>
        <rFont val="Calibri"/>
        <family val="2"/>
      </rPr>
      <t xml:space="preserve"> - D&amp;W</t>
    </r>
  </si>
  <si>
    <r>
      <t>CHICKEN BREAKFAST SLIDER PATTY WHOLE GRAIN</t>
    </r>
    <r>
      <rPr>
        <b/>
        <sz val="11"/>
        <color indexed="8"/>
        <rFont val="Calibri"/>
        <family val="2"/>
      </rPr>
      <t xml:space="preserve"> - D&amp;W</t>
    </r>
  </si>
  <si>
    <r>
      <t>CHICKEN BREAST PATTY BREADED WHOLE GRAIN -</t>
    </r>
    <r>
      <rPr>
        <b/>
        <sz val="11"/>
        <color indexed="8"/>
        <rFont val="Calibri"/>
        <family val="2"/>
      </rPr>
      <t xml:space="preserve"> W</t>
    </r>
  </si>
  <si>
    <r>
      <t xml:space="preserve">CHICKEN POPPER </t>
    </r>
    <r>
      <rPr>
        <b/>
        <sz val="11"/>
        <color indexed="8"/>
        <rFont val="Calibri"/>
        <family val="2"/>
      </rPr>
      <t>- D</t>
    </r>
  </si>
  <si>
    <r>
      <t>CHICKEN CHUNK WHOLE GRAIN FULLY COOKED</t>
    </r>
    <r>
      <rPr>
        <b/>
        <sz val="11"/>
        <color indexed="8"/>
        <rFont val="Calibri"/>
        <family val="2"/>
      </rPr>
      <t xml:space="preserve"> - W</t>
    </r>
  </si>
  <si>
    <r>
      <t xml:space="preserve">CHICKEN CHUNK HOT/SPICY WHOLE GRAIN </t>
    </r>
    <r>
      <rPr>
        <b/>
        <sz val="11"/>
        <color indexed="8"/>
        <rFont val="Calibri"/>
        <family val="2"/>
      </rPr>
      <t>- W</t>
    </r>
  </si>
  <si>
    <r>
      <t>CHICKEN NUGGET HOMESTYLE WHOLE GRAIN</t>
    </r>
    <r>
      <rPr>
        <b/>
        <sz val="11"/>
        <color indexed="8"/>
        <rFont val="Calibri"/>
        <family val="2"/>
      </rPr>
      <t xml:space="preserve"> - D &amp; W</t>
    </r>
  </si>
  <si>
    <r>
      <t>CHICKEN POPCORH HOT/SPICY</t>
    </r>
    <r>
      <rPr>
        <b/>
        <sz val="11"/>
        <color indexed="8"/>
        <rFont val="Calibri"/>
        <family val="2"/>
      </rPr>
      <t xml:space="preserve"> - D &amp; W</t>
    </r>
  </si>
  <si>
    <r>
      <t>CHICKEN PATTY WHOLE GRAIN FULLY COOKED</t>
    </r>
    <r>
      <rPr>
        <b/>
        <sz val="11"/>
        <color indexed="8"/>
        <rFont val="Calibri"/>
        <family val="2"/>
      </rPr>
      <t xml:space="preserve"> - D &amp; W</t>
    </r>
  </si>
  <si>
    <r>
      <t xml:space="preserve">CHICKEN PATTY HOT &amp; SPICY WHOLE GRAIN </t>
    </r>
    <r>
      <rPr>
        <b/>
        <sz val="11"/>
        <color indexed="8"/>
        <rFont val="Calibri"/>
        <family val="2"/>
      </rPr>
      <t>- D &amp; W</t>
    </r>
  </si>
  <si>
    <r>
      <t>CHICKEN TENDER CRISPY WHOLE GRAIN</t>
    </r>
    <r>
      <rPr>
        <b/>
        <sz val="11"/>
        <color indexed="8"/>
        <rFont val="Calibri"/>
        <family val="2"/>
      </rPr>
      <t xml:space="preserve"> - D &amp; W</t>
    </r>
  </si>
  <si>
    <t>lbs. Per Case</t>
  </si>
  <si>
    <t>lbs. USDA Food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</si>
</sst>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\,\ yyyy"/>
    <numFmt numFmtId="166" formatCode="[$-409]h:mm:ss\ AM/P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8" fillId="0" borderId="0" xfId="0" applyFont="1" applyFill="1" applyBorder="1" applyAlignment="1">
      <alignment/>
    </xf>
    <xf numFmtId="164" fontId="18" fillId="0" borderId="0" xfId="44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44" fontId="39" fillId="33" borderId="10" xfId="44" applyFont="1" applyFill="1" applyBorder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right"/>
    </xf>
    <xf numFmtId="164" fontId="39" fillId="34" borderId="10" xfId="0" applyNumberFormat="1" applyFont="1" applyFill="1" applyBorder="1" applyAlignment="1">
      <alignment/>
    </xf>
    <xf numFmtId="0" fontId="0" fillId="35" borderId="10" xfId="0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left" vertical="center"/>
    </xf>
    <xf numFmtId="0" fontId="0" fillId="33" borderId="10" xfId="0" applyFill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2" fontId="18" fillId="0" borderId="10" xfId="0" applyNumberFormat="1" applyFont="1" applyFill="1" applyBorder="1" applyAlignment="1">
      <alignment horizontal="center"/>
    </xf>
    <xf numFmtId="164" fontId="18" fillId="0" borderId="10" xfId="44" applyNumberFormat="1" applyFont="1" applyFill="1" applyBorder="1" applyAlignment="1">
      <alignment horizontal="left" vertical="center"/>
    </xf>
    <xf numFmtId="0" fontId="0" fillId="0" borderId="10" xfId="0" applyBorder="1" applyAlignment="1">
      <alignment horizontal="left"/>
    </xf>
    <xf numFmtId="164" fontId="0" fillId="0" borderId="10" xfId="0" applyNumberFormat="1" applyBorder="1" applyAlignment="1">
      <alignment horizontal="left"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/>
    </xf>
    <xf numFmtId="164" fontId="0" fillId="18" borderId="10" xfId="0" applyNumberFormat="1" applyFill="1" applyBorder="1" applyAlignment="1">
      <alignment/>
    </xf>
    <xf numFmtId="164" fontId="0" fillId="18" borderId="0" xfId="0" applyNumberFormat="1" applyFill="1" applyAlignment="1">
      <alignment/>
    </xf>
    <xf numFmtId="44" fontId="0" fillId="0" borderId="0" xfId="44" applyFont="1" applyAlignment="1">
      <alignment/>
    </xf>
    <xf numFmtId="0" fontId="18" fillId="0" borderId="0" xfId="0" applyFont="1" applyFill="1" applyBorder="1" applyAlignment="1">
      <alignment horizontal="center" wrapText="1"/>
    </xf>
    <xf numFmtId="0" fontId="0" fillId="36" borderId="10" xfId="0" applyFill="1" applyBorder="1" applyAlignment="1">
      <alignment horizontal="center"/>
    </xf>
    <xf numFmtId="0" fontId="0" fillId="36" borderId="10" xfId="0" applyFill="1" applyBorder="1" applyAlignment="1">
      <alignment/>
    </xf>
    <xf numFmtId="2" fontId="0" fillId="36" borderId="10" xfId="0" applyNumberFormat="1" applyFill="1" applyBorder="1" applyAlignment="1">
      <alignment horizontal="center"/>
    </xf>
    <xf numFmtId="164" fontId="0" fillId="36" borderId="10" xfId="0" applyNumberFormat="1" applyFill="1" applyBorder="1" applyAlignment="1">
      <alignment horizontal="left" vertical="center"/>
    </xf>
    <xf numFmtId="0" fontId="0" fillId="36" borderId="10" xfId="0" applyFill="1" applyBorder="1" applyAlignment="1">
      <alignment/>
    </xf>
    <xf numFmtId="0" fontId="18" fillId="36" borderId="10" xfId="0" applyFont="1" applyFill="1" applyBorder="1" applyAlignment="1">
      <alignment/>
    </xf>
    <xf numFmtId="0" fontId="18" fillId="36" borderId="10" xfId="0" applyFont="1" applyFill="1" applyBorder="1" applyAlignment="1">
      <alignment horizontal="center"/>
    </xf>
    <xf numFmtId="2" fontId="18" fillId="36" borderId="10" xfId="0" applyNumberFormat="1" applyFont="1" applyFill="1" applyBorder="1" applyAlignment="1">
      <alignment horizontal="center"/>
    </xf>
    <xf numFmtId="164" fontId="18" fillId="36" borderId="10" xfId="44" applyNumberFormat="1" applyFont="1" applyFill="1" applyBorder="1" applyAlignment="1">
      <alignment horizontal="left" vertical="center"/>
    </xf>
    <xf numFmtId="164" fontId="0" fillId="36" borderId="10" xfId="0" applyNumberFormat="1" applyFill="1" applyBorder="1" applyAlignment="1">
      <alignment horizontal="left"/>
    </xf>
    <xf numFmtId="0" fontId="0" fillId="36" borderId="10" xfId="0" applyFill="1" applyBorder="1" applyAlignment="1">
      <alignment horizontal="left"/>
    </xf>
    <xf numFmtId="0" fontId="0" fillId="36" borderId="10" xfId="0" applyNumberFormat="1" applyFill="1" applyBorder="1" applyAlignment="1">
      <alignment horizontal="center"/>
    </xf>
    <xf numFmtId="2" fontId="0" fillId="36" borderId="10" xfId="0" applyNumberFormat="1" applyFill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36" borderId="0" xfId="0" applyFill="1" applyAlignment="1">
      <alignment/>
    </xf>
    <xf numFmtId="0" fontId="0" fillId="36" borderId="0" xfId="0" applyFill="1" applyAlignment="1">
      <alignment/>
    </xf>
    <xf numFmtId="0" fontId="40" fillId="36" borderId="0" xfId="0" applyFont="1" applyFill="1" applyAlignment="1">
      <alignment/>
    </xf>
    <xf numFmtId="2" fontId="18" fillId="0" borderId="0" xfId="0" applyNumberFormat="1" applyFont="1" applyFill="1" applyBorder="1" applyAlignment="1">
      <alignment horizontal="center" wrapText="1"/>
    </xf>
    <xf numFmtId="0" fontId="19" fillId="35" borderId="0" xfId="0" applyFont="1" applyFill="1" applyBorder="1" applyAlignment="1">
      <alignment horizontal="center"/>
    </xf>
    <xf numFmtId="0" fontId="18" fillId="35" borderId="0" xfId="0" applyFont="1" applyFill="1" applyAlignment="1">
      <alignment horizontal="center" vertical="center" wrapText="1"/>
    </xf>
    <xf numFmtId="0" fontId="39" fillId="37" borderId="10" xfId="0" applyFont="1" applyFill="1" applyBorder="1" applyAlignment="1">
      <alignment horizontal="right" vertical="center"/>
    </xf>
    <xf numFmtId="0" fontId="3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895350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388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7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I11" sqref="I11"/>
    </sheetView>
  </sheetViews>
  <sheetFormatPr defaultColWidth="9.140625" defaultRowHeight="15"/>
  <cols>
    <col min="1" max="1" width="16.421875" style="0" customWidth="1"/>
    <col min="2" max="2" width="51.8515625" style="0" bestFit="1" customWidth="1"/>
    <col min="3" max="3" width="11.8515625" style="0" customWidth="1"/>
    <col min="4" max="4" width="18.7109375" style="0" customWidth="1"/>
    <col min="5" max="5" width="10.140625" style="0" customWidth="1"/>
    <col min="6" max="6" width="11.8515625" style="1" customWidth="1"/>
    <col min="7" max="7" width="13.421875" style="0" customWidth="1"/>
    <col min="8" max="8" width="12.7109375" style="0" customWidth="1"/>
    <col min="9" max="9" width="20.140625" style="0" customWidth="1"/>
    <col min="10" max="10" width="19.00390625" style="0" customWidth="1"/>
  </cols>
  <sheetData>
    <row r="1" spans="5:10" ht="18.75">
      <c r="E1" s="1"/>
      <c r="H1" s="53" t="s">
        <v>242</v>
      </c>
      <c r="I1" s="53"/>
      <c r="J1" s="9">
        <v>0</v>
      </c>
    </row>
    <row r="2" spans="5:10" ht="18.75">
      <c r="E2" s="1"/>
      <c r="H2" s="10"/>
      <c r="I2" s="11"/>
      <c r="J2" s="10"/>
    </row>
    <row r="3" spans="5:10" ht="18.75">
      <c r="E3" s="1"/>
      <c r="H3" s="12"/>
      <c r="I3" s="13" t="s">
        <v>243</v>
      </c>
      <c r="J3" s="14">
        <f>SUM(J12:J165)</f>
        <v>0</v>
      </c>
    </row>
    <row r="4" spans="5:10" ht="18.75">
      <c r="E4" s="1"/>
      <c r="H4" s="10"/>
      <c r="I4" s="11"/>
      <c r="J4" s="10"/>
    </row>
    <row r="5" spans="5:10" ht="18.75">
      <c r="E5" s="1"/>
      <c r="H5" s="12"/>
      <c r="I5" s="13" t="s">
        <v>244</v>
      </c>
      <c r="J5" s="14">
        <f>+J1-J3</f>
        <v>0</v>
      </c>
    </row>
    <row r="6" ht="15"/>
    <row r="7" ht="15"/>
    <row r="8" spans="7:10" ht="60" customHeight="1">
      <c r="G8" s="49" t="s">
        <v>255</v>
      </c>
      <c r="H8" s="6"/>
      <c r="I8" s="6"/>
      <c r="J8" s="52" t="s">
        <v>238</v>
      </c>
    </row>
    <row r="9" spans="5:10" ht="15.75">
      <c r="E9" s="54" t="s">
        <v>276</v>
      </c>
      <c r="F9" s="54"/>
      <c r="G9" s="2" t="s">
        <v>236</v>
      </c>
      <c r="H9" s="7" t="s">
        <v>239</v>
      </c>
      <c r="I9" s="8"/>
      <c r="J9" s="52"/>
    </row>
    <row r="10" spans="1:10" ht="30">
      <c r="A10" s="4" t="s">
        <v>0</v>
      </c>
      <c r="B10" s="4" t="s">
        <v>1</v>
      </c>
      <c r="C10" s="4" t="s">
        <v>2</v>
      </c>
      <c r="D10" s="32" t="s">
        <v>247</v>
      </c>
      <c r="E10" s="50" t="s">
        <v>275</v>
      </c>
      <c r="F10" s="50" t="s">
        <v>256</v>
      </c>
      <c r="G10" s="5" t="s">
        <v>237</v>
      </c>
      <c r="H10" s="7" t="s">
        <v>241</v>
      </c>
      <c r="I10" s="6"/>
      <c r="J10" s="51" t="s">
        <v>240</v>
      </c>
    </row>
    <row r="11" spans="1:9" ht="15">
      <c r="A11" s="15" t="s">
        <v>3</v>
      </c>
      <c r="B11" s="16"/>
      <c r="C11" s="16"/>
      <c r="D11" s="16"/>
      <c r="E11" s="16"/>
      <c r="F11" s="16"/>
      <c r="G11" s="16"/>
      <c r="H11" s="16"/>
      <c r="I11" s="16"/>
    </row>
    <row r="12" spans="1:10" ht="15">
      <c r="A12" s="33">
        <v>78776</v>
      </c>
      <c r="B12" s="34" t="s">
        <v>4</v>
      </c>
      <c r="C12" s="34" t="s">
        <v>5</v>
      </c>
      <c r="D12" s="33">
        <v>76468</v>
      </c>
      <c r="E12" s="35">
        <v>105</v>
      </c>
      <c r="F12" s="35">
        <f>+E12*H12</f>
        <v>0</v>
      </c>
      <c r="G12" s="36">
        <v>8.1</v>
      </c>
      <c r="H12" s="20">
        <v>0</v>
      </c>
      <c r="I12" s="29">
        <f>+H12*G12</f>
        <v>0</v>
      </c>
      <c r="J12" s="30">
        <f>+I12+I13</f>
        <v>0</v>
      </c>
    </row>
    <row r="13" spans="1:9" ht="15">
      <c r="A13" s="33">
        <v>20836</v>
      </c>
      <c r="B13" s="34" t="s">
        <v>6</v>
      </c>
      <c r="C13" s="34" t="s">
        <v>7</v>
      </c>
      <c r="D13" s="33">
        <v>10861</v>
      </c>
      <c r="E13" s="35">
        <v>83.3</v>
      </c>
      <c r="F13" s="35">
        <f>+E13*H13</f>
        <v>0</v>
      </c>
      <c r="G13" s="36">
        <v>6.42</v>
      </c>
      <c r="H13" s="20">
        <v>0</v>
      </c>
      <c r="I13" s="29">
        <f>+H13*G13</f>
        <v>0</v>
      </c>
    </row>
    <row r="14" spans="1:9" ht="15">
      <c r="A14" s="37"/>
      <c r="B14" s="37"/>
      <c r="C14" s="37"/>
      <c r="D14" s="37"/>
      <c r="E14" s="37"/>
      <c r="F14" s="37"/>
      <c r="G14" s="37"/>
      <c r="H14" s="16"/>
      <c r="I14" s="16"/>
    </row>
    <row r="15" spans="1:9" ht="15">
      <c r="A15" s="15" t="s">
        <v>8</v>
      </c>
      <c r="B15" s="16"/>
      <c r="C15" s="16"/>
      <c r="D15" s="16"/>
      <c r="E15" s="16"/>
      <c r="F15" s="16"/>
      <c r="G15" s="16"/>
      <c r="H15" s="16"/>
      <c r="I15" s="16"/>
    </row>
    <row r="16" spans="1:10" ht="15">
      <c r="A16" s="33">
        <v>17597</v>
      </c>
      <c r="B16" s="37" t="s">
        <v>9</v>
      </c>
      <c r="C16" s="37" t="s">
        <v>10</v>
      </c>
      <c r="D16" s="33">
        <v>40090</v>
      </c>
      <c r="E16" s="35">
        <v>7.37</v>
      </c>
      <c r="F16" s="35">
        <f aca="true" t="shared" si="0" ref="F16:F21">+E16*H16</f>
        <v>0</v>
      </c>
      <c r="G16" s="36">
        <v>4.19</v>
      </c>
      <c r="H16" s="20"/>
      <c r="I16" s="29">
        <f aca="true" t="shared" si="1" ref="I16:I21">+H16*G16</f>
        <v>0</v>
      </c>
      <c r="J16" s="30">
        <f>SUM(I16:I21)</f>
        <v>0</v>
      </c>
    </row>
    <row r="17" spans="1:10" ht="15">
      <c r="A17" s="33">
        <v>21249</v>
      </c>
      <c r="B17" s="37" t="s">
        <v>11</v>
      </c>
      <c r="C17" s="37" t="s">
        <v>12</v>
      </c>
      <c r="D17" s="33">
        <v>40097</v>
      </c>
      <c r="E17" s="35">
        <v>5.67</v>
      </c>
      <c r="F17" s="35">
        <f t="shared" si="0"/>
        <v>0</v>
      </c>
      <c r="G17" s="36">
        <v>3.22</v>
      </c>
      <c r="H17" s="20"/>
      <c r="I17" s="29">
        <f t="shared" si="1"/>
        <v>0</v>
      </c>
      <c r="J17" s="1"/>
    </row>
    <row r="18" spans="1:9" ht="15">
      <c r="A18" s="33">
        <v>30123</v>
      </c>
      <c r="B18" s="37" t="s">
        <v>13</v>
      </c>
      <c r="C18" s="37" t="s">
        <v>14</v>
      </c>
      <c r="D18" s="33">
        <v>40176</v>
      </c>
      <c r="E18" s="35">
        <v>20.9</v>
      </c>
      <c r="F18" s="35">
        <f t="shared" si="0"/>
        <v>0</v>
      </c>
      <c r="G18" s="36">
        <v>11.88</v>
      </c>
      <c r="H18" s="20"/>
      <c r="I18" s="29">
        <f t="shared" si="1"/>
        <v>0</v>
      </c>
    </row>
    <row r="19" spans="1:9" ht="15">
      <c r="A19" s="33">
        <v>10294</v>
      </c>
      <c r="B19" s="37" t="s">
        <v>15</v>
      </c>
      <c r="C19" s="37" t="s">
        <v>16</v>
      </c>
      <c r="D19" s="33">
        <v>40710</v>
      </c>
      <c r="E19" s="35">
        <v>21.49</v>
      </c>
      <c r="F19" s="35">
        <f t="shared" si="0"/>
        <v>0</v>
      </c>
      <c r="G19" s="36">
        <v>12.21</v>
      </c>
      <c r="H19" s="20"/>
      <c r="I19" s="29">
        <f t="shared" si="1"/>
        <v>0</v>
      </c>
    </row>
    <row r="20" spans="1:9" ht="15">
      <c r="A20" s="33">
        <v>23883</v>
      </c>
      <c r="B20" s="37" t="s">
        <v>17</v>
      </c>
      <c r="C20" s="37" t="s">
        <v>18</v>
      </c>
      <c r="D20" s="33">
        <v>40928</v>
      </c>
      <c r="E20" s="35">
        <v>15.24</v>
      </c>
      <c r="F20" s="35">
        <f t="shared" si="0"/>
        <v>0</v>
      </c>
      <c r="G20" s="36">
        <v>8.66</v>
      </c>
      <c r="H20" s="20"/>
      <c r="I20" s="29">
        <f t="shared" si="1"/>
        <v>0</v>
      </c>
    </row>
    <row r="21" spans="1:9" ht="15">
      <c r="A21" s="33">
        <v>23885</v>
      </c>
      <c r="B21" s="37" t="s">
        <v>19</v>
      </c>
      <c r="C21" s="37" t="s">
        <v>18</v>
      </c>
      <c r="D21" s="33">
        <v>40936</v>
      </c>
      <c r="E21" s="35">
        <v>13.85</v>
      </c>
      <c r="F21" s="35">
        <f t="shared" si="0"/>
        <v>0</v>
      </c>
      <c r="G21" s="36">
        <v>7.87</v>
      </c>
      <c r="H21" s="20"/>
      <c r="I21" s="29">
        <f t="shared" si="1"/>
        <v>0</v>
      </c>
    </row>
    <row r="22" spans="1:9" ht="15">
      <c r="A22" s="16"/>
      <c r="B22" s="16"/>
      <c r="C22" s="16"/>
      <c r="D22" s="16"/>
      <c r="E22" s="16"/>
      <c r="F22" s="16"/>
      <c r="G22" s="16"/>
      <c r="H22" s="16"/>
      <c r="I22" s="16"/>
    </row>
    <row r="23" spans="1:9" ht="15">
      <c r="A23" s="15" t="s">
        <v>20</v>
      </c>
      <c r="B23" s="16"/>
      <c r="C23" s="16"/>
      <c r="D23" s="16"/>
      <c r="E23" s="16"/>
      <c r="F23" s="16"/>
      <c r="G23" s="16"/>
      <c r="H23" s="16"/>
      <c r="I23" s="16"/>
    </row>
    <row r="24" spans="1:10" ht="15">
      <c r="A24" s="33">
        <v>12439</v>
      </c>
      <c r="B24" s="37" t="s">
        <v>21</v>
      </c>
      <c r="C24" s="37" t="s">
        <v>22</v>
      </c>
      <c r="D24" s="33" t="s">
        <v>23</v>
      </c>
      <c r="E24" s="35">
        <v>9.54</v>
      </c>
      <c r="F24" s="35">
        <f aca="true" t="shared" si="2" ref="F24:F31">+E24*H24</f>
        <v>0</v>
      </c>
      <c r="G24" s="36">
        <v>15.86</v>
      </c>
      <c r="H24" s="20"/>
      <c r="I24" s="29">
        <f>+H24*G24</f>
        <v>0</v>
      </c>
      <c r="J24" s="30">
        <f>SUM(I24:I31)</f>
        <v>0</v>
      </c>
    </row>
    <row r="25" spans="1:10" ht="15">
      <c r="A25" s="33">
        <v>13108</v>
      </c>
      <c r="B25" s="37" t="s">
        <v>24</v>
      </c>
      <c r="C25" s="37" t="s">
        <v>25</v>
      </c>
      <c r="D25" s="33" t="s">
        <v>26</v>
      </c>
      <c r="E25" s="35">
        <v>6.07</v>
      </c>
      <c r="F25" s="35">
        <f t="shared" si="2"/>
        <v>0</v>
      </c>
      <c r="G25" s="36">
        <v>10.09</v>
      </c>
      <c r="H25" s="20"/>
      <c r="I25" s="29">
        <f aca="true" t="shared" si="3" ref="I25:I31">+H25*G25</f>
        <v>0</v>
      </c>
      <c r="J25" s="1"/>
    </row>
    <row r="26" spans="1:9" ht="15">
      <c r="A26" s="33">
        <v>45075</v>
      </c>
      <c r="B26" s="37" t="s">
        <v>27</v>
      </c>
      <c r="C26" s="37" t="s">
        <v>28</v>
      </c>
      <c r="D26" s="33" t="s">
        <v>29</v>
      </c>
      <c r="E26" s="35">
        <v>6.06</v>
      </c>
      <c r="F26" s="35">
        <f t="shared" si="2"/>
        <v>0</v>
      </c>
      <c r="G26" s="36">
        <v>10.08</v>
      </c>
      <c r="H26" s="20"/>
      <c r="I26" s="29">
        <f t="shared" si="3"/>
        <v>0</v>
      </c>
    </row>
    <row r="27" spans="1:9" ht="15">
      <c r="A27" s="33">
        <v>33093</v>
      </c>
      <c r="B27" s="37" t="s">
        <v>30</v>
      </c>
      <c r="C27" s="37" t="s">
        <v>31</v>
      </c>
      <c r="D27" s="33" t="s">
        <v>32</v>
      </c>
      <c r="E27" s="35">
        <v>1.33</v>
      </c>
      <c r="F27" s="35">
        <f t="shared" si="2"/>
        <v>0</v>
      </c>
      <c r="G27" s="36">
        <v>2.21</v>
      </c>
      <c r="H27" s="20"/>
      <c r="I27" s="29">
        <f t="shared" si="3"/>
        <v>0</v>
      </c>
    </row>
    <row r="28" spans="1:9" ht="15">
      <c r="A28" s="33">
        <v>16068</v>
      </c>
      <c r="B28" s="37" t="s">
        <v>33</v>
      </c>
      <c r="C28" s="37" t="s">
        <v>34</v>
      </c>
      <c r="D28" s="33" t="s">
        <v>35</v>
      </c>
      <c r="E28" s="35">
        <v>3.93</v>
      </c>
      <c r="F28" s="35">
        <f t="shared" si="2"/>
        <v>0</v>
      </c>
      <c r="G28" s="36">
        <v>6.54</v>
      </c>
      <c r="H28" s="20"/>
      <c r="I28" s="29">
        <f t="shared" si="3"/>
        <v>0</v>
      </c>
    </row>
    <row r="29" spans="1:9" ht="15">
      <c r="A29" s="33">
        <v>33019</v>
      </c>
      <c r="B29" s="37" t="s">
        <v>36</v>
      </c>
      <c r="C29" s="37" t="s">
        <v>37</v>
      </c>
      <c r="D29" s="33" t="s">
        <v>38</v>
      </c>
      <c r="E29" s="35">
        <v>4.55</v>
      </c>
      <c r="F29" s="35">
        <f t="shared" si="2"/>
        <v>0</v>
      </c>
      <c r="G29" s="36">
        <v>7.57</v>
      </c>
      <c r="H29" s="20"/>
      <c r="I29" s="29">
        <f t="shared" si="3"/>
        <v>0</v>
      </c>
    </row>
    <row r="30" spans="1:9" ht="15">
      <c r="A30" s="33">
        <v>33097</v>
      </c>
      <c r="B30" s="37" t="s">
        <v>39</v>
      </c>
      <c r="C30" s="37" t="s">
        <v>40</v>
      </c>
      <c r="D30" s="33" t="s">
        <v>41</v>
      </c>
      <c r="E30" s="35">
        <v>8.22</v>
      </c>
      <c r="F30" s="35">
        <f t="shared" si="2"/>
        <v>0</v>
      </c>
      <c r="G30" s="36">
        <v>13.67</v>
      </c>
      <c r="H30" s="20"/>
      <c r="I30" s="29">
        <f t="shared" si="3"/>
        <v>0</v>
      </c>
    </row>
    <row r="31" spans="1:9" ht="15">
      <c r="A31" s="33">
        <v>10628</v>
      </c>
      <c r="B31" s="37" t="s">
        <v>42</v>
      </c>
      <c r="C31" s="37" t="s">
        <v>43</v>
      </c>
      <c r="D31" s="33" t="s">
        <v>44</v>
      </c>
      <c r="E31" s="35">
        <v>4.02</v>
      </c>
      <c r="F31" s="35">
        <f t="shared" si="2"/>
        <v>0</v>
      </c>
      <c r="G31" s="36">
        <v>6.68</v>
      </c>
      <c r="H31" s="20"/>
      <c r="I31" s="29">
        <f t="shared" si="3"/>
        <v>0</v>
      </c>
    </row>
    <row r="32" spans="1:9" ht="15">
      <c r="A32" s="21"/>
      <c r="B32" s="21"/>
      <c r="C32" s="21"/>
      <c r="D32" s="22"/>
      <c r="E32" s="23"/>
      <c r="F32" s="23"/>
      <c r="G32" s="24"/>
      <c r="H32" s="16"/>
      <c r="I32" s="16"/>
    </row>
    <row r="33" spans="1:9" ht="15">
      <c r="A33" s="15" t="s">
        <v>45</v>
      </c>
      <c r="B33" s="25"/>
      <c r="C33" s="25"/>
      <c r="D33" s="16"/>
      <c r="E33" s="16"/>
      <c r="F33" s="16"/>
      <c r="G33" s="16"/>
      <c r="H33" s="16"/>
      <c r="I33" s="16"/>
    </row>
    <row r="34" spans="1:10" ht="15">
      <c r="A34" s="33">
        <v>7056</v>
      </c>
      <c r="B34" s="37" t="s">
        <v>46</v>
      </c>
      <c r="C34" s="37" t="s">
        <v>47</v>
      </c>
      <c r="D34" s="33">
        <v>39940</v>
      </c>
      <c r="E34" s="35">
        <v>13.5</v>
      </c>
      <c r="F34" s="35">
        <f aca="true" t="shared" si="4" ref="F34:F40">+E34*H34</f>
        <v>0</v>
      </c>
      <c r="G34" s="36">
        <v>22.1</v>
      </c>
      <c r="H34" s="20"/>
      <c r="I34" s="29">
        <f aca="true" t="shared" si="5" ref="I34:I40">+H34*G34</f>
        <v>0</v>
      </c>
      <c r="J34" s="30">
        <f>SUM(I34:I40)</f>
        <v>0</v>
      </c>
    </row>
    <row r="35" spans="1:10" ht="15">
      <c r="A35" s="33">
        <v>12209</v>
      </c>
      <c r="B35" s="37" t="s">
        <v>48</v>
      </c>
      <c r="C35" s="37" t="s">
        <v>47</v>
      </c>
      <c r="D35" s="33">
        <v>39944</v>
      </c>
      <c r="E35" s="35">
        <v>14.58</v>
      </c>
      <c r="F35" s="35">
        <f t="shared" si="4"/>
        <v>0</v>
      </c>
      <c r="G35" s="36">
        <v>23.86</v>
      </c>
      <c r="H35" s="20"/>
      <c r="I35" s="29">
        <f t="shared" si="5"/>
        <v>0</v>
      </c>
      <c r="J35" s="1"/>
    </row>
    <row r="36" spans="1:9" ht="15">
      <c r="A36" s="33">
        <v>7110</v>
      </c>
      <c r="B36" s="37" t="s">
        <v>49</v>
      </c>
      <c r="C36" s="37" t="s">
        <v>50</v>
      </c>
      <c r="D36" s="33">
        <v>43277</v>
      </c>
      <c r="E36" s="35">
        <v>6.25</v>
      </c>
      <c r="F36" s="35">
        <f t="shared" si="4"/>
        <v>0</v>
      </c>
      <c r="G36" s="36">
        <v>10.23</v>
      </c>
      <c r="H36" s="20"/>
      <c r="I36" s="29">
        <f t="shared" si="5"/>
        <v>0</v>
      </c>
    </row>
    <row r="37" spans="1:9" ht="15">
      <c r="A37" s="33">
        <v>10940</v>
      </c>
      <c r="B37" s="37" t="s">
        <v>51</v>
      </c>
      <c r="C37" s="37" t="s">
        <v>50</v>
      </c>
      <c r="D37" s="33">
        <v>43284</v>
      </c>
      <c r="E37" s="35">
        <v>6.25</v>
      </c>
      <c r="F37" s="35">
        <f t="shared" si="4"/>
        <v>0</v>
      </c>
      <c r="G37" s="36">
        <v>10.23</v>
      </c>
      <c r="H37" s="20"/>
      <c r="I37" s="29">
        <f t="shared" si="5"/>
        <v>0</v>
      </c>
    </row>
    <row r="38" spans="1:9" ht="15">
      <c r="A38" s="33">
        <v>6257</v>
      </c>
      <c r="B38" s="37" t="s">
        <v>52</v>
      </c>
      <c r="C38" s="37" t="s">
        <v>53</v>
      </c>
      <c r="D38" s="33">
        <v>44878</v>
      </c>
      <c r="E38" s="35">
        <v>10.5</v>
      </c>
      <c r="F38" s="35">
        <f t="shared" si="4"/>
        <v>0</v>
      </c>
      <c r="G38" s="36">
        <v>17.19</v>
      </c>
      <c r="H38" s="20"/>
      <c r="I38" s="29">
        <f t="shared" si="5"/>
        <v>0</v>
      </c>
    </row>
    <row r="39" spans="1:9" ht="15">
      <c r="A39" s="33">
        <v>6258</v>
      </c>
      <c r="B39" s="37" t="s">
        <v>54</v>
      </c>
      <c r="C39" s="37" t="s">
        <v>53</v>
      </c>
      <c r="D39" s="33">
        <v>44881</v>
      </c>
      <c r="E39" s="35">
        <v>10.5</v>
      </c>
      <c r="F39" s="35">
        <f t="shared" si="4"/>
        <v>0</v>
      </c>
      <c r="G39" s="36">
        <v>17.19</v>
      </c>
      <c r="H39" s="20"/>
      <c r="I39" s="29">
        <f t="shared" si="5"/>
        <v>0</v>
      </c>
    </row>
    <row r="40" spans="1:9" ht="15">
      <c r="A40" s="33">
        <v>18243</v>
      </c>
      <c r="B40" s="37" t="s">
        <v>55</v>
      </c>
      <c r="C40" s="37" t="s">
        <v>53</v>
      </c>
      <c r="D40" s="33">
        <v>59703</v>
      </c>
      <c r="E40" s="35">
        <v>10.5</v>
      </c>
      <c r="F40" s="35">
        <f t="shared" si="4"/>
        <v>0</v>
      </c>
      <c r="G40" s="36">
        <v>17.19</v>
      </c>
      <c r="H40" s="20"/>
      <c r="I40" s="29">
        <f t="shared" si="5"/>
        <v>0</v>
      </c>
    </row>
    <row r="41" spans="1:9" s="1" customFormat="1" ht="15">
      <c r="A41" s="17"/>
      <c r="B41" s="16"/>
      <c r="C41" s="16"/>
      <c r="D41" s="17"/>
      <c r="E41" s="18"/>
      <c r="F41" s="18"/>
      <c r="G41" s="19"/>
      <c r="H41" s="16"/>
      <c r="I41" s="16"/>
    </row>
    <row r="42" spans="1:9" ht="15">
      <c r="A42" s="15" t="s">
        <v>246</v>
      </c>
      <c r="B42" s="16"/>
      <c r="C42" s="16"/>
      <c r="D42" s="16"/>
      <c r="E42" s="16"/>
      <c r="F42" s="16"/>
      <c r="G42" s="16"/>
      <c r="H42" s="16"/>
      <c r="I42" s="16"/>
    </row>
    <row r="43" spans="1:10" ht="15">
      <c r="A43" s="33">
        <v>18067</v>
      </c>
      <c r="B43" s="37" t="s">
        <v>56</v>
      </c>
      <c r="C43" s="37" t="s">
        <v>50</v>
      </c>
      <c r="D43" s="33">
        <v>1000001223</v>
      </c>
      <c r="E43" s="35">
        <v>54.55</v>
      </c>
      <c r="F43" s="35">
        <f aca="true" t="shared" si="6" ref="F43:F59">+E43*H43</f>
        <v>0</v>
      </c>
      <c r="G43" s="36">
        <v>6.66</v>
      </c>
      <c r="H43" s="20"/>
      <c r="I43" s="29">
        <f aca="true" t="shared" si="7" ref="I43:I67">+H43*G43</f>
        <v>0</v>
      </c>
      <c r="J43" s="30">
        <f>SUM(I43:I59)</f>
        <v>0</v>
      </c>
    </row>
    <row r="44" spans="1:10" ht="15">
      <c r="A44" s="33">
        <v>11843</v>
      </c>
      <c r="B44" s="37" t="s">
        <v>57</v>
      </c>
      <c r="C44" s="37" t="s">
        <v>50</v>
      </c>
      <c r="D44" s="33">
        <v>1000002789</v>
      </c>
      <c r="E44" s="35">
        <v>54.55</v>
      </c>
      <c r="F44" s="35">
        <f t="shared" si="6"/>
        <v>0</v>
      </c>
      <c r="G44" s="36">
        <v>6.66</v>
      </c>
      <c r="H44" s="20"/>
      <c r="I44" s="29">
        <f t="shared" si="7"/>
        <v>0</v>
      </c>
      <c r="J44" s="1"/>
    </row>
    <row r="45" spans="1:9" ht="15">
      <c r="A45" s="33">
        <v>19251</v>
      </c>
      <c r="B45" s="37" t="s">
        <v>58</v>
      </c>
      <c r="C45" s="37" t="s">
        <v>50</v>
      </c>
      <c r="D45" s="33">
        <v>1000006188</v>
      </c>
      <c r="E45" s="35">
        <v>54.55</v>
      </c>
      <c r="F45" s="35">
        <f t="shared" si="6"/>
        <v>0</v>
      </c>
      <c r="G45" s="36">
        <v>6.66</v>
      </c>
      <c r="H45" s="20"/>
      <c r="I45" s="29">
        <f t="shared" si="7"/>
        <v>0</v>
      </c>
    </row>
    <row r="46" spans="1:9" ht="15">
      <c r="A46" s="33">
        <v>20544</v>
      </c>
      <c r="B46" s="37" t="s">
        <v>59</v>
      </c>
      <c r="C46" s="37" t="s">
        <v>50</v>
      </c>
      <c r="D46" s="33">
        <v>1000006639</v>
      </c>
      <c r="E46" s="35">
        <v>46.42</v>
      </c>
      <c r="F46" s="35">
        <f t="shared" si="6"/>
        <v>0</v>
      </c>
      <c r="G46" s="36">
        <v>5.67</v>
      </c>
      <c r="H46" s="20"/>
      <c r="I46" s="29">
        <f t="shared" si="7"/>
        <v>0</v>
      </c>
    </row>
    <row r="47" spans="1:9" ht="15">
      <c r="A47" s="33">
        <v>23983</v>
      </c>
      <c r="B47" s="37" t="s">
        <v>60</v>
      </c>
      <c r="C47" s="37" t="s">
        <v>50</v>
      </c>
      <c r="D47" s="33">
        <v>1000007470</v>
      </c>
      <c r="E47" s="35">
        <v>54.55</v>
      </c>
      <c r="F47" s="35">
        <f t="shared" si="6"/>
        <v>0</v>
      </c>
      <c r="G47" s="36">
        <v>6.66</v>
      </c>
      <c r="H47" s="20"/>
      <c r="I47" s="29">
        <f t="shared" si="7"/>
        <v>0</v>
      </c>
    </row>
    <row r="48" spans="1:9" ht="15">
      <c r="A48" s="33">
        <v>24599</v>
      </c>
      <c r="B48" s="37" t="s">
        <v>61</v>
      </c>
      <c r="C48" s="37" t="s">
        <v>50</v>
      </c>
      <c r="D48" s="33">
        <v>1000008062</v>
      </c>
      <c r="E48" s="35">
        <v>54.55</v>
      </c>
      <c r="F48" s="35">
        <f t="shared" si="6"/>
        <v>0</v>
      </c>
      <c r="G48" s="36">
        <v>6.66</v>
      </c>
      <c r="H48" s="20"/>
      <c r="I48" s="29">
        <f t="shared" si="7"/>
        <v>0</v>
      </c>
    </row>
    <row r="49" spans="1:9" ht="15">
      <c r="A49" s="33">
        <v>27001</v>
      </c>
      <c r="B49" s="37" t="s">
        <v>62</v>
      </c>
      <c r="C49" s="37" t="s">
        <v>50</v>
      </c>
      <c r="D49" s="33" t="s">
        <v>63</v>
      </c>
      <c r="E49" s="35">
        <v>54.55</v>
      </c>
      <c r="F49" s="35">
        <f t="shared" si="6"/>
        <v>0</v>
      </c>
      <c r="G49" s="36">
        <v>6.66</v>
      </c>
      <c r="H49" s="20"/>
      <c r="I49" s="29">
        <f t="shared" si="7"/>
        <v>0</v>
      </c>
    </row>
    <row r="50" spans="1:9" ht="15">
      <c r="A50" s="33">
        <v>27027</v>
      </c>
      <c r="B50" s="37" t="s">
        <v>64</v>
      </c>
      <c r="C50" s="37" t="s">
        <v>50</v>
      </c>
      <c r="D50" s="33" t="s">
        <v>65</v>
      </c>
      <c r="E50" s="35">
        <v>54.55</v>
      </c>
      <c r="F50" s="35">
        <f t="shared" si="6"/>
        <v>0</v>
      </c>
      <c r="G50" s="36">
        <v>6.66</v>
      </c>
      <c r="H50" s="20"/>
      <c r="I50" s="29">
        <f t="shared" si="7"/>
        <v>0</v>
      </c>
    </row>
    <row r="51" spans="1:9" ht="15">
      <c r="A51" s="33">
        <v>27058</v>
      </c>
      <c r="B51" s="37" t="s">
        <v>66</v>
      </c>
      <c r="C51" s="37" t="s">
        <v>50</v>
      </c>
      <c r="D51" s="33" t="s">
        <v>67</v>
      </c>
      <c r="E51" s="35">
        <v>54.55</v>
      </c>
      <c r="F51" s="35">
        <f t="shared" si="6"/>
        <v>0</v>
      </c>
      <c r="G51" s="36">
        <v>6.66</v>
      </c>
      <c r="H51" s="20"/>
      <c r="I51" s="29">
        <f t="shared" si="7"/>
        <v>0</v>
      </c>
    </row>
    <row r="52" spans="1:9" ht="15">
      <c r="A52" s="33">
        <v>27008</v>
      </c>
      <c r="B52" s="37" t="s">
        <v>68</v>
      </c>
      <c r="C52" s="37" t="s">
        <v>69</v>
      </c>
      <c r="D52" s="33" t="s">
        <v>70</v>
      </c>
      <c r="E52" s="35">
        <v>43.64</v>
      </c>
      <c r="F52" s="35">
        <f t="shared" si="6"/>
        <v>0</v>
      </c>
      <c r="G52" s="36">
        <v>5.33</v>
      </c>
      <c r="H52" s="20"/>
      <c r="I52" s="29">
        <f t="shared" si="7"/>
        <v>0</v>
      </c>
    </row>
    <row r="53" spans="1:9" ht="15">
      <c r="A53" s="33">
        <v>27070</v>
      </c>
      <c r="B53" s="37" t="s">
        <v>71</v>
      </c>
      <c r="C53" s="37" t="s">
        <v>72</v>
      </c>
      <c r="D53" s="33" t="s">
        <v>73</v>
      </c>
      <c r="E53" s="35">
        <v>49.09</v>
      </c>
      <c r="F53" s="35">
        <f t="shared" si="6"/>
        <v>0</v>
      </c>
      <c r="G53" s="36">
        <v>5.99</v>
      </c>
      <c r="H53" s="20"/>
      <c r="I53" s="29">
        <f t="shared" si="7"/>
        <v>0</v>
      </c>
    </row>
    <row r="54" spans="1:9" ht="15">
      <c r="A54" s="33">
        <v>3301</v>
      </c>
      <c r="B54" s="37" t="s">
        <v>74</v>
      </c>
      <c r="C54" s="37" t="s">
        <v>50</v>
      </c>
      <c r="D54" s="33" t="s">
        <v>75</v>
      </c>
      <c r="E54" s="35">
        <v>54.55</v>
      </c>
      <c r="F54" s="35">
        <f t="shared" si="6"/>
        <v>0</v>
      </c>
      <c r="G54" s="36">
        <v>6.66</v>
      </c>
      <c r="H54" s="20"/>
      <c r="I54" s="29">
        <f t="shared" si="7"/>
        <v>0</v>
      </c>
    </row>
    <row r="55" spans="1:9" ht="15">
      <c r="A55" s="33">
        <v>27005</v>
      </c>
      <c r="B55" s="37" t="s">
        <v>76</v>
      </c>
      <c r="C55" s="37" t="s">
        <v>72</v>
      </c>
      <c r="D55" s="33" t="s">
        <v>77</v>
      </c>
      <c r="E55" s="35">
        <v>49.09</v>
      </c>
      <c r="F55" s="35">
        <f t="shared" si="6"/>
        <v>0</v>
      </c>
      <c r="G55" s="36">
        <v>5.99</v>
      </c>
      <c r="H55" s="20"/>
      <c r="I55" s="29">
        <f t="shared" si="7"/>
        <v>0</v>
      </c>
    </row>
    <row r="56" spans="1:9" ht="15">
      <c r="A56" s="33">
        <v>27036</v>
      </c>
      <c r="B56" s="37" t="s">
        <v>78</v>
      </c>
      <c r="C56" s="37" t="s">
        <v>50</v>
      </c>
      <c r="D56" s="33" t="s">
        <v>79</v>
      </c>
      <c r="E56" s="35">
        <v>54.55</v>
      </c>
      <c r="F56" s="35">
        <f t="shared" si="6"/>
        <v>0</v>
      </c>
      <c r="G56" s="36">
        <v>6.66</v>
      </c>
      <c r="H56" s="20"/>
      <c r="I56" s="29">
        <f t="shared" si="7"/>
        <v>0</v>
      </c>
    </row>
    <row r="57" spans="1:9" ht="15">
      <c r="A57" s="33">
        <v>27025</v>
      </c>
      <c r="B57" s="37" t="s">
        <v>80</v>
      </c>
      <c r="C57" s="37" t="s">
        <v>50</v>
      </c>
      <c r="D57" s="33" t="s">
        <v>81</v>
      </c>
      <c r="E57" s="35">
        <v>54.55</v>
      </c>
      <c r="F57" s="35">
        <f t="shared" si="6"/>
        <v>0</v>
      </c>
      <c r="G57" s="36">
        <v>6.66</v>
      </c>
      <c r="H57" s="20"/>
      <c r="I57" s="29">
        <f t="shared" si="7"/>
        <v>0</v>
      </c>
    </row>
    <row r="58" spans="1:9" ht="15">
      <c r="A58" s="33">
        <v>27024</v>
      </c>
      <c r="B58" s="37" t="s">
        <v>82</v>
      </c>
      <c r="C58" s="37" t="s">
        <v>69</v>
      </c>
      <c r="D58" s="33" t="s">
        <v>83</v>
      </c>
      <c r="E58" s="35">
        <v>54.55</v>
      </c>
      <c r="F58" s="35">
        <f t="shared" si="6"/>
        <v>0</v>
      </c>
      <c r="G58" s="36">
        <v>6.66</v>
      </c>
      <c r="H58" s="20"/>
      <c r="I58" s="29">
        <f t="shared" si="7"/>
        <v>0</v>
      </c>
    </row>
    <row r="59" spans="1:9" ht="15">
      <c r="A59" s="33">
        <v>27013</v>
      </c>
      <c r="B59" s="37" t="s">
        <v>84</v>
      </c>
      <c r="C59" s="37" t="s">
        <v>85</v>
      </c>
      <c r="D59" s="33" t="s">
        <v>86</v>
      </c>
      <c r="E59" s="35">
        <v>32.73</v>
      </c>
      <c r="F59" s="35">
        <f t="shared" si="6"/>
        <v>0</v>
      </c>
      <c r="G59" s="36">
        <v>4</v>
      </c>
      <c r="H59" s="20"/>
      <c r="I59" s="29">
        <f t="shared" si="7"/>
        <v>0</v>
      </c>
    </row>
    <row r="60" spans="1:7" s="1" customFormat="1" ht="15">
      <c r="A60" s="17"/>
      <c r="B60" s="16"/>
      <c r="C60" s="16"/>
      <c r="D60" s="17"/>
      <c r="E60" s="18"/>
      <c r="F60" s="18"/>
      <c r="G60" s="19"/>
    </row>
    <row r="61" spans="1:7" s="1" customFormat="1" ht="15">
      <c r="A61" s="15" t="s">
        <v>245</v>
      </c>
      <c r="B61" s="16"/>
      <c r="C61" s="16"/>
      <c r="D61" s="17"/>
      <c r="E61" s="18"/>
      <c r="F61" s="18"/>
      <c r="G61" s="19"/>
    </row>
    <row r="62" spans="1:10" ht="15">
      <c r="A62" s="33">
        <v>27034</v>
      </c>
      <c r="B62" s="37" t="s">
        <v>87</v>
      </c>
      <c r="C62" s="37" t="s">
        <v>88</v>
      </c>
      <c r="D62" s="33" t="s">
        <v>89</v>
      </c>
      <c r="E62" s="35">
        <v>29.41</v>
      </c>
      <c r="F62" s="35">
        <f aca="true" t="shared" si="8" ref="F62:F67">+E62*H62</f>
        <v>0</v>
      </c>
      <c r="G62" s="36">
        <v>4.63</v>
      </c>
      <c r="H62" s="20"/>
      <c r="I62" s="29">
        <f t="shared" si="7"/>
        <v>0</v>
      </c>
      <c r="J62" s="30">
        <f>SUM(I62:I67)</f>
        <v>0</v>
      </c>
    </row>
    <row r="63" spans="1:9" ht="15">
      <c r="A63" s="33">
        <v>27019</v>
      </c>
      <c r="B63" s="37" t="s">
        <v>90</v>
      </c>
      <c r="C63" s="37" t="s">
        <v>88</v>
      </c>
      <c r="D63" s="33" t="s">
        <v>91</v>
      </c>
      <c r="E63" s="35">
        <v>29.41</v>
      </c>
      <c r="F63" s="35">
        <f t="shared" si="8"/>
        <v>0</v>
      </c>
      <c r="G63" s="36">
        <v>4.63</v>
      </c>
      <c r="H63" s="20"/>
      <c r="I63" s="29">
        <f t="shared" si="7"/>
        <v>0</v>
      </c>
    </row>
    <row r="64" spans="1:9" ht="15">
      <c r="A64" s="33">
        <v>27057</v>
      </c>
      <c r="B64" s="37" t="s">
        <v>92</v>
      </c>
      <c r="C64" s="37" t="s">
        <v>88</v>
      </c>
      <c r="D64" s="33" t="s">
        <v>93</v>
      </c>
      <c r="E64" s="35">
        <v>29.41</v>
      </c>
      <c r="F64" s="35">
        <f t="shared" si="8"/>
        <v>0</v>
      </c>
      <c r="G64" s="36">
        <v>4.63</v>
      </c>
      <c r="H64" s="20"/>
      <c r="I64" s="29">
        <f t="shared" si="7"/>
        <v>0</v>
      </c>
    </row>
    <row r="65" spans="1:9" ht="15">
      <c r="A65" s="33">
        <v>2099</v>
      </c>
      <c r="B65" s="37" t="s">
        <v>94</v>
      </c>
      <c r="C65" s="37" t="s">
        <v>88</v>
      </c>
      <c r="D65" s="33" t="s">
        <v>95</v>
      </c>
      <c r="E65" s="35">
        <v>29.41</v>
      </c>
      <c r="F65" s="35">
        <f t="shared" si="8"/>
        <v>0</v>
      </c>
      <c r="G65" s="36">
        <v>4.63</v>
      </c>
      <c r="H65" s="20"/>
      <c r="I65" s="29">
        <f t="shared" si="7"/>
        <v>0</v>
      </c>
    </row>
    <row r="66" spans="1:9" ht="15">
      <c r="A66" s="33">
        <v>1946</v>
      </c>
      <c r="B66" s="37" t="s">
        <v>96</v>
      </c>
      <c r="C66" s="37" t="s">
        <v>88</v>
      </c>
      <c r="D66" s="33" t="s">
        <v>97</v>
      </c>
      <c r="E66" s="35">
        <v>29.41</v>
      </c>
      <c r="F66" s="35">
        <f t="shared" si="8"/>
        <v>0</v>
      </c>
      <c r="G66" s="36">
        <v>4.63</v>
      </c>
      <c r="H66" s="20"/>
      <c r="I66" s="29">
        <f t="shared" si="7"/>
        <v>0</v>
      </c>
    </row>
    <row r="67" spans="1:9" ht="15">
      <c r="A67" s="33">
        <v>6534</v>
      </c>
      <c r="B67" s="37" t="s">
        <v>98</v>
      </c>
      <c r="C67" s="37" t="s">
        <v>88</v>
      </c>
      <c r="D67" s="33" t="s">
        <v>99</v>
      </c>
      <c r="E67" s="35">
        <v>29.41</v>
      </c>
      <c r="F67" s="35">
        <f t="shared" si="8"/>
        <v>0</v>
      </c>
      <c r="G67" s="36">
        <v>4.63</v>
      </c>
      <c r="H67" s="20"/>
      <c r="I67" s="29">
        <f t="shared" si="7"/>
        <v>0</v>
      </c>
    </row>
    <row r="68" spans="1:9" ht="15">
      <c r="A68" s="38"/>
      <c r="B68" s="38"/>
      <c r="C68" s="38"/>
      <c r="D68" s="39"/>
      <c r="E68" s="40"/>
      <c r="F68" s="40"/>
      <c r="G68" s="41"/>
      <c r="H68" s="16"/>
      <c r="I68" s="16"/>
    </row>
    <row r="69" spans="1:9" s="1" customFormat="1" ht="15">
      <c r="A69" s="21"/>
      <c r="B69" s="21"/>
      <c r="C69" s="21"/>
      <c r="D69" s="22"/>
      <c r="E69" s="23"/>
      <c r="F69" s="23"/>
      <c r="G69" s="24"/>
      <c r="H69" s="16"/>
      <c r="I69" s="16"/>
    </row>
    <row r="70" spans="1:9" ht="15">
      <c r="A70" s="15" t="s">
        <v>100</v>
      </c>
      <c r="B70" s="16"/>
      <c r="C70" s="16"/>
      <c r="D70" s="16"/>
      <c r="E70" s="16"/>
      <c r="F70" s="16"/>
      <c r="G70" s="16"/>
      <c r="H70" s="16"/>
      <c r="I70" s="16"/>
    </row>
    <row r="71" spans="1:10" ht="15">
      <c r="A71" s="33">
        <v>23823</v>
      </c>
      <c r="B71" s="37" t="s">
        <v>101</v>
      </c>
      <c r="C71" s="37" t="s">
        <v>102</v>
      </c>
      <c r="D71" s="33" t="s">
        <v>103</v>
      </c>
      <c r="E71" s="35">
        <v>10</v>
      </c>
      <c r="F71" s="35">
        <f aca="true" t="shared" si="9" ref="F71:F76">+E71*H71</f>
        <v>0</v>
      </c>
      <c r="G71" s="42">
        <v>3.01</v>
      </c>
      <c r="H71" s="20"/>
      <c r="I71" s="29">
        <f aca="true" t="shared" si="10" ref="I71:I76">+H71*G71</f>
        <v>0</v>
      </c>
      <c r="J71" s="30">
        <f>SUM(I71:I76)</f>
        <v>0</v>
      </c>
    </row>
    <row r="72" spans="1:10" ht="15">
      <c r="A72" s="33">
        <v>23825</v>
      </c>
      <c r="B72" s="37" t="s">
        <v>104</v>
      </c>
      <c r="C72" s="37" t="s">
        <v>102</v>
      </c>
      <c r="D72" s="33" t="s">
        <v>105</v>
      </c>
      <c r="E72" s="35">
        <v>10</v>
      </c>
      <c r="F72" s="35">
        <f t="shared" si="9"/>
        <v>0</v>
      </c>
      <c r="G72" s="42">
        <v>3.01</v>
      </c>
      <c r="H72" s="20"/>
      <c r="I72" s="29">
        <f t="shared" si="10"/>
        <v>0</v>
      </c>
      <c r="J72" s="1"/>
    </row>
    <row r="73" spans="1:9" ht="15">
      <c r="A73" s="33">
        <v>23827</v>
      </c>
      <c r="B73" s="37" t="s">
        <v>106</v>
      </c>
      <c r="C73" s="37" t="s">
        <v>102</v>
      </c>
      <c r="D73" s="33" t="s">
        <v>107</v>
      </c>
      <c r="E73" s="35">
        <v>10</v>
      </c>
      <c r="F73" s="35">
        <f t="shared" si="9"/>
        <v>0</v>
      </c>
      <c r="G73" s="42">
        <v>3.01</v>
      </c>
      <c r="H73" s="20"/>
      <c r="I73" s="29">
        <f t="shared" si="10"/>
        <v>0</v>
      </c>
    </row>
    <row r="74" spans="1:9" ht="15">
      <c r="A74" s="33">
        <v>23833</v>
      </c>
      <c r="B74" s="37" t="s">
        <v>108</v>
      </c>
      <c r="C74" s="37" t="s">
        <v>102</v>
      </c>
      <c r="D74" s="33" t="s">
        <v>109</v>
      </c>
      <c r="E74" s="35">
        <v>10</v>
      </c>
      <c r="F74" s="35">
        <f t="shared" si="9"/>
        <v>0</v>
      </c>
      <c r="G74" s="42">
        <v>3.01</v>
      </c>
      <c r="H74" s="20"/>
      <c r="I74" s="29">
        <f t="shared" si="10"/>
        <v>0</v>
      </c>
    </row>
    <row r="75" spans="1:9" ht="15">
      <c r="A75" s="33">
        <v>23829</v>
      </c>
      <c r="B75" s="37" t="s">
        <v>110</v>
      </c>
      <c r="C75" s="37" t="s">
        <v>102</v>
      </c>
      <c r="D75" s="33" t="s">
        <v>111</v>
      </c>
      <c r="E75" s="35">
        <v>10</v>
      </c>
      <c r="F75" s="35">
        <f t="shared" si="9"/>
        <v>0</v>
      </c>
      <c r="G75" s="42">
        <v>3.01</v>
      </c>
      <c r="H75" s="20"/>
      <c r="I75" s="29">
        <f t="shared" si="10"/>
        <v>0</v>
      </c>
    </row>
    <row r="76" spans="1:9" ht="15">
      <c r="A76" s="33">
        <v>23831</v>
      </c>
      <c r="B76" s="37" t="s">
        <v>112</v>
      </c>
      <c r="C76" s="37" t="s">
        <v>102</v>
      </c>
      <c r="D76" s="33" t="s">
        <v>113</v>
      </c>
      <c r="E76" s="35">
        <v>10</v>
      </c>
      <c r="F76" s="35">
        <f t="shared" si="9"/>
        <v>0</v>
      </c>
      <c r="G76" s="42">
        <v>3.01</v>
      </c>
      <c r="H76" s="20"/>
      <c r="I76" s="29">
        <f t="shared" si="10"/>
        <v>0</v>
      </c>
    </row>
    <row r="77" spans="1:7" s="1" customFormat="1" ht="15">
      <c r="A77" s="33"/>
      <c r="B77" s="37"/>
      <c r="C77" s="37"/>
      <c r="D77" s="33"/>
      <c r="E77" s="35"/>
      <c r="F77" s="35"/>
      <c r="G77" s="42"/>
    </row>
    <row r="78" spans="1:9" ht="15">
      <c r="A78" s="15" t="s">
        <v>114</v>
      </c>
      <c r="B78" s="37"/>
      <c r="C78" s="37"/>
      <c r="D78" s="37"/>
      <c r="E78" s="37"/>
      <c r="F78" s="37"/>
      <c r="G78" s="36"/>
      <c r="H78" s="16"/>
      <c r="I78" s="16"/>
    </row>
    <row r="79" spans="1:10" ht="15">
      <c r="A79" s="33">
        <v>10866</v>
      </c>
      <c r="B79" s="37" t="s">
        <v>257</v>
      </c>
      <c r="C79" s="37" t="s">
        <v>50</v>
      </c>
      <c r="D79" s="33">
        <v>6216</v>
      </c>
      <c r="E79" s="35">
        <v>31.26</v>
      </c>
      <c r="F79" s="35">
        <f>+E79*H79</f>
        <v>0</v>
      </c>
      <c r="G79" s="36">
        <f>14.75*2</f>
        <v>29.5</v>
      </c>
      <c r="H79" s="20"/>
      <c r="I79" s="29">
        <f>+H79*G79</f>
        <v>0</v>
      </c>
      <c r="J79" s="30">
        <f>SUM(I79:I82)</f>
        <v>0</v>
      </c>
    </row>
    <row r="80" spans="1:9" ht="15">
      <c r="A80" s="33">
        <v>8817</v>
      </c>
      <c r="B80" s="37" t="s">
        <v>258</v>
      </c>
      <c r="C80" s="37" t="s">
        <v>50</v>
      </c>
      <c r="D80" s="33">
        <v>612100</v>
      </c>
      <c r="E80" s="35">
        <v>20.28</v>
      </c>
      <c r="F80" s="35">
        <f>+E80*H80</f>
        <v>0</v>
      </c>
      <c r="G80" s="36">
        <f>9.57*2</f>
        <v>19.14</v>
      </c>
      <c r="H80" s="20"/>
      <c r="I80" s="29">
        <f>+H80*G80</f>
        <v>0</v>
      </c>
    </row>
    <row r="81" spans="1:9" ht="15">
      <c r="A81" s="33">
        <v>8816</v>
      </c>
      <c r="B81" s="37" t="s">
        <v>259</v>
      </c>
      <c r="C81" s="37" t="s">
        <v>50</v>
      </c>
      <c r="D81" s="33">
        <v>662100</v>
      </c>
      <c r="E81" s="35">
        <v>20.28</v>
      </c>
      <c r="F81" s="35">
        <f>+E81*H81</f>
        <v>0</v>
      </c>
      <c r="G81" s="36">
        <f>9.57*2</f>
        <v>19.14</v>
      </c>
      <c r="H81" s="20"/>
      <c r="I81" s="29">
        <f>+H81*G81</f>
        <v>0</v>
      </c>
    </row>
    <row r="82" spans="1:9" ht="15">
      <c r="A82" s="33">
        <v>12153</v>
      </c>
      <c r="B82" s="37" t="s">
        <v>260</v>
      </c>
      <c r="C82" s="37" t="s">
        <v>115</v>
      </c>
      <c r="D82" s="33">
        <v>666600</v>
      </c>
      <c r="E82" s="35">
        <v>2028</v>
      </c>
      <c r="F82" s="35">
        <f>+E82*H82</f>
        <v>0</v>
      </c>
      <c r="G82" s="36">
        <f>9.57*2</f>
        <v>19.14</v>
      </c>
      <c r="H82" s="20"/>
      <c r="I82" s="29">
        <f>+H82*G82</f>
        <v>0</v>
      </c>
    </row>
    <row r="83" spans="1:9" ht="15">
      <c r="A83" s="33">
        <v>10400</v>
      </c>
      <c r="B83" s="37" t="s">
        <v>261</v>
      </c>
      <c r="C83" s="37" t="s">
        <v>116</v>
      </c>
      <c r="D83" s="33">
        <v>7516</v>
      </c>
      <c r="E83" s="35">
        <v>24.76</v>
      </c>
      <c r="F83" s="35">
        <f>+E83*H83</f>
        <v>0</v>
      </c>
      <c r="G83" s="36">
        <v>23.36</v>
      </c>
      <c r="H83" s="20"/>
      <c r="I83" s="29">
        <f>+H83*G83</f>
        <v>0</v>
      </c>
    </row>
    <row r="84" spans="1:9" ht="15">
      <c r="A84" s="37"/>
      <c r="B84" s="37"/>
      <c r="C84" s="37"/>
      <c r="D84" s="37"/>
      <c r="E84" s="37"/>
      <c r="F84" s="37"/>
      <c r="G84" s="37"/>
      <c r="H84" s="16"/>
      <c r="I84" s="16"/>
    </row>
    <row r="85" spans="1:9" ht="15">
      <c r="A85" s="15" t="s">
        <v>117</v>
      </c>
      <c r="B85" s="16"/>
      <c r="C85" s="16"/>
      <c r="D85" s="16"/>
      <c r="E85" s="16"/>
      <c r="F85" s="16"/>
      <c r="G85" s="19"/>
      <c r="H85" s="16"/>
      <c r="I85" s="16"/>
    </row>
    <row r="86" spans="1:10" ht="15">
      <c r="A86" s="33">
        <v>21350</v>
      </c>
      <c r="B86" s="37" t="s">
        <v>118</v>
      </c>
      <c r="C86" s="37" t="s">
        <v>119</v>
      </c>
      <c r="D86" s="33" t="s">
        <v>120</v>
      </c>
      <c r="E86" s="35">
        <v>9.43</v>
      </c>
      <c r="F86" s="35">
        <f aca="true" t="shared" si="11" ref="F86:F93">+E86*H86</f>
        <v>0</v>
      </c>
      <c r="G86" s="36">
        <v>4.42</v>
      </c>
      <c r="H86" s="20"/>
      <c r="I86" s="29">
        <f aca="true" t="shared" si="12" ref="I86:I93">+H86*G86</f>
        <v>0</v>
      </c>
      <c r="J86" s="30">
        <f>SUM(I86:I93)</f>
        <v>0</v>
      </c>
    </row>
    <row r="87" spans="1:10" ht="15">
      <c r="A87" s="33">
        <v>15155</v>
      </c>
      <c r="B87" s="37" t="s">
        <v>121</v>
      </c>
      <c r="C87" s="37" t="s">
        <v>122</v>
      </c>
      <c r="D87" s="33" t="s">
        <v>123</v>
      </c>
      <c r="E87" s="35">
        <v>7.33</v>
      </c>
      <c r="F87" s="35">
        <f t="shared" si="11"/>
        <v>0</v>
      </c>
      <c r="G87" s="36">
        <v>3.43</v>
      </c>
      <c r="H87" s="20"/>
      <c r="I87" s="29">
        <f t="shared" si="12"/>
        <v>0</v>
      </c>
      <c r="J87" s="1"/>
    </row>
    <row r="88" spans="1:9" ht="15">
      <c r="A88" s="33">
        <v>21352</v>
      </c>
      <c r="B88" s="37" t="s">
        <v>124</v>
      </c>
      <c r="C88" s="37" t="s">
        <v>125</v>
      </c>
      <c r="D88" s="33" t="s">
        <v>126</v>
      </c>
      <c r="E88" s="35">
        <v>5.61</v>
      </c>
      <c r="F88" s="35">
        <f t="shared" si="11"/>
        <v>0</v>
      </c>
      <c r="G88" s="36">
        <v>2.63</v>
      </c>
      <c r="H88" s="20"/>
      <c r="I88" s="29">
        <f t="shared" si="12"/>
        <v>0</v>
      </c>
    </row>
    <row r="89" spans="1:9" ht="15">
      <c r="A89" s="33">
        <v>15159</v>
      </c>
      <c r="B89" s="37" t="s">
        <v>127</v>
      </c>
      <c r="C89" s="37" t="s">
        <v>128</v>
      </c>
      <c r="D89" s="33" t="s">
        <v>129</v>
      </c>
      <c r="E89" s="35">
        <v>4.72</v>
      </c>
      <c r="F89" s="35">
        <f t="shared" si="11"/>
        <v>0</v>
      </c>
      <c r="G89" s="36">
        <v>2.21</v>
      </c>
      <c r="H89" s="20"/>
      <c r="I89" s="29">
        <f t="shared" si="12"/>
        <v>0</v>
      </c>
    </row>
    <row r="90" spans="1:9" ht="15">
      <c r="A90" s="33">
        <v>10704</v>
      </c>
      <c r="B90" s="37" t="s">
        <v>130</v>
      </c>
      <c r="C90" s="37" t="s">
        <v>131</v>
      </c>
      <c r="D90" s="33" t="s">
        <v>132</v>
      </c>
      <c r="E90" s="35">
        <v>6.48</v>
      </c>
      <c r="F90" s="35">
        <f t="shared" si="11"/>
        <v>0</v>
      </c>
      <c r="G90" s="36">
        <v>3.04</v>
      </c>
      <c r="H90" s="20"/>
      <c r="I90" s="29">
        <f t="shared" si="12"/>
        <v>0</v>
      </c>
    </row>
    <row r="91" spans="1:9" ht="15">
      <c r="A91" s="33">
        <v>15151</v>
      </c>
      <c r="B91" s="37" t="s">
        <v>133</v>
      </c>
      <c r="C91" s="37" t="s">
        <v>134</v>
      </c>
      <c r="D91" s="33" t="s">
        <v>135</v>
      </c>
      <c r="E91" s="35">
        <v>10.39</v>
      </c>
      <c r="F91" s="35">
        <f t="shared" si="11"/>
        <v>0</v>
      </c>
      <c r="G91" s="36">
        <v>4.87</v>
      </c>
      <c r="H91" s="20"/>
      <c r="I91" s="29">
        <f t="shared" si="12"/>
        <v>0</v>
      </c>
    </row>
    <row r="92" spans="1:9" ht="15">
      <c r="A92" s="33">
        <v>15153</v>
      </c>
      <c r="B92" s="37" t="s">
        <v>136</v>
      </c>
      <c r="C92" s="37" t="s">
        <v>134</v>
      </c>
      <c r="D92" s="33" t="s">
        <v>137</v>
      </c>
      <c r="E92" s="35">
        <v>12.26</v>
      </c>
      <c r="F92" s="35">
        <f t="shared" si="11"/>
        <v>0</v>
      </c>
      <c r="G92" s="36">
        <v>5.75</v>
      </c>
      <c r="H92" s="20"/>
      <c r="I92" s="29">
        <f t="shared" si="12"/>
        <v>0</v>
      </c>
    </row>
    <row r="93" spans="1:9" ht="15">
      <c r="A93" s="33">
        <v>15157</v>
      </c>
      <c r="B93" s="37" t="s">
        <v>138</v>
      </c>
      <c r="C93" s="37" t="s">
        <v>134</v>
      </c>
      <c r="D93" s="33" t="s">
        <v>139</v>
      </c>
      <c r="E93" s="35">
        <v>10.67</v>
      </c>
      <c r="F93" s="35">
        <f t="shared" si="11"/>
        <v>0</v>
      </c>
      <c r="G93" s="36">
        <v>5</v>
      </c>
      <c r="H93" s="20"/>
      <c r="I93" s="29">
        <f t="shared" si="12"/>
        <v>0</v>
      </c>
    </row>
    <row r="94" spans="1:9" ht="15">
      <c r="A94" s="34"/>
      <c r="B94" s="34"/>
      <c r="C94" s="34"/>
      <c r="D94" s="34"/>
      <c r="E94" s="37"/>
      <c r="F94" s="37"/>
      <c r="G94" s="34"/>
      <c r="H94" s="16"/>
      <c r="I94" s="16"/>
    </row>
    <row r="95" spans="1:9" ht="15">
      <c r="A95" s="15" t="s">
        <v>140</v>
      </c>
      <c r="B95" s="16"/>
      <c r="C95" s="16"/>
      <c r="D95" s="16"/>
      <c r="E95" s="16"/>
      <c r="F95" s="16"/>
      <c r="G95" s="19"/>
      <c r="H95" s="16"/>
      <c r="I95" s="16"/>
    </row>
    <row r="96" spans="1:10" ht="15">
      <c r="A96" s="33">
        <v>19403</v>
      </c>
      <c r="B96" s="37" t="s">
        <v>141</v>
      </c>
      <c r="C96" s="37" t="s">
        <v>142</v>
      </c>
      <c r="D96" s="44">
        <v>828</v>
      </c>
      <c r="E96" s="35">
        <v>7.05</v>
      </c>
      <c r="F96" s="35">
        <f>+E96*H96</f>
        <v>0</v>
      </c>
      <c r="G96" s="36">
        <v>1.62</v>
      </c>
      <c r="H96" s="20"/>
      <c r="I96" s="29">
        <f>+H96*G96</f>
        <v>0</v>
      </c>
      <c r="J96" s="30">
        <f>SUM(I96:I99)</f>
        <v>0</v>
      </c>
    </row>
    <row r="97" spans="1:10" ht="15">
      <c r="A97" s="33">
        <v>18157</v>
      </c>
      <c r="B97" s="37" t="s">
        <v>143</v>
      </c>
      <c r="C97" s="37" t="s">
        <v>144</v>
      </c>
      <c r="D97" s="33">
        <v>2725</v>
      </c>
      <c r="E97" s="35">
        <v>4.33</v>
      </c>
      <c r="F97" s="35">
        <f>+E97*H97</f>
        <v>0</v>
      </c>
      <c r="G97" s="36">
        <v>0.99</v>
      </c>
      <c r="H97" s="20"/>
      <c r="I97" s="29">
        <f>+H97*G97</f>
        <v>0</v>
      </c>
      <c r="J97" s="1"/>
    </row>
    <row r="98" spans="1:9" ht="15">
      <c r="A98" s="33">
        <v>12820</v>
      </c>
      <c r="B98" s="37" t="s">
        <v>145</v>
      </c>
      <c r="C98" s="37" t="s">
        <v>146</v>
      </c>
      <c r="D98" s="33">
        <v>3439</v>
      </c>
      <c r="E98" s="35">
        <v>7.5</v>
      </c>
      <c r="F98" s="35">
        <f>+E98*H98</f>
        <v>0</v>
      </c>
      <c r="G98" s="36">
        <v>1.72</v>
      </c>
      <c r="H98" s="20"/>
      <c r="I98" s="29">
        <f>+H98*G98</f>
        <v>0</v>
      </c>
    </row>
    <row r="99" spans="1:9" ht="15">
      <c r="A99" s="33">
        <v>3208</v>
      </c>
      <c r="B99" s="37" t="s">
        <v>147</v>
      </c>
      <c r="C99" s="37" t="s">
        <v>148</v>
      </c>
      <c r="D99" s="33">
        <v>7816</v>
      </c>
      <c r="E99" s="35">
        <v>5.63</v>
      </c>
      <c r="F99" s="35">
        <f>+E99*H99</f>
        <v>0</v>
      </c>
      <c r="G99" s="36">
        <v>1.29</v>
      </c>
      <c r="H99" s="20"/>
      <c r="I99" s="29">
        <f>+H99*G99</f>
        <v>0</v>
      </c>
    </row>
    <row r="100" spans="1:9" s="1" customFormat="1" ht="15">
      <c r="A100" s="21"/>
      <c r="B100" s="21"/>
      <c r="C100" s="21"/>
      <c r="D100" s="22"/>
      <c r="E100" s="23"/>
      <c r="F100" s="23"/>
      <c r="G100" s="24"/>
      <c r="H100" s="16"/>
      <c r="I100" s="16"/>
    </row>
    <row r="101" spans="1:9" s="1" customFormat="1" ht="15">
      <c r="A101" s="27" t="s">
        <v>235</v>
      </c>
      <c r="B101" s="16"/>
      <c r="C101" s="16"/>
      <c r="D101" s="17"/>
      <c r="E101" s="18"/>
      <c r="F101" s="18"/>
      <c r="G101" s="19"/>
      <c r="H101" s="16"/>
      <c r="I101" s="16"/>
    </row>
    <row r="102" spans="1:10" ht="15">
      <c r="A102" s="33">
        <v>19341</v>
      </c>
      <c r="B102" s="37" t="s">
        <v>149</v>
      </c>
      <c r="C102" s="37" t="s">
        <v>150</v>
      </c>
      <c r="D102" s="33">
        <v>8061</v>
      </c>
      <c r="E102" s="35">
        <v>4.56</v>
      </c>
      <c r="F102" s="35">
        <f aca="true" t="shared" si="13" ref="F102:F117">+E102*H102</f>
        <v>0</v>
      </c>
      <c r="G102" s="36">
        <v>1.05</v>
      </c>
      <c r="H102" s="20"/>
      <c r="I102" s="29">
        <f aca="true" t="shared" si="14" ref="I102:I117">+H102*G102</f>
        <v>0</v>
      </c>
      <c r="J102" s="30">
        <f>SUM(I102:I117)</f>
        <v>0</v>
      </c>
    </row>
    <row r="103" spans="1:10" ht="15">
      <c r="A103" s="33">
        <v>19343</v>
      </c>
      <c r="B103" s="37" t="s">
        <v>151</v>
      </c>
      <c r="C103" s="37" t="s">
        <v>150</v>
      </c>
      <c r="D103" s="33">
        <v>8066</v>
      </c>
      <c r="E103" s="35">
        <v>4.58</v>
      </c>
      <c r="F103" s="35">
        <f t="shared" si="13"/>
        <v>0</v>
      </c>
      <c r="G103" s="36">
        <v>1.05</v>
      </c>
      <c r="H103" s="20"/>
      <c r="I103" s="29">
        <f t="shared" si="14"/>
        <v>0</v>
      </c>
      <c r="J103" s="1"/>
    </row>
    <row r="104" spans="1:9" ht="15">
      <c r="A104" s="33">
        <v>17395</v>
      </c>
      <c r="B104" s="37" t="s">
        <v>152</v>
      </c>
      <c r="C104" s="37" t="s">
        <v>153</v>
      </c>
      <c r="D104" s="33">
        <v>8763</v>
      </c>
      <c r="E104" s="35">
        <v>4.32</v>
      </c>
      <c r="F104" s="35">
        <f t="shared" si="13"/>
        <v>0</v>
      </c>
      <c r="G104" s="36">
        <v>0.99</v>
      </c>
      <c r="H104" s="20"/>
      <c r="I104" s="29">
        <f t="shared" si="14"/>
        <v>0</v>
      </c>
    </row>
    <row r="105" spans="1:9" ht="15">
      <c r="A105" s="33">
        <v>8787</v>
      </c>
      <c r="B105" s="37" t="s">
        <v>154</v>
      </c>
      <c r="C105" s="37" t="s">
        <v>155</v>
      </c>
      <c r="D105" s="33">
        <v>9718</v>
      </c>
      <c r="E105" s="35">
        <v>14.71</v>
      </c>
      <c r="F105" s="35">
        <f t="shared" si="13"/>
        <v>0</v>
      </c>
      <c r="G105" s="36">
        <v>3.37</v>
      </c>
      <c r="H105" s="20"/>
      <c r="I105" s="29">
        <f t="shared" si="14"/>
        <v>0</v>
      </c>
    </row>
    <row r="106" spans="1:9" ht="15">
      <c r="A106" s="33">
        <v>10263</v>
      </c>
      <c r="B106" s="37" t="s">
        <v>156</v>
      </c>
      <c r="C106" s="37" t="s">
        <v>157</v>
      </c>
      <c r="D106" s="33">
        <v>10204</v>
      </c>
      <c r="E106" s="35">
        <v>8.54</v>
      </c>
      <c r="F106" s="35">
        <f t="shared" si="13"/>
        <v>0</v>
      </c>
      <c r="G106" s="36">
        <v>1.96</v>
      </c>
      <c r="H106" s="20"/>
      <c r="I106" s="29">
        <f t="shared" si="14"/>
        <v>0</v>
      </c>
    </row>
    <row r="107" spans="1:9" ht="15">
      <c r="A107" s="33">
        <v>7307</v>
      </c>
      <c r="B107" s="37" t="s">
        <v>158</v>
      </c>
      <c r="C107" s="37" t="s">
        <v>159</v>
      </c>
      <c r="D107" s="33">
        <v>10988</v>
      </c>
      <c r="E107" s="35">
        <v>9.94</v>
      </c>
      <c r="F107" s="35">
        <f t="shared" si="13"/>
        <v>0</v>
      </c>
      <c r="G107" s="36">
        <v>2.28</v>
      </c>
      <c r="H107" s="20"/>
      <c r="I107" s="29">
        <f t="shared" si="14"/>
        <v>0</v>
      </c>
    </row>
    <row r="108" spans="1:9" ht="15">
      <c r="A108" s="33">
        <v>8778</v>
      </c>
      <c r="B108" s="37" t="s">
        <v>160</v>
      </c>
      <c r="C108" s="37" t="s">
        <v>161</v>
      </c>
      <c r="D108" s="33">
        <v>11108</v>
      </c>
      <c r="E108" s="35">
        <v>16.56</v>
      </c>
      <c r="F108" s="35">
        <f t="shared" si="13"/>
        <v>0</v>
      </c>
      <c r="G108" s="36">
        <v>3.8</v>
      </c>
      <c r="H108" s="20"/>
      <c r="I108" s="29">
        <f t="shared" si="14"/>
        <v>0</v>
      </c>
    </row>
    <row r="109" spans="1:9" ht="15">
      <c r="A109" s="33">
        <v>22735</v>
      </c>
      <c r="B109" s="37" t="s">
        <v>162</v>
      </c>
      <c r="C109" s="37" t="s">
        <v>163</v>
      </c>
      <c r="D109" s="33">
        <v>18148</v>
      </c>
      <c r="E109" s="35">
        <v>15.69</v>
      </c>
      <c r="F109" s="35">
        <f t="shared" si="13"/>
        <v>0</v>
      </c>
      <c r="G109" s="36">
        <v>3.6</v>
      </c>
      <c r="H109" s="20"/>
      <c r="I109" s="29">
        <f t="shared" si="14"/>
        <v>0</v>
      </c>
    </row>
    <row r="110" spans="1:9" ht="15">
      <c r="A110" s="33">
        <v>78002</v>
      </c>
      <c r="B110" s="37" t="s">
        <v>164</v>
      </c>
      <c r="C110" s="37" t="s">
        <v>165</v>
      </c>
      <c r="D110" s="33">
        <v>35086</v>
      </c>
      <c r="E110" s="35">
        <v>19.65</v>
      </c>
      <c r="F110" s="35">
        <f t="shared" si="13"/>
        <v>0</v>
      </c>
      <c r="G110" s="36">
        <v>4.51</v>
      </c>
      <c r="H110" s="20"/>
      <c r="I110" s="29">
        <f t="shared" si="14"/>
        <v>0</v>
      </c>
    </row>
    <row r="111" spans="1:9" ht="15">
      <c r="A111" s="33">
        <v>15402</v>
      </c>
      <c r="B111" s="37" t="s">
        <v>166</v>
      </c>
      <c r="C111" s="37" t="s">
        <v>167</v>
      </c>
      <c r="D111" s="33">
        <v>12194</v>
      </c>
      <c r="E111" s="35">
        <v>9.28</v>
      </c>
      <c r="F111" s="35">
        <f t="shared" si="13"/>
        <v>0</v>
      </c>
      <c r="G111" s="36">
        <v>2.13</v>
      </c>
      <c r="H111" s="20"/>
      <c r="I111" s="29">
        <f t="shared" si="14"/>
        <v>0</v>
      </c>
    </row>
    <row r="112" spans="1:9" ht="15">
      <c r="A112" s="33">
        <v>11841</v>
      </c>
      <c r="B112" s="37" t="s">
        <v>168</v>
      </c>
      <c r="C112" s="37" t="s">
        <v>153</v>
      </c>
      <c r="D112" s="33">
        <v>13862</v>
      </c>
      <c r="E112" s="35">
        <v>4.33</v>
      </c>
      <c r="F112" s="35">
        <f t="shared" si="13"/>
        <v>0</v>
      </c>
      <c r="G112" s="36">
        <v>0.99</v>
      </c>
      <c r="H112" s="20"/>
      <c r="I112" s="29">
        <f t="shared" si="14"/>
        <v>0</v>
      </c>
    </row>
    <row r="113" spans="1:9" ht="15">
      <c r="A113" s="33">
        <v>10901</v>
      </c>
      <c r="B113" s="37" t="s">
        <v>169</v>
      </c>
      <c r="C113" s="37" t="s">
        <v>170</v>
      </c>
      <c r="D113" s="33">
        <v>13918</v>
      </c>
      <c r="E113" s="35">
        <v>11.56</v>
      </c>
      <c r="F113" s="35">
        <f t="shared" si="13"/>
        <v>0</v>
      </c>
      <c r="G113" s="36">
        <v>2.65</v>
      </c>
      <c r="H113" s="20"/>
      <c r="I113" s="29">
        <f t="shared" si="14"/>
        <v>0</v>
      </c>
    </row>
    <row r="114" spans="1:9" ht="15">
      <c r="A114" s="33">
        <v>18237</v>
      </c>
      <c r="B114" s="37" t="s">
        <v>156</v>
      </c>
      <c r="C114" s="37" t="s">
        <v>171</v>
      </c>
      <c r="D114" s="33">
        <v>13940</v>
      </c>
      <c r="E114" s="35">
        <v>9.85</v>
      </c>
      <c r="F114" s="35">
        <f t="shared" si="13"/>
        <v>0</v>
      </c>
      <c r="G114" s="36">
        <v>2.26</v>
      </c>
      <c r="H114" s="20"/>
      <c r="I114" s="29">
        <f t="shared" si="14"/>
        <v>0</v>
      </c>
    </row>
    <row r="115" spans="1:9" ht="15">
      <c r="A115" s="33">
        <v>21332</v>
      </c>
      <c r="B115" s="37" t="s">
        <v>172</v>
      </c>
      <c r="C115" s="37" t="s">
        <v>173</v>
      </c>
      <c r="D115" s="33">
        <v>14006</v>
      </c>
      <c r="E115" s="35">
        <v>10.49</v>
      </c>
      <c r="F115" s="35">
        <f t="shared" si="13"/>
        <v>0</v>
      </c>
      <c r="G115" s="36">
        <v>2.41</v>
      </c>
      <c r="H115" s="20"/>
      <c r="I115" s="29">
        <f t="shared" si="14"/>
        <v>0</v>
      </c>
    </row>
    <row r="116" spans="1:9" ht="15">
      <c r="A116" s="33">
        <v>10487</v>
      </c>
      <c r="B116" s="37" t="s">
        <v>174</v>
      </c>
      <c r="C116" s="37" t="s">
        <v>175</v>
      </c>
      <c r="D116" s="33">
        <v>14010</v>
      </c>
      <c r="E116" s="35">
        <v>15.01</v>
      </c>
      <c r="F116" s="35">
        <f t="shared" si="13"/>
        <v>0</v>
      </c>
      <c r="G116" s="36">
        <v>3.44</v>
      </c>
      <c r="H116" s="20"/>
      <c r="I116" s="29">
        <f t="shared" si="14"/>
        <v>0</v>
      </c>
    </row>
    <row r="117" spans="1:9" ht="15">
      <c r="A117" s="33">
        <v>12314</v>
      </c>
      <c r="B117" s="37" t="s">
        <v>176</v>
      </c>
      <c r="C117" s="37" t="s">
        <v>177</v>
      </c>
      <c r="D117" s="33">
        <v>14839</v>
      </c>
      <c r="E117" s="35">
        <v>5.58</v>
      </c>
      <c r="F117" s="35">
        <f t="shared" si="13"/>
        <v>0</v>
      </c>
      <c r="G117" s="36">
        <v>1.28</v>
      </c>
      <c r="H117" s="20"/>
      <c r="I117" s="29">
        <f t="shared" si="14"/>
        <v>0</v>
      </c>
    </row>
    <row r="118" spans="1:9" ht="15">
      <c r="A118" s="37"/>
      <c r="B118" s="37"/>
      <c r="C118" s="37"/>
      <c r="D118" s="37"/>
      <c r="E118" s="37"/>
      <c r="F118" s="37"/>
      <c r="G118" s="37"/>
      <c r="H118" s="16"/>
      <c r="I118" s="16"/>
    </row>
    <row r="119" spans="1:9" ht="15">
      <c r="A119" s="15" t="s">
        <v>178</v>
      </c>
      <c r="B119" s="16"/>
      <c r="C119" s="16"/>
      <c r="D119" s="16"/>
      <c r="E119" s="16"/>
      <c r="F119" s="16"/>
      <c r="G119" s="26"/>
      <c r="H119" s="16"/>
      <c r="I119" s="16"/>
    </row>
    <row r="120" spans="1:10" ht="15">
      <c r="A120" s="33">
        <v>23725</v>
      </c>
      <c r="B120" s="37" t="s">
        <v>262</v>
      </c>
      <c r="C120" s="37" t="s">
        <v>179</v>
      </c>
      <c r="D120" s="33">
        <v>54409</v>
      </c>
      <c r="E120" s="37">
        <v>14.59</v>
      </c>
      <c r="F120" s="35">
        <f aca="true" t="shared" si="15" ref="F120:F125">+E120*H120</f>
        <v>0</v>
      </c>
      <c r="G120" s="42">
        <f>9.48+4.28</f>
        <v>13.760000000000002</v>
      </c>
      <c r="H120" s="20"/>
      <c r="I120" s="29">
        <f aca="true" t="shared" si="16" ref="I120:I125">+H120*G120</f>
        <v>0</v>
      </c>
      <c r="J120" s="30">
        <f>SUM(I120:I123)</f>
        <v>0</v>
      </c>
    </row>
    <row r="121" spans="1:9" ht="15">
      <c r="A121" s="33">
        <v>23721</v>
      </c>
      <c r="B121" s="37" t="s">
        <v>264</v>
      </c>
      <c r="C121" s="37" t="s">
        <v>179</v>
      </c>
      <c r="D121" s="33">
        <v>54410</v>
      </c>
      <c r="E121" s="37">
        <v>14.59</v>
      </c>
      <c r="F121" s="35">
        <f t="shared" si="15"/>
        <v>0</v>
      </c>
      <c r="G121" s="42">
        <f>9.48+4.28</f>
        <v>13.760000000000002</v>
      </c>
      <c r="H121" s="20"/>
      <c r="I121" s="29">
        <f t="shared" si="16"/>
        <v>0</v>
      </c>
    </row>
    <row r="122" spans="1:9" ht="15">
      <c r="A122" s="33">
        <v>2727</v>
      </c>
      <c r="B122" s="37" t="s">
        <v>265</v>
      </c>
      <c r="C122" s="37" t="s">
        <v>179</v>
      </c>
      <c r="D122" s="33">
        <v>54411</v>
      </c>
      <c r="E122" s="37">
        <v>14.59</v>
      </c>
      <c r="F122" s="35">
        <f t="shared" si="15"/>
        <v>0</v>
      </c>
      <c r="G122" s="42">
        <f>9.48+4.28</f>
        <v>13.760000000000002</v>
      </c>
      <c r="H122" s="20"/>
      <c r="I122" s="29">
        <f t="shared" si="16"/>
        <v>0</v>
      </c>
    </row>
    <row r="123" spans="1:9" ht="15">
      <c r="A123" s="33">
        <v>23723</v>
      </c>
      <c r="B123" s="37" t="s">
        <v>263</v>
      </c>
      <c r="C123" s="37" t="s">
        <v>179</v>
      </c>
      <c r="D123" s="33">
        <v>54430</v>
      </c>
      <c r="E123" s="37">
        <v>14.59</v>
      </c>
      <c r="F123" s="35">
        <f t="shared" si="15"/>
        <v>0</v>
      </c>
      <c r="G123" s="42">
        <f>9.48+4.28</f>
        <v>13.760000000000002</v>
      </c>
      <c r="H123" s="20"/>
      <c r="I123" s="29">
        <f t="shared" si="16"/>
        <v>0</v>
      </c>
    </row>
    <row r="124" spans="1:9" ht="15">
      <c r="A124" s="33">
        <v>23731</v>
      </c>
      <c r="B124" s="37" t="s">
        <v>266</v>
      </c>
      <c r="C124" s="37" t="s">
        <v>179</v>
      </c>
      <c r="D124" s="33">
        <v>54486</v>
      </c>
      <c r="E124" s="37">
        <v>21.28</v>
      </c>
      <c r="F124" s="35">
        <f t="shared" si="15"/>
        <v>0</v>
      </c>
      <c r="G124" s="42">
        <v>20.08</v>
      </c>
      <c r="H124" s="20"/>
      <c r="I124" s="29">
        <f t="shared" si="16"/>
        <v>0</v>
      </c>
    </row>
    <row r="125" spans="1:9" ht="15">
      <c r="A125" s="33">
        <v>23719</v>
      </c>
      <c r="B125" s="37" t="s">
        <v>267</v>
      </c>
      <c r="C125" s="37" t="s">
        <v>18</v>
      </c>
      <c r="D125" s="33">
        <v>94403</v>
      </c>
      <c r="E125" s="37">
        <v>33.92</v>
      </c>
      <c r="F125" s="35">
        <f t="shared" si="15"/>
        <v>0</v>
      </c>
      <c r="G125" s="42">
        <v>32</v>
      </c>
      <c r="H125" s="20"/>
      <c r="I125" s="29">
        <f t="shared" si="16"/>
        <v>0</v>
      </c>
    </row>
    <row r="126" spans="1:9" ht="15">
      <c r="A126" s="33"/>
      <c r="B126" s="37"/>
      <c r="C126" s="37"/>
      <c r="D126" s="37"/>
      <c r="E126" s="37"/>
      <c r="F126" s="37"/>
      <c r="G126" s="42"/>
      <c r="H126" s="16"/>
      <c r="I126" s="16"/>
    </row>
    <row r="127" spans="1:9" ht="15">
      <c r="A127" s="27" t="s">
        <v>180</v>
      </c>
      <c r="B127" s="37"/>
      <c r="C127" s="37"/>
      <c r="D127" s="37"/>
      <c r="E127" s="37"/>
      <c r="F127" s="37"/>
      <c r="G127" s="42"/>
      <c r="H127" s="16"/>
      <c r="I127" s="16"/>
    </row>
    <row r="128" spans="1:10" ht="15">
      <c r="A128" s="33">
        <v>15434</v>
      </c>
      <c r="B128" s="37" t="s">
        <v>181</v>
      </c>
      <c r="C128" s="37" t="s">
        <v>182</v>
      </c>
      <c r="D128" s="33">
        <v>55227</v>
      </c>
      <c r="E128" s="45">
        <v>0.6</v>
      </c>
      <c r="F128" s="35">
        <f aca="true" t="shared" si="17" ref="F128:F138">+E128*H128</f>
        <v>0</v>
      </c>
      <c r="G128" s="36">
        <v>1</v>
      </c>
      <c r="H128" s="20"/>
      <c r="I128" s="29">
        <f aca="true" t="shared" si="18" ref="I128:I138">+H128*G128</f>
        <v>0</v>
      </c>
      <c r="J128" s="30">
        <f>SUM(I128:I138)</f>
        <v>0</v>
      </c>
    </row>
    <row r="129" spans="1:10" ht="15">
      <c r="A129" s="33">
        <v>5798</v>
      </c>
      <c r="B129" s="37" t="s">
        <v>183</v>
      </c>
      <c r="C129" s="37" t="s">
        <v>184</v>
      </c>
      <c r="D129" s="33">
        <v>63912</v>
      </c>
      <c r="E129" s="45">
        <v>2.4</v>
      </c>
      <c r="F129" s="35">
        <f t="shared" si="17"/>
        <v>0</v>
      </c>
      <c r="G129" s="36">
        <v>3.99</v>
      </c>
      <c r="H129" s="20"/>
      <c r="I129" s="29">
        <f t="shared" si="18"/>
        <v>0</v>
      </c>
      <c r="J129" s="1"/>
    </row>
    <row r="130" spans="1:9" ht="15">
      <c r="A130" s="33">
        <v>15426</v>
      </c>
      <c r="B130" s="37" t="s">
        <v>185</v>
      </c>
      <c r="C130" s="37" t="s">
        <v>186</v>
      </c>
      <c r="D130" s="33">
        <v>72580</v>
      </c>
      <c r="E130" s="45">
        <v>2.96</v>
      </c>
      <c r="F130" s="35">
        <f t="shared" si="17"/>
        <v>0</v>
      </c>
      <c r="G130" s="36">
        <v>4.92</v>
      </c>
      <c r="H130" s="20"/>
      <c r="I130" s="29">
        <f t="shared" si="18"/>
        <v>0</v>
      </c>
    </row>
    <row r="131" spans="1:9" ht="15">
      <c r="A131" s="33">
        <v>5799</v>
      </c>
      <c r="B131" s="37" t="s">
        <v>187</v>
      </c>
      <c r="C131" s="37" t="s">
        <v>188</v>
      </c>
      <c r="D131" s="33">
        <v>72671</v>
      </c>
      <c r="E131" s="45">
        <v>7.5</v>
      </c>
      <c r="F131" s="35">
        <f t="shared" si="17"/>
        <v>0</v>
      </c>
      <c r="G131" s="36">
        <v>12.47</v>
      </c>
      <c r="H131" s="20"/>
      <c r="I131" s="29">
        <f t="shared" si="18"/>
        <v>0</v>
      </c>
    </row>
    <row r="132" spans="1:9" ht="15">
      <c r="A132" s="33">
        <v>33092</v>
      </c>
      <c r="B132" s="37" t="s">
        <v>189</v>
      </c>
      <c r="C132" s="37" t="s">
        <v>190</v>
      </c>
      <c r="D132" s="33">
        <v>73142</v>
      </c>
      <c r="E132" s="45">
        <v>9</v>
      </c>
      <c r="F132" s="35">
        <f t="shared" si="17"/>
        <v>0</v>
      </c>
      <c r="G132" s="36">
        <v>14.97</v>
      </c>
      <c r="H132" s="20"/>
      <c r="I132" s="29">
        <f t="shared" si="18"/>
        <v>0</v>
      </c>
    </row>
    <row r="133" spans="1:9" ht="15">
      <c r="A133" s="33">
        <v>9561</v>
      </c>
      <c r="B133" s="37" t="s">
        <v>191</v>
      </c>
      <c r="C133" s="37" t="s">
        <v>192</v>
      </c>
      <c r="D133" s="33">
        <v>78353</v>
      </c>
      <c r="E133" s="45">
        <v>4.96</v>
      </c>
      <c r="F133" s="35">
        <f t="shared" si="17"/>
        <v>0</v>
      </c>
      <c r="G133" s="36">
        <v>8.25</v>
      </c>
      <c r="H133" s="20"/>
      <c r="I133" s="29">
        <f t="shared" si="18"/>
        <v>0</v>
      </c>
    </row>
    <row r="134" spans="1:9" ht="15">
      <c r="A134" s="33">
        <v>7347</v>
      </c>
      <c r="B134" s="37" t="s">
        <v>193</v>
      </c>
      <c r="C134" s="37" t="s">
        <v>194</v>
      </c>
      <c r="D134" s="33">
        <v>78398</v>
      </c>
      <c r="E134" s="45">
        <v>9</v>
      </c>
      <c r="F134" s="35">
        <f t="shared" si="17"/>
        <v>0</v>
      </c>
      <c r="G134" s="36">
        <v>14.97</v>
      </c>
      <c r="H134" s="20"/>
      <c r="I134" s="29">
        <f t="shared" si="18"/>
        <v>0</v>
      </c>
    </row>
    <row r="135" spans="1:9" ht="15">
      <c r="A135" s="33">
        <v>10277</v>
      </c>
      <c r="B135" s="37" t="s">
        <v>195</v>
      </c>
      <c r="C135" s="37" t="s">
        <v>196</v>
      </c>
      <c r="D135" s="33">
        <v>78637</v>
      </c>
      <c r="E135" s="45">
        <v>9</v>
      </c>
      <c r="F135" s="35">
        <f t="shared" si="17"/>
        <v>0</v>
      </c>
      <c r="G135" s="36">
        <v>14.97</v>
      </c>
      <c r="H135" s="20"/>
      <c r="I135" s="29">
        <f t="shared" si="18"/>
        <v>0</v>
      </c>
    </row>
    <row r="136" spans="1:9" ht="15">
      <c r="A136" s="33">
        <v>15382</v>
      </c>
      <c r="B136" s="37" t="s">
        <v>197</v>
      </c>
      <c r="C136" s="37" t="s">
        <v>198</v>
      </c>
      <c r="D136" s="33">
        <v>78639</v>
      </c>
      <c r="E136" s="45">
        <v>7.59</v>
      </c>
      <c r="F136" s="35">
        <f t="shared" si="17"/>
        <v>0</v>
      </c>
      <c r="G136" s="36">
        <v>12.62</v>
      </c>
      <c r="H136" s="20"/>
      <c r="I136" s="29">
        <f t="shared" si="18"/>
        <v>0</v>
      </c>
    </row>
    <row r="137" spans="1:9" ht="15">
      <c r="A137" s="33">
        <v>7346</v>
      </c>
      <c r="B137" s="37" t="s">
        <v>199</v>
      </c>
      <c r="C137" s="37" t="s">
        <v>200</v>
      </c>
      <c r="D137" s="33">
        <v>78673</v>
      </c>
      <c r="E137" s="45">
        <v>4.5</v>
      </c>
      <c r="F137" s="35">
        <f t="shared" si="17"/>
        <v>0</v>
      </c>
      <c r="G137" s="36">
        <v>7.48</v>
      </c>
      <c r="H137" s="20"/>
      <c r="I137" s="29">
        <f t="shared" si="18"/>
        <v>0</v>
      </c>
    </row>
    <row r="138" spans="1:9" ht="15">
      <c r="A138" s="33">
        <v>22005</v>
      </c>
      <c r="B138" s="37" t="s">
        <v>201</v>
      </c>
      <c r="C138" s="37" t="s">
        <v>202</v>
      </c>
      <c r="D138" s="33">
        <v>78985</v>
      </c>
      <c r="E138" s="45">
        <v>9</v>
      </c>
      <c r="F138" s="35">
        <f t="shared" si="17"/>
        <v>0</v>
      </c>
      <c r="G138" s="36">
        <v>14.97</v>
      </c>
      <c r="H138" s="20"/>
      <c r="I138" s="29">
        <f t="shared" si="18"/>
        <v>0</v>
      </c>
    </row>
    <row r="139" spans="1:9" ht="15">
      <c r="A139" s="33"/>
      <c r="B139" s="37"/>
      <c r="C139" s="37"/>
      <c r="D139" s="37"/>
      <c r="E139" s="37"/>
      <c r="F139" s="37"/>
      <c r="G139" s="36"/>
      <c r="H139" s="16"/>
      <c r="I139" s="16"/>
    </row>
    <row r="140" spans="1:9" ht="15">
      <c r="A140" s="33"/>
      <c r="B140" s="37"/>
      <c r="C140" s="37"/>
      <c r="D140" s="37"/>
      <c r="E140" s="37"/>
      <c r="F140" s="37"/>
      <c r="G140" s="36"/>
      <c r="H140" s="16"/>
      <c r="I140" s="16"/>
    </row>
    <row r="141" spans="1:9" ht="15">
      <c r="A141" s="28" t="s">
        <v>203</v>
      </c>
      <c r="B141" s="16"/>
      <c r="C141" s="16"/>
      <c r="D141" s="16"/>
      <c r="E141" s="16"/>
      <c r="F141" s="16"/>
      <c r="G141" s="16"/>
      <c r="H141" s="16"/>
      <c r="I141" s="16"/>
    </row>
    <row r="142" spans="1:10" ht="15">
      <c r="A142" s="33">
        <v>16233</v>
      </c>
      <c r="B142" s="37" t="s">
        <v>204</v>
      </c>
      <c r="C142" s="37" t="s">
        <v>205</v>
      </c>
      <c r="D142" s="33">
        <v>21027</v>
      </c>
      <c r="E142" s="35">
        <v>8.91</v>
      </c>
      <c r="F142" s="35">
        <f>+E142*H142</f>
        <v>0</v>
      </c>
      <c r="G142" s="36">
        <v>3.96</v>
      </c>
      <c r="H142" s="20"/>
      <c r="I142" s="29">
        <f>+H142*G142</f>
        <v>0</v>
      </c>
      <c r="J142" s="30">
        <f>SUM(I142:I145)</f>
        <v>0</v>
      </c>
    </row>
    <row r="143" spans="1:10" ht="15">
      <c r="A143" s="33">
        <v>18748</v>
      </c>
      <c r="B143" s="37" t="s">
        <v>206</v>
      </c>
      <c r="C143" s="37" t="s">
        <v>205</v>
      </c>
      <c r="D143" s="33">
        <v>21028</v>
      </c>
      <c r="E143" s="35">
        <v>8.91</v>
      </c>
      <c r="F143" s="35">
        <f>+E143*H143</f>
        <v>0</v>
      </c>
      <c r="G143" s="36">
        <v>3.96</v>
      </c>
      <c r="H143" s="20"/>
      <c r="I143" s="29">
        <f>+H143*G143</f>
        <v>0</v>
      </c>
      <c r="J143" s="1"/>
    </row>
    <row r="144" spans="1:9" ht="15">
      <c r="A144" s="33">
        <v>8874</v>
      </c>
      <c r="B144" s="37" t="s">
        <v>204</v>
      </c>
      <c r="C144" s="37" t="s">
        <v>207</v>
      </c>
      <c r="D144" s="33">
        <v>6960</v>
      </c>
      <c r="E144" s="35">
        <v>4.46</v>
      </c>
      <c r="F144" s="35">
        <f>+E144*H144</f>
        <v>0</v>
      </c>
      <c r="G144" s="36">
        <v>1.98</v>
      </c>
      <c r="H144" s="20"/>
      <c r="I144" s="29">
        <f>+H144*G144</f>
        <v>0</v>
      </c>
    </row>
    <row r="145" spans="1:9" ht="15">
      <c r="A145" s="33">
        <v>8873</v>
      </c>
      <c r="B145" s="37" t="s">
        <v>206</v>
      </c>
      <c r="C145" s="37" t="s">
        <v>207</v>
      </c>
      <c r="D145" s="33">
        <v>6961</v>
      </c>
      <c r="E145" s="35">
        <v>4.46</v>
      </c>
      <c r="F145" s="35">
        <f>+E145*H145</f>
        <v>0</v>
      </c>
      <c r="G145" s="36">
        <v>1.98</v>
      </c>
      <c r="H145" s="20"/>
      <c r="I145" s="29">
        <f>+H145*G145</f>
        <v>0</v>
      </c>
    </row>
    <row r="146" spans="1:9" ht="15">
      <c r="A146" s="37"/>
      <c r="B146" s="37"/>
      <c r="C146" s="37"/>
      <c r="D146" s="37"/>
      <c r="E146" s="37"/>
      <c r="F146" s="37"/>
      <c r="G146" s="43"/>
      <c r="H146" s="16"/>
      <c r="I146" s="16"/>
    </row>
    <row r="147" spans="1:9" ht="15">
      <c r="A147" s="43" t="s">
        <v>208</v>
      </c>
      <c r="B147" s="37"/>
      <c r="C147" s="37"/>
      <c r="D147" s="37"/>
      <c r="E147" s="37"/>
      <c r="F147" s="37"/>
      <c r="G147" s="36"/>
      <c r="H147" s="16"/>
      <c r="I147" s="16"/>
    </row>
    <row r="148" spans="1:10" ht="15">
      <c r="A148" s="46">
        <v>9033</v>
      </c>
      <c r="B148" s="37" t="s">
        <v>209</v>
      </c>
      <c r="C148" s="37" t="s">
        <v>210</v>
      </c>
      <c r="D148" s="33">
        <v>418302</v>
      </c>
      <c r="E148" s="33">
        <v>6.99</v>
      </c>
      <c r="F148" s="35">
        <f>+E148*H148</f>
        <v>0</v>
      </c>
      <c r="G148" s="36">
        <v>11.26</v>
      </c>
      <c r="H148" s="20"/>
      <c r="I148" s="29">
        <f>+H148*G148</f>
        <v>0</v>
      </c>
      <c r="J148" s="30">
        <f>SUM(I148:I150)</f>
        <v>0</v>
      </c>
    </row>
    <row r="149" spans="1:10" ht="15">
      <c r="A149" s="46">
        <v>10585</v>
      </c>
      <c r="B149" s="37" t="s">
        <v>211</v>
      </c>
      <c r="C149" s="37" t="s">
        <v>212</v>
      </c>
      <c r="D149" s="33">
        <v>418304</v>
      </c>
      <c r="E149" s="33">
        <v>6.37</v>
      </c>
      <c r="F149" s="35">
        <f>+E149*H149</f>
        <v>0</v>
      </c>
      <c r="G149" s="36">
        <v>10.26</v>
      </c>
      <c r="H149" s="20"/>
      <c r="I149" s="29">
        <f>+H149*G149</f>
        <v>0</v>
      </c>
      <c r="J149" s="1"/>
    </row>
    <row r="150" spans="1:9" ht="15">
      <c r="A150" s="33">
        <v>9034</v>
      </c>
      <c r="B150" s="37" t="s">
        <v>213</v>
      </c>
      <c r="C150" s="37" t="s">
        <v>214</v>
      </c>
      <c r="D150" s="33">
        <v>418318</v>
      </c>
      <c r="E150" s="33">
        <v>6.99</v>
      </c>
      <c r="F150" s="35">
        <f>+E150*H150</f>
        <v>0</v>
      </c>
      <c r="G150" s="36">
        <v>11.26</v>
      </c>
      <c r="H150" s="20"/>
      <c r="I150" s="29">
        <f>+H150*G150</f>
        <v>0</v>
      </c>
    </row>
    <row r="151" spans="1:9" ht="15">
      <c r="A151" s="37"/>
      <c r="B151" s="37"/>
      <c r="C151" s="37"/>
      <c r="D151" s="37"/>
      <c r="E151" s="37"/>
      <c r="F151" s="37"/>
      <c r="G151" s="37"/>
      <c r="H151" s="16"/>
      <c r="I151" s="16"/>
    </row>
    <row r="152" spans="1:9" ht="15">
      <c r="A152" s="15" t="s">
        <v>215</v>
      </c>
      <c r="B152" s="16"/>
      <c r="C152" s="16"/>
      <c r="D152" s="16"/>
      <c r="E152" s="16"/>
      <c r="F152" s="16"/>
      <c r="G152" s="19"/>
      <c r="H152" s="16"/>
      <c r="I152" s="16"/>
    </row>
    <row r="153" spans="1:10" ht="15">
      <c r="A153" s="33">
        <v>21340</v>
      </c>
      <c r="B153" s="37" t="s">
        <v>216</v>
      </c>
      <c r="C153" s="37" t="s">
        <v>217</v>
      </c>
      <c r="D153" s="33" t="s">
        <v>254</v>
      </c>
      <c r="E153" s="35">
        <v>2.48</v>
      </c>
      <c r="F153" s="35">
        <f aca="true" t="shared" si="19" ref="F153:F159">+E153*H153</f>
        <v>0</v>
      </c>
      <c r="G153" s="36">
        <v>4.12</v>
      </c>
      <c r="H153" s="20"/>
      <c r="I153" s="29">
        <f aca="true" t="shared" si="20" ref="I153:I159">+H153*G153</f>
        <v>0</v>
      </c>
      <c r="J153" s="30">
        <f>SUM(I153:I159)</f>
        <v>0</v>
      </c>
    </row>
    <row r="154" spans="1:10" ht="15">
      <c r="A154" s="33">
        <v>8839</v>
      </c>
      <c r="B154" s="37" t="s">
        <v>218</v>
      </c>
      <c r="C154" s="37" t="s">
        <v>219</v>
      </c>
      <c r="D154" s="33" t="s">
        <v>249</v>
      </c>
      <c r="E154" s="35">
        <v>9</v>
      </c>
      <c r="F154" s="35">
        <f t="shared" si="19"/>
        <v>0</v>
      </c>
      <c r="G154" s="36">
        <v>14.79</v>
      </c>
      <c r="H154" s="20"/>
      <c r="I154" s="29">
        <f t="shared" si="20"/>
        <v>0</v>
      </c>
      <c r="J154" s="1"/>
    </row>
    <row r="155" spans="1:9" ht="15">
      <c r="A155" s="33">
        <v>8788</v>
      </c>
      <c r="B155" s="37" t="s">
        <v>220</v>
      </c>
      <c r="C155" s="37" t="s">
        <v>221</v>
      </c>
      <c r="D155" s="33" t="s">
        <v>248</v>
      </c>
      <c r="E155" s="35">
        <v>10.13</v>
      </c>
      <c r="F155" s="35">
        <f t="shared" si="19"/>
        <v>0</v>
      </c>
      <c r="G155" s="36">
        <v>16.41</v>
      </c>
      <c r="H155" s="20"/>
      <c r="I155" s="29">
        <f t="shared" si="20"/>
        <v>0</v>
      </c>
    </row>
    <row r="156" spans="1:9" ht="15">
      <c r="A156" s="33">
        <v>79552</v>
      </c>
      <c r="B156" s="37" t="s">
        <v>222</v>
      </c>
      <c r="C156" s="37" t="s">
        <v>223</v>
      </c>
      <c r="D156" s="33" t="s">
        <v>250</v>
      </c>
      <c r="E156" s="35">
        <v>6.75</v>
      </c>
      <c r="F156" s="35">
        <f t="shared" si="19"/>
        <v>0</v>
      </c>
      <c r="G156" s="36">
        <v>11.22</v>
      </c>
      <c r="H156" s="20"/>
      <c r="I156" s="29">
        <f t="shared" si="20"/>
        <v>0</v>
      </c>
    </row>
    <row r="157" spans="1:9" ht="15">
      <c r="A157" s="33">
        <v>10336</v>
      </c>
      <c r="B157" s="37" t="s">
        <v>224</v>
      </c>
      <c r="C157" s="37" t="s">
        <v>217</v>
      </c>
      <c r="D157" s="33" t="s">
        <v>251</v>
      </c>
      <c r="E157" s="35">
        <v>3.47</v>
      </c>
      <c r="F157" s="35">
        <f t="shared" si="19"/>
        <v>0</v>
      </c>
      <c r="G157" s="36">
        <v>5.76</v>
      </c>
      <c r="H157" s="20"/>
      <c r="I157" s="29">
        <f t="shared" si="20"/>
        <v>0</v>
      </c>
    </row>
    <row r="158" spans="1:9" ht="15">
      <c r="A158" s="33">
        <v>8853</v>
      </c>
      <c r="B158" s="37" t="s">
        <v>225</v>
      </c>
      <c r="C158" s="37" t="s">
        <v>226</v>
      </c>
      <c r="D158" s="33" t="s">
        <v>252</v>
      </c>
      <c r="E158" s="35">
        <v>3.5</v>
      </c>
      <c r="F158" s="35">
        <f t="shared" si="19"/>
        <v>0</v>
      </c>
      <c r="G158" s="36">
        <v>5.82</v>
      </c>
      <c r="H158" s="20"/>
      <c r="I158" s="29">
        <f t="shared" si="20"/>
        <v>0</v>
      </c>
    </row>
    <row r="159" spans="1:9" ht="15">
      <c r="A159" s="33">
        <v>2933</v>
      </c>
      <c r="B159" s="37" t="s">
        <v>227</v>
      </c>
      <c r="C159" s="37" t="s">
        <v>228</v>
      </c>
      <c r="D159" s="33" t="s">
        <v>253</v>
      </c>
      <c r="E159" s="35">
        <v>4.5</v>
      </c>
      <c r="F159" s="35">
        <f t="shared" si="19"/>
        <v>0</v>
      </c>
      <c r="G159" s="36">
        <v>7.48</v>
      </c>
      <c r="H159" s="20"/>
      <c r="I159" s="29">
        <f t="shared" si="20"/>
        <v>0</v>
      </c>
    </row>
    <row r="160" spans="1:9" s="1" customFormat="1" ht="15">
      <c r="A160" s="38"/>
      <c r="B160" s="38"/>
      <c r="C160" s="38"/>
      <c r="D160" s="39"/>
      <c r="E160" s="40"/>
      <c r="F160" s="40"/>
      <c r="G160" s="41"/>
      <c r="H160" s="16"/>
      <c r="I160" s="16"/>
    </row>
    <row r="161" spans="1:9" ht="15">
      <c r="A161" s="15" t="s">
        <v>229</v>
      </c>
      <c r="B161" s="16"/>
      <c r="C161" s="16"/>
      <c r="D161" s="16"/>
      <c r="E161" s="16"/>
      <c r="F161" s="16"/>
      <c r="G161" s="19"/>
      <c r="H161" s="16"/>
      <c r="I161" s="16"/>
    </row>
    <row r="162" spans="1:14" ht="15">
      <c r="A162" s="33">
        <v>15233</v>
      </c>
      <c r="B162" s="37" t="s">
        <v>270</v>
      </c>
      <c r="C162" s="37" t="s">
        <v>230</v>
      </c>
      <c r="D162" s="33">
        <v>10029400928</v>
      </c>
      <c r="E162" s="35">
        <v>25.17</v>
      </c>
      <c r="F162" s="35">
        <f aca="true" t="shared" si="21" ref="F162:F168">+E162*H162</f>
        <v>0</v>
      </c>
      <c r="G162" s="36">
        <v>23.75</v>
      </c>
      <c r="H162" s="20"/>
      <c r="I162" s="29">
        <f aca="true" t="shared" si="22" ref="I162:I168">+H162*G162</f>
        <v>0</v>
      </c>
      <c r="J162" s="30">
        <f>SUM(I162:I168)</f>
        <v>0</v>
      </c>
      <c r="N162" s="31"/>
    </row>
    <row r="163" spans="1:9" ht="15">
      <c r="A163" s="33">
        <v>11811</v>
      </c>
      <c r="B163" s="37" t="s">
        <v>272</v>
      </c>
      <c r="C163" s="37" t="s">
        <v>231</v>
      </c>
      <c r="D163" s="33">
        <v>10703040928</v>
      </c>
      <c r="E163" s="35">
        <v>15.38</v>
      </c>
      <c r="F163" s="35">
        <f t="shared" si="21"/>
        <v>0</v>
      </c>
      <c r="G163" s="36">
        <v>14.51</v>
      </c>
      <c r="H163" s="20"/>
      <c r="I163" s="29">
        <f t="shared" si="22"/>
        <v>0</v>
      </c>
    </row>
    <row r="164" spans="1:9" ht="15">
      <c r="A164" s="33">
        <v>8861</v>
      </c>
      <c r="B164" s="37" t="s">
        <v>273</v>
      </c>
      <c r="C164" s="37" t="s">
        <v>232</v>
      </c>
      <c r="D164" s="33">
        <v>10703140928</v>
      </c>
      <c r="E164" s="35">
        <v>15.38</v>
      </c>
      <c r="F164" s="35">
        <f t="shared" si="21"/>
        <v>0</v>
      </c>
      <c r="G164" s="36">
        <v>14.51</v>
      </c>
      <c r="H164" s="20"/>
      <c r="I164" s="29">
        <f t="shared" si="22"/>
        <v>0</v>
      </c>
    </row>
    <row r="165" spans="1:9" ht="15">
      <c r="A165" s="33">
        <v>9252</v>
      </c>
      <c r="B165" s="37" t="s">
        <v>274</v>
      </c>
      <c r="C165" s="37" t="s">
        <v>233</v>
      </c>
      <c r="D165" s="33">
        <v>10703340928</v>
      </c>
      <c r="E165" s="35">
        <v>14.94</v>
      </c>
      <c r="F165" s="35">
        <f t="shared" si="21"/>
        <v>0</v>
      </c>
      <c r="G165" s="36">
        <v>14.1</v>
      </c>
      <c r="H165" s="20"/>
      <c r="I165" s="29">
        <f t="shared" si="22"/>
        <v>0</v>
      </c>
    </row>
    <row r="166" spans="1:9" ht="15">
      <c r="A166" s="33">
        <v>18123</v>
      </c>
      <c r="B166" s="37" t="s">
        <v>271</v>
      </c>
      <c r="C166" s="37" t="s">
        <v>230</v>
      </c>
      <c r="D166" s="33">
        <v>10703780928</v>
      </c>
      <c r="E166" s="35">
        <v>15.37</v>
      </c>
      <c r="F166" s="35">
        <f t="shared" si="21"/>
        <v>0</v>
      </c>
      <c r="G166" s="36">
        <v>14.5</v>
      </c>
      <c r="H166" s="20"/>
      <c r="I166" s="29">
        <f t="shared" si="22"/>
        <v>0</v>
      </c>
    </row>
    <row r="167" spans="1:9" ht="15">
      <c r="A167" s="33">
        <v>11764</v>
      </c>
      <c r="B167" s="37" t="s">
        <v>268</v>
      </c>
      <c r="C167" s="37" t="s">
        <v>234</v>
      </c>
      <c r="D167" s="33">
        <v>10703620928</v>
      </c>
      <c r="E167" s="35">
        <v>32.74</v>
      </c>
      <c r="F167" s="35">
        <f t="shared" si="21"/>
        <v>0</v>
      </c>
      <c r="G167" s="36">
        <v>30.89</v>
      </c>
      <c r="H167" s="20"/>
      <c r="I167" s="29">
        <f t="shared" si="22"/>
        <v>0</v>
      </c>
    </row>
    <row r="168" spans="1:9" ht="15">
      <c r="A168" s="33">
        <v>11807</v>
      </c>
      <c r="B168" s="37" t="s">
        <v>269</v>
      </c>
      <c r="C168" s="37" t="s">
        <v>230</v>
      </c>
      <c r="D168" s="33">
        <v>10703720928</v>
      </c>
      <c r="E168" s="35">
        <v>32.74</v>
      </c>
      <c r="F168" s="35">
        <f t="shared" si="21"/>
        <v>0</v>
      </c>
      <c r="G168" s="36">
        <v>30.89</v>
      </c>
      <c r="H168" s="20"/>
      <c r="I168" s="29">
        <f t="shared" si="22"/>
        <v>0</v>
      </c>
    </row>
    <row r="169" spans="1:7" ht="15">
      <c r="A169" s="47"/>
      <c r="B169" s="47"/>
      <c r="C169" s="47"/>
      <c r="D169" s="47"/>
      <c r="E169" s="47"/>
      <c r="F169" s="47"/>
      <c r="G169" s="47"/>
    </row>
    <row r="170" spans="1:7" ht="15">
      <c r="A170" s="48"/>
      <c r="B170" s="48"/>
      <c r="C170" s="48"/>
      <c r="D170" s="48"/>
      <c r="E170" s="47"/>
      <c r="F170" s="47"/>
      <c r="G170" s="48"/>
    </row>
    <row r="171" spans="1:7" ht="15">
      <c r="A171" s="3"/>
      <c r="B171" s="3"/>
      <c r="C171" s="3"/>
      <c r="D171" s="3"/>
      <c r="E171" s="1"/>
      <c r="G171" s="3"/>
    </row>
    <row r="172" spans="1:7" ht="15">
      <c r="A172" s="3"/>
      <c r="B172" s="3"/>
      <c r="C172" s="3"/>
      <c r="D172" s="3"/>
      <c r="E172" s="1"/>
      <c r="G172" s="3"/>
    </row>
    <row r="173" spans="1:7" ht="15">
      <c r="A173" s="3"/>
      <c r="B173" s="3"/>
      <c r="C173" s="3"/>
      <c r="D173" s="3"/>
      <c r="E173" s="1"/>
      <c r="G173" s="3"/>
    </row>
    <row r="174" spans="1:7" ht="15">
      <c r="A174" s="3"/>
      <c r="B174" s="3"/>
      <c r="C174" s="3"/>
      <c r="D174" s="3"/>
      <c r="E174" s="1"/>
      <c r="G174" s="3"/>
    </row>
    <row r="175" spans="1:7" ht="15">
      <c r="A175" s="3"/>
      <c r="B175" s="3"/>
      <c r="C175" s="3"/>
      <c r="D175" s="3"/>
      <c r="E175" s="1"/>
      <c r="G175" s="3"/>
    </row>
    <row r="176" spans="1:7" ht="15">
      <c r="A176" s="3"/>
      <c r="B176" s="3"/>
      <c r="C176" s="3"/>
      <c r="D176" s="3"/>
      <c r="E176" s="1"/>
      <c r="G176" s="3"/>
    </row>
    <row r="177" spans="1:7" ht="15">
      <c r="A177" s="3"/>
      <c r="B177" s="3"/>
      <c r="C177" s="3"/>
      <c r="D177" s="3"/>
      <c r="E177" s="1"/>
      <c r="G177" s="3"/>
    </row>
  </sheetData>
  <sheetProtection/>
  <mergeCells count="3">
    <mergeCell ref="J8:J9"/>
    <mergeCell ref="H1:I1"/>
    <mergeCell ref="E9:F9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kworcest</dc:creator>
  <cp:keywords/>
  <dc:description/>
  <cp:lastModifiedBy>Hartley, David</cp:lastModifiedBy>
  <cp:lastPrinted>2020-01-09T15:46:34Z</cp:lastPrinted>
  <dcterms:created xsi:type="dcterms:W3CDTF">2020-01-02T20:17:55Z</dcterms:created>
  <dcterms:modified xsi:type="dcterms:W3CDTF">2020-01-27T19:22:16Z</dcterms:modified>
  <cp:category/>
  <cp:version/>
  <cp:contentType/>
  <cp:contentStatus/>
</cp:coreProperties>
</file>