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MIS\Budget\2022-2023\Enacted\PL2021 Ch 398 Biennial Budget Change Pkg July 1 2021\"/>
    </mc:Choice>
  </mc:AlternateContent>
  <xr:revisionPtr revIDLastSave="0" documentId="13_ncr:1_{13116D08-B940-4DF4-B35A-230B2FEACDB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2008 to 2022" sheetId="1" r:id="rId1"/>
  </sheets>
  <definedNames>
    <definedName name="_xlnm.Print_Area" localSheetId="0">'2008 to 2022'!$A$1:$R$73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2" i="1" l="1"/>
  <c r="Q2" i="1"/>
  <c r="R68" i="1" l="1"/>
  <c r="R10" i="1" l="1"/>
  <c r="R27" i="1" s="1"/>
  <c r="R45" i="1" s="1"/>
  <c r="Q10" i="1"/>
  <c r="Q27" i="1" s="1"/>
  <c r="Q45" i="1" s="1"/>
  <c r="Q56" i="1" s="1"/>
  <c r="R9" i="1"/>
  <c r="R67" i="1"/>
  <c r="R54" i="1" l="1"/>
  <c r="R56" i="1"/>
  <c r="R20" i="1"/>
  <c r="R25" i="1" s="1"/>
  <c r="Q9" i="1"/>
  <c r="Q20" i="1" s="1"/>
  <c r="Q67" i="1"/>
  <c r="Q54" i="1"/>
  <c r="Q25" i="1" l="1"/>
</calcChain>
</file>

<file path=xl/sharedStrings.xml><?xml version="1.0" encoding="utf-8"?>
<sst xmlns="http://schemas.openxmlformats.org/spreadsheetml/2006/main" count="154" uniqueCount="83">
  <si>
    <t>General Purpose Aid for Local Schools -- Adjustments to State Subsidy, Target Education Funds and Enhancing Student Performance &amp; Opportunity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</si>
  <si>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</si>
  <si>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</si>
  <si>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</si>
  <si>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</si>
  <si>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</si>
  <si>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</si>
  <si>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</si>
  <si>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</si>
  <si>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</si>
  <si>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 xml:space="preserve">FY 2017 </t>
  </si>
  <si>
    <t xml:space="preserve">FY 2018 </t>
  </si>
  <si>
    <t xml:space="preserve">FY 2019 </t>
  </si>
  <si>
    <r>
      <t>Adjustments to State Subsidy ED279s (</t>
    </r>
    <r>
      <rPr>
        <b/>
        <sz val="10"/>
        <color theme="1"/>
        <rFont val="Calibri"/>
        <family val="2"/>
      </rPr>
      <t>§</t>
    </r>
    <r>
      <rPr>
        <b/>
        <sz val="10"/>
        <color theme="1"/>
        <rFont val="Calibri"/>
        <family val="2"/>
        <scheme val="minor"/>
      </rPr>
      <t>15689)</t>
    </r>
  </si>
  <si>
    <t>FY 2017</t>
  </si>
  <si>
    <t>FY 2018</t>
  </si>
  <si>
    <t>Minimum Adjustment for State Allocation</t>
  </si>
  <si>
    <t>Minimum Adjustment for Special Education</t>
  </si>
  <si>
    <t>Minimum Adjustment for Debt Service</t>
  </si>
  <si>
    <t>Minimum Adjustment for Economically Disadvantaged Student Adjustment</t>
  </si>
  <si>
    <t>Mill Rate Reduction Adjustment</t>
  </si>
  <si>
    <t>Sub-Total</t>
  </si>
  <si>
    <t>Audit Adjustments</t>
  </si>
  <si>
    <t>Educating Students in Long-Term Drug Treatment Center Adjustments</t>
  </si>
  <si>
    <t>Regionalization, Consolidation &amp; Efficiency Assistance Adjustments</t>
  </si>
  <si>
    <t>Bus Refurbishing Program Adjustments</t>
  </si>
  <si>
    <t>MaineCare Seed for Sch. Admin. Units</t>
  </si>
  <si>
    <t>Maine Care Seed Adjustment for Rate Increase PL 2017 Ch 460</t>
  </si>
  <si>
    <t>Special Education Hardship Adjustment</t>
  </si>
  <si>
    <t>MOE Sub-Total</t>
  </si>
  <si>
    <t>Without Unappropriated Surplus</t>
  </si>
  <si>
    <t>Other Funding To State Subsidy:</t>
  </si>
  <si>
    <t>ARRA Title XIV Stabilization funds (Federal)</t>
  </si>
  <si>
    <t>Casino Fund</t>
  </si>
  <si>
    <t>General Purpose Aid for Local Schools (ED279s):</t>
  </si>
  <si>
    <t>Percent Increase over prior year</t>
  </si>
  <si>
    <r>
      <t>Targeted Education Funds - formerly Misc. Costs (</t>
    </r>
    <r>
      <rPr>
        <b/>
        <sz val="10"/>
        <color theme="1"/>
        <rFont val="Calibri"/>
        <family val="2"/>
      </rPr>
      <t>§</t>
    </r>
    <r>
      <rPr>
        <b/>
        <sz val="10"/>
        <color theme="1"/>
        <rFont val="Calibri"/>
        <family val="2"/>
        <scheme val="minor"/>
      </rPr>
      <t>15689-A):</t>
    </r>
  </si>
  <si>
    <t>Essential Programs &amp; Services Components Contract</t>
  </si>
  <si>
    <t>Learning Results Implementation, Assessment &amp; Accountability</t>
  </si>
  <si>
    <t>Education Research Institute Contract (MEPRI)</t>
  </si>
  <si>
    <t>Learning Through Technology Program (LTT)</t>
  </si>
  <si>
    <t>Emergency Bus Loan</t>
  </si>
  <si>
    <t>Data Management &amp; Support Services for EPS</t>
  </si>
  <si>
    <t>Post-secondary course payments (Aspirations program)</t>
  </si>
  <si>
    <t>National Board Certification Salary Supplement (NBPTS)</t>
  </si>
  <si>
    <t>Maine School for Science and Mathematics (MSSM)</t>
  </si>
  <si>
    <t>ME Ctr. for the Deaf &amp; Hard of Hearing (MECDHH)</t>
  </si>
  <si>
    <t>Transportation Administration</t>
  </si>
  <si>
    <t>Special Education &amp; Coordination for Juvenile Offenders</t>
  </si>
  <si>
    <t xml:space="preserve">Center of Excellence for At-Risk Students </t>
  </si>
  <si>
    <t xml:space="preserve">Comprehensive Early College Programs Funding (Bridge Year program)  </t>
  </si>
  <si>
    <t>Postsecondary education attainment in Androscoggin County</t>
  </si>
  <si>
    <t>Maine School for Marine Science, Technology, Transportation and Engineering</t>
  </si>
  <si>
    <t>Targeted Education Funds - formerly Misc. Costs (§15689-A):</t>
  </si>
  <si>
    <t>College Transitions Program:  Adult Education College Readiness programs</t>
  </si>
  <si>
    <t>Funding for Malaga Island Scholarship.</t>
  </si>
  <si>
    <t>School Improvement and Support:  Funding to put an Office of School Improvement into place to support struggling schools, paralleling existing Title I school improvement efforts</t>
  </si>
  <si>
    <t>National Industry Standards for Career &amp; Technical Education:  Funding to assist CTE centers in attaining national industry certification. (Funds for equipment upgrades, staff training, new student assessments for industry certification, etc.)</t>
  </si>
  <si>
    <t>Career and Technical Education Costs</t>
  </si>
  <si>
    <t>Educator Effectiveness:  Funding to assist districts in implementing new teacher and principal evaluation systems. Ch. 508</t>
  </si>
  <si>
    <t>New or Expaned Public Preschool, Ch.203 subchapter 3</t>
  </si>
  <si>
    <r>
      <t xml:space="preserve">Transition to Proficiency-Based Diplomas:  Funding for to assist districts in the transition to standards-based high school diplomas. </t>
    </r>
    <r>
      <rPr>
        <sz val="10"/>
        <color theme="1"/>
        <rFont val="Calibri"/>
        <family val="2"/>
      </rPr>
      <t>§4722-A(4)</t>
    </r>
  </si>
  <si>
    <t>General Purpose Aid for Local Schools including Miscellaneous Costs and Enhancing Student Performance &amp; Opportunity</t>
  </si>
  <si>
    <t>Less transfer - not considered adjustment to appropriation pursuant to PL 2015 Ch. 389, Part B:</t>
  </si>
  <si>
    <t>Casino</t>
  </si>
  <si>
    <t>General Fund</t>
  </si>
  <si>
    <t>FY 2019</t>
  </si>
  <si>
    <t xml:space="preserve">FY 2020 </t>
  </si>
  <si>
    <t>State Subsidy prior to Adjustments to Subsidy, and Casino Funds</t>
  </si>
  <si>
    <r>
      <t>Special Education Costs for State Agency Clients and State Wards</t>
    </r>
    <r>
      <rPr>
        <sz val="9"/>
        <rFont val="Arial"/>
        <family val="2"/>
      </rPr>
      <t xml:space="preserve"> </t>
    </r>
  </si>
  <si>
    <t xml:space="preserve">Jobs for Maine Graduates (JMG) </t>
  </si>
  <si>
    <t>Adjustment for Minimum Teacher Salary</t>
  </si>
  <si>
    <r>
      <t>Total Enhancing Student Performance and Opportunity (</t>
    </r>
    <r>
      <rPr>
        <b/>
        <sz val="10"/>
        <color theme="1"/>
        <rFont val="Calibri"/>
        <family val="2"/>
      </rPr>
      <t>§15688-A)</t>
    </r>
  </si>
  <si>
    <t>Community Schools</t>
  </si>
  <si>
    <t xml:space="preserve">Instruments and PD in rural schools </t>
  </si>
  <si>
    <t>Residential Treatment Center</t>
  </si>
  <si>
    <t>PK Expansion Grants</t>
  </si>
  <si>
    <t xml:space="preserve">FY 2021 </t>
  </si>
  <si>
    <r>
      <t>Career and Technical Education Costs -Middle School</t>
    </r>
    <r>
      <rPr>
        <sz val="8"/>
        <color theme="1"/>
        <rFont val="Calibri"/>
        <family val="2"/>
        <scheme val="minor"/>
      </rPr>
      <t xml:space="preserve"> (statute sunsets FY 2021)</t>
    </r>
  </si>
  <si>
    <r>
      <t>Enhancing Student Performance and Opportunity  (</t>
    </r>
    <r>
      <rPr>
        <b/>
        <sz val="10"/>
        <color theme="1"/>
        <rFont val="Calibri"/>
        <family val="2"/>
      </rPr>
      <t>§15688-A)</t>
    </r>
    <r>
      <rPr>
        <b/>
        <sz val="10"/>
        <color theme="1"/>
        <rFont val="Calibri"/>
        <family val="2"/>
        <scheme val="minor"/>
      </rPr>
      <t>:</t>
    </r>
  </si>
  <si>
    <t xml:space="preserve">FY 2022 </t>
  </si>
  <si>
    <t>FY 2022 Change Package Enacted 07/01/2021</t>
  </si>
  <si>
    <t>FY 2022 Baseline Budget Enacted 3/31/2021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</si>
</sst>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i/>
      <sz val="8"/>
      <color theme="1"/>
      <name val="Calibri"/>
      <family val="2"/>
      <scheme val="minor"/>
    </font>
    <font>
      <sz val="9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E1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0" borderId="0"/>
  </cellStyleXfs>
  <cellXfs count="106">
    <xf numFmtId="0" fontId="0" fillId="0" borderId="0" xfId="0"/>
    <xf numFmtId="43" fontId="0" fillId="0" borderId="0" xfId="1" applyFont="1"/>
    <xf numFmtId="0" fontId="4" fillId="0" borderId="4" xfId="0" applyFont="1" applyBorder="1" applyAlignment="1">
      <alignment vertical="center"/>
    </xf>
    <xf numFmtId="0" fontId="0" fillId="0" borderId="5" xfId="0" applyFill="1" applyBorder="1" applyAlignment="1">
      <alignment vertical="center" wrapText="1"/>
    </xf>
    <xf numFmtId="6" fontId="0" fillId="2" borderId="3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0" borderId="4" xfId="0" applyFont="1" applyBorder="1" applyAlignment="1">
      <alignment vertical="center" wrapText="1"/>
    </xf>
    <xf numFmtId="0" fontId="7" fillId="0" borderId="0" xfId="0" applyFont="1"/>
    <xf numFmtId="0" fontId="0" fillId="0" borderId="5" xfId="0" applyFill="1" applyBorder="1" applyAlignment="1">
      <alignment vertical="top" wrapText="1"/>
    </xf>
    <xf numFmtId="0" fontId="0" fillId="0" borderId="5" xfId="0" applyFont="1" applyFill="1" applyBorder="1" applyAlignment="1">
      <alignment vertical="center" wrapText="1"/>
    </xf>
    <xf numFmtId="6" fontId="0" fillId="3" borderId="3" xfId="2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vertical="center" wrapText="1"/>
    </xf>
    <xf numFmtId="6" fontId="0" fillId="0" borderId="0" xfId="0" applyNumberFormat="1"/>
    <xf numFmtId="0" fontId="0" fillId="0" borderId="5" xfId="0" applyBorder="1" applyAlignment="1">
      <alignment vertical="top" wrapText="1"/>
    </xf>
    <xf numFmtId="0" fontId="0" fillId="0" borderId="5" xfId="0" applyBorder="1" applyAlignment="1">
      <alignment vertical="center" wrapText="1"/>
    </xf>
    <xf numFmtId="6" fontId="0" fillId="0" borderId="0" xfId="1" applyNumberFormat="1" applyFont="1"/>
    <xf numFmtId="0" fontId="0" fillId="0" borderId="7" xfId="0" applyBorder="1" applyAlignment="1">
      <alignment vertical="top" wrapText="1"/>
    </xf>
    <xf numFmtId="0" fontId="8" fillId="0" borderId="7" xfId="4" applyFont="1" applyBorder="1" applyAlignment="1">
      <alignment vertical="top" wrapText="1"/>
    </xf>
    <xf numFmtId="6" fontId="2" fillId="2" borderId="5" xfId="2" applyNumberFormat="1" applyFont="1" applyFill="1" applyBorder="1" applyAlignment="1">
      <alignment vertical="center"/>
    </xf>
    <xf numFmtId="0" fontId="9" fillId="2" borderId="6" xfId="0" applyFont="1" applyFill="1" applyBorder="1" applyAlignment="1">
      <alignment horizontal="right" vertical="center" wrapText="1" indent="1"/>
    </xf>
    <xf numFmtId="164" fontId="5" fillId="2" borderId="3" xfId="3" applyNumberFormat="1" applyFont="1" applyFill="1" applyBorder="1" applyAlignment="1">
      <alignment vertical="center"/>
    </xf>
    <xf numFmtId="164" fontId="5" fillId="2" borderId="4" xfId="3" applyNumberFormat="1" applyFont="1" applyFill="1" applyBorder="1" applyAlignment="1">
      <alignment vertical="center"/>
    </xf>
    <xf numFmtId="0" fontId="8" fillId="0" borderId="5" xfId="4" applyFont="1" applyBorder="1" applyAlignment="1">
      <alignment vertical="center" wrapText="1"/>
    </xf>
    <xf numFmtId="6" fontId="0" fillId="4" borderId="3" xfId="2" applyNumberFormat="1" applyFont="1" applyFill="1" applyBorder="1" applyAlignment="1">
      <alignment vertical="center"/>
    </xf>
    <xf numFmtId="0" fontId="8" fillId="0" borderId="5" xfId="4" applyFont="1" applyFill="1" applyBorder="1" applyAlignment="1">
      <alignment vertical="center" wrapText="1"/>
    </xf>
    <xf numFmtId="0" fontId="8" fillId="0" borderId="9" xfId="4" applyFont="1" applyBorder="1" applyAlignment="1">
      <alignment vertical="center" wrapText="1"/>
    </xf>
    <xf numFmtId="6" fontId="0" fillId="4" borderId="10" xfId="2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7" fillId="0" borderId="5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0" fillId="0" borderId="0" xfId="0" applyAlignment="1">
      <alignment wrapText="1"/>
    </xf>
    <xf numFmtId="6" fontId="0" fillId="0" borderId="3" xfId="0" applyNumberFormat="1" applyBorder="1"/>
    <xf numFmtId="0" fontId="13" fillId="0" borderId="0" xfId="0" applyFont="1" applyAlignment="1">
      <alignment horizontal="right" wrapText="1"/>
    </xf>
    <xf numFmtId="8" fontId="0" fillId="0" borderId="0" xfId="0" applyNumberFormat="1"/>
    <xf numFmtId="0" fontId="3" fillId="0" borderId="6" xfId="0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6" fontId="3" fillId="6" borderId="3" xfId="2" applyNumberFormat="1" applyFont="1" applyFill="1" applyBorder="1" applyAlignment="1">
      <alignment horizontal="center" vertical="center"/>
    </xf>
    <xf numFmtId="6" fontId="3" fillId="6" borderId="3" xfId="2" applyNumberFormat="1" applyFont="1" applyFill="1" applyBorder="1" applyAlignment="1">
      <alignment horizontal="center" vertical="center" wrapText="1"/>
    </xf>
    <xf numFmtId="6" fontId="0" fillId="7" borderId="3" xfId="2" applyNumberFormat="1" applyFont="1" applyFill="1" applyBorder="1" applyAlignment="1">
      <alignment vertical="center"/>
    </xf>
    <xf numFmtId="6" fontId="0" fillId="7" borderId="10" xfId="2" applyNumberFormat="1" applyFont="1" applyFill="1" applyBorder="1" applyAlignment="1">
      <alignment vertical="center"/>
    </xf>
    <xf numFmtId="6" fontId="0" fillId="6" borderId="10" xfId="2" applyNumberFormat="1" applyFont="1" applyFill="1" applyBorder="1" applyAlignment="1">
      <alignment vertical="center"/>
    </xf>
    <xf numFmtId="6" fontId="2" fillId="6" borderId="8" xfId="2" applyNumberFormat="1" applyFont="1" applyFill="1" applyBorder="1" applyAlignment="1">
      <alignment vertical="center"/>
    </xf>
    <xf numFmtId="0" fontId="3" fillId="6" borderId="5" xfId="0" applyFont="1" applyFill="1" applyBorder="1" applyAlignment="1">
      <alignment horizontal="left" vertical="center" wrapText="1"/>
    </xf>
    <xf numFmtId="6" fontId="0" fillId="6" borderId="11" xfId="2" applyNumberFormat="1" applyFont="1" applyFill="1" applyBorder="1"/>
    <xf numFmtId="6" fontId="0" fillId="6" borderId="10" xfId="2" applyNumberFormat="1" applyFont="1" applyFill="1" applyBorder="1"/>
    <xf numFmtId="6" fontId="0" fillId="6" borderId="12" xfId="2" applyNumberFormat="1" applyFont="1" applyFill="1" applyBorder="1"/>
    <xf numFmtId="6" fontId="2" fillId="6" borderId="6" xfId="2" applyNumberFormat="1" applyFont="1" applyFill="1" applyBorder="1"/>
    <xf numFmtId="6" fontId="2" fillId="6" borderId="8" xfId="2" applyNumberFormat="1" applyFont="1" applyFill="1" applyBorder="1"/>
    <xf numFmtId="6" fontId="2" fillId="6" borderId="3" xfId="0" applyNumberFormat="1" applyFont="1" applyFill="1" applyBorder="1"/>
    <xf numFmtId="6" fontId="3" fillId="6" borderId="3" xfId="0" applyNumberFormat="1" applyFont="1" applyFill="1" applyBorder="1"/>
    <xf numFmtId="0" fontId="0" fillId="6" borderId="0" xfId="0" applyFill="1" applyAlignment="1"/>
    <xf numFmtId="6" fontId="0" fillId="7" borderId="3" xfId="2" applyNumberFormat="1" applyFont="1" applyFill="1" applyBorder="1"/>
    <xf numFmtId="0" fontId="2" fillId="6" borderId="7" xfId="0" applyFont="1" applyFill="1" applyBorder="1" applyAlignment="1">
      <alignment horizontal="right"/>
    </xf>
    <xf numFmtId="6" fontId="2" fillId="6" borderId="3" xfId="2" applyNumberFormat="1" applyFont="1" applyFill="1" applyBorder="1"/>
    <xf numFmtId="6" fontId="0" fillId="8" borderId="3" xfId="2" applyNumberFormat="1" applyFont="1" applyFill="1" applyBorder="1" applyAlignment="1">
      <alignment vertical="center"/>
    </xf>
    <xf numFmtId="6" fontId="0" fillId="8" borderId="3" xfId="2" applyNumberFormat="1" applyFont="1" applyFill="1" applyBorder="1"/>
    <xf numFmtId="6" fontId="2" fillId="8" borderId="5" xfId="2" applyNumberFormat="1" applyFont="1" applyFill="1" applyBorder="1" applyAlignment="1">
      <alignment vertical="center"/>
    </xf>
    <xf numFmtId="6" fontId="0" fillId="5" borderId="3" xfId="2" applyNumberFormat="1" applyFont="1" applyFill="1" applyBorder="1" applyAlignment="1">
      <alignment vertical="center"/>
    </xf>
    <xf numFmtId="0" fontId="8" fillId="0" borderId="9" xfId="4" applyFont="1" applyFill="1" applyBorder="1" applyAlignment="1">
      <alignment vertical="center" wrapText="1"/>
    </xf>
    <xf numFmtId="6" fontId="0" fillId="0" borderId="10" xfId="2" applyNumberFormat="1" applyFont="1" applyFill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2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6" xfId="4" applyFont="1" applyBorder="1" applyAlignment="1">
      <alignment vertical="center" wrapText="1"/>
    </xf>
    <xf numFmtId="6" fontId="3" fillId="6" borderId="1" xfId="2" applyNumberFormat="1" applyFont="1" applyFill="1" applyBorder="1" applyAlignment="1">
      <alignment horizontal="center" vertical="center" wrapText="1"/>
    </xf>
    <xf numFmtId="6" fontId="0" fillId="8" borderId="1" xfId="2" applyNumberFormat="1" applyFont="1" applyFill="1" applyBorder="1" applyAlignment="1">
      <alignment vertical="center"/>
    </xf>
    <xf numFmtId="6" fontId="0" fillId="8" borderId="1" xfId="2" applyNumberFormat="1" applyFont="1" applyFill="1" applyBorder="1"/>
    <xf numFmtId="6" fontId="2" fillId="6" borderId="1" xfId="2" applyNumberFormat="1" applyFont="1" applyFill="1" applyBorder="1"/>
    <xf numFmtId="6" fontId="2" fillId="8" borderId="2" xfId="2" applyNumberFormat="1" applyFont="1" applyFill="1" applyBorder="1" applyAlignment="1">
      <alignment vertical="center"/>
    </xf>
    <xf numFmtId="164" fontId="5" fillId="2" borderId="1" xfId="3" applyNumberFormat="1" applyFont="1" applyFill="1" applyBorder="1" applyAlignment="1">
      <alignment vertical="center"/>
    </xf>
    <xf numFmtId="6" fontId="0" fillId="7" borderId="1" xfId="2" applyNumberFormat="1" applyFont="1" applyFill="1" applyBorder="1" applyAlignment="1">
      <alignment vertical="center"/>
    </xf>
    <xf numFmtId="6" fontId="0" fillId="0" borderId="12" xfId="2" applyNumberFormat="1" applyFont="1" applyFill="1" applyBorder="1" applyAlignment="1">
      <alignment vertical="center"/>
    </xf>
    <xf numFmtId="6" fontId="0" fillId="6" borderId="12" xfId="2" applyNumberFormat="1" applyFont="1" applyFill="1" applyBorder="1" applyAlignment="1">
      <alignment vertical="center"/>
    </xf>
    <xf numFmtId="6" fontId="2" fillId="6" borderId="13" xfId="2" applyNumberFormat="1" applyFont="1" applyFill="1" applyBorder="1" applyAlignment="1">
      <alignment vertical="center"/>
    </xf>
    <xf numFmtId="6" fontId="2" fillId="6" borderId="13" xfId="2" applyNumberFormat="1" applyFont="1" applyFill="1" applyBorder="1"/>
    <xf numFmtId="6" fontId="3" fillId="6" borderId="1" xfId="0" applyNumberFormat="1" applyFont="1" applyFill="1" applyBorder="1"/>
    <xf numFmtId="6" fontId="0" fillId="7" borderId="1" xfId="2" applyNumberFormat="1" applyFont="1" applyFill="1" applyBorder="1"/>
    <xf numFmtId="6" fontId="2" fillId="8" borderId="3" xfId="2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center" wrapText="1"/>
    </xf>
    <xf numFmtId="6" fontId="0" fillId="0" borderId="14" xfId="0" applyNumberFormat="1" applyBorder="1"/>
    <xf numFmtId="6" fontId="14" fillId="6" borderId="3" xfId="2" applyNumberFormat="1" applyFont="1" applyFill="1" applyBorder="1" applyAlignment="1">
      <alignment horizontal="center" vertical="center" wrapText="1"/>
    </xf>
    <xf numFmtId="43" fontId="0" fillId="0" borderId="4" xfId="1" applyFont="1" applyBorder="1"/>
    <xf numFmtId="43" fontId="0" fillId="0" borderId="4" xfId="1" applyFont="1" applyBorder="1" applyAlignment="1">
      <alignment vertical="center"/>
    </xf>
    <xf numFmtId="6" fontId="0" fillId="0" borderId="4" xfId="1" applyNumberFormat="1" applyFont="1" applyBorder="1" applyAlignment="1">
      <alignment vertical="center"/>
    </xf>
    <xf numFmtId="6" fontId="2" fillId="6" borderId="15" xfId="2" applyNumberFormat="1" applyFont="1" applyFill="1" applyBorder="1"/>
    <xf numFmtId="43" fontId="0" fillId="6" borderId="4" xfId="1" applyFont="1" applyFill="1" applyBorder="1" applyAlignment="1">
      <alignment vertical="center"/>
    </xf>
    <xf numFmtId="6" fontId="2" fillId="8" borderId="3" xfId="2" applyNumberFormat="1" applyFont="1" applyFill="1" applyBorder="1"/>
    <xf numFmtId="6" fontId="5" fillId="6" borderId="3" xfId="2" applyNumberFormat="1" applyFont="1" applyFill="1" applyBorder="1" applyAlignment="1">
      <alignment horizontal="center" vertical="center" wrapText="1"/>
    </xf>
    <xf numFmtId="6" fontId="1" fillId="7" borderId="3" xfId="2" applyNumberFormat="1" applyFont="1" applyFill="1" applyBorder="1" applyAlignment="1">
      <alignment vertical="center"/>
    </xf>
    <xf numFmtId="6" fontId="0" fillId="0" borderId="0" xfId="0" applyNumberFormat="1" applyAlignment="1">
      <alignment vertical="center"/>
    </xf>
    <xf numFmtId="0" fontId="4" fillId="6" borderId="1" xfId="0" applyFont="1" applyFill="1" applyBorder="1" applyAlignment="1">
      <alignment horizontal="left" wrapText="1"/>
    </xf>
    <xf numFmtId="0" fontId="4" fillId="6" borderId="5" xfId="0" applyFont="1" applyFill="1" applyBorder="1" applyAlignment="1">
      <alignment horizontal="left" wrapText="1"/>
    </xf>
    <xf numFmtId="0" fontId="3" fillId="6" borderId="1" xfId="0" applyFont="1" applyFill="1" applyBorder="1" applyAlignment="1">
      <alignment horizontal="left" wrapText="1"/>
    </xf>
    <xf numFmtId="0" fontId="3" fillId="6" borderId="2" xfId="0" applyFont="1" applyFill="1" applyBorder="1" applyAlignment="1">
      <alignment horizontal="left" wrapText="1"/>
    </xf>
    <xf numFmtId="0" fontId="2" fillId="8" borderId="1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6" borderId="10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0" fontId="3" fillId="6" borderId="10" xfId="0" applyFont="1" applyFill="1" applyBorder="1" applyAlignment="1">
      <alignment horizontal="left" wrapText="1"/>
    </xf>
    <xf numFmtId="0" fontId="3" fillId="6" borderId="8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0" fontId="2" fillId="6" borderId="5" xfId="0" applyFont="1" applyFill="1" applyBorder="1" applyAlignment="1">
      <alignment horizontal="left" wrapText="1"/>
    </xf>
  </cellXfs>
  <cellStyles count="5">
    <cellStyle name="Comma" xfId="1" builtinId="3"/>
    <cellStyle name="Currency" xfId="2" builtinId="4"/>
    <cellStyle name="Normal" xfId="0" builtinId="0"/>
    <cellStyle name="Normal 7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CC99FF"/>
      <color rgb="FFFFE1FF"/>
      <color rgb="FFCCCCFF"/>
      <color rgb="FF9933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2"/>
  <sheetViews>
    <sheetView tabSelected="1" zoomScale="150" zoomScaleNormal="150" zoomScaleSheetLayoutView="100" workbookViewId="0">
      <selection activeCell="C2" sqref="C2"/>
    </sheetView>
  </sheetViews>
  <sheetFormatPr defaultRowHeight="14.4" x14ac:dyDescent="0.3"/>
  <cols>
    <col min="1" max="1" width="2.88671875" style="66" customWidth="1"/>
    <col min="2" max="2" width="61.6640625" style="33" customWidth="1"/>
    <col min="3" max="11" width="13.109375" customWidth="1"/>
    <col min="12" max="12" width="13.6640625" customWidth="1"/>
    <col min="13" max="13" width="14.44140625" customWidth="1"/>
    <col min="14" max="15" width="17.6640625" customWidth="1"/>
    <col min="16" max="16" width="16.5546875" customWidth="1"/>
    <col min="17" max="17" width="15.33203125" style="1" customWidth="1"/>
    <col min="18" max="18" width="14.5546875" bestFit="1" customWidth="1"/>
    <col min="19" max="19" width="14.44140625" bestFit="1" customWidth="1"/>
    <col min="20" max="20" width="11.33203125" bestFit="1" customWidth="1"/>
  </cols>
  <sheetData>
    <row r="1" spans="1:20" ht="41.4" x14ac:dyDescent="0.3">
      <c r="A1" s="96" t="s">
        <v>0</v>
      </c>
      <c r="B1" s="97"/>
      <c r="C1" s="39" t="s">
        <v>1</v>
      </c>
      <c r="D1" s="39" t="s">
        <v>2</v>
      </c>
      <c r="E1" s="39" t="s">
        <v>3</v>
      </c>
      <c r="F1" s="39" t="s">
        <v>4</v>
      </c>
      <c r="G1" s="39" t="s">
        <v>5</v>
      </c>
      <c r="H1" s="39" t="s">
        <v>6</v>
      </c>
      <c r="I1" s="39" t="s">
        <v>7</v>
      </c>
      <c r="J1" s="39" t="s">
        <v>8</v>
      </c>
      <c r="K1" s="39" t="s">
        <v>9</v>
      </c>
      <c r="L1" s="40" t="s">
        <v>10</v>
      </c>
      <c r="M1" s="68" t="s">
        <v>11</v>
      </c>
      <c r="N1" s="40" t="s">
        <v>12</v>
      </c>
      <c r="O1" s="40" t="s">
        <v>67</v>
      </c>
      <c r="P1" s="40" t="s">
        <v>77</v>
      </c>
      <c r="Q1" s="40" t="s">
        <v>82</v>
      </c>
      <c r="R1" s="40" t="s">
        <v>81</v>
      </c>
    </row>
    <row r="2" spans="1:20" s="5" customFormat="1" x14ac:dyDescent="0.3">
      <c r="A2" s="2">
        <v>1</v>
      </c>
      <c r="B2" s="3" t="s">
        <v>68</v>
      </c>
      <c r="C2" s="57">
        <v>885086868</v>
      </c>
      <c r="D2" s="57">
        <v>875390626</v>
      </c>
      <c r="E2" s="57">
        <v>791877356</v>
      </c>
      <c r="F2" s="57">
        <v>734795818</v>
      </c>
      <c r="G2" s="57">
        <v>814988217</v>
      </c>
      <c r="H2" s="57">
        <v>818820248</v>
      </c>
      <c r="I2" s="57">
        <v>845049027</v>
      </c>
      <c r="J2" s="57">
        <v>851306043</v>
      </c>
      <c r="K2" s="57">
        <v>882641751</v>
      </c>
      <c r="L2" s="57">
        <v>894403747</v>
      </c>
      <c r="M2" s="69">
        <v>935682770.71999991</v>
      </c>
      <c r="N2" s="57">
        <v>939310429</v>
      </c>
      <c r="O2" s="57">
        <v>975250884</v>
      </c>
      <c r="P2" s="57">
        <v>1022966687</v>
      </c>
      <c r="Q2" s="57">
        <f>1043543101-1405075+1462541</f>
        <v>1043600567</v>
      </c>
      <c r="R2" s="57">
        <f>1043543101-1405075+75803238</f>
        <v>1117941264</v>
      </c>
    </row>
    <row r="3" spans="1:20" s="7" customFormat="1" ht="13.8" x14ac:dyDescent="0.3">
      <c r="A3" s="6">
        <v>2</v>
      </c>
      <c r="B3" s="38" t="s">
        <v>13</v>
      </c>
      <c r="C3" s="39" t="s">
        <v>1</v>
      </c>
      <c r="D3" s="39" t="s">
        <v>2</v>
      </c>
      <c r="E3" s="39" t="s">
        <v>3</v>
      </c>
      <c r="F3" s="39" t="s">
        <v>4</v>
      </c>
      <c r="G3" s="39" t="s">
        <v>5</v>
      </c>
      <c r="H3" s="39" t="s">
        <v>6</v>
      </c>
      <c r="I3" s="39" t="s">
        <v>7</v>
      </c>
      <c r="J3" s="39" t="s">
        <v>8</v>
      </c>
      <c r="K3" s="39" t="s">
        <v>9</v>
      </c>
      <c r="L3" s="40" t="s">
        <v>14</v>
      </c>
      <c r="M3" s="68" t="s">
        <v>15</v>
      </c>
      <c r="N3" s="40" t="s">
        <v>12</v>
      </c>
      <c r="O3" s="40" t="s">
        <v>67</v>
      </c>
      <c r="P3" s="40" t="s">
        <v>77</v>
      </c>
      <c r="Q3" s="84" t="s">
        <v>80</v>
      </c>
      <c r="R3" s="84" t="s">
        <v>80</v>
      </c>
    </row>
    <row r="4" spans="1:20" x14ac:dyDescent="0.3">
      <c r="A4" s="2">
        <v>3</v>
      </c>
      <c r="B4" s="8" t="s">
        <v>16</v>
      </c>
      <c r="C4" s="58">
        <v>37705</v>
      </c>
      <c r="D4" s="58">
        <v>20615</v>
      </c>
      <c r="E4" s="58">
        <v>19349</v>
      </c>
      <c r="F4" s="58">
        <v>7670</v>
      </c>
      <c r="G4" s="58">
        <v>11205</v>
      </c>
      <c r="H4" s="58">
        <v>27399</v>
      </c>
      <c r="I4" s="58">
        <v>15015</v>
      </c>
      <c r="J4" s="58">
        <v>19578</v>
      </c>
      <c r="K4" s="58">
        <v>15568</v>
      </c>
      <c r="L4" s="58">
        <v>9839</v>
      </c>
      <c r="M4" s="70">
        <v>11167.58</v>
      </c>
      <c r="N4" s="58">
        <v>14663</v>
      </c>
      <c r="O4" s="58">
        <v>14801</v>
      </c>
      <c r="P4" s="58">
        <v>17887</v>
      </c>
      <c r="Q4" s="58">
        <v>40703</v>
      </c>
      <c r="R4" s="58">
        <v>40703</v>
      </c>
    </row>
    <row r="5" spans="1:20" x14ac:dyDescent="0.3">
      <c r="A5" s="2">
        <v>4</v>
      </c>
      <c r="B5" s="8" t="s">
        <v>17</v>
      </c>
      <c r="C5" s="58">
        <v>18175383</v>
      </c>
      <c r="D5" s="58">
        <v>8310731</v>
      </c>
      <c r="E5" s="58">
        <v>8253682</v>
      </c>
      <c r="F5" s="58">
        <v>7204520</v>
      </c>
      <c r="G5" s="58">
        <v>6785054</v>
      </c>
      <c r="H5" s="58">
        <v>8034904</v>
      </c>
      <c r="I5" s="58">
        <v>9322236</v>
      </c>
      <c r="J5" s="58">
        <v>8325014</v>
      </c>
      <c r="K5" s="58">
        <v>8901858</v>
      </c>
      <c r="L5" s="58">
        <v>9678650</v>
      </c>
      <c r="M5" s="70">
        <v>11049097.09</v>
      </c>
      <c r="N5" s="58">
        <v>18772528</v>
      </c>
      <c r="O5" s="58">
        <v>20372957</v>
      </c>
      <c r="P5" s="58">
        <v>23565322</v>
      </c>
      <c r="Q5" s="58">
        <v>24453705</v>
      </c>
      <c r="R5" s="58">
        <v>24453705</v>
      </c>
    </row>
    <row r="6" spans="1:20" x14ac:dyDescent="0.3">
      <c r="A6" s="2">
        <v>5</v>
      </c>
      <c r="B6" s="8" t="s">
        <v>18</v>
      </c>
      <c r="C6" s="58">
        <v>2010190</v>
      </c>
      <c r="D6" s="58">
        <v>1581706</v>
      </c>
      <c r="E6" s="58">
        <v>2584076</v>
      </c>
      <c r="F6" s="58">
        <v>3061258</v>
      </c>
      <c r="G6" s="58">
        <v>3223820</v>
      </c>
      <c r="H6" s="58">
        <v>3019843</v>
      </c>
      <c r="I6" s="58">
        <v>3061473</v>
      </c>
      <c r="J6" s="58">
        <v>3052367</v>
      </c>
      <c r="K6" s="58">
        <v>2632111</v>
      </c>
      <c r="L6" s="58">
        <v>3610954</v>
      </c>
      <c r="M6" s="70">
        <v>2946186.73</v>
      </c>
      <c r="N6" s="58">
        <v>2626343</v>
      </c>
      <c r="O6" s="58">
        <v>2422292</v>
      </c>
      <c r="P6" s="58">
        <v>2829653</v>
      </c>
      <c r="Q6" s="58">
        <v>2742013</v>
      </c>
      <c r="R6" s="58">
        <v>2742013</v>
      </c>
    </row>
    <row r="7" spans="1:20" s="5" customFormat="1" ht="28.8" x14ac:dyDescent="0.3">
      <c r="A7" s="2">
        <v>6</v>
      </c>
      <c r="B7" s="9" t="s">
        <v>19</v>
      </c>
      <c r="C7" s="58">
        <v>0</v>
      </c>
      <c r="D7" s="58">
        <v>0</v>
      </c>
      <c r="E7" s="58">
        <v>0</v>
      </c>
      <c r="F7" s="58">
        <v>0</v>
      </c>
      <c r="G7" s="58">
        <v>0</v>
      </c>
      <c r="H7" s="57">
        <v>1429164</v>
      </c>
      <c r="I7" s="57">
        <v>1975590</v>
      </c>
      <c r="J7" s="57">
        <v>2071414</v>
      </c>
      <c r="K7" s="57">
        <v>2232358</v>
      </c>
      <c r="L7" s="57">
        <v>2355912</v>
      </c>
      <c r="M7" s="69">
        <v>2690937.88</v>
      </c>
      <c r="N7" s="57">
        <v>3740823</v>
      </c>
      <c r="O7" s="57">
        <v>3191323</v>
      </c>
      <c r="P7" s="57">
        <v>3775252</v>
      </c>
      <c r="Q7" s="58">
        <v>2538452</v>
      </c>
      <c r="R7" s="58">
        <v>2538452</v>
      </c>
    </row>
    <row r="8" spans="1:20" s="5" customFormat="1" hidden="1" x14ac:dyDescent="0.3">
      <c r="A8" s="2">
        <v>7</v>
      </c>
      <c r="B8" s="11" t="s">
        <v>20</v>
      </c>
      <c r="C8" s="10"/>
      <c r="D8" s="10"/>
      <c r="E8" s="10"/>
      <c r="F8" s="10"/>
      <c r="G8" s="10"/>
      <c r="H8" s="57"/>
      <c r="I8" s="57"/>
      <c r="J8" s="57"/>
      <c r="K8" s="57"/>
      <c r="L8" s="57"/>
      <c r="M8" s="69">
        <v>112235</v>
      </c>
      <c r="N8" s="57">
        <v>40118</v>
      </c>
      <c r="O8" s="57">
        <v>0</v>
      </c>
      <c r="P8" s="57">
        <v>0</v>
      </c>
      <c r="Q8" s="86"/>
      <c r="R8" s="86"/>
    </row>
    <row r="9" spans="1:20" x14ac:dyDescent="0.3">
      <c r="A9" s="2">
        <v>7</v>
      </c>
      <c r="B9" s="55" t="s">
        <v>21</v>
      </c>
      <c r="C9" s="56">
        <v>905310146</v>
      </c>
      <c r="D9" s="56">
        <v>885303678</v>
      </c>
      <c r="E9" s="56">
        <v>802734463</v>
      </c>
      <c r="F9" s="56">
        <v>745069266</v>
      </c>
      <c r="G9" s="56">
        <v>825008296</v>
      </c>
      <c r="H9" s="56">
        <v>831331558</v>
      </c>
      <c r="I9" s="56">
        <v>859423341</v>
      </c>
      <c r="J9" s="56">
        <v>864774416</v>
      </c>
      <c r="K9" s="56">
        <v>896423646</v>
      </c>
      <c r="L9" s="56">
        <v>910059102</v>
      </c>
      <c r="M9" s="71">
        <v>952492395</v>
      </c>
      <c r="N9" s="56">
        <v>964464786</v>
      </c>
      <c r="O9" s="56">
        <v>1001252257</v>
      </c>
      <c r="P9" s="56">
        <v>1053154801</v>
      </c>
      <c r="Q9" s="56">
        <f>SUM(Q2:Q7)</f>
        <v>1073375440</v>
      </c>
      <c r="R9" s="56">
        <f>SUM(R2:R7)</f>
        <v>1147716137</v>
      </c>
      <c r="S9" s="12"/>
    </row>
    <row r="10" spans="1:20" ht="30.6" x14ac:dyDescent="0.3">
      <c r="A10" s="63">
        <v>8</v>
      </c>
      <c r="B10" s="38" t="s">
        <v>13</v>
      </c>
      <c r="C10" s="39" t="s">
        <v>1</v>
      </c>
      <c r="D10" s="39" t="s">
        <v>2</v>
      </c>
      <c r="E10" s="39" t="s">
        <v>3</v>
      </c>
      <c r="F10" s="39" t="s">
        <v>4</v>
      </c>
      <c r="G10" s="39" t="s">
        <v>5</v>
      </c>
      <c r="H10" s="39" t="s">
        <v>6</v>
      </c>
      <c r="I10" s="39" t="s">
        <v>7</v>
      </c>
      <c r="J10" s="39" t="s">
        <v>8</v>
      </c>
      <c r="K10" s="39" t="s">
        <v>9</v>
      </c>
      <c r="L10" s="40" t="s">
        <v>14</v>
      </c>
      <c r="M10" s="68" t="s">
        <v>15</v>
      </c>
      <c r="N10" s="40" t="s">
        <v>66</v>
      </c>
      <c r="O10" s="40" t="s">
        <v>67</v>
      </c>
      <c r="P10" s="40" t="s">
        <v>77</v>
      </c>
      <c r="Q10" s="91" t="str">
        <f>Q1</f>
        <v>FY 2022 Baseline Budget Enacted 3/31/2021</v>
      </c>
      <c r="R10" s="91" t="str">
        <f>R1</f>
        <v>FY 2022 Change Package Enacted 07/01/2021</v>
      </c>
      <c r="S10" s="12"/>
      <c r="T10" s="12"/>
    </row>
    <row r="11" spans="1:20" x14ac:dyDescent="0.3">
      <c r="A11" s="2">
        <v>9</v>
      </c>
      <c r="B11" s="13" t="s">
        <v>22</v>
      </c>
      <c r="C11" s="58">
        <v>0</v>
      </c>
      <c r="D11" s="58">
        <v>0</v>
      </c>
      <c r="E11" s="58">
        <v>0</v>
      </c>
      <c r="F11" s="58">
        <v>923686</v>
      </c>
      <c r="G11" s="58">
        <v>883698</v>
      </c>
      <c r="H11" s="58">
        <v>250000</v>
      </c>
      <c r="I11" s="58">
        <v>250000</v>
      </c>
      <c r="J11" s="58">
        <v>250000</v>
      </c>
      <c r="K11" s="58">
        <v>0</v>
      </c>
      <c r="L11" s="58">
        <v>250000</v>
      </c>
      <c r="M11" s="70">
        <v>250000</v>
      </c>
      <c r="N11" s="58">
        <v>250000</v>
      </c>
      <c r="O11" s="58">
        <v>250000</v>
      </c>
      <c r="P11" s="58">
        <v>250000</v>
      </c>
      <c r="Q11" s="58">
        <v>225000</v>
      </c>
      <c r="R11" s="58">
        <v>225000</v>
      </c>
    </row>
    <row r="12" spans="1:20" s="5" customFormat="1" x14ac:dyDescent="0.3">
      <c r="A12" s="2">
        <v>10</v>
      </c>
      <c r="B12" s="14" t="s">
        <v>23</v>
      </c>
      <c r="C12" s="58">
        <v>194293</v>
      </c>
      <c r="D12" s="58">
        <v>182637</v>
      </c>
      <c r="E12" s="58">
        <v>201165</v>
      </c>
      <c r="F12" s="58">
        <v>207094</v>
      </c>
      <c r="G12" s="58">
        <v>213516</v>
      </c>
      <c r="H12" s="57">
        <v>234381</v>
      </c>
      <c r="I12" s="57">
        <v>249412</v>
      </c>
      <c r="J12" s="57">
        <v>249412</v>
      </c>
      <c r="K12" s="57">
        <v>374432</v>
      </c>
      <c r="L12" s="57">
        <v>374432</v>
      </c>
      <c r="M12" s="69">
        <v>374432</v>
      </c>
      <c r="N12" s="57">
        <v>391378</v>
      </c>
      <c r="O12" s="57">
        <v>420065</v>
      </c>
      <c r="P12" s="57">
        <v>460355</v>
      </c>
      <c r="Q12" s="57">
        <v>442534</v>
      </c>
      <c r="R12" s="57">
        <v>442534</v>
      </c>
    </row>
    <row r="13" spans="1:20" s="5" customFormat="1" x14ac:dyDescent="0.3">
      <c r="A13" s="2">
        <v>11</v>
      </c>
      <c r="B13" s="14" t="s">
        <v>71</v>
      </c>
      <c r="C13" s="58"/>
      <c r="D13" s="58"/>
      <c r="E13" s="58"/>
      <c r="F13" s="58"/>
      <c r="G13" s="58"/>
      <c r="H13" s="57"/>
      <c r="I13" s="57"/>
      <c r="J13" s="57"/>
      <c r="K13" s="57"/>
      <c r="L13" s="57"/>
      <c r="M13" s="69"/>
      <c r="N13" s="57"/>
      <c r="O13" s="57"/>
      <c r="P13" s="57">
        <v>2100000</v>
      </c>
      <c r="Q13" s="57">
        <v>1576272</v>
      </c>
      <c r="R13" s="57">
        <v>1576272</v>
      </c>
    </row>
    <row r="14" spans="1:20" x14ac:dyDescent="0.3">
      <c r="A14" s="2">
        <v>12</v>
      </c>
      <c r="B14" s="13" t="s">
        <v>24</v>
      </c>
      <c r="C14" s="58">
        <v>205800</v>
      </c>
      <c r="D14" s="58">
        <v>0</v>
      </c>
      <c r="E14" s="58">
        <v>0</v>
      </c>
      <c r="F14" s="58">
        <v>0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3000000</v>
      </c>
      <c r="M14" s="70">
        <v>0</v>
      </c>
      <c r="N14" s="58">
        <v>4083538.91</v>
      </c>
      <c r="O14" s="58">
        <v>5160020</v>
      </c>
      <c r="P14" s="58">
        <v>6161789</v>
      </c>
      <c r="Q14" s="58">
        <v>6056993</v>
      </c>
      <c r="R14" s="58">
        <v>6056993</v>
      </c>
    </row>
    <row r="15" spans="1:20" hidden="1" x14ac:dyDescent="0.3">
      <c r="A15" s="2">
        <v>14</v>
      </c>
      <c r="B15" s="13" t="s">
        <v>25</v>
      </c>
      <c r="C15" s="58">
        <v>0</v>
      </c>
      <c r="D15" s="58">
        <v>0</v>
      </c>
      <c r="E15" s="58">
        <v>0</v>
      </c>
      <c r="F15" s="58">
        <v>0</v>
      </c>
      <c r="G15" s="58">
        <v>0</v>
      </c>
      <c r="H15" s="58">
        <v>90000</v>
      </c>
      <c r="I15" s="58">
        <v>450000</v>
      </c>
      <c r="J15" s="58">
        <v>280123</v>
      </c>
      <c r="K15" s="58">
        <v>280123</v>
      </c>
      <c r="L15" s="58">
        <v>180123</v>
      </c>
      <c r="M15" s="70">
        <v>180123</v>
      </c>
      <c r="N15" s="58">
        <v>180123</v>
      </c>
      <c r="O15" s="58">
        <v>0</v>
      </c>
      <c r="P15" s="58">
        <v>0</v>
      </c>
      <c r="Q15" s="85"/>
      <c r="R15" s="85"/>
    </row>
    <row r="16" spans="1:20" x14ac:dyDescent="0.3">
      <c r="A16" s="2">
        <v>13</v>
      </c>
      <c r="B16" s="13" t="s">
        <v>26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70">
        <v>642466</v>
      </c>
      <c r="N16" s="58">
        <v>642466</v>
      </c>
      <c r="O16" s="58">
        <v>1210887</v>
      </c>
      <c r="P16" s="58">
        <v>1334776</v>
      </c>
      <c r="Q16" s="58">
        <v>1334776</v>
      </c>
      <c r="R16" s="58">
        <v>1334776</v>
      </c>
    </row>
    <row r="17" spans="1:19" hidden="1" x14ac:dyDescent="0.3">
      <c r="A17" s="2">
        <v>16</v>
      </c>
      <c r="B17" s="16" t="s">
        <v>27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70"/>
      <c r="N17" s="58">
        <v>568421</v>
      </c>
      <c r="O17" s="58"/>
      <c r="P17" s="58"/>
      <c r="Q17" s="85"/>
      <c r="R17" s="85"/>
    </row>
    <row r="18" spans="1:19" x14ac:dyDescent="0.3">
      <c r="A18" s="2">
        <v>14</v>
      </c>
      <c r="B18" s="16" t="s">
        <v>28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70"/>
      <c r="N18" s="58">
        <v>1000000</v>
      </c>
      <c r="O18" s="58">
        <v>1000000</v>
      </c>
      <c r="P18" s="58">
        <v>1000000</v>
      </c>
      <c r="Q18" s="58">
        <v>0</v>
      </c>
      <c r="R18" s="58">
        <v>0</v>
      </c>
    </row>
    <row r="19" spans="1:19" ht="5.4" customHeight="1" x14ac:dyDescent="0.3">
      <c r="A19" s="2"/>
      <c r="B19" s="1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70"/>
      <c r="N19" s="58"/>
      <c r="O19" s="58"/>
      <c r="P19" s="58"/>
      <c r="Q19" s="58"/>
      <c r="R19" s="58"/>
    </row>
    <row r="20" spans="1:19" x14ac:dyDescent="0.3">
      <c r="A20" s="63">
        <v>15</v>
      </c>
      <c r="B20" s="55" t="s">
        <v>29</v>
      </c>
      <c r="C20" s="56">
        <v>905710239</v>
      </c>
      <c r="D20" s="56">
        <v>885486315</v>
      </c>
      <c r="E20" s="56">
        <v>802935628</v>
      </c>
      <c r="F20" s="56">
        <v>746200046</v>
      </c>
      <c r="G20" s="56">
        <v>826105510</v>
      </c>
      <c r="H20" s="56">
        <v>831905939</v>
      </c>
      <c r="I20" s="56">
        <v>860372753</v>
      </c>
      <c r="J20" s="56">
        <v>865553951</v>
      </c>
      <c r="K20" s="56">
        <v>897078201</v>
      </c>
      <c r="L20" s="56">
        <v>913863657</v>
      </c>
      <c r="M20" s="71">
        <v>953939416</v>
      </c>
      <c r="N20" s="56">
        <v>971580712.90999997</v>
      </c>
      <c r="O20" s="56">
        <v>1009293229</v>
      </c>
      <c r="P20" s="56">
        <v>1064461721</v>
      </c>
      <c r="Q20" s="56">
        <f>SUM(Q9:Q18)</f>
        <v>1083011015</v>
      </c>
      <c r="R20" s="56">
        <f>SUM(R9:R18)</f>
        <v>1157351712</v>
      </c>
    </row>
    <row r="21" spans="1:19" hidden="1" x14ac:dyDescent="0.3">
      <c r="A21" s="63">
        <v>19</v>
      </c>
      <c r="B21" s="55" t="s">
        <v>30</v>
      </c>
      <c r="C21" s="56"/>
      <c r="D21" s="56"/>
      <c r="E21" s="56"/>
      <c r="F21" s="56"/>
      <c r="G21" s="56">
        <v>826105510</v>
      </c>
      <c r="H21" s="56">
        <v>831905939</v>
      </c>
      <c r="I21" s="56">
        <v>860372753</v>
      </c>
      <c r="J21" s="56">
        <v>865553951</v>
      </c>
      <c r="K21" s="56">
        <v>897078201</v>
      </c>
      <c r="L21" s="56">
        <v>898863657</v>
      </c>
      <c r="M21" s="71">
        <v>953939416</v>
      </c>
      <c r="N21" s="56">
        <v>971580712.90999997</v>
      </c>
      <c r="O21" s="56">
        <v>1009293229</v>
      </c>
      <c r="P21" s="56">
        <v>1064461721</v>
      </c>
      <c r="Q21" s="56">
        <v>1083011015</v>
      </c>
      <c r="R21" s="56">
        <v>1083011015</v>
      </c>
    </row>
    <row r="22" spans="1:19" x14ac:dyDescent="0.3">
      <c r="A22" s="2">
        <v>16</v>
      </c>
      <c r="B22" s="37" t="s">
        <v>31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70">
        <v>0</v>
      </c>
      <c r="N22" s="58">
        <v>0</v>
      </c>
      <c r="O22" s="58"/>
      <c r="P22" s="58"/>
      <c r="Q22" s="58"/>
      <c r="R22" s="58"/>
    </row>
    <row r="23" spans="1:19" hidden="1" x14ac:dyDescent="0.3">
      <c r="A23" s="2">
        <v>18</v>
      </c>
      <c r="B23" s="8" t="s">
        <v>32</v>
      </c>
      <c r="C23" s="58">
        <v>0</v>
      </c>
      <c r="D23" s="58">
        <v>0</v>
      </c>
      <c r="E23" s="58">
        <v>42628973</v>
      </c>
      <c r="F23" s="58">
        <v>58592486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70">
        <v>0</v>
      </c>
      <c r="N23" s="58">
        <v>0</v>
      </c>
      <c r="O23" s="58"/>
      <c r="P23" s="58"/>
      <c r="Q23" s="85"/>
      <c r="R23" s="85"/>
    </row>
    <row r="24" spans="1:19" x14ac:dyDescent="0.3">
      <c r="A24" s="2">
        <v>17</v>
      </c>
      <c r="B24" s="8" t="s">
        <v>33</v>
      </c>
      <c r="C24" s="58">
        <v>0</v>
      </c>
      <c r="D24" s="58">
        <v>0</v>
      </c>
      <c r="E24" s="58">
        <v>0</v>
      </c>
      <c r="F24" s="58">
        <v>0</v>
      </c>
      <c r="G24" s="58">
        <v>0</v>
      </c>
      <c r="H24" s="58">
        <v>0</v>
      </c>
      <c r="I24" s="58">
        <v>13646182</v>
      </c>
      <c r="J24" s="58">
        <v>13782644</v>
      </c>
      <c r="K24" s="58">
        <v>16187903</v>
      </c>
      <c r="L24" s="58">
        <v>16367289</v>
      </c>
      <c r="M24" s="70">
        <v>17816062</v>
      </c>
      <c r="N24" s="58">
        <v>17994222</v>
      </c>
      <c r="O24" s="58">
        <v>21295290</v>
      </c>
      <c r="P24" s="58">
        <v>21508243</v>
      </c>
      <c r="Q24" s="58">
        <v>12427201</v>
      </c>
      <c r="R24" s="58">
        <v>13022183</v>
      </c>
    </row>
    <row r="25" spans="1:19" ht="23.4" customHeight="1" x14ac:dyDescent="0.3">
      <c r="A25" s="98" t="s">
        <v>34</v>
      </c>
      <c r="B25" s="99"/>
      <c r="C25" s="90">
        <v>905710239</v>
      </c>
      <c r="D25" s="90">
        <v>885486315</v>
      </c>
      <c r="E25" s="90">
        <v>845564601</v>
      </c>
      <c r="F25" s="90">
        <v>804792532</v>
      </c>
      <c r="G25" s="90">
        <v>826105510</v>
      </c>
      <c r="H25" s="59">
        <v>831905939</v>
      </c>
      <c r="I25" s="59">
        <v>874018935</v>
      </c>
      <c r="J25" s="59">
        <v>879336595</v>
      </c>
      <c r="K25" s="59">
        <v>913266104</v>
      </c>
      <c r="L25" s="59">
        <v>930230946</v>
      </c>
      <c r="M25" s="72">
        <v>971755478</v>
      </c>
      <c r="N25" s="81">
        <v>989574934.90999997</v>
      </c>
      <c r="O25" s="59">
        <v>1030588519</v>
      </c>
      <c r="P25" s="59">
        <v>1085969964</v>
      </c>
      <c r="Q25" s="59">
        <f>Q20+Q24</f>
        <v>1095438216</v>
      </c>
      <c r="R25" s="59">
        <f>R20+R24</f>
        <v>1170373895</v>
      </c>
      <c r="S25" s="12"/>
    </row>
    <row r="26" spans="1:19" hidden="1" x14ac:dyDescent="0.3">
      <c r="A26" s="64"/>
      <c r="B26" s="19" t="s">
        <v>35</v>
      </c>
      <c r="C26" s="18"/>
      <c r="D26" s="20">
        <v>-2.2329353394888583E-2</v>
      </c>
      <c r="E26" s="20">
        <v>-4.5084507037243142E-2</v>
      </c>
      <c r="F26" s="20">
        <v>-4.8218751059092645E-2</v>
      </c>
      <c r="G26" s="20">
        <v>2.6482574269215509E-2</v>
      </c>
      <c r="H26" s="20">
        <v>7.0214142500998446E-3</v>
      </c>
      <c r="I26" s="20">
        <v>5.0622304789195646E-2</v>
      </c>
      <c r="J26" s="20">
        <v>6.0841473646105846E-3</v>
      </c>
      <c r="K26" s="20">
        <v>3.8585348537666625E-2</v>
      </c>
      <c r="L26" s="20">
        <v>1.8576011882731606E-2</v>
      </c>
      <c r="M26" s="73"/>
      <c r="N26" s="20"/>
      <c r="O26" s="21"/>
      <c r="P26" s="21"/>
      <c r="Q26" s="85"/>
      <c r="R26" s="85"/>
    </row>
    <row r="27" spans="1:19" s="7" customFormat="1" ht="30.6" x14ac:dyDescent="0.3">
      <c r="A27" s="6">
        <v>18</v>
      </c>
      <c r="B27" s="38" t="s">
        <v>36</v>
      </c>
      <c r="C27" s="39" t="s">
        <v>1</v>
      </c>
      <c r="D27" s="39" t="s">
        <v>2</v>
      </c>
      <c r="E27" s="39" t="s">
        <v>3</v>
      </c>
      <c r="F27" s="39" t="s">
        <v>4</v>
      </c>
      <c r="G27" s="39" t="s">
        <v>5</v>
      </c>
      <c r="H27" s="39" t="s">
        <v>6</v>
      </c>
      <c r="I27" s="39" t="s">
        <v>7</v>
      </c>
      <c r="J27" s="40" t="s">
        <v>8</v>
      </c>
      <c r="K27" s="39" t="s">
        <v>9</v>
      </c>
      <c r="L27" s="40" t="s">
        <v>10</v>
      </c>
      <c r="M27" s="68" t="s">
        <v>11</v>
      </c>
      <c r="N27" s="40" t="s">
        <v>12</v>
      </c>
      <c r="O27" s="40" t="s">
        <v>67</v>
      </c>
      <c r="P27" s="40" t="s">
        <v>77</v>
      </c>
      <c r="Q27" s="91" t="str">
        <f>Q10</f>
        <v>FY 2022 Baseline Budget Enacted 3/31/2021</v>
      </c>
      <c r="R27" s="91" t="str">
        <f>R10</f>
        <v>FY 2022 Change Package Enacted 07/01/2021</v>
      </c>
    </row>
    <row r="28" spans="1:19" s="5" customFormat="1" ht="31.2" customHeight="1" x14ac:dyDescent="0.3">
      <c r="A28" s="2">
        <v>19</v>
      </c>
      <c r="B28" s="22" t="s">
        <v>69</v>
      </c>
      <c r="C28" s="41">
        <v>38505215</v>
      </c>
      <c r="D28" s="41">
        <v>39122234</v>
      </c>
      <c r="E28" s="41">
        <v>27586779</v>
      </c>
      <c r="F28" s="41">
        <v>35095484</v>
      </c>
      <c r="G28" s="41">
        <v>30095484</v>
      </c>
      <c r="H28" s="41">
        <v>30595484</v>
      </c>
      <c r="I28" s="41">
        <v>30595484</v>
      </c>
      <c r="J28" s="41">
        <v>27095484</v>
      </c>
      <c r="K28" s="41">
        <v>26645484</v>
      </c>
      <c r="L28" s="41">
        <v>26645484</v>
      </c>
      <c r="M28" s="74">
        <v>26440054</v>
      </c>
      <c r="N28" s="41">
        <v>29737998</v>
      </c>
      <c r="O28" s="41">
        <v>33737998</v>
      </c>
      <c r="P28" s="41">
        <v>33737998</v>
      </c>
      <c r="Q28" s="41">
        <v>33737998</v>
      </c>
      <c r="R28" s="41">
        <v>33737998</v>
      </c>
    </row>
    <row r="29" spans="1:19" s="5" customFormat="1" x14ac:dyDescent="0.3">
      <c r="A29" s="2">
        <v>20</v>
      </c>
      <c r="B29" s="22" t="s">
        <v>37</v>
      </c>
      <c r="C29" s="41">
        <v>250000</v>
      </c>
      <c r="D29" s="41">
        <v>250000</v>
      </c>
      <c r="E29" s="41">
        <v>250000</v>
      </c>
      <c r="F29" s="41">
        <v>250000</v>
      </c>
      <c r="G29" s="41">
        <v>250000</v>
      </c>
      <c r="H29" s="41">
        <v>0</v>
      </c>
      <c r="I29" s="41">
        <v>250000</v>
      </c>
      <c r="J29" s="41">
        <v>250000</v>
      </c>
      <c r="K29" s="41">
        <v>250000</v>
      </c>
      <c r="L29" s="41">
        <v>250000</v>
      </c>
      <c r="M29" s="74">
        <v>300000</v>
      </c>
      <c r="N29" s="41">
        <v>300000</v>
      </c>
      <c r="O29" s="41">
        <v>300000</v>
      </c>
      <c r="P29" s="41">
        <v>300000</v>
      </c>
      <c r="Q29" s="41">
        <v>250000</v>
      </c>
      <c r="R29" s="41">
        <v>250000</v>
      </c>
    </row>
    <row r="30" spans="1:19" s="5" customFormat="1" hidden="1" x14ac:dyDescent="0.3">
      <c r="A30" s="2">
        <v>25</v>
      </c>
      <c r="B30" s="22" t="s">
        <v>38</v>
      </c>
      <c r="C30" s="41">
        <v>7390363</v>
      </c>
      <c r="D30" s="41">
        <v>3475723</v>
      </c>
      <c r="E30" s="41">
        <v>1141515</v>
      </c>
      <c r="F30" s="41">
        <v>641515</v>
      </c>
      <c r="G30" s="41">
        <v>641515</v>
      </c>
      <c r="H30" s="41">
        <v>610524</v>
      </c>
      <c r="I30" s="41">
        <v>552124</v>
      </c>
      <c r="J30" s="41">
        <v>440459</v>
      </c>
      <c r="K30" s="41">
        <v>301091</v>
      </c>
      <c r="L30" s="41">
        <v>298135</v>
      </c>
      <c r="M30" s="74">
        <v>0</v>
      </c>
      <c r="N30" s="41">
        <v>0</v>
      </c>
      <c r="O30" s="41">
        <v>0</v>
      </c>
      <c r="P30" s="41">
        <v>0</v>
      </c>
      <c r="Q30" s="86"/>
      <c r="R30" s="86"/>
    </row>
    <row r="31" spans="1:19" s="5" customFormat="1" hidden="1" x14ac:dyDescent="0.3">
      <c r="A31" s="2">
        <v>26</v>
      </c>
      <c r="B31" s="22" t="s">
        <v>39</v>
      </c>
      <c r="C31" s="41">
        <v>225000</v>
      </c>
      <c r="D31" s="41">
        <v>250000</v>
      </c>
      <c r="E31" s="41">
        <v>250000</v>
      </c>
      <c r="F31" s="41">
        <v>250000</v>
      </c>
      <c r="G31" s="41">
        <v>100000</v>
      </c>
      <c r="H31" s="41">
        <v>200000</v>
      </c>
      <c r="I31" s="41">
        <v>250000</v>
      </c>
      <c r="J31" s="41">
        <v>250000</v>
      </c>
      <c r="K31" s="41">
        <v>250000</v>
      </c>
      <c r="L31" s="41">
        <v>250000</v>
      </c>
      <c r="M31" s="74">
        <v>250000</v>
      </c>
      <c r="N31" s="41">
        <v>250000</v>
      </c>
      <c r="O31" s="41">
        <v>250000</v>
      </c>
      <c r="P31" s="41">
        <v>0</v>
      </c>
      <c r="Q31" s="86"/>
      <c r="R31" s="86"/>
    </row>
    <row r="32" spans="1:19" s="5" customFormat="1" x14ac:dyDescent="0.3">
      <c r="A32" s="2">
        <v>21</v>
      </c>
      <c r="B32" s="22" t="s">
        <v>40</v>
      </c>
      <c r="C32" s="41">
        <v>11486124</v>
      </c>
      <c r="D32" s="41">
        <v>12585096</v>
      </c>
      <c r="E32" s="41">
        <v>17341980</v>
      </c>
      <c r="F32" s="41">
        <v>15211036</v>
      </c>
      <c r="G32" s="41">
        <v>15155621</v>
      </c>
      <c r="H32" s="41">
        <v>15150299</v>
      </c>
      <c r="I32" s="41">
        <v>15180280</v>
      </c>
      <c r="J32" s="41">
        <v>15168154</v>
      </c>
      <c r="K32" s="41">
        <v>14225524</v>
      </c>
      <c r="L32" s="41">
        <v>14725565</v>
      </c>
      <c r="M32" s="74">
        <v>14417986</v>
      </c>
      <c r="N32" s="41">
        <v>14114965</v>
      </c>
      <c r="O32" s="41">
        <v>12114960</v>
      </c>
      <c r="P32" s="41">
        <v>16114960</v>
      </c>
      <c r="Q32" s="41">
        <v>14000000</v>
      </c>
      <c r="R32" s="41">
        <v>14000000</v>
      </c>
    </row>
    <row r="33" spans="1:18" s="5" customFormat="1" hidden="1" x14ac:dyDescent="0.3">
      <c r="A33" s="2"/>
      <c r="B33" s="22" t="s">
        <v>41</v>
      </c>
      <c r="C33" s="41">
        <v>496685</v>
      </c>
      <c r="D33" s="41">
        <v>492518</v>
      </c>
      <c r="E33" s="41">
        <v>0</v>
      </c>
      <c r="F33" s="41">
        <v>0</v>
      </c>
      <c r="G33" s="41">
        <v>0</v>
      </c>
      <c r="H33" s="41">
        <v>0</v>
      </c>
      <c r="I33" s="41">
        <v>0</v>
      </c>
      <c r="J33" s="41">
        <v>0</v>
      </c>
      <c r="K33" s="41">
        <v>0</v>
      </c>
      <c r="L33" s="41">
        <v>0</v>
      </c>
      <c r="M33" s="74">
        <v>0</v>
      </c>
      <c r="N33" s="41">
        <v>0</v>
      </c>
      <c r="O33" s="41"/>
      <c r="P33" s="41"/>
      <c r="Q33" s="86"/>
      <c r="R33" s="86"/>
    </row>
    <row r="34" spans="1:18" s="5" customFormat="1" x14ac:dyDescent="0.3">
      <c r="A34" s="2">
        <v>22</v>
      </c>
      <c r="B34" s="22" t="s">
        <v>42</v>
      </c>
      <c r="C34" s="41">
        <v>1626379</v>
      </c>
      <c r="D34" s="41">
        <v>2476910</v>
      </c>
      <c r="E34" s="41">
        <v>4850952</v>
      </c>
      <c r="F34" s="41">
        <v>4465574</v>
      </c>
      <c r="G34" s="41">
        <v>4356986</v>
      </c>
      <c r="H34" s="41">
        <v>4102017</v>
      </c>
      <c r="I34" s="41">
        <v>4365231</v>
      </c>
      <c r="J34" s="41">
        <v>4304150</v>
      </c>
      <c r="K34" s="41">
        <v>6607384</v>
      </c>
      <c r="L34" s="41">
        <v>5220262</v>
      </c>
      <c r="M34" s="74">
        <v>5950522</v>
      </c>
      <c r="N34" s="41">
        <v>4926754</v>
      </c>
      <c r="O34" s="41">
        <v>7986899</v>
      </c>
      <c r="P34" s="41">
        <v>7974245</v>
      </c>
      <c r="Q34" s="41">
        <v>9550629</v>
      </c>
      <c r="R34" s="41">
        <v>9550629</v>
      </c>
    </row>
    <row r="35" spans="1:18" s="5" customFormat="1" x14ac:dyDescent="0.3">
      <c r="A35" s="2">
        <v>23</v>
      </c>
      <c r="B35" s="22" t="s">
        <v>43</v>
      </c>
      <c r="C35" s="41">
        <v>0</v>
      </c>
      <c r="D35" s="41">
        <v>280000</v>
      </c>
      <c r="E35" s="41">
        <v>400000</v>
      </c>
      <c r="F35" s="41">
        <v>400000</v>
      </c>
      <c r="G35" s="41">
        <v>400000</v>
      </c>
      <c r="H35" s="41">
        <v>400000</v>
      </c>
      <c r="I35" s="41">
        <v>400000</v>
      </c>
      <c r="J35" s="41">
        <v>400000</v>
      </c>
      <c r="K35" s="41">
        <v>875000</v>
      </c>
      <c r="L35" s="41">
        <v>975000</v>
      </c>
      <c r="M35" s="74">
        <v>2000000</v>
      </c>
      <c r="N35" s="41">
        <v>3000000</v>
      </c>
      <c r="O35" s="41">
        <v>4000000</v>
      </c>
      <c r="P35" s="41">
        <v>4000000</v>
      </c>
      <c r="Q35" s="41">
        <v>4000000</v>
      </c>
      <c r="R35" s="41">
        <v>5500000</v>
      </c>
    </row>
    <row r="36" spans="1:18" s="5" customFormat="1" x14ac:dyDescent="0.3">
      <c r="A36" s="2">
        <v>24</v>
      </c>
      <c r="B36" s="22" t="s">
        <v>44</v>
      </c>
      <c r="C36" s="41">
        <v>290178</v>
      </c>
      <c r="D36" s="41">
        <v>298883</v>
      </c>
      <c r="E36" s="41">
        <v>0</v>
      </c>
      <c r="F36" s="41">
        <v>307551</v>
      </c>
      <c r="G36" s="41">
        <v>307551</v>
      </c>
      <c r="H36" s="41">
        <v>307551</v>
      </c>
      <c r="I36" s="41">
        <v>307551</v>
      </c>
      <c r="J36" s="41">
        <v>307551</v>
      </c>
      <c r="K36" s="41">
        <v>307551</v>
      </c>
      <c r="L36" s="41">
        <v>307551</v>
      </c>
      <c r="M36" s="74">
        <v>307551</v>
      </c>
      <c r="N36" s="41">
        <v>307551</v>
      </c>
      <c r="O36" s="41">
        <v>307551</v>
      </c>
      <c r="P36" s="41">
        <v>307551</v>
      </c>
      <c r="Q36" s="41">
        <v>307551</v>
      </c>
      <c r="R36" s="41">
        <v>307551</v>
      </c>
    </row>
    <row r="37" spans="1:18" s="5" customFormat="1" x14ac:dyDescent="0.3">
      <c r="A37" s="2">
        <v>25</v>
      </c>
      <c r="B37" s="24" t="s">
        <v>70</v>
      </c>
      <c r="C37" s="41">
        <v>1630266</v>
      </c>
      <c r="D37" s="41">
        <v>1635266</v>
      </c>
      <c r="E37" s="41">
        <v>1608817</v>
      </c>
      <c r="F37" s="41">
        <v>1563379</v>
      </c>
      <c r="G37" s="41">
        <v>1895379</v>
      </c>
      <c r="H37" s="41">
        <v>2345379</v>
      </c>
      <c r="I37" s="41">
        <v>2645379</v>
      </c>
      <c r="J37" s="41">
        <v>2645379</v>
      </c>
      <c r="K37" s="41">
        <v>3195379</v>
      </c>
      <c r="L37" s="41">
        <v>4695379</v>
      </c>
      <c r="M37" s="74">
        <v>3545379</v>
      </c>
      <c r="N37" s="41">
        <v>3545379</v>
      </c>
      <c r="O37" s="41">
        <v>3545379</v>
      </c>
      <c r="P37" s="41">
        <v>3545379</v>
      </c>
      <c r="Q37" s="41">
        <v>3545379</v>
      </c>
      <c r="R37" s="41">
        <v>3545379</v>
      </c>
    </row>
    <row r="38" spans="1:18" s="5" customFormat="1" x14ac:dyDescent="0.3">
      <c r="A38" s="2">
        <v>26</v>
      </c>
      <c r="B38" s="22" t="s">
        <v>45</v>
      </c>
      <c r="C38" s="41">
        <v>1782486</v>
      </c>
      <c r="D38" s="41">
        <v>1798691</v>
      </c>
      <c r="E38" s="41">
        <v>2343124</v>
      </c>
      <c r="F38" s="41">
        <v>2475608</v>
      </c>
      <c r="G38" s="41">
        <v>2475608</v>
      </c>
      <c r="H38" s="41">
        <v>2525120</v>
      </c>
      <c r="I38" s="41">
        <v>2525120</v>
      </c>
      <c r="J38" s="41">
        <v>2525120</v>
      </c>
      <c r="K38" s="41">
        <v>3331242</v>
      </c>
      <c r="L38" s="41">
        <v>3615347</v>
      </c>
      <c r="M38" s="74">
        <v>3615347</v>
      </c>
      <c r="N38" s="41">
        <v>3615347</v>
      </c>
      <c r="O38" s="41">
        <v>3615347</v>
      </c>
      <c r="P38" s="41">
        <v>3615347</v>
      </c>
      <c r="Q38" s="41">
        <v>3615347</v>
      </c>
      <c r="R38" s="41">
        <v>3840347</v>
      </c>
    </row>
    <row r="39" spans="1:18" s="5" customFormat="1" x14ac:dyDescent="0.3">
      <c r="A39" s="2">
        <v>27</v>
      </c>
      <c r="B39" s="22" t="s">
        <v>46</v>
      </c>
      <c r="C39" s="41">
        <v>6567800</v>
      </c>
      <c r="D39" s="41">
        <v>6111228</v>
      </c>
      <c r="E39" s="41">
        <v>5702509</v>
      </c>
      <c r="F39" s="41">
        <v>5631128</v>
      </c>
      <c r="G39" s="41">
        <v>5631128</v>
      </c>
      <c r="H39" s="41">
        <v>5743751</v>
      </c>
      <c r="I39" s="41">
        <v>5943751</v>
      </c>
      <c r="J39" s="41">
        <v>5943751</v>
      </c>
      <c r="K39" s="41">
        <v>6985370</v>
      </c>
      <c r="L39" s="41">
        <v>7769215</v>
      </c>
      <c r="M39" s="74">
        <v>7769215</v>
      </c>
      <c r="N39" s="41">
        <v>7769215</v>
      </c>
      <c r="O39" s="41">
        <v>8468815</v>
      </c>
      <c r="P39" s="41">
        <v>8712565</v>
      </c>
      <c r="Q39" s="41">
        <v>8712565</v>
      </c>
      <c r="R39" s="41">
        <v>8712565</v>
      </c>
    </row>
    <row r="40" spans="1:18" s="5" customFormat="1" x14ac:dyDescent="0.3">
      <c r="A40" s="2">
        <v>28</v>
      </c>
      <c r="B40" s="22" t="s">
        <v>47</v>
      </c>
      <c r="C40" s="41">
        <v>0</v>
      </c>
      <c r="D40" s="41">
        <v>82370</v>
      </c>
      <c r="E40" s="41">
        <v>139248</v>
      </c>
      <c r="F40" s="41">
        <v>90592</v>
      </c>
      <c r="G40" s="41">
        <v>83109</v>
      </c>
      <c r="H40" s="41">
        <v>82214</v>
      </c>
      <c r="I40" s="41">
        <v>89172</v>
      </c>
      <c r="J40" s="41">
        <v>87577</v>
      </c>
      <c r="K40" s="41">
        <v>117491</v>
      </c>
      <c r="L40" s="41">
        <v>115381</v>
      </c>
      <c r="M40" s="74">
        <v>139235</v>
      </c>
      <c r="N40" s="41">
        <v>389890</v>
      </c>
      <c r="O40" s="41">
        <v>410111</v>
      </c>
      <c r="P40" s="41">
        <v>410111</v>
      </c>
      <c r="Q40" s="41">
        <v>416764</v>
      </c>
      <c r="R40" s="41">
        <v>416764</v>
      </c>
    </row>
    <row r="41" spans="1:18" s="5" customFormat="1" x14ac:dyDescent="0.3">
      <c r="A41" s="2">
        <v>29</v>
      </c>
      <c r="B41" s="22" t="s">
        <v>48</v>
      </c>
      <c r="C41" s="41">
        <v>0</v>
      </c>
      <c r="D41" s="41">
        <v>538137</v>
      </c>
      <c r="E41" s="41">
        <v>590140</v>
      </c>
      <c r="F41" s="41">
        <v>303520</v>
      </c>
      <c r="G41" s="41">
        <v>574488</v>
      </c>
      <c r="H41" s="41">
        <v>572729</v>
      </c>
      <c r="I41" s="41">
        <v>599913</v>
      </c>
      <c r="J41" s="41">
        <v>597317</v>
      </c>
      <c r="K41" s="41">
        <v>595598</v>
      </c>
      <c r="L41" s="41">
        <v>593679</v>
      </c>
      <c r="M41" s="74">
        <v>375447</v>
      </c>
      <c r="N41" s="41">
        <v>382418</v>
      </c>
      <c r="O41" s="41">
        <v>385779</v>
      </c>
      <c r="P41" s="41">
        <v>407036</v>
      </c>
      <c r="Q41" s="41">
        <v>401650</v>
      </c>
      <c r="R41" s="41">
        <v>401650</v>
      </c>
    </row>
    <row r="42" spans="1:18" s="5" customFormat="1" hidden="1" x14ac:dyDescent="0.3">
      <c r="A42" s="2">
        <v>36</v>
      </c>
      <c r="B42" s="22" t="s">
        <v>49</v>
      </c>
      <c r="C42" s="41">
        <v>0</v>
      </c>
      <c r="D42" s="41">
        <v>0</v>
      </c>
      <c r="E42" s="41">
        <v>0</v>
      </c>
      <c r="F42" s="41">
        <v>0</v>
      </c>
      <c r="G42" s="41">
        <v>330000</v>
      </c>
      <c r="H42" s="41">
        <v>530000</v>
      </c>
      <c r="I42" s="41">
        <v>530000</v>
      </c>
      <c r="J42" s="41">
        <v>530000</v>
      </c>
      <c r="K42" s="41">
        <v>530000</v>
      </c>
      <c r="L42" s="41">
        <v>530000</v>
      </c>
      <c r="M42" s="74">
        <v>200000</v>
      </c>
      <c r="N42" s="41">
        <v>152000</v>
      </c>
      <c r="O42" s="41">
        <v>0</v>
      </c>
      <c r="P42" s="41">
        <v>0</v>
      </c>
      <c r="Q42" s="86"/>
      <c r="R42" s="86"/>
    </row>
    <row r="43" spans="1:18" s="5" customFormat="1" hidden="1" x14ac:dyDescent="0.3">
      <c r="A43" s="2">
        <v>37</v>
      </c>
      <c r="B43" s="67" t="s">
        <v>75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74"/>
      <c r="N43" s="41"/>
      <c r="O43" s="41"/>
      <c r="P43" s="41">
        <v>0</v>
      </c>
      <c r="Q43" s="86"/>
      <c r="R43" s="86"/>
    </row>
    <row r="44" spans="1:18" s="5" customFormat="1" x14ac:dyDescent="0.3">
      <c r="A44" s="2">
        <v>30</v>
      </c>
      <c r="B44" s="67" t="s">
        <v>74</v>
      </c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74"/>
      <c r="N44" s="41"/>
      <c r="O44" s="41"/>
      <c r="P44" s="41">
        <v>50000</v>
      </c>
      <c r="Q44" s="41">
        <v>50000</v>
      </c>
      <c r="R44" s="41">
        <v>50000</v>
      </c>
    </row>
    <row r="45" spans="1:18" s="7" customFormat="1" ht="30.6" x14ac:dyDescent="0.3">
      <c r="A45" s="6">
        <v>31</v>
      </c>
      <c r="B45" s="38" t="s">
        <v>36</v>
      </c>
      <c r="C45" s="39" t="s">
        <v>1</v>
      </c>
      <c r="D45" s="39" t="s">
        <v>2</v>
      </c>
      <c r="E45" s="39" t="s">
        <v>3</v>
      </c>
      <c r="F45" s="39" t="s">
        <v>4</v>
      </c>
      <c r="G45" s="39" t="s">
        <v>5</v>
      </c>
      <c r="H45" s="39" t="s">
        <v>6</v>
      </c>
      <c r="I45" s="39" t="s">
        <v>7</v>
      </c>
      <c r="J45" s="40" t="s">
        <v>8</v>
      </c>
      <c r="K45" s="39" t="s">
        <v>9</v>
      </c>
      <c r="L45" s="40" t="s">
        <v>10</v>
      </c>
      <c r="M45" s="68" t="s">
        <v>11</v>
      </c>
      <c r="N45" s="40" t="s">
        <v>12</v>
      </c>
      <c r="O45" s="40" t="s">
        <v>67</v>
      </c>
      <c r="P45" s="40" t="s">
        <v>77</v>
      </c>
      <c r="Q45" s="91" t="str">
        <f>Q27</f>
        <v>FY 2022 Baseline Budget Enacted 3/31/2021</v>
      </c>
      <c r="R45" s="91" t="str">
        <f>R27</f>
        <v>FY 2022 Change Package Enacted 07/01/2021</v>
      </c>
    </row>
    <row r="46" spans="1:18" s="5" customFormat="1" hidden="1" x14ac:dyDescent="0.3">
      <c r="A46" s="2">
        <v>40</v>
      </c>
      <c r="B46" s="22" t="s">
        <v>26</v>
      </c>
      <c r="C46" s="23">
        <v>0</v>
      </c>
      <c r="D46" s="23">
        <v>0</v>
      </c>
      <c r="E46" s="23">
        <v>0</v>
      </c>
      <c r="F46" s="23">
        <v>0</v>
      </c>
      <c r="G46" s="23">
        <v>0</v>
      </c>
      <c r="H46" s="41">
        <v>0</v>
      </c>
      <c r="I46" s="41">
        <v>842466</v>
      </c>
      <c r="J46" s="41">
        <v>842466</v>
      </c>
      <c r="K46" s="41">
        <v>642466</v>
      </c>
      <c r="L46" s="41">
        <v>642466</v>
      </c>
      <c r="M46" s="74">
        <v>0</v>
      </c>
      <c r="N46" s="41">
        <v>0</v>
      </c>
      <c r="O46" s="41">
        <v>0</v>
      </c>
      <c r="P46" s="41">
        <v>0</v>
      </c>
      <c r="Q46" s="86"/>
      <c r="R46" s="86"/>
    </row>
    <row r="47" spans="1:18" s="5" customFormat="1" x14ac:dyDescent="0.3">
      <c r="A47" s="2">
        <v>32</v>
      </c>
      <c r="B47" s="25" t="s">
        <v>50</v>
      </c>
      <c r="C47" s="42"/>
      <c r="D47" s="42"/>
      <c r="E47" s="42"/>
      <c r="F47" s="42"/>
      <c r="G47" s="42"/>
      <c r="H47" s="42"/>
      <c r="I47" s="42">
        <v>500000</v>
      </c>
      <c r="J47" s="42">
        <v>650000</v>
      </c>
      <c r="K47" s="41">
        <v>975000</v>
      </c>
      <c r="L47" s="41">
        <v>975000</v>
      </c>
      <c r="M47" s="74">
        <v>1000000</v>
      </c>
      <c r="N47" s="41">
        <v>1000000</v>
      </c>
      <c r="O47" s="41">
        <v>1000000</v>
      </c>
      <c r="P47" s="41">
        <v>1000000</v>
      </c>
      <c r="Q47" s="41">
        <v>1000000</v>
      </c>
      <c r="R47" s="41">
        <v>1000000</v>
      </c>
    </row>
    <row r="48" spans="1:18" s="5" customFormat="1" hidden="1" x14ac:dyDescent="0.3">
      <c r="A48" s="2">
        <v>42</v>
      </c>
      <c r="B48" s="25" t="s">
        <v>51</v>
      </c>
      <c r="C48" s="42"/>
      <c r="D48" s="42"/>
      <c r="E48" s="42"/>
      <c r="F48" s="42"/>
      <c r="G48" s="42"/>
      <c r="H48" s="42"/>
      <c r="I48" s="42">
        <v>200000</v>
      </c>
      <c r="J48" s="42">
        <v>0</v>
      </c>
      <c r="K48" s="41">
        <v>75000</v>
      </c>
      <c r="L48" s="41">
        <v>75000</v>
      </c>
      <c r="M48" s="74">
        <v>0</v>
      </c>
      <c r="N48" s="41">
        <v>0</v>
      </c>
      <c r="O48" s="41">
        <v>0</v>
      </c>
      <c r="P48" s="41">
        <v>0</v>
      </c>
      <c r="Q48" s="86"/>
      <c r="R48" s="86"/>
    </row>
    <row r="49" spans="1:19" s="5" customFormat="1" x14ac:dyDescent="0.3">
      <c r="A49" s="2">
        <v>33</v>
      </c>
      <c r="B49" s="25" t="s">
        <v>73</v>
      </c>
      <c r="C49" s="42"/>
      <c r="D49" s="42"/>
      <c r="E49" s="42"/>
      <c r="F49" s="42"/>
      <c r="G49" s="42"/>
      <c r="H49" s="42"/>
      <c r="I49" s="42"/>
      <c r="J49" s="42"/>
      <c r="K49" s="41">
        <v>0</v>
      </c>
      <c r="L49" s="41">
        <v>150000</v>
      </c>
      <c r="M49" s="74">
        <v>50000</v>
      </c>
      <c r="N49" s="41">
        <v>50000</v>
      </c>
      <c r="O49" s="41">
        <v>50000</v>
      </c>
      <c r="P49" s="41">
        <v>200000</v>
      </c>
      <c r="Q49" s="41">
        <v>200000</v>
      </c>
      <c r="R49" s="41">
        <v>200000</v>
      </c>
    </row>
    <row r="50" spans="1:19" s="5" customFormat="1" ht="26.4" x14ac:dyDescent="0.3">
      <c r="A50" s="2">
        <v>34</v>
      </c>
      <c r="B50" s="25" t="s">
        <v>52</v>
      </c>
      <c r="C50" s="42"/>
      <c r="D50" s="42"/>
      <c r="E50" s="42"/>
      <c r="F50" s="42"/>
      <c r="G50" s="42"/>
      <c r="H50" s="42"/>
      <c r="I50" s="42"/>
      <c r="J50" s="42"/>
      <c r="K50" s="41">
        <v>0</v>
      </c>
      <c r="L50" s="41">
        <v>0</v>
      </c>
      <c r="M50" s="74">
        <v>0</v>
      </c>
      <c r="N50" s="41">
        <v>320414</v>
      </c>
      <c r="O50" s="41">
        <v>109206</v>
      </c>
      <c r="P50" s="41">
        <v>132316</v>
      </c>
      <c r="Q50" s="41">
        <v>195610</v>
      </c>
      <c r="R50" s="41">
        <v>195610</v>
      </c>
    </row>
    <row r="51" spans="1:19" s="5" customFormat="1" hidden="1" x14ac:dyDescent="0.3">
      <c r="A51" s="2">
        <v>45</v>
      </c>
      <c r="B51" s="25" t="s">
        <v>76</v>
      </c>
      <c r="C51" s="26"/>
      <c r="D51" s="26"/>
      <c r="E51" s="26"/>
      <c r="F51" s="26"/>
      <c r="G51" s="26"/>
      <c r="H51" s="41"/>
      <c r="I51" s="41"/>
      <c r="J51" s="41"/>
      <c r="K51" s="41"/>
      <c r="L51" s="41"/>
      <c r="M51" s="41"/>
      <c r="N51" s="41"/>
      <c r="O51" s="41"/>
      <c r="P51" s="41">
        <v>0</v>
      </c>
      <c r="Q51" s="86"/>
      <c r="R51" s="86"/>
    </row>
    <row r="52" spans="1:19" s="5" customFormat="1" ht="3" customHeight="1" x14ac:dyDescent="0.3">
      <c r="A52" s="2"/>
      <c r="B52" s="61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75"/>
      <c r="N52" s="62"/>
      <c r="O52" s="43"/>
      <c r="P52" s="43"/>
      <c r="Q52" s="89"/>
      <c r="R52" s="89"/>
    </row>
    <row r="53" spans="1:19" s="5" customFormat="1" x14ac:dyDescent="0.3">
      <c r="A53" s="2"/>
      <c r="B53" s="100" t="s">
        <v>53</v>
      </c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76"/>
      <c r="N53" s="43"/>
      <c r="O53" s="43"/>
      <c r="P53" s="43"/>
      <c r="Q53" s="43"/>
      <c r="R53" s="43"/>
    </row>
    <row r="54" spans="1:19" s="5" customFormat="1" x14ac:dyDescent="0.3">
      <c r="A54" s="63">
        <v>35</v>
      </c>
      <c r="B54" s="101"/>
      <c r="C54" s="44">
        <v>70250496</v>
      </c>
      <c r="D54" s="44">
        <v>69397056</v>
      </c>
      <c r="E54" s="44">
        <v>62205064</v>
      </c>
      <c r="F54" s="44">
        <v>66685387</v>
      </c>
      <c r="G54" s="44">
        <v>62296869</v>
      </c>
      <c r="H54" s="44">
        <v>63165068</v>
      </c>
      <c r="I54" s="44">
        <v>65776471</v>
      </c>
      <c r="J54" s="44">
        <v>62037408</v>
      </c>
      <c r="K54" s="44">
        <v>65909580</v>
      </c>
      <c r="L54" s="44">
        <v>67833464</v>
      </c>
      <c r="M54" s="77">
        <v>66360736</v>
      </c>
      <c r="N54" s="44">
        <v>69861931</v>
      </c>
      <c r="O54" s="44">
        <v>76282045</v>
      </c>
      <c r="P54" s="44">
        <v>80507508</v>
      </c>
      <c r="Q54" s="44">
        <f>SUM(Q28:Q50)</f>
        <v>79983493</v>
      </c>
      <c r="R54" s="44">
        <f>SUM(R28:R50)</f>
        <v>81708493</v>
      </c>
      <c r="S54" s="93"/>
    </row>
    <row r="55" spans="1:19" ht="3" customHeight="1" x14ac:dyDescent="0.3">
      <c r="A55" s="65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82"/>
      <c r="O55" s="28"/>
      <c r="P55" s="28"/>
      <c r="Q55" s="85"/>
      <c r="R55" s="85"/>
    </row>
    <row r="56" spans="1:19" s="7" customFormat="1" ht="30.6" x14ac:dyDescent="0.3">
      <c r="A56" s="63">
        <v>36</v>
      </c>
      <c r="B56" s="45" t="s">
        <v>79</v>
      </c>
      <c r="C56" s="39" t="s">
        <v>1</v>
      </c>
      <c r="D56" s="39" t="s">
        <v>2</v>
      </c>
      <c r="E56" s="39" t="s">
        <v>3</v>
      </c>
      <c r="F56" s="39" t="s">
        <v>4</v>
      </c>
      <c r="G56" s="39" t="s">
        <v>5</v>
      </c>
      <c r="H56" s="39" t="s">
        <v>6</v>
      </c>
      <c r="I56" s="39" t="s">
        <v>7</v>
      </c>
      <c r="J56" s="39" t="s">
        <v>8</v>
      </c>
      <c r="K56" s="40" t="s">
        <v>9</v>
      </c>
      <c r="L56" s="40" t="s">
        <v>10</v>
      </c>
      <c r="M56" s="68" t="s">
        <v>11</v>
      </c>
      <c r="N56" s="40" t="s">
        <v>12</v>
      </c>
      <c r="O56" s="40" t="s">
        <v>67</v>
      </c>
      <c r="P56" s="40" t="s">
        <v>77</v>
      </c>
      <c r="Q56" s="91" t="str">
        <f>Q45</f>
        <v>FY 2022 Baseline Budget Enacted 3/31/2021</v>
      </c>
      <c r="R56" s="91" t="str">
        <f>R45</f>
        <v>FY 2022 Change Package Enacted 07/01/2021</v>
      </c>
    </row>
    <row r="57" spans="1:19" s="5" customFormat="1" x14ac:dyDescent="0.3">
      <c r="A57" s="2">
        <v>37</v>
      </c>
      <c r="B57" s="29" t="s">
        <v>54</v>
      </c>
      <c r="C57" s="41"/>
      <c r="D57" s="41"/>
      <c r="E57" s="41"/>
      <c r="F57" s="41"/>
      <c r="G57" s="41"/>
      <c r="H57" s="41"/>
      <c r="I57" s="41">
        <v>500000</v>
      </c>
      <c r="J57" s="41">
        <v>500000</v>
      </c>
      <c r="K57" s="41">
        <v>475000</v>
      </c>
      <c r="L57" s="41">
        <v>425000</v>
      </c>
      <c r="M57" s="74">
        <v>450000</v>
      </c>
      <c r="N57" s="41">
        <v>450000</v>
      </c>
      <c r="O57" s="41">
        <v>450000</v>
      </c>
      <c r="P57" s="41">
        <v>450000</v>
      </c>
      <c r="Q57" s="92">
        <v>450000</v>
      </c>
      <c r="R57" s="41">
        <v>450000</v>
      </c>
    </row>
    <row r="58" spans="1:19" s="5" customFormat="1" hidden="1" x14ac:dyDescent="0.3">
      <c r="A58" s="2"/>
      <c r="B58" s="30" t="s">
        <v>55</v>
      </c>
      <c r="C58" s="41"/>
      <c r="D58" s="41"/>
      <c r="E58" s="41"/>
      <c r="F58" s="41"/>
      <c r="G58" s="41"/>
      <c r="H58" s="41"/>
      <c r="I58" s="41">
        <v>0</v>
      </c>
      <c r="J58" s="41">
        <v>0</v>
      </c>
      <c r="K58" s="41"/>
      <c r="L58" s="41"/>
      <c r="M58" s="74"/>
      <c r="N58" s="41"/>
      <c r="O58" s="41"/>
      <c r="P58" s="41"/>
      <c r="Q58" s="86"/>
      <c r="R58" s="86"/>
    </row>
    <row r="59" spans="1:19" s="5" customFormat="1" ht="41.4" hidden="1" x14ac:dyDescent="0.3">
      <c r="A59" s="2">
        <v>49</v>
      </c>
      <c r="B59" s="29" t="s">
        <v>56</v>
      </c>
      <c r="C59" s="41"/>
      <c r="D59" s="41"/>
      <c r="E59" s="41"/>
      <c r="F59" s="41"/>
      <c r="G59" s="41"/>
      <c r="H59" s="41"/>
      <c r="I59" s="41"/>
      <c r="J59" s="41"/>
      <c r="K59" s="41">
        <v>0</v>
      </c>
      <c r="L59" s="41">
        <v>450000</v>
      </c>
      <c r="M59" s="74">
        <v>0</v>
      </c>
      <c r="N59" s="41">
        <v>0</v>
      </c>
      <c r="O59" s="41">
        <v>0</v>
      </c>
      <c r="P59" s="41">
        <v>0</v>
      </c>
      <c r="Q59" s="86"/>
      <c r="R59" s="86"/>
    </row>
    <row r="60" spans="1:19" s="5" customFormat="1" ht="55.2" x14ac:dyDescent="0.3">
      <c r="A60" s="2">
        <v>38</v>
      </c>
      <c r="B60" s="31" t="s">
        <v>57</v>
      </c>
      <c r="C60" s="41"/>
      <c r="D60" s="41"/>
      <c r="E60" s="41"/>
      <c r="F60" s="41"/>
      <c r="G60" s="41"/>
      <c r="H60" s="41"/>
      <c r="I60" s="41"/>
      <c r="J60" s="41"/>
      <c r="K60" s="41">
        <v>1000000</v>
      </c>
      <c r="L60" s="41">
        <v>900000</v>
      </c>
      <c r="M60" s="74">
        <v>1000000</v>
      </c>
      <c r="N60" s="41">
        <v>2000000</v>
      </c>
      <c r="O60" s="41">
        <v>2000000</v>
      </c>
      <c r="P60" s="41">
        <v>2000000</v>
      </c>
      <c r="Q60" s="41">
        <v>2000000</v>
      </c>
      <c r="R60" s="41">
        <v>2000000</v>
      </c>
    </row>
    <row r="61" spans="1:19" s="5" customFormat="1" x14ac:dyDescent="0.3">
      <c r="A61" s="2">
        <v>39</v>
      </c>
      <c r="B61" s="30" t="s">
        <v>58</v>
      </c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74">
        <v>0</v>
      </c>
      <c r="N61" s="41">
        <v>53500000</v>
      </c>
      <c r="O61" s="41">
        <v>54199616</v>
      </c>
      <c r="P61" s="41">
        <v>57424775</v>
      </c>
      <c r="Q61" s="41">
        <v>58543648</v>
      </c>
      <c r="R61" s="41">
        <v>58543648</v>
      </c>
    </row>
    <row r="62" spans="1:19" s="5" customFormat="1" x14ac:dyDescent="0.3">
      <c r="A62" s="2">
        <v>40</v>
      </c>
      <c r="B62" s="30" t="s">
        <v>78</v>
      </c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74"/>
      <c r="N62" s="41">
        <v>500000</v>
      </c>
      <c r="O62" s="41">
        <v>500000</v>
      </c>
      <c r="P62" s="41">
        <v>500000</v>
      </c>
      <c r="Q62" s="41">
        <v>0</v>
      </c>
      <c r="R62" s="41">
        <v>0</v>
      </c>
    </row>
    <row r="63" spans="1:19" s="5" customFormat="1" ht="27.6" hidden="1" x14ac:dyDescent="0.3">
      <c r="A63" s="2">
        <v>53</v>
      </c>
      <c r="B63" s="29" t="s">
        <v>59</v>
      </c>
      <c r="C63" s="4"/>
      <c r="D63" s="4"/>
      <c r="E63" s="4"/>
      <c r="F63" s="4"/>
      <c r="G63" s="4"/>
      <c r="H63" s="41"/>
      <c r="I63" s="41"/>
      <c r="J63" s="41"/>
      <c r="K63" s="41">
        <v>1000000</v>
      </c>
      <c r="L63" s="41">
        <v>450000</v>
      </c>
      <c r="M63" s="74">
        <v>0</v>
      </c>
      <c r="N63" s="41">
        <v>0</v>
      </c>
      <c r="O63" s="41">
        <v>0</v>
      </c>
      <c r="P63" s="41">
        <v>0</v>
      </c>
      <c r="Q63" s="86"/>
      <c r="R63" s="86"/>
    </row>
    <row r="64" spans="1:19" s="5" customFormat="1" hidden="1" x14ac:dyDescent="0.3">
      <c r="A64" s="2"/>
      <c r="B64" s="32" t="s">
        <v>60</v>
      </c>
      <c r="C64" s="4"/>
      <c r="D64" s="4"/>
      <c r="E64" s="4"/>
      <c r="F64" s="4"/>
      <c r="G64" s="4"/>
      <c r="H64" s="41"/>
      <c r="I64" s="41">
        <v>0</v>
      </c>
      <c r="J64" s="41">
        <v>0</v>
      </c>
      <c r="K64" s="41">
        <v>0</v>
      </c>
      <c r="L64" s="41">
        <v>0</v>
      </c>
      <c r="M64" s="74">
        <v>0</v>
      </c>
      <c r="N64" s="41">
        <v>0</v>
      </c>
      <c r="O64" s="60"/>
      <c r="P64" s="60"/>
      <c r="Q64" s="86"/>
      <c r="R64" s="86"/>
    </row>
    <row r="65" spans="1:19" s="5" customFormat="1" ht="27.6" hidden="1" x14ac:dyDescent="0.3">
      <c r="A65" s="2">
        <v>54</v>
      </c>
      <c r="B65" s="32" t="s">
        <v>61</v>
      </c>
      <c r="C65" s="4"/>
      <c r="D65" s="4"/>
      <c r="E65" s="4"/>
      <c r="F65" s="4"/>
      <c r="G65" s="4"/>
      <c r="H65" s="41"/>
      <c r="I65" s="41">
        <v>2000000</v>
      </c>
      <c r="J65" s="41">
        <v>1972105</v>
      </c>
      <c r="K65" s="41">
        <v>1972105</v>
      </c>
      <c r="L65" s="41">
        <v>2172105</v>
      </c>
      <c r="M65" s="74">
        <v>0</v>
      </c>
      <c r="N65" s="41">
        <v>0</v>
      </c>
      <c r="O65" s="41">
        <v>0</v>
      </c>
      <c r="P65" s="41">
        <v>0</v>
      </c>
      <c r="Q65" s="87"/>
      <c r="R65" s="87"/>
    </row>
    <row r="66" spans="1:19" ht="3.6" customHeight="1" x14ac:dyDescent="0.3">
      <c r="A66" s="2"/>
      <c r="B66" s="102" t="s">
        <v>72</v>
      </c>
      <c r="C66" s="46"/>
      <c r="D66" s="47"/>
      <c r="E66" s="47"/>
      <c r="F66" s="47"/>
      <c r="G66" s="47"/>
      <c r="H66" s="47"/>
      <c r="I66" s="47"/>
      <c r="J66" s="47"/>
      <c r="K66" s="47"/>
      <c r="L66" s="47"/>
      <c r="M66" s="48"/>
      <c r="N66" s="48"/>
      <c r="O66" s="48"/>
      <c r="P66" s="48"/>
      <c r="Q66" s="88"/>
      <c r="R66" s="88"/>
    </row>
    <row r="67" spans="1:19" x14ac:dyDescent="0.3">
      <c r="A67" s="63">
        <v>41</v>
      </c>
      <c r="B67" s="103"/>
      <c r="C67" s="49"/>
      <c r="D67" s="50"/>
      <c r="E67" s="50"/>
      <c r="F67" s="50"/>
      <c r="G67" s="50"/>
      <c r="H67" s="50"/>
      <c r="I67" s="50">
        <v>2500000</v>
      </c>
      <c r="J67" s="50">
        <v>2472105</v>
      </c>
      <c r="K67" s="50">
        <v>4447105</v>
      </c>
      <c r="L67" s="50">
        <v>4397105</v>
      </c>
      <c r="M67" s="78">
        <v>1450000</v>
      </c>
      <c r="N67" s="50">
        <v>56450000</v>
      </c>
      <c r="O67" s="50">
        <v>57149616</v>
      </c>
      <c r="P67" s="50">
        <v>60374775</v>
      </c>
      <c r="Q67" s="50">
        <f>SUM(Q57:Q61)</f>
        <v>60993648</v>
      </c>
      <c r="R67" s="50">
        <f>SUM(R57:R61)</f>
        <v>60993648</v>
      </c>
    </row>
    <row r="68" spans="1:19" ht="46.95" customHeight="1" x14ac:dyDescent="0.3">
      <c r="A68" s="104" t="s">
        <v>62</v>
      </c>
      <c r="B68" s="105"/>
      <c r="C68" s="51">
        <v>975960735</v>
      </c>
      <c r="D68" s="51">
        <v>954883371</v>
      </c>
      <c r="E68" s="51">
        <v>907769665</v>
      </c>
      <c r="F68" s="51">
        <v>871477919</v>
      </c>
      <c r="G68" s="51">
        <v>888402379</v>
      </c>
      <c r="H68" s="51">
        <v>895071007</v>
      </c>
      <c r="I68" s="51">
        <v>942295406</v>
      </c>
      <c r="J68" s="51">
        <v>943846108</v>
      </c>
      <c r="K68" s="51">
        <v>983622789</v>
      </c>
      <c r="L68" s="52">
        <v>1002461515</v>
      </c>
      <c r="M68" s="79">
        <v>1039566214</v>
      </c>
      <c r="N68" s="52">
        <v>1115886865.9099998</v>
      </c>
      <c r="O68" s="52">
        <v>1164020182</v>
      </c>
      <c r="P68" s="52">
        <v>1226852247</v>
      </c>
      <c r="Q68" s="52">
        <v>1236415357</v>
      </c>
      <c r="R68" s="52">
        <f>R73+R72</f>
        <v>1313076036</v>
      </c>
      <c r="S68" s="12"/>
    </row>
    <row r="69" spans="1:19" hidden="1" x14ac:dyDescent="0.3">
      <c r="A69" s="63">
        <v>56</v>
      </c>
      <c r="B69" s="53" t="s">
        <v>63</v>
      </c>
      <c r="C69" s="49"/>
      <c r="D69" s="50"/>
      <c r="E69" s="50"/>
      <c r="F69" s="50"/>
      <c r="G69" s="50"/>
      <c r="H69" s="50"/>
      <c r="I69" s="50"/>
      <c r="J69" s="50"/>
      <c r="K69" s="50"/>
      <c r="L69" s="50">
        <v>15000000</v>
      </c>
      <c r="M69" s="78"/>
      <c r="N69" s="50"/>
      <c r="O69" s="50"/>
      <c r="P69" s="50"/>
      <c r="Q69" s="50"/>
      <c r="R69" s="50"/>
    </row>
    <row r="70" spans="1:19" x14ac:dyDescent="0.3">
      <c r="A70" s="94"/>
      <c r="B70" s="95"/>
      <c r="C70" s="51"/>
      <c r="D70" s="51"/>
      <c r="E70" s="51"/>
      <c r="F70" s="51"/>
      <c r="G70" s="51"/>
      <c r="H70" s="51"/>
      <c r="I70" s="51"/>
      <c r="J70" s="51"/>
      <c r="K70" s="51"/>
      <c r="L70" s="52">
        <v>987461515</v>
      </c>
      <c r="M70" s="79"/>
      <c r="N70" s="52"/>
      <c r="O70" s="52"/>
      <c r="P70" s="52"/>
      <c r="Q70" s="52"/>
      <c r="R70" s="52"/>
      <c r="S70" s="12"/>
    </row>
    <row r="71" spans="1:19" ht="1.95" customHeight="1" x14ac:dyDescent="0.3">
      <c r="L71" s="12"/>
      <c r="M71" s="12"/>
      <c r="N71" s="83"/>
      <c r="O71" s="34"/>
      <c r="P71" s="34"/>
      <c r="Q71" s="85"/>
      <c r="R71" s="85"/>
    </row>
    <row r="72" spans="1:19" x14ac:dyDescent="0.3">
      <c r="A72" s="2">
        <v>42</v>
      </c>
      <c r="B72" s="8" t="s">
        <v>64</v>
      </c>
      <c r="C72" s="54"/>
      <c r="D72" s="54"/>
      <c r="E72" s="54"/>
      <c r="F72" s="54"/>
      <c r="G72" s="54">
        <v>0</v>
      </c>
      <c r="H72" s="54">
        <v>0</v>
      </c>
      <c r="I72" s="54">
        <v>13646182</v>
      </c>
      <c r="J72" s="54">
        <v>13782644</v>
      </c>
      <c r="K72" s="54">
        <v>16187903</v>
      </c>
      <c r="L72" s="54">
        <v>16367289</v>
      </c>
      <c r="M72" s="80">
        <v>17816062</v>
      </c>
      <c r="N72" s="54">
        <v>17994222</v>
      </c>
      <c r="O72" s="54">
        <v>21295290</v>
      </c>
      <c r="P72" s="54">
        <v>21508243</v>
      </c>
      <c r="Q72" s="54">
        <v>12427201</v>
      </c>
      <c r="R72" s="54">
        <v>13022183</v>
      </c>
    </row>
    <row r="73" spans="1:19" x14ac:dyDescent="0.3">
      <c r="A73" s="2">
        <v>43</v>
      </c>
      <c r="B73" s="8" t="s">
        <v>65</v>
      </c>
      <c r="C73" s="54"/>
      <c r="D73" s="54"/>
      <c r="E73" s="54"/>
      <c r="F73" s="54"/>
      <c r="G73" s="54">
        <v>888402379</v>
      </c>
      <c r="H73" s="54">
        <v>895071007</v>
      </c>
      <c r="I73" s="54">
        <v>928649224</v>
      </c>
      <c r="J73" s="54">
        <v>930063464</v>
      </c>
      <c r="K73" s="54">
        <v>967434886</v>
      </c>
      <c r="L73" s="54">
        <v>971094226</v>
      </c>
      <c r="M73" s="80">
        <v>1021750152</v>
      </c>
      <c r="N73" s="54">
        <v>1097892643.9099998</v>
      </c>
      <c r="O73" s="54">
        <v>1142724892</v>
      </c>
      <c r="P73" s="54">
        <v>1205344004</v>
      </c>
      <c r="Q73" s="54">
        <v>1223988156</v>
      </c>
      <c r="R73" s="54">
        <v>1300053853</v>
      </c>
      <c r="S73" s="12"/>
    </row>
    <row r="74" spans="1:19" x14ac:dyDescent="0.3">
      <c r="M74" s="12"/>
      <c r="N74" s="1"/>
      <c r="O74" s="15"/>
      <c r="P74" s="12"/>
      <c r="Q74" s="15"/>
    </row>
    <row r="75" spans="1:19" x14ac:dyDescent="0.3">
      <c r="B75" s="35"/>
      <c r="I75" s="12"/>
      <c r="J75" s="12"/>
      <c r="K75" s="12"/>
      <c r="L75" s="12"/>
      <c r="M75" s="12"/>
      <c r="N75" s="12"/>
      <c r="P75" s="15"/>
    </row>
    <row r="76" spans="1:19" x14ac:dyDescent="0.3">
      <c r="N76" s="12"/>
      <c r="O76" s="15"/>
      <c r="P76" s="12"/>
      <c r="Q76" s="15"/>
    </row>
    <row r="77" spans="1:19" x14ac:dyDescent="0.3">
      <c r="M77" s="12"/>
      <c r="N77" s="12"/>
      <c r="O77" s="12"/>
      <c r="P77" s="1"/>
    </row>
    <row r="78" spans="1:19" x14ac:dyDescent="0.3">
      <c r="M78" s="12"/>
      <c r="O78" s="12"/>
    </row>
    <row r="80" spans="1:19" x14ac:dyDescent="0.3">
      <c r="O80" s="12"/>
    </row>
    <row r="82" spans="14:15" x14ac:dyDescent="0.3">
      <c r="N82" s="12"/>
      <c r="O82" s="36"/>
    </row>
  </sheetData>
  <mergeCells count="6">
    <mergeCell ref="A70:B70"/>
    <mergeCell ref="A1:B1"/>
    <mergeCell ref="A25:B25"/>
    <mergeCell ref="B53:B54"/>
    <mergeCell ref="B66:B67"/>
    <mergeCell ref="A68:B68"/>
  </mergeCells>
  <printOptions horizontalCentered="1"/>
  <pageMargins left="0.7" right="0.7" top="0.75" bottom="0.75" header="0.3" footer="0.3"/>
  <pageSetup paperSize="5" scale="54" orientation="landscape" r:id="rId1"/>
  <headerFooter>
    <oddHeader>&amp;LMaine Department of Education&amp;C&amp;"-,Bold"State Contributions</oddHeader>
    <oddFooter>&amp;C&amp;Z&amp;F</oddFooter>
  </headerFooter>
  <rowBreaks count="1" manualBreakCount="1">
    <brk id="44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2008 to 2022</vt:lpstr>
      <vt:lpstr>'2008 to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Allen, Joanne</dc:creator>
  <cp:lastModifiedBy>Allen, Joanne</cp:lastModifiedBy>
  <cp:lastPrinted>2021-07-13T19:49:45Z</cp:lastPrinted>
  <dcterms:created xsi:type="dcterms:W3CDTF">2019-02-13T21:35:54Z</dcterms:created>
  <dcterms:modified xsi:type="dcterms:W3CDTF">2021-07-14T18:11:27Z</dcterms:modified>
</cp:coreProperties>
</file>