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.sharepoint.com/sites/eseafederalprograms.doe/Shared Documents/Allocations &amp; Breakdowns/FY22/Title I Allocations/Final TI Allocation Training/"/>
    </mc:Choice>
  </mc:AlternateContent>
  <xr:revisionPtr revIDLastSave="181" documentId="8_{999592B1-1108-40A2-B637-3EE0FF939FED}" xr6:coauthVersionLast="45" xr6:coauthVersionMax="45" xr10:uidLastSave="{6B2C00A5-92FF-4622-941E-B2858FFF0AFC}"/>
  <bookViews>
    <workbookView xWindow="-108" yWindow="-108" windowWidth="17496" windowHeight="10416" xr2:uid="{A6BE6FBC-6D48-4573-B57E-E8032BDA746B}"/>
  </bookViews>
  <sheets>
    <sheet name="FY22 Alloc" sheetId="1" r:id="rId1"/>
    <sheet name="COOPED AMTS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F281" i="1"/>
  <c r="E281" i="1"/>
  <c r="G283" i="1"/>
  <c r="G28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13" i="1"/>
  <c r="G13" i="1" s="1"/>
  <c r="G12" i="1"/>
  <c r="G11" i="1"/>
  <c r="G10" i="1"/>
  <c r="G9" i="1"/>
  <c r="G8" i="1"/>
  <c r="G7" i="1"/>
  <c r="G6" i="1"/>
  <c r="G5" i="1"/>
  <c r="G4" i="1"/>
  <c r="G3" i="1"/>
  <c r="G2" i="1"/>
  <c r="G281" i="1" l="1"/>
  <c r="E281" i="2"/>
  <c r="D281" i="2"/>
  <c r="G13" i="2"/>
  <c r="G186" i="2"/>
  <c r="G101" i="2"/>
  <c r="G59" i="2"/>
  <c r="G23" i="2"/>
  <c r="C64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A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A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A155" i="2"/>
  <c r="C154" i="2"/>
  <c r="A154" i="2"/>
  <c r="C153" i="2"/>
  <c r="C152" i="2"/>
  <c r="C151" i="2"/>
  <c r="C150" i="2"/>
  <c r="A150" i="2"/>
  <c r="C149" i="2"/>
  <c r="A149" i="2"/>
  <c r="C148" i="2"/>
  <c r="C147" i="2"/>
  <c r="A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A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A113" i="2"/>
  <c r="C112" i="2"/>
  <c r="C111" i="2"/>
  <c r="C110" i="2"/>
  <c r="C109" i="2"/>
  <c r="C108" i="2"/>
  <c r="C107" i="2"/>
  <c r="C106" i="2"/>
  <c r="C105" i="2"/>
  <c r="C104" i="2"/>
  <c r="C103" i="2"/>
  <c r="A103" i="2"/>
  <c r="C102" i="2"/>
  <c r="A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A86" i="2"/>
  <c r="C85" i="2"/>
  <c r="C84" i="2"/>
  <c r="C83" i="2"/>
  <c r="C82" i="2"/>
  <c r="A82" i="2"/>
  <c r="C81" i="2"/>
  <c r="C80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A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8" i="2"/>
  <c r="C7" i="2"/>
  <c r="A7" i="2"/>
  <c r="C6" i="2"/>
  <c r="A6" i="2"/>
  <c r="C5" i="2"/>
  <c r="C4" i="2"/>
  <c r="B4" i="2"/>
  <c r="A4" i="2"/>
  <c r="C3" i="2"/>
  <c r="B3" i="2"/>
  <c r="A3" i="2"/>
  <c r="C2" i="2"/>
  <c r="B2" i="2"/>
  <c r="C64" i="1" l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A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A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A155" i="1"/>
  <c r="C154" i="1"/>
  <c r="A154" i="1"/>
  <c r="C153" i="1"/>
  <c r="C152" i="1"/>
  <c r="C151" i="1"/>
  <c r="C150" i="1"/>
  <c r="A150" i="1"/>
  <c r="C149" i="1"/>
  <c r="A149" i="1"/>
  <c r="C148" i="1"/>
  <c r="C147" i="1"/>
  <c r="A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A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A113" i="1"/>
  <c r="C112" i="1"/>
  <c r="C111" i="1"/>
  <c r="C110" i="1"/>
  <c r="C109" i="1"/>
  <c r="C108" i="1"/>
  <c r="C107" i="1"/>
  <c r="C106" i="1"/>
  <c r="C105" i="1"/>
  <c r="C104" i="1"/>
  <c r="C103" i="1"/>
  <c r="A103" i="1"/>
  <c r="C102" i="1"/>
  <c r="A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A86" i="1"/>
  <c r="C85" i="1"/>
  <c r="C84" i="1"/>
  <c r="C83" i="1"/>
  <c r="C82" i="1"/>
  <c r="A82" i="1"/>
  <c r="C81" i="1"/>
  <c r="C80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A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A8" i="1"/>
  <c r="C7" i="1"/>
  <c r="A7" i="1"/>
  <c r="C6" i="1"/>
  <c r="A6" i="1"/>
  <c r="C5" i="1"/>
  <c r="C4" i="1"/>
  <c r="B4" i="1"/>
  <c r="A4" i="1"/>
  <c r="C3" i="1"/>
  <c r="B3" i="1"/>
  <c r="A3" i="1"/>
  <c r="C2" i="1"/>
  <c r="B2" i="1"/>
</calcChain>
</file>

<file path=xl/sharedStrings.xml><?xml version="1.0" encoding="utf-8"?>
<sst xmlns="http://schemas.openxmlformats.org/spreadsheetml/2006/main" count="37" uniqueCount="29">
  <si>
    <t>ORG ID</t>
  </si>
  <si>
    <t>MEDMS</t>
  </si>
  <si>
    <t>LEA</t>
  </si>
  <si>
    <t>FY22 (F) Allocation</t>
  </si>
  <si>
    <t>FY22 PRIVATE SCH RESIDENT ADJ [This decreases the SAU alloc]</t>
  </si>
  <si>
    <t>FY22 PRIVATE SCH SERVICE ADJ [This increases the SAU alloc]</t>
  </si>
  <si>
    <t>FY22 (F) ADJUSTED AMOUNT</t>
  </si>
  <si>
    <t>FY22(F) TITLE ID, SubPart 2 REGULAR ADJ</t>
  </si>
  <si>
    <t>BLUE HILL</t>
  </si>
  <si>
    <t>CASTINE</t>
  </si>
  <si>
    <t>BROOKLIN</t>
  </si>
  <si>
    <t>SURRY</t>
  </si>
  <si>
    <t>PENOBSCOT</t>
  </si>
  <si>
    <t>BROOKSVILLE</t>
  </si>
  <si>
    <t>DEER ISLE STONINGTON</t>
  </si>
  <si>
    <t>DI-S</t>
  </si>
  <si>
    <t>SEDGEWICK</t>
  </si>
  <si>
    <t>JONESPORT</t>
  </si>
  <si>
    <t>BEALS</t>
  </si>
  <si>
    <t>MOOSABEC CSD</t>
  </si>
  <si>
    <t>RSU 28</t>
  </si>
  <si>
    <t>FIVE TOWN CSD</t>
  </si>
  <si>
    <t>BAR HARBOR</t>
  </si>
  <si>
    <t>MOUNT DESERT</t>
  </si>
  <si>
    <t>SOUTHWEST HARBOR</t>
  </si>
  <si>
    <t>TREMONT</t>
  </si>
  <si>
    <t>TRENTON</t>
  </si>
  <si>
    <t>MSAD 76</t>
  </si>
  <si>
    <t>COOPED LEA'S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</si>
</sst>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horizontal="left"/>
    </xf>
    <xf numFmtId="1" fontId="0" fillId="3" borderId="1" xfId="0" applyNumberFormat="1" applyFill="1" applyBorder="1"/>
    <xf numFmtId="0" fontId="0" fillId="0" borderId="1" xfId="0" applyBorder="1"/>
    <xf numFmtId="44" fontId="0" fillId="0" borderId="1" xfId="1" applyFont="1" applyBorder="1"/>
    <xf numFmtId="44" fontId="0" fillId="2" borderId="1" xfId="1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" fontId="0" fillId="4" borderId="1" xfId="0" applyNumberFormat="1" applyFill="1" applyBorder="1"/>
    <xf numFmtId="44" fontId="0" fillId="4" borderId="1" xfId="1" applyFont="1" applyFill="1" applyBorder="1"/>
    <xf numFmtId="44" fontId="0" fillId="3" borderId="2" xfId="1" applyFont="1" applyFill="1" applyBorder="1"/>
    <xf numFmtId="0" fontId="2" fillId="0" borderId="0" xfId="0" applyFont="1"/>
    <xf numFmtId="44" fontId="0" fillId="0" borderId="0" xfId="0" applyNumberFormat="1"/>
    <xf numFmtId="44" fontId="2" fillId="4" borderId="0" xfId="0" applyNumberFormat="1" applyFont="1" applyFill="1"/>
    <xf numFmtId="1" fontId="0" fillId="5" borderId="1" xfId="0" applyNumberFormat="1" applyFill="1" applyBorder="1"/>
    <xf numFmtId="44" fontId="0" fillId="5" borderId="1" xfId="1" applyFont="1" applyFill="1" applyBorder="1"/>
    <xf numFmtId="44" fontId="2" fillId="5" borderId="0" xfId="0" applyNumberFormat="1" applyFont="1" applyFill="1"/>
    <xf numFmtId="1" fontId="0" fillId="6" borderId="1" xfId="0" applyNumberFormat="1" applyFill="1" applyBorder="1"/>
    <xf numFmtId="44" fontId="0" fillId="6" borderId="1" xfId="1" applyFont="1" applyFill="1" applyBorder="1"/>
    <xf numFmtId="44" fontId="2" fillId="6" borderId="0" xfId="0" applyNumberFormat="1" applyFont="1" applyFill="1"/>
    <xf numFmtId="1" fontId="0" fillId="7" borderId="1" xfId="0" applyNumberFormat="1" applyFill="1" applyBorder="1"/>
    <xf numFmtId="44" fontId="0" fillId="7" borderId="1" xfId="1" applyFont="1" applyFill="1" applyBorder="1"/>
    <xf numFmtId="44" fontId="2" fillId="7" borderId="0" xfId="0" applyNumberFormat="1" applyFont="1" applyFill="1"/>
    <xf numFmtId="0" fontId="0" fillId="0" borderId="3" xfId="0" applyBorder="1" applyAlignment="1">
      <alignment vertical="center" wrapText="1"/>
    </xf>
    <xf numFmtId="0" fontId="0" fillId="0" borderId="0" xfId="0" applyBorder="1"/>
    <xf numFmtId="8" fontId="0" fillId="0" borderId="0" xfId="0" applyNumberFormat="1" applyBorder="1" applyAlignment="1">
      <alignment vertical="center" wrapText="1"/>
    </xf>
    <xf numFmtId="1" fontId="0" fillId="8" borderId="1" xfId="0" applyNumberFormat="1" applyFill="1" applyBorder="1"/>
    <xf numFmtId="44" fontId="0" fillId="8" borderId="1" xfId="1" applyFont="1" applyFill="1" applyBorder="1"/>
    <xf numFmtId="44" fontId="2" fillId="8" borderId="0" xfId="0" applyNumberFormat="1" applyFont="1" applyFill="1"/>
    <xf numFmtId="164" fontId="0" fillId="0" borderId="0" xfId="0" applyNumberFormat="1"/>
    <xf numFmtId="44" fontId="0" fillId="3" borderId="1" xfId="1" applyFont="1" applyFill="1" applyBorder="1"/>
    <xf numFmtId="3" fontId="7" fillId="0" borderId="1" xfId="0" applyNumberFormat="1" applyFont="1" applyBorder="1"/>
    <xf numFmtId="3" fontId="0" fillId="2" borderId="1" xfId="0" applyNumberFormat="1" applyFill="1" applyBorder="1"/>
    <xf numFmtId="165" fontId="9" fillId="0" borderId="1" xfId="2" applyNumberFormat="1" applyFont="1" applyFill="1" applyBorder="1"/>
    <xf numFmtId="165" fontId="8" fillId="0" borderId="1" xfId="2" applyNumberFormat="1" applyFont="1" applyFill="1" applyBorder="1"/>
    <xf numFmtId="165" fontId="8" fillId="3" borderId="1" xfId="2" applyNumberFormat="1" applyFont="1" applyFill="1" applyBorder="1"/>
    <xf numFmtId="165" fontId="9" fillId="3" borderId="1" xfId="2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ckie%20FY22%20FINAL%20TI%20Allo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NCLB%20Drive%20at%20DOE\FY21\Title%20I%20Allocations\Jackie%20FY21%20Allocations%20ve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"/>
      <sheetName val="Sheet1"/>
      <sheetName val="BASIC"/>
      <sheetName val="CONCENTRATION"/>
      <sheetName val="TARGETED"/>
      <sheetName val="EFIG"/>
      <sheetName val="Sch Imp &amp; State Admin"/>
      <sheetName val="USDE ALLOC"/>
      <sheetName val="USDE POPULATION"/>
      <sheetName val="COMPARISON"/>
      <sheetName val="FY20 ACCT DIST"/>
      <sheetName val="DIST BREAKOUTS-CHARTER"/>
      <sheetName val="Sheet2"/>
      <sheetName val="CEP Adjustments"/>
    </sheetNames>
    <sheetDataSet>
      <sheetData sheetId="0"/>
      <sheetData sheetId="1"/>
      <sheetData sheetId="2">
        <row r="16">
          <cell r="A16">
            <v>2</v>
          </cell>
          <cell r="B16">
            <v>1000</v>
          </cell>
          <cell r="C16" t="str">
            <v>ACTON</v>
          </cell>
        </row>
        <row r="17">
          <cell r="A17">
            <v>1038</v>
          </cell>
          <cell r="B17">
            <v>1284</v>
          </cell>
          <cell r="C17" t="str">
            <v>AIRLINE CSD AURORA</v>
          </cell>
        </row>
        <row r="18">
          <cell r="B18">
            <v>1001</v>
          </cell>
          <cell r="C18" t="str">
            <v>ALEXANDER</v>
          </cell>
        </row>
        <row r="19">
          <cell r="A19">
            <v>1734</v>
          </cell>
          <cell r="C19" t="str">
            <v>ANDOVER</v>
          </cell>
        </row>
        <row r="20">
          <cell r="A20">
            <v>9</v>
          </cell>
          <cell r="C20" t="str">
            <v>APPLETON</v>
          </cell>
        </row>
        <row r="21">
          <cell r="C21" t="str">
            <v>AROOSTOOK UNORGANIZED TERRITORY</v>
          </cell>
        </row>
        <row r="22">
          <cell r="C22" t="str">
            <v>ATHENS</v>
          </cell>
        </row>
        <row r="23">
          <cell r="C23" t="str">
            <v>AUBURN</v>
          </cell>
        </row>
        <row r="24">
          <cell r="C24" t="str">
            <v>AUGUSTA</v>
          </cell>
        </row>
        <row r="25">
          <cell r="C25" t="str">
            <v>BAILEYVILLE</v>
          </cell>
        </row>
        <row r="26">
          <cell r="C26" t="str">
            <v>BANGOR</v>
          </cell>
        </row>
        <row r="27">
          <cell r="C27" t="str">
            <v>BAR HARBOR</v>
          </cell>
        </row>
        <row r="28">
          <cell r="C28" t="str">
            <v>BARING PLT</v>
          </cell>
        </row>
        <row r="29">
          <cell r="C29" t="str">
            <v>BEALS</v>
          </cell>
        </row>
        <row r="30">
          <cell r="C30" t="str">
            <v>BEAVER COVE</v>
          </cell>
        </row>
        <row r="31">
          <cell r="C31" t="str">
            <v>BEDDINGTON</v>
          </cell>
        </row>
        <row r="32">
          <cell r="C32" t="str">
            <v>BIDDEFORD</v>
          </cell>
        </row>
        <row r="33">
          <cell r="C33" t="str">
            <v>BLUE HILL</v>
          </cell>
        </row>
        <row r="34">
          <cell r="C34" t="str">
            <v>BOOTHBAY-BOOTHBAY HARBOR CSD</v>
          </cell>
        </row>
        <row r="35">
          <cell r="C35" t="str">
            <v>BOWERBANK</v>
          </cell>
        </row>
        <row r="36">
          <cell r="C36" t="str">
            <v>BREMEN</v>
          </cell>
        </row>
        <row r="37">
          <cell r="C37" t="str">
            <v>BREWER</v>
          </cell>
        </row>
        <row r="38">
          <cell r="A38">
            <v>86</v>
          </cell>
          <cell r="C38" t="str">
            <v>BRIDGEWATER</v>
          </cell>
        </row>
        <row r="39">
          <cell r="C39" t="str">
            <v>Brighton Plt</v>
          </cell>
        </row>
        <row r="40">
          <cell r="C40" t="str">
            <v>BRISTOL</v>
          </cell>
        </row>
        <row r="41">
          <cell r="C41" t="str">
            <v>BROOKLIN</v>
          </cell>
        </row>
        <row r="42">
          <cell r="C42" t="str">
            <v>BROOKSVILLE</v>
          </cell>
        </row>
        <row r="43">
          <cell r="C43" t="str">
            <v>BRUNSWICK</v>
          </cell>
        </row>
        <row r="44">
          <cell r="C44" t="str">
            <v>Burlington Public Schools</v>
          </cell>
        </row>
        <row r="45">
          <cell r="C45" t="str">
            <v>Byron Public Schools</v>
          </cell>
        </row>
        <row r="46">
          <cell r="C46" t="str">
            <v>CALAIS</v>
          </cell>
        </row>
        <row r="47">
          <cell r="C47" t="str">
            <v>CAPE ELIZABETH</v>
          </cell>
        </row>
        <row r="48">
          <cell r="C48" t="str">
            <v>CARATUNK</v>
          </cell>
        </row>
        <row r="49">
          <cell r="C49" t="str">
            <v>CARRABASSETT VLY</v>
          </cell>
        </row>
        <row r="50">
          <cell r="C50" t="str">
            <v>CARROLL PLT</v>
          </cell>
        </row>
        <row r="51">
          <cell r="C51" t="str">
            <v>CARY PLT</v>
          </cell>
        </row>
        <row r="52">
          <cell r="C52" t="str">
            <v>CASTINE</v>
          </cell>
        </row>
        <row r="53">
          <cell r="C53" t="str">
            <v>CASWELL</v>
          </cell>
        </row>
        <row r="54">
          <cell r="C54" t="str">
            <v>CHARLOTTE</v>
          </cell>
        </row>
        <row r="55">
          <cell r="C55" t="str">
            <v>CHEBEGUE ISLAND</v>
          </cell>
        </row>
        <row r="56">
          <cell r="C56" t="str">
            <v>CHERRYFIELD</v>
          </cell>
        </row>
        <row r="57">
          <cell r="C57" t="str">
            <v>COOPER</v>
          </cell>
        </row>
        <row r="58">
          <cell r="C58" t="str">
            <v>COPLIN PLT</v>
          </cell>
        </row>
        <row r="59">
          <cell r="C59" t="str">
            <v>COMMUNITY REGIONAL CHARTER SCHOOL</v>
          </cell>
        </row>
        <row r="60">
          <cell r="C60" t="str">
            <v>CRANBERRY ISLES</v>
          </cell>
        </row>
        <row r="61">
          <cell r="C61" t="str">
            <v>CRAWFORD</v>
          </cell>
        </row>
        <row r="62">
          <cell r="C62" t="str">
            <v>CUTLER</v>
          </cell>
        </row>
        <row r="63">
          <cell r="C63" t="str">
            <v>DAMARISCOTTA</v>
          </cell>
        </row>
        <row r="64">
          <cell r="C64" t="str">
            <v>DAYTON</v>
          </cell>
        </row>
        <row r="65">
          <cell r="C65" t="str">
            <v>DEBLOIS</v>
          </cell>
        </row>
        <row r="66">
          <cell r="C66" t="str">
            <v>DEDHAM</v>
          </cell>
        </row>
        <row r="67">
          <cell r="C67" t="str">
            <v>DEER I-STON CSD STONINGTON</v>
          </cell>
        </row>
        <row r="68">
          <cell r="C68" t="str">
            <v>DENNISTOWN PLT</v>
          </cell>
        </row>
        <row r="69">
          <cell r="C69" t="str">
            <v>DENNYSVILLE</v>
          </cell>
        </row>
        <row r="70">
          <cell r="C70" t="str">
            <v>DREW PLT</v>
          </cell>
        </row>
        <row r="71">
          <cell r="C71" t="str">
            <v>EAST MACHIAS</v>
          </cell>
        </row>
        <row r="72">
          <cell r="C72" t="str">
            <v>EAST MILLINOCKET</v>
          </cell>
        </row>
        <row r="73">
          <cell r="C73" t="str">
            <v>EAST RANGE CSD TOPSFIELD</v>
          </cell>
        </row>
        <row r="74">
          <cell r="C74" t="str">
            <v>EASTON</v>
          </cell>
        </row>
        <row r="75">
          <cell r="C75" t="str">
            <v>EASTPORT</v>
          </cell>
        </row>
        <row r="76">
          <cell r="C76" t="str">
            <v>EDGECOMB</v>
          </cell>
        </row>
        <row r="77">
          <cell r="C77" t="str">
            <v>ELLSWORTH</v>
          </cell>
        </row>
        <row r="78">
          <cell r="C78" t="str">
            <v>EUSTIS</v>
          </cell>
        </row>
        <row r="79">
          <cell r="C79" t="str">
            <v>FALMOUTH</v>
          </cell>
        </row>
        <row r="80">
          <cell r="C80" t="str">
            <v>FAYETTE</v>
          </cell>
        </row>
        <row r="81">
          <cell r="C81" t="str">
            <v>Fiddlehead School</v>
          </cell>
        </row>
        <row r="82">
          <cell r="C82" t="str">
            <v>FIVE TOWN COMMUNITY SCHOOL DISTRICT</v>
          </cell>
        </row>
        <row r="83">
          <cell r="C83" t="str">
            <v>FRANKLIN UNORGANIZED TERRITORY</v>
          </cell>
        </row>
        <row r="84">
          <cell r="C84" t="str">
            <v>FRENCHBORO</v>
          </cell>
        </row>
        <row r="85">
          <cell r="C85" t="str">
            <v>GEORGETOWN</v>
          </cell>
        </row>
        <row r="86">
          <cell r="C86" t="str">
            <v>GILEAD</v>
          </cell>
        </row>
        <row r="87">
          <cell r="C87" t="str">
            <v>GLENBURN</v>
          </cell>
        </row>
        <row r="88">
          <cell r="C88" t="str">
            <v>GLENWOOD PLT</v>
          </cell>
        </row>
        <row r="89">
          <cell r="C89" t="str">
            <v>GORHAM</v>
          </cell>
        </row>
        <row r="90">
          <cell r="A90">
            <v>205</v>
          </cell>
          <cell r="C90" t="str">
            <v>GRAND ISLE</v>
          </cell>
        </row>
        <row r="92">
          <cell r="C92" t="str">
            <v>GR LAKE STR PLT</v>
          </cell>
        </row>
        <row r="93">
          <cell r="C93" t="str">
            <v>GR SLT BAY CSD DAMARISCOTTA</v>
          </cell>
        </row>
        <row r="94">
          <cell r="C94" t="str">
            <v>GREENBUSH</v>
          </cell>
        </row>
        <row r="95">
          <cell r="C95" t="str">
            <v>GREENVILLE</v>
          </cell>
        </row>
        <row r="96">
          <cell r="C96" t="str">
            <v>HANCOCK</v>
          </cell>
        </row>
        <row r="97">
          <cell r="C97" t="str">
            <v>HANCOCK UNORGANIZED TERRITORY</v>
          </cell>
        </row>
        <row r="98">
          <cell r="C98" t="str">
            <v>HARMONY</v>
          </cell>
        </row>
        <row r="99">
          <cell r="C99" t="str">
            <v>Harpswell Coastal</v>
          </cell>
        </row>
        <row r="100">
          <cell r="C100" t="str">
            <v>HERMON</v>
          </cell>
        </row>
        <row r="101">
          <cell r="C101" t="str">
            <v>HIGHLAND PLT</v>
          </cell>
        </row>
        <row r="102">
          <cell r="C102" t="str">
            <v>HOPE</v>
          </cell>
        </row>
        <row r="103">
          <cell r="C103" t="str">
            <v>Indian Island</v>
          </cell>
        </row>
        <row r="104">
          <cell r="C104" t="str">
            <v>Indian Township</v>
          </cell>
        </row>
        <row r="105">
          <cell r="C105" t="str">
            <v>ISLE AU HAUT</v>
          </cell>
        </row>
        <row r="106">
          <cell r="C106" t="str">
            <v>ISLESBORO</v>
          </cell>
        </row>
        <row r="107">
          <cell r="C107" t="str">
            <v>JEFFERSON</v>
          </cell>
        </row>
        <row r="108">
          <cell r="C108" t="str">
            <v>JONESBORO</v>
          </cell>
        </row>
        <row r="109">
          <cell r="C109" t="str">
            <v>JONESPORT</v>
          </cell>
        </row>
        <row r="110">
          <cell r="C110" t="str">
            <v>KENNEBEC UNORGANIZED TERRITORY</v>
          </cell>
        </row>
        <row r="111">
          <cell r="C111" t="str">
            <v>KINGSBURY PLT</v>
          </cell>
        </row>
        <row r="112">
          <cell r="C112" t="str">
            <v>KITTERY</v>
          </cell>
        </row>
        <row r="113">
          <cell r="C113" t="str">
            <v>KNOX UNORGANIZED TERRITORY</v>
          </cell>
        </row>
        <row r="114">
          <cell r="A114">
            <v>1351</v>
          </cell>
          <cell r="C114" t="str">
            <v>LAKE VIEW PLT</v>
          </cell>
        </row>
        <row r="115">
          <cell r="C115" t="str">
            <v>LAKEVILLE</v>
          </cell>
        </row>
        <row r="116">
          <cell r="C116" t="str">
            <v>LAMOINE</v>
          </cell>
        </row>
        <row r="117">
          <cell r="C117" t="str">
            <v>LEWISTON</v>
          </cell>
        </row>
        <row r="118">
          <cell r="C118" t="str">
            <v>LIMESTONE</v>
          </cell>
        </row>
        <row r="119">
          <cell r="C119" t="str">
            <v>LINCOLN PLT</v>
          </cell>
        </row>
        <row r="120">
          <cell r="C120" t="str">
            <v>LINCOLN UNORGANIZED TERRITORY</v>
          </cell>
        </row>
        <row r="121">
          <cell r="C121" t="str">
            <v>LINCOLNVILLE</v>
          </cell>
        </row>
        <row r="122">
          <cell r="C122" t="str">
            <v>LISBON</v>
          </cell>
        </row>
        <row r="123">
          <cell r="C123" t="str">
            <v>LONG ISLAND</v>
          </cell>
        </row>
        <row r="124">
          <cell r="C124" t="str">
            <v>Louds Island Unorganized Territory</v>
          </cell>
        </row>
        <row r="125">
          <cell r="C125" t="str">
            <v>LOWELL</v>
          </cell>
        </row>
        <row r="126">
          <cell r="C126" t="str">
            <v>MACHIAS</v>
          </cell>
        </row>
        <row r="127">
          <cell r="C127" t="str">
            <v>MACHIASPORT</v>
          </cell>
        </row>
        <row r="128">
          <cell r="C128" t="str">
            <v>MACWAHOC PLT</v>
          </cell>
        </row>
        <row r="129">
          <cell r="C129" t="str">
            <v>MADAWASKA</v>
          </cell>
        </row>
        <row r="130">
          <cell r="C130" t="str">
            <v>MAINE ACADEMY OF NATURAL SCIENCE</v>
          </cell>
        </row>
        <row r="131">
          <cell r="C131" t="str">
            <v>Maine Connections Academy</v>
          </cell>
        </row>
        <row r="132">
          <cell r="C132" t="str">
            <v>Maine Virtual</v>
          </cell>
        </row>
        <row r="133">
          <cell r="C133" t="str">
            <v>MARSHFIELD</v>
          </cell>
        </row>
        <row r="134">
          <cell r="C134" t="str">
            <v>MEDDYBEMPS</v>
          </cell>
        </row>
        <row r="135">
          <cell r="C135" t="str">
            <v>MEDFORD</v>
          </cell>
        </row>
        <row r="136">
          <cell r="C136" t="str">
            <v>MEDWAY</v>
          </cell>
        </row>
        <row r="137">
          <cell r="C137" t="str">
            <v>MILFORD</v>
          </cell>
        </row>
        <row r="138">
          <cell r="C138" t="str">
            <v>MILLINOCKET</v>
          </cell>
        </row>
        <row r="139">
          <cell r="C139" t="str">
            <v>MONHEGAN PLT</v>
          </cell>
        </row>
        <row r="140">
          <cell r="C140" t="str">
            <v>MOOSABEC CSD JONESPORT</v>
          </cell>
        </row>
        <row r="141">
          <cell r="C141" t="str">
            <v>MOUNT DESERT</v>
          </cell>
        </row>
        <row r="142">
          <cell r="C142" t="str">
            <v>MT DESERT CSD BAR HARBOR</v>
          </cell>
        </row>
        <row r="143">
          <cell r="C143" t="str">
            <v>NASHVILLE PLT</v>
          </cell>
        </row>
        <row r="144">
          <cell r="A144">
            <v>317</v>
          </cell>
          <cell r="C144" t="str">
            <v>NEW SWEDEN</v>
          </cell>
        </row>
        <row r="145">
          <cell r="C145" t="str">
            <v>NEWCASTLE</v>
          </cell>
        </row>
        <row r="146">
          <cell r="C146" t="str">
            <v>NOBLEBORO</v>
          </cell>
        </row>
        <row r="147">
          <cell r="C147" t="str">
            <v>NORTHFIELD</v>
          </cell>
        </row>
        <row r="148">
          <cell r="C148" t="str">
            <v>NORTHPORT</v>
          </cell>
        </row>
        <row r="149">
          <cell r="C149" t="str">
            <v>ORIENT</v>
          </cell>
        </row>
        <row r="150">
          <cell r="C150" t="str">
            <v>ORRINGTON</v>
          </cell>
        </row>
        <row r="151">
          <cell r="C151" t="str">
            <v>OTIS</v>
          </cell>
        </row>
        <row r="152">
          <cell r="C152" t="str">
            <v>OXFORD UNORGANIZED TERRITORY</v>
          </cell>
        </row>
        <row r="153">
          <cell r="C153" t="str">
            <v>PEMBROKE</v>
          </cell>
        </row>
        <row r="154">
          <cell r="C154" t="str">
            <v>PENOBSCOT</v>
          </cell>
        </row>
        <row r="155">
          <cell r="C155" t="str">
            <v>PENOBSCOT UNORGANIZED TERRITORY</v>
          </cell>
        </row>
        <row r="156">
          <cell r="C156" t="str">
            <v>PERRY</v>
          </cell>
        </row>
        <row r="157">
          <cell r="C157" t="str">
            <v>PICTAQUIS UNORGANIZED TERRITORY</v>
          </cell>
        </row>
        <row r="158">
          <cell r="A158">
            <v>1013</v>
          </cell>
          <cell r="C158" t="str">
            <v>Pleasant Point</v>
          </cell>
        </row>
        <row r="159">
          <cell r="C159" t="str">
            <v>PLEASANT RDGE PLT</v>
          </cell>
        </row>
        <row r="160">
          <cell r="C160" t="str">
            <v>PORTLAND</v>
          </cell>
        </row>
        <row r="161">
          <cell r="C161" t="str">
            <v>PRINCETON</v>
          </cell>
        </row>
        <row r="162">
          <cell r="A162">
            <v>399</v>
          </cell>
          <cell r="C162" t="str">
            <v>REED PLT</v>
          </cell>
        </row>
        <row r="163">
          <cell r="C163" t="str">
            <v>RSU 01</v>
          </cell>
        </row>
        <row r="164">
          <cell r="C164" t="str">
            <v>RSU 02</v>
          </cell>
        </row>
        <row r="165">
          <cell r="C165" t="str">
            <v>RSU 04</v>
          </cell>
        </row>
        <row r="166">
          <cell r="C166" t="str">
            <v>RSU 05</v>
          </cell>
        </row>
        <row r="167">
          <cell r="C167" t="str">
            <v>RSU 10</v>
          </cell>
        </row>
        <row r="168">
          <cell r="C168" t="str">
            <v>RSU 12</v>
          </cell>
        </row>
        <row r="169">
          <cell r="C169" t="str">
            <v>RSU 13</v>
          </cell>
        </row>
        <row r="170">
          <cell r="C170" t="str">
            <v>RSU 14</v>
          </cell>
        </row>
        <row r="171">
          <cell r="C171" t="str">
            <v>RSU 16</v>
          </cell>
        </row>
        <row r="172">
          <cell r="C172" t="str">
            <v>RSU 18</v>
          </cell>
        </row>
        <row r="173">
          <cell r="C173" t="str">
            <v>RSU 19</v>
          </cell>
        </row>
        <row r="174">
          <cell r="C174" t="str">
            <v>RSU 20</v>
          </cell>
        </row>
        <row r="175">
          <cell r="C175" t="str">
            <v>RSU 21</v>
          </cell>
        </row>
        <row r="176">
          <cell r="C176" t="str">
            <v>RSU 22</v>
          </cell>
        </row>
        <row r="177">
          <cell r="C177" t="str">
            <v>RSU 23</v>
          </cell>
        </row>
        <row r="178">
          <cell r="C178" t="str">
            <v>RSU 24</v>
          </cell>
        </row>
        <row r="179">
          <cell r="C179" t="str">
            <v>RSU 25</v>
          </cell>
        </row>
        <row r="180">
          <cell r="C180" t="str">
            <v>RSU 26</v>
          </cell>
        </row>
        <row r="181">
          <cell r="C181" t="str">
            <v>RSU 34</v>
          </cell>
        </row>
        <row r="182">
          <cell r="C182" t="str">
            <v>RSU 38</v>
          </cell>
        </row>
        <row r="183">
          <cell r="C183" t="str">
            <v>RSU 39</v>
          </cell>
        </row>
        <row r="184">
          <cell r="C184" t="str">
            <v>RSU 50</v>
          </cell>
        </row>
        <row r="185">
          <cell r="C185" t="str">
            <v>RSU 56</v>
          </cell>
        </row>
        <row r="186">
          <cell r="C186" t="str">
            <v>RSU 71</v>
          </cell>
        </row>
        <row r="187">
          <cell r="C187" t="str">
            <v>RSU 73</v>
          </cell>
        </row>
        <row r="188">
          <cell r="C188" t="str">
            <v>RSU 78</v>
          </cell>
        </row>
        <row r="189">
          <cell r="A189">
            <v>405</v>
          </cell>
          <cell r="C189" t="str">
            <v>ROBBINSTON</v>
          </cell>
        </row>
        <row r="190">
          <cell r="C190" t="str">
            <v>ROQUE BLUFFS</v>
          </cell>
        </row>
        <row r="191">
          <cell r="C191" t="str">
            <v>SACO</v>
          </cell>
        </row>
        <row r="192">
          <cell r="C192" t="str">
            <v>SAGADAHOC UNORGANIZED TERRITORY</v>
          </cell>
        </row>
        <row r="193">
          <cell r="C193" t="str">
            <v>SANFORD</v>
          </cell>
        </row>
        <row r="194">
          <cell r="C194" t="str">
            <v>SCARBOROUGH</v>
          </cell>
        </row>
        <row r="195">
          <cell r="C195" t="str">
            <v>RSU 79/MSAD 01</v>
          </cell>
        </row>
        <row r="196">
          <cell r="C196" t="str">
            <v>RSU 03/MSAD 03 THORNDIKE</v>
          </cell>
        </row>
        <row r="197">
          <cell r="C197" t="str">
            <v xml:space="preserve">RSU 80/MSAD 04 </v>
          </cell>
        </row>
        <row r="198">
          <cell r="C198" t="str">
            <v>RSU 06/MSAD 06 BUXTON</v>
          </cell>
        </row>
        <row r="199">
          <cell r="C199" t="str">
            <v>RSU 07/MSAD 07 NORTH HAVEN</v>
          </cell>
        </row>
        <row r="200">
          <cell r="C200" t="str">
            <v>RSU 08/MSAD 08 VINALHAVEN</v>
          </cell>
        </row>
        <row r="201">
          <cell r="C201" t="str">
            <v>RSU 09</v>
          </cell>
        </row>
        <row r="202">
          <cell r="C202" t="str">
            <v>MSAD 10</v>
          </cell>
        </row>
        <row r="203">
          <cell r="C203" t="str">
            <v>RSU 11/MSAD 11 GARDINER</v>
          </cell>
        </row>
        <row r="204">
          <cell r="C204" t="str">
            <v>RSU 82/MSAD 12 JACKMAN</v>
          </cell>
        </row>
        <row r="205">
          <cell r="C205" t="str">
            <v>RSU 83/MSAD 13 BINGHAM</v>
          </cell>
        </row>
        <row r="206">
          <cell r="C206" t="str">
            <v>RSU 84/MSAD 14 DANFORTH</v>
          </cell>
        </row>
        <row r="207">
          <cell r="C207" t="str">
            <v>RSU 15/MSAD 15 GRAY</v>
          </cell>
        </row>
        <row r="208">
          <cell r="C208" t="str">
            <v>RSU 17/MSAD 17 NORWAY</v>
          </cell>
        </row>
        <row r="209">
          <cell r="C209" t="str">
            <v>RSU 85/MSAD 19 LUBEC</v>
          </cell>
        </row>
        <row r="210">
          <cell r="C210" t="str">
            <v>RSU 86/MSAD 20 FT. FAIRFIELD</v>
          </cell>
        </row>
        <row r="211">
          <cell r="C211" t="str">
            <v>RSU 87/MSAD 23 CARMEL</v>
          </cell>
        </row>
        <row r="212">
          <cell r="C212" t="str">
            <v>RSU 88/MSAD 24 VAN BUREN</v>
          </cell>
        </row>
        <row r="213">
          <cell r="C213" t="str">
            <v>MSAD 27 FT. KENT</v>
          </cell>
        </row>
        <row r="214">
          <cell r="C214" t="str">
            <v>RSU 28/MSAD 28 CAMDEN</v>
          </cell>
        </row>
        <row r="215">
          <cell r="C215" t="str">
            <v>RSU 29/MSAD 29 HOULTON</v>
          </cell>
        </row>
        <row r="216">
          <cell r="C216" t="str">
            <v>RSU 30/MSAD 30 LEE</v>
          </cell>
        </row>
        <row r="217">
          <cell r="C217" t="str">
            <v>RSU 31/MSAD 31 HOWLAND</v>
          </cell>
        </row>
        <row r="218">
          <cell r="C218" t="str">
            <v>RSU 32/MSAD 32 ASHLAND</v>
          </cell>
        </row>
        <row r="219">
          <cell r="C219" t="str">
            <v>RSU 33/MSAD 33 ST. AGATHA</v>
          </cell>
        </row>
        <row r="220">
          <cell r="C220" t="str">
            <v>RSU 35/MSAD 35 ELIOT</v>
          </cell>
        </row>
        <row r="221">
          <cell r="C221" t="str">
            <v>RSU 37/MSAD 37 HARRINGTON</v>
          </cell>
        </row>
        <row r="222">
          <cell r="C222" t="str">
            <v>RSU 40/MSAD 40 WALDOBORO</v>
          </cell>
        </row>
        <row r="223">
          <cell r="C223" t="str">
            <v>RSU 41/MSAD 41 MILO</v>
          </cell>
        </row>
        <row r="224">
          <cell r="C224" t="str">
            <v>RSU 42/MSAD 42 MARS HILL</v>
          </cell>
        </row>
        <row r="225">
          <cell r="C225" t="str">
            <v>RSU 44/MSAD 44 BETHEL</v>
          </cell>
        </row>
        <row r="226">
          <cell r="C226" t="str">
            <v>RSU 45/MSAD 45 WASHBURN</v>
          </cell>
        </row>
        <row r="227">
          <cell r="C227" t="str">
            <v>RSU 46/MSAD 46 DEXTER</v>
          </cell>
        </row>
        <row r="228">
          <cell r="C228" t="str">
            <v>RSU 49/MSAD 49 FAIRFIELD</v>
          </cell>
        </row>
        <row r="229">
          <cell r="C229" t="str">
            <v>RSU 51/MSAD 51 CUMBERLAND</v>
          </cell>
        </row>
        <row r="230">
          <cell r="C230" t="str">
            <v>RSU 52/MSAD 52 TURNER</v>
          </cell>
        </row>
        <row r="231">
          <cell r="C231" t="str">
            <v>RSU 53/MSAD 53 PITTSFIELD</v>
          </cell>
        </row>
        <row r="232">
          <cell r="C232" t="str">
            <v>RSU 54/MSAD 54 SKOWHEGAN</v>
          </cell>
        </row>
        <row r="233">
          <cell r="C233" t="str">
            <v>RSU 55/MSAD 55 PORTER</v>
          </cell>
        </row>
        <row r="234">
          <cell r="C234" t="str">
            <v>RSU 57/MSAD 57 WATERBORO</v>
          </cell>
        </row>
        <row r="235">
          <cell r="C235" t="str">
            <v>RSU 58/MSAD 58 KINGFIELD</v>
          </cell>
        </row>
        <row r="236">
          <cell r="C236" t="str">
            <v>RSU 59/MSAD 59 MADISON</v>
          </cell>
        </row>
        <row r="237">
          <cell r="C237" t="str">
            <v>RSU 60/MSAD 60 BERWICK</v>
          </cell>
        </row>
        <row r="238">
          <cell r="C238" t="str">
            <v>RSU 61/MSAD 61 BRIDGTON</v>
          </cell>
        </row>
        <row r="239">
          <cell r="C239" t="str">
            <v>RSU 63/MSAD 63 EDDINGTON</v>
          </cell>
        </row>
        <row r="240">
          <cell r="C240" t="str">
            <v>RSU 64/MSAD 64 CORINTH</v>
          </cell>
        </row>
        <row r="241">
          <cell r="C241" t="str">
            <v>RSU 65/MSAD 65 MATINICUS IS PLT</v>
          </cell>
        </row>
        <row r="242">
          <cell r="C242" t="str">
            <v>RSU 67</v>
          </cell>
        </row>
        <row r="243">
          <cell r="C243" t="str">
            <v>RSU 68/MSAD 68 DOVER-FOXCROFT</v>
          </cell>
        </row>
        <row r="244">
          <cell r="C244" t="str">
            <v>RSU 70/MSAD 70 HODGDON</v>
          </cell>
        </row>
        <row r="245">
          <cell r="C245" t="str">
            <v>RSU 72/MSAD 72 FRYEBURG</v>
          </cell>
        </row>
        <row r="246">
          <cell r="C246" t="str">
            <v>RSU 74/MSAD 74 ANSON</v>
          </cell>
        </row>
        <row r="247">
          <cell r="C247" t="str">
            <v>RSU 75/MSAD 75 TOPSHAM</v>
          </cell>
        </row>
        <row r="248">
          <cell r="C248" t="str">
            <v>RSU 76/MSAD 76 SWAN'S ISLAND</v>
          </cell>
        </row>
        <row r="249">
          <cell r="C249" t="str">
            <v>SEBOEIS</v>
          </cell>
        </row>
        <row r="250">
          <cell r="C250" t="str">
            <v>SEDGWICK</v>
          </cell>
        </row>
        <row r="251">
          <cell r="C251" t="str">
            <v>SHIRLEY</v>
          </cell>
        </row>
        <row r="252">
          <cell r="C252" t="str">
            <v>MAINE ARTS ACADEMY -Snow Pond</v>
          </cell>
        </row>
        <row r="253">
          <cell r="C253" t="str">
            <v>SOMERSET UNORGANIZED TERRITORY</v>
          </cell>
        </row>
        <row r="254">
          <cell r="C254" t="str">
            <v>SOUTH BRISTOL</v>
          </cell>
        </row>
        <row r="255">
          <cell r="C255" t="str">
            <v>SOUTH PORTLAND</v>
          </cell>
        </row>
        <row r="256">
          <cell r="C256" t="str">
            <v>SOUTHPORT</v>
          </cell>
        </row>
        <row r="257">
          <cell r="C257" t="str">
            <v>SOUTHWEST HARBOR</v>
          </cell>
        </row>
        <row r="258">
          <cell r="C258" t="str">
            <v>ST GEORGE</v>
          </cell>
        </row>
        <row r="259">
          <cell r="C259" t="str">
            <v>SURRY</v>
          </cell>
        </row>
        <row r="260">
          <cell r="C260" t="str">
            <v>TALMADGE</v>
          </cell>
        </row>
        <row r="261">
          <cell r="C261" t="str">
            <v>THE FORKS PLT</v>
          </cell>
        </row>
        <row r="262">
          <cell r="C262" t="str">
            <v>TREMONT</v>
          </cell>
        </row>
        <row r="263">
          <cell r="C263" t="str">
            <v>TRENTON</v>
          </cell>
        </row>
        <row r="264">
          <cell r="C264" t="str">
            <v>UNORGANIZED TERRITORIES</v>
          </cell>
        </row>
        <row r="265">
          <cell r="C265" t="str">
            <v>UPTON</v>
          </cell>
        </row>
        <row r="266">
          <cell r="C266" t="str">
            <v>VANCEBORO</v>
          </cell>
        </row>
        <row r="267">
          <cell r="C267" t="str">
            <v>VASSALBORO</v>
          </cell>
        </row>
        <row r="268">
          <cell r="C268" t="str">
            <v>VEAZIE</v>
          </cell>
        </row>
        <row r="269">
          <cell r="C269" t="str">
            <v>WAITE</v>
          </cell>
        </row>
        <row r="270">
          <cell r="C270" t="str">
            <v>WASHINGTON UNORGANIZED TERRITORY</v>
          </cell>
        </row>
        <row r="271">
          <cell r="C271" t="str">
            <v>WATERVILLE</v>
          </cell>
        </row>
        <row r="272">
          <cell r="C272" t="str">
            <v>WELLS-OGNQT CSD WELLS</v>
          </cell>
        </row>
        <row r="273">
          <cell r="C273" t="str">
            <v>WESLEY</v>
          </cell>
        </row>
        <row r="274">
          <cell r="C274" t="str">
            <v>WEST BATH</v>
          </cell>
        </row>
        <row r="275">
          <cell r="C275" t="str">
            <v>WEST FORKS</v>
          </cell>
        </row>
        <row r="276">
          <cell r="C276" t="str">
            <v>WESTBROOK</v>
          </cell>
        </row>
        <row r="277">
          <cell r="C277" t="str">
            <v>WESTMANLAND</v>
          </cell>
        </row>
        <row r="278">
          <cell r="C278" t="str">
            <v>WHITING</v>
          </cell>
        </row>
        <row r="279">
          <cell r="C279" t="str">
            <v>WHITNEYVILLE</v>
          </cell>
        </row>
        <row r="280">
          <cell r="C280" t="str">
            <v>WILLIMANTIC</v>
          </cell>
        </row>
        <row r="281">
          <cell r="C281" t="str">
            <v>WINSLOW</v>
          </cell>
        </row>
        <row r="282">
          <cell r="C282" t="str">
            <v>Winterville Plantation Public Schools</v>
          </cell>
        </row>
        <row r="283">
          <cell r="C283" t="str">
            <v>WINTHROP</v>
          </cell>
        </row>
        <row r="284">
          <cell r="C284" t="str">
            <v>WISCASSET</v>
          </cell>
        </row>
        <row r="285">
          <cell r="C285" t="str">
            <v>WOODLAND</v>
          </cell>
        </row>
        <row r="286">
          <cell r="C286" t="str">
            <v>WOODVILLE</v>
          </cell>
        </row>
        <row r="287">
          <cell r="C287" t="str">
            <v>YARMOUTH</v>
          </cell>
        </row>
        <row r="288">
          <cell r="C288" t="str">
            <v>YORK</v>
          </cell>
        </row>
        <row r="289">
          <cell r="C289" t="str">
            <v>PART D SUBPART 2</v>
          </cell>
        </row>
        <row r="290">
          <cell r="C290" t="str">
            <v>BAXTER ACADEMY</v>
          </cell>
        </row>
        <row r="291">
          <cell r="C291" t="str">
            <v>RSU 89</v>
          </cell>
        </row>
        <row r="292">
          <cell r="C292" t="str">
            <v>SEBAGO</v>
          </cell>
        </row>
        <row r="293">
          <cell r="C293" t="str">
            <v>ACADIA ACADEMY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"/>
      <sheetName val="Sheet1"/>
      <sheetName val="BASIC"/>
      <sheetName val="CONCENTRATION"/>
      <sheetName val="TARGETED"/>
      <sheetName val="EFIG"/>
      <sheetName val="Sch Imp &amp; State Admin"/>
      <sheetName val="USDE ALLOC"/>
      <sheetName val="USDE POPULATION"/>
      <sheetName val="COMPARISON"/>
      <sheetName val="FY21 ACCT DIST"/>
      <sheetName val="DIST BREAKOUTS-CHARTER"/>
      <sheetName val="Sheet2"/>
      <sheetName val="CEP Adjustments"/>
    </sheetNames>
    <sheetDataSet>
      <sheetData sheetId="0" refreshError="1"/>
      <sheetData sheetId="1" refreshError="1"/>
      <sheetData sheetId="2">
        <row r="296">
          <cell r="C296" t="str">
            <v>Ecology Learning Center</v>
          </cell>
        </row>
      </sheetData>
      <sheetData sheetId="3" refreshError="1"/>
      <sheetData sheetId="4" refreshError="1"/>
      <sheetData sheetId="5" refreshError="1"/>
      <sheetData sheetId="6">
        <row r="296">
          <cell r="BO296">
            <v>12802.881304184952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8EC2-9443-46F3-905B-1B61AF26016D}">
  <dimension ref="A1:H283"/>
  <sheetViews>
    <sheetView tabSelected="1" workbookViewId="0">
      <selection activeCell="G194" sqref="G194"/>
    </sheetView>
  </sheetViews>
  <sheetFormatPr defaultRowHeight="14.4" x14ac:dyDescent="0.3"/>
  <cols>
    <col min="3" max="3" width="29.88671875" customWidth="1"/>
    <col min="4" max="4" width="14.44140625" customWidth="1"/>
    <col min="5" max="5" width="14.88671875" customWidth="1"/>
    <col min="6" max="6" width="14.109375" customWidth="1"/>
    <col min="7" max="7" width="15.21875" customWidth="1"/>
    <col min="8" max="8" width="11.77734375" customWidth="1"/>
  </cols>
  <sheetData>
    <row r="1" spans="1:8" ht="109.2" x14ac:dyDescent="0.3">
      <c r="A1" s="1" t="s">
        <v>0</v>
      </c>
      <c r="B1" s="2" t="s">
        <v>1</v>
      </c>
      <c r="C1" s="2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9" t="s">
        <v>7</v>
      </c>
    </row>
    <row r="2" spans="1:8" x14ac:dyDescent="0.3">
      <c r="A2">
        <v>1761</v>
      </c>
      <c r="B2" s="3">
        <f>[1]BASIC!B16</f>
        <v>1000</v>
      </c>
      <c r="C2" s="4" t="str">
        <f>[1]BASIC!C293</f>
        <v>ACADIA ACADEMY</v>
      </c>
      <c r="D2" s="7">
        <v>71490.938495772905</v>
      </c>
      <c r="E2" s="35"/>
      <c r="F2" s="35"/>
      <c r="G2" s="36">
        <f>+D2-E2+F2</f>
        <v>71490.938495772905</v>
      </c>
      <c r="H2" s="6"/>
    </row>
    <row r="3" spans="1:8" x14ac:dyDescent="0.3">
      <c r="A3" s="3">
        <f>[1]BASIC!A16</f>
        <v>2</v>
      </c>
      <c r="B3" s="3">
        <f>[1]BASIC!B17</f>
        <v>1284</v>
      </c>
      <c r="C3" s="3" t="str">
        <f>[1]BASIC!C16</f>
        <v>ACTON</v>
      </c>
      <c r="D3" s="7">
        <v>53621.141996413608</v>
      </c>
      <c r="E3" s="37"/>
      <c r="F3" s="38"/>
      <c r="G3" s="36">
        <f t="shared" ref="G3:G66" si="0">+D3-E3+F3</f>
        <v>53621.141996413608</v>
      </c>
      <c r="H3" s="6"/>
    </row>
    <row r="4" spans="1:8" x14ac:dyDescent="0.3">
      <c r="A4" s="3">
        <f>[1]BASIC!A17</f>
        <v>1038</v>
      </c>
      <c r="B4" s="3">
        <f>[1]BASIC!B18</f>
        <v>1001</v>
      </c>
      <c r="C4" s="3" t="str">
        <f>[1]BASIC!C17</f>
        <v>AIRLINE CSD AURORA</v>
      </c>
      <c r="D4" s="7">
        <v>8234.5898223044696</v>
      </c>
      <c r="E4" s="37"/>
      <c r="F4" s="38"/>
      <c r="G4" s="36">
        <f t="shared" si="0"/>
        <v>8234.5898223044696</v>
      </c>
      <c r="H4" s="6"/>
    </row>
    <row r="5" spans="1:8" x14ac:dyDescent="0.3">
      <c r="A5" s="3">
        <v>4</v>
      </c>
      <c r="B5" s="3">
        <v>3238</v>
      </c>
      <c r="C5" s="3" t="str">
        <f>[1]BASIC!C18</f>
        <v>ALEXANDER</v>
      </c>
      <c r="D5" s="7">
        <v>17317.975458890229</v>
      </c>
      <c r="E5" s="37"/>
      <c r="F5" s="38"/>
      <c r="G5" s="36">
        <f t="shared" si="0"/>
        <v>17317.975458890229</v>
      </c>
      <c r="H5" s="6"/>
    </row>
    <row r="6" spans="1:8" x14ac:dyDescent="0.3">
      <c r="A6" s="3">
        <f>[1]BASIC!A19</f>
        <v>1734</v>
      </c>
      <c r="B6" s="3">
        <v>1004</v>
      </c>
      <c r="C6" s="3" t="str">
        <f>[1]BASIC!C19</f>
        <v>ANDOVER</v>
      </c>
      <c r="D6" s="7">
        <v>13622.02647528232</v>
      </c>
      <c r="E6" s="37"/>
      <c r="F6" s="38"/>
      <c r="G6" s="36">
        <f t="shared" si="0"/>
        <v>13622.02647528232</v>
      </c>
      <c r="H6" s="6"/>
    </row>
    <row r="7" spans="1:8" x14ac:dyDescent="0.3">
      <c r="A7" s="3">
        <f>[1]BASIC!A20</f>
        <v>9</v>
      </c>
      <c r="B7" s="3">
        <v>0</v>
      </c>
      <c r="C7" s="3" t="str">
        <f>[1]BASIC!C20</f>
        <v>APPLETON</v>
      </c>
      <c r="D7" s="7">
        <v>24636.888974375295</v>
      </c>
      <c r="E7" s="37"/>
      <c r="F7" s="38"/>
      <c r="G7" s="36">
        <f t="shared" si="0"/>
        <v>24636.888974375295</v>
      </c>
      <c r="H7" s="6"/>
    </row>
    <row r="8" spans="1:8" x14ac:dyDescent="0.3">
      <c r="A8" s="3">
        <f>[1]BASIC!A21</f>
        <v>0</v>
      </c>
      <c r="B8" s="3">
        <v>3231</v>
      </c>
      <c r="C8" s="3" t="str">
        <f>[1]BASIC!C21</f>
        <v>AROOSTOOK UNORGANIZED TERRITORY</v>
      </c>
      <c r="D8" s="7">
        <v>0</v>
      </c>
      <c r="E8" s="37"/>
      <c r="F8" s="38"/>
      <c r="G8" s="36">
        <f t="shared" si="0"/>
        <v>0</v>
      </c>
      <c r="H8" s="6"/>
    </row>
    <row r="9" spans="1:8" x14ac:dyDescent="0.3">
      <c r="A9" s="3">
        <v>1629</v>
      </c>
      <c r="B9" s="3">
        <v>1007</v>
      </c>
      <c r="C9" s="3" t="str">
        <f>[1]BASIC!C22</f>
        <v>ATHENS</v>
      </c>
      <c r="D9" s="7">
        <v>53228.330661889289</v>
      </c>
      <c r="E9" s="37"/>
      <c r="F9" s="38"/>
      <c r="G9" s="36">
        <f t="shared" si="0"/>
        <v>53228.330661889289</v>
      </c>
      <c r="H9" s="6"/>
    </row>
    <row r="10" spans="1:8" x14ac:dyDescent="0.3">
      <c r="A10" s="3">
        <v>14</v>
      </c>
      <c r="B10" s="3">
        <v>1008</v>
      </c>
      <c r="C10" s="3" t="str">
        <f>[1]BASIC!C23</f>
        <v>AUBURN</v>
      </c>
      <c r="D10" s="7">
        <v>877074.16511692444</v>
      </c>
      <c r="E10" s="37">
        <v>2585</v>
      </c>
      <c r="F10" s="38"/>
      <c r="G10" s="36">
        <f t="shared" si="0"/>
        <v>874489.16511692444</v>
      </c>
      <c r="H10" s="6"/>
    </row>
    <row r="11" spans="1:8" x14ac:dyDescent="0.3">
      <c r="A11" s="3">
        <v>28</v>
      </c>
      <c r="B11" s="3">
        <v>1009</v>
      </c>
      <c r="C11" s="3" t="str">
        <f>[1]BASIC!C24</f>
        <v>AUGUSTA</v>
      </c>
      <c r="D11" s="7">
        <v>1019915.3314073923</v>
      </c>
      <c r="E11" s="37">
        <v>34105</v>
      </c>
      <c r="F11" s="39">
        <v>57542</v>
      </c>
      <c r="G11" s="36">
        <f t="shared" si="0"/>
        <v>1043352.3314073923</v>
      </c>
      <c r="H11" s="6"/>
    </row>
    <row r="12" spans="1:8" x14ac:dyDescent="0.3">
      <c r="A12" s="3">
        <v>38</v>
      </c>
      <c r="B12" s="3">
        <v>1011</v>
      </c>
      <c r="C12" s="3" t="str">
        <f>[1]BASIC!C25</f>
        <v>BAILEYVILLE</v>
      </c>
      <c r="D12" s="7">
        <v>145781.26896152084</v>
      </c>
      <c r="E12" s="37"/>
      <c r="F12" s="38"/>
      <c r="G12" s="36">
        <f t="shared" si="0"/>
        <v>145781.26896152084</v>
      </c>
      <c r="H12" s="6"/>
    </row>
    <row r="13" spans="1:8" x14ac:dyDescent="0.3">
      <c r="A13" s="3">
        <v>42</v>
      </c>
      <c r="B13" s="3">
        <v>1012</v>
      </c>
      <c r="C13" s="3" t="str">
        <f>[1]BASIC!C26</f>
        <v>BANGOR</v>
      </c>
      <c r="D13" s="7">
        <v>1619835.313878455</v>
      </c>
      <c r="E13" s="37">
        <v>20248</v>
      </c>
      <c r="F13" s="38">
        <f>16895+23909+7345</f>
        <v>48149</v>
      </c>
      <c r="G13" s="36">
        <f t="shared" si="0"/>
        <v>1647736.313878455</v>
      </c>
      <c r="H13" s="6"/>
    </row>
    <row r="14" spans="1:8" x14ac:dyDescent="0.3">
      <c r="A14" s="3">
        <v>53</v>
      </c>
      <c r="B14" s="3">
        <v>1192</v>
      </c>
      <c r="C14" s="3" t="str">
        <f>[1]BASIC!C27</f>
        <v>BAR HARBOR</v>
      </c>
      <c r="D14" s="7">
        <v>22251.039272231304</v>
      </c>
      <c r="E14" s="37"/>
      <c r="F14" s="38"/>
      <c r="G14" s="36">
        <f t="shared" si="0"/>
        <v>22251.039272231304</v>
      </c>
      <c r="H14" s="6"/>
    </row>
    <row r="15" spans="1:8" x14ac:dyDescent="0.3">
      <c r="A15" s="3">
        <v>547</v>
      </c>
      <c r="B15" s="3">
        <v>3232</v>
      </c>
      <c r="C15" s="3" t="str">
        <f>[1]BASIC!C28</f>
        <v>BARING PLT</v>
      </c>
      <c r="D15" s="7">
        <v>0</v>
      </c>
      <c r="E15" s="37"/>
      <c r="F15" s="38"/>
      <c r="G15" s="36">
        <f t="shared" si="0"/>
        <v>0</v>
      </c>
      <c r="H15" s="6"/>
    </row>
    <row r="16" spans="1:8" x14ac:dyDescent="0.3">
      <c r="A16" s="3">
        <v>1630</v>
      </c>
      <c r="B16" s="3">
        <v>1014</v>
      </c>
      <c r="C16" s="3" t="str">
        <f>[1]BASIC!C290</f>
        <v>BAXTER ACADEMY</v>
      </c>
      <c r="D16" s="7">
        <v>26944.785477286172</v>
      </c>
      <c r="E16" s="37"/>
      <c r="F16" s="38"/>
      <c r="G16" s="36">
        <f t="shared" si="0"/>
        <v>26944.785477286172</v>
      </c>
      <c r="H16" s="6"/>
    </row>
    <row r="17" spans="1:8" x14ac:dyDescent="0.3">
      <c r="A17" s="3">
        <v>62</v>
      </c>
      <c r="B17" s="3">
        <v>1195</v>
      </c>
      <c r="C17" s="3" t="str">
        <f>[1]BASIC!C29</f>
        <v>BEALS</v>
      </c>
      <c r="D17" s="7">
        <v>31043.638587546833</v>
      </c>
      <c r="E17" s="37"/>
      <c r="F17" s="38"/>
      <c r="G17" s="36">
        <f t="shared" si="0"/>
        <v>31043.638587546833</v>
      </c>
      <c r="H17" s="6"/>
    </row>
    <row r="18" spans="1:8" x14ac:dyDescent="0.3">
      <c r="A18" s="3">
        <v>550</v>
      </c>
      <c r="B18" s="3">
        <v>1015</v>
      </c>
      <c r="C18" s="3" t="str">
        <f>[1]BASIC!C30</f>
        <v>BEAVER COVE</v>
      </c>
      <c r="D18" s="7">
        <v>0</v>
      </c>
      <c r="E18" s="37"/>
      <c r="F18" s="38"/>
      <c r="G18" s="36">
        <f t="shared" si="0"/>
        <v>0</v>
      </c>
      <c r="H18" s="6"/>
    </row>
    <row r="19" spans="1:8" x14ac:dyDescent="0.3">
      <c r="A19" s="3">
        <v>64</v>
      </c>
      <c r="B19" s="3">
        <v>1016</v>
      </c>
      <c r="C19" s="3" t="str">
        <f>[1]BASIC!C31</f>
        <v>BEDDINGTON</v>
      </c>
      <c r="D19" s="7">
        <v>0</v>
      </c>
      <c r="E19" s="37"/>
      <c r="F19" s="38"/>
      <c r="G19" s="36">
        <f t="shared" si="0"/>
        <v>0</v>
      </c>
      <c r="H19" s="6"/>
    </row>
    <row r="20" spans="1:8" x14ac:dyDescent="0.3">
      <c r="A20" s="3">
        <v>65</v>
      </c>
      <c r="B20" s="3">
        <v>1017</v>
      </c>
      <c r="C20" s="3" t="str">
        <f>[1]BASIC!C32</f>
        <v>BIDDEFORD</v>
      </c>
      <c r="D20" s="7">
        <v>768943.78697997262</v>
      </c>
      <c r="E20" s="37">
        <v>12863</v>
      </c>
      <c r="F20" s="38">
        <v>15090</v>
      </c>
      <c r="G20" s="36">
        <f t="shared" si="0"/>
        <v>771170.78697997262</v>
      </c>
      <c r="H20" s="6"/>
    </row>
    <row r="21" spans="1:8" x14ac:dyDescent="0.3">
      <c r="A21" s="3">
        <v>72</v>
      </c>
      <c r="B21" s="3">
        <v>1281</v>
      </c>
      <c r="C21" s="3" t="str">
        <f>[1]BASIC!C33</f>
        <v>BLUE HILL</v>
      </c>
      <c r="D21" s="7">
        <v>61407.087263557347</v>
      </c>
      <c r="E21" s="37">
        <v>1428</v>
      </c>
      <c r="F21" s="38">
        <v>10100</v>
      </c>
      <c r="G21" s="36">
        <f t="shared" si="0"/>
        <v>70079.087263557347</v>
      </c>
      <c r="H21" s="6"/>
    </row>
    <row r="22" spans="1:8" x14ac:dyDescent="0.3">
      <c r="A22" s="3">
        <v>1031</v>
      </c>
      <c r="B22" s="3">
        <v>1018</v>
      </c>
      <c r="C22" s="3" t="str">
        <f>[1]BASIC!C34</f>
        <v>BOOTHBAY-BOOTHBAY HARBOR CSD</v>
      </c>
      <c r="D22" s="7">
        <v>115988.50751579856</v>
      </c>
      <c r="E22" s="37"/>
      <c r="F22" s="38"/>
      <c r="G22" s="36">
        <f t="shared" si="0"/>
        <v>115988.50751579856</v>
      </c>
      <c r="H22" s="6"/>
    </row>
    <row r="23" spans="1:8" x14ac:dyDescent="0.3">
      <c r="A23" s="3">
        <v>74</v>
      </c>
      <c r="B23" s="3">
        <v>1020</v>
      </c>
      <c r="C23" s="3" t="str">
        <f>[1]BASIC!C35</f>
        <v>BOWERBANK</v>
      </c>
      <c r="D23" s="7">
        <v>0</v>
      </c>
      <c r="E23" s="37"/>
      <c r="F23" s="38"/>
      <c r="G23" s="36">
        <f t="shared" si="0"/>
        <v>0</v>
      </c>
      <c r="H23" s="6"/>
    </row>
    <row r="24" spans="1:8" x14ac:dyDescent="0.3">
      <c r="A24" s="3">
        <v>77</v>
      </c>
      <c r="B24" s="3">
        <v>1021</v>
      </c>
      <c r="C24" s="3" t="str">
        <f>[1]BASIC!C36</f>
        <v>BREMEN</v>
      </c>
      <c r="D24" s="7">
        <v>0</v>
      </c>
      <c r="E24" s="37"/>
      <c r="F24" s="38"/>
      <c r="G24" s="36">
        <f t="shared" si="0"/>
        <v>0</v>
      </c>
      <c r="H24" s="6"/>
    </row>
    <row r="25" spans="1:8" x14ac:dyDescent="0.3">
      <c r="A25" s="3">
        <v>78</v>
      </c>
      <c r="B25" s="3">
        <v>1022</v>
      </c>
      <c r="C25" s="3" t="str">
        <f>[1]BASIC!C37</f>
        <v>BREWER</v>
      </c>
      <c r="D25" s="7">
        <v>421465.59654432762</v>
      </c>
      <c r="E25" s="37">
        <v>4901</v>
      </c>
      <c r="F25" s="38"/>
      <c r="G25" s="36">
        <f t="shared" si="0"/>
        <v>416564.59654432762</v>
      </c>
      <c r="H25" s="6"/>
    </row>
    <row r="26" spans="1:8" x14ac:dyDescent="0.3">
      <c r="A26" s="3">
        <f>[1]BASIC!A38</f>
        <v>86</v>
      </c>
      <c r="B26" s="3">
        <v>3235</v>
      </c>
      <c r="C26" s="3" t="str">
        <f>[1]BASIC!C38</f>
        <v>BRIDGEWATER</v>
      </c>
      <c r="D26" s="7">
        <v>0</v>
      </c>
      <c r="G26" s="36">
        <f t="shared" si="0"/>
        <v>0</v>
      </c>
      <c r="H26" s="6"/>
    </row>
    <row r="27" spans="1:8" x14ac:dyDescent="0.3">
      <c r="A27" s="3">
        <v>1633</v>
      </c>
      <c r="B27" s="3">
        <v>1023</v>
      </c>
      <c r="C27" s="3" t="str">
        <f>[1]BASIC!C39</f>
        <v>Brighton Plt</v>
      </c>
      <c r="D27" s="7">
        <v>0</v>
      </c>
      <c r="E27" s="37"/>
      <c r="F27" s="38"/>
      <c r="G27" s="36">
        <f t="shared" si="0"/>
        <v>0</v>
      </c>
      <c r="H27" s="6"/>
    </row>
    <row r="28" spans="1:8" x14ac:dyDescent="0.3">
      <c r="A28" s="3">
        <v>88</v>
      </c>
      <c r="B28" s="3">
        <v>1024</v>
      </c>
      <c r="C28" s="3" t="str">
        <f>[1]BASIC!C40</f>
        <v>BRISTOL</v>
      </c>
      <c r="D28" s="7">
        <v>54069.163535397092</v>
      </c>
      <c r="E28" s="37"/>
      <c r="F28" s="38"/>
      <c r="G28" s="36">
        <f t="shared" si="0"/>
        <v>54069.163535397092</v>
      </c>
      <c r="H28" s="6"/>
    </row>
    <row r="29" spans="1:8" x14ac:dyDescent="0.3">
      <c r="A29" s="3">
        <v>90</v>
      </c>
      <c r="B29" s="3">
        <v>1025</v>
      </c>
      <c r="C29" s="3" t="str">
        <f>[1]BASIC!C41</f>
        <v>BROOKLIN</v>
      </c>
      <c r="D29" s="7">
        <v>18367.154470682759</v>
      </c>
      <c r="E29" s="37"/>
      <c r="F29" s="38"/>
      <c r="G29" s="36">
        <f t="shared" si="0"/>
        <v>18367.154470682759</v>
      </c>
      <c r="H29" s="6"/>
    </row>
    <row r="30" spans="1:8" x14ac:dyDescent="0.3">
      <c r="A30" s="3">
        <v>92</v>
      </c>
      <c r="B30" s="3">
        <v>1026</v>
      </c>
      <c r="C30" s="3" t="str">
        <f>[1]BASIC!C42</f>
        <v>BROOKSVILLE</v>
      </c>
      <c r="D30" s="7">
        <v>14901.337124066979</v>
      </c>
      <c r="E30" s="37">
        <v>784</v>
      </c>
      <c r="F30" s="38"/>
      <c r="G30" s="36">
        <f t="shared" si="0"/>
        <v>14117.337124066979</v>
      </c>
      <c r="H30" s="6"/>
    </row>
    <row r="31" spans="1:8" x14ac:dyDescent="0.3">
      <c r="A31" s="3">
        <v>94</v>
      </c>
      <c r="B31" s="3">
        <v>1028</v>
      </c>
      <c r="C31" s="3" t="str">
        <f>[1]BASIC!C43</f>
        <v>BRUNSWICK</v>
      </c>
      <c r="D31" s="7">
        <v>345200.20630303025</v>
      </c>
      <c r="E31" s="37">
        <v>2557</v>
      </c>
      <c r="F31" s="38">
        <v>8103</v>
      </c>
      <c r="G31" s="36">
        <f t="shared" si="0"/>
        <v>350746.20630303025</v>
      </c>
      <c r="H31" s="6"/>
    </row>
    <row r="32" spans="1:8" x14ac:dyDescent="0.3">
      <c r="B32" s="3">
        <v>1029</v>
      </c>
      <c r="C32" s="3" t="str">
        <f>[1]BASIC!C44</f>
        <v>Burlington Public Schools</v>
      </c>
      <c r="D32" s="7">
        <v>0</v>
      </c>
      <c r="G32" s="36">
        <f t="shared" si="0"/>
        <v>0</v>
      </c>
      <c r="H32" s="6"/>
    </row>
    <row r="33" spans="1:8" x14ac:dyDescent="0.3">
      <c r="B33" s="3">
        <v>3131</v>
      </c>
      <c r="C33" s="3" t="str">
        <f>[1]BASIC!C45</f>
        <v>Byron Public Schools</v>
      </c>
      <c r="D33" s="7">
        <v>0</v>
      </c>
      <c r="E33" s="37"/>
      <c r="F33" s="38"/>
      <c r="G33" s="36">
        <f t="shared" si="0"/>
        <v>0</v>
      </c>
      <c r="H33" s="6"/>
    </row>
    <row r="34" spans="1:8" x14ac:dyDescent="0.3">
      <c r="A34" s="3">
        <v>108</v>
      </c>
      <c r="B34" s="3">
        <v>1194</v>
      </c>
      <c r="C34" s="3" t="str">
        <f>[1]BASIC!C46</f>
        <v>CALAIS</v>
      </c>
      <c r="D34" s="7">
        <v>264044.69866710238</v>
      </c>
      <c r="E34" s="37"/>
      <c r="F34" s="38"/>
      <c r="G34" s="36">
        <f t="shared" si="0"/>
        <v>264044.69866710238</v>
      </c>
      <c r="H34" s="6"/>
    </row>
    <row r="35" spans="1:8" x14ac:dyDescent="0.3">
      <c r="A35" s="3">
        <v>113</v>
      </c>
      <c r="B35" s="3">
        <v>1031</v>
      </c>
      <c r="C35" s="3" t="str">
        <f>[1]BASIC!C47</f>
        <v>CAPE ELIZABETH</v>
      </c>
      <c r="D35" s="7">
        <v>32064.800903547803</v>
      </c>
      <c r="E35" s="37"/>
      <c r="F35" s="38"/>
      <c r="G35" s="36">
        <f t="shared" si="0"/>
        <v>32064.800903547803</v>
      </c>
      <c r="H35" s="6"/>
    </row>
    <row r="36" spans="1:8" x14ac:dyDescent="0.3">
      <c r="A36" s="3">
        <v>1402</v>
      </c>
      <c r="B36" s="3">
        <v>1032</v>
      </c>
      <c r="C36" s="3" t="str">
        <f>[1]BASIC!C48</f>
        <v>CARATUNK</v>
      </c>
      <c r="D36" s="7">
        <v>0</v>
      </c>
      <c r="E36" s="37"/>
      <c r="F36" s="38"/>
      <c r="G36" s="36">
        <f t="shared" si="0"/>
        <v>0</v>
      </c>
      <c r="H36" s="6"/>
    </row>
    <row r="37" spans="1:8" x14ac:dyDescent="0.3">
      <c r="A37" s="3">
        <v>549</v>
      </c>
      <c r="B37" s="3">
        <v>1033</v>
      </c>
      <c r="C37" s="3" t="str">
        <f>[1]BASIC!C49</f>
        <v>CARRABASSETT VLY</v>
      </c>
      <c r="D37" s="7">
        <v>0</v>
      </c>
      <c r="E37" s="37"/>
      <c r="F37" s="38"/>
      <c r="G37" s="36">
        <f t="shared" si="0"/>
        <v>0</v>
      </c>
      <c r="H37" s="6"/>
    </row>
    <row r="38" spans="1:8" x14ac:dyDescent="0.3">
      <c r="A38" s="3">
        <v>124</v>
      </c>
      <c r="B38" s="3">
        <v>1035</v>
      </c>
      <c r="C38" s="3" t="str">
        <f>[1]BASIC!C50</f>
        <v>CARROLL PLT</v>
      </c>
      <c r="D38" s="7">
        <v>0</v>
      </c>
      <c r="E38" s="37"/>
      <c r="F38" s="38"/>
      <c r="G38" s="36">
        <f t="shared" si="0"/>
        <v>0</v>
      </c>
      <c r="H38" s="6"/>
    </row>
    <row r="39" spans="1:8" x14ac:dyDescent="0.3">
      <c r="B39" s="3">
        <v>3149</v>
      </c>
      <c r="C39" s="3" t="str">
        <f>[1]BASIC!C51</f>
        <v>CARY PLT</v>
      </c>
      <c r="D39" s="7">
        <v>0</v>
      </c>
      <c r="E39" s="37"/>
      <c r="F39" s="38"/>
      <c r="G39" s="36">
        <f t="shared" si="0"/>
        <v>0</v>
      </c>
      <c r="H39" s="6"/>
    </row>
    <row r="40" spans="1:8" x14ac:dyDescent="0.3">
      <c r="A40" s="3">
        <v>125</v>
      </c>
      <c r="B40" s="3">
        <v>3230</v>
      </c>
      <c r="C40" s="3" t="str">
        <f>[1]BASIC!C52</f>
        <v>CASTINE</v>
      </c>
      <c r="D40" s="7">
        <v>604.87927114472211</v>
      </c>
      <c r="E40" s="37"/>
      <c r="F40" s="38"/>
      <c r="G40" s="36">
        <f t="shared" si="0"/>
        <v>604.87927114472211</v>
      </c>
      <c r="H40" s="6"/>
    </row>
    <row r="41" spans="1:8" x14ac:dyDescent="0.3">
      <c r="A41" s="3">
        <v>127</v>
      </c>
      <c r="B41" s="3">
        <v>1038</v>
      </c>
      <c r="C41" s="3" t="str">
        <f>[1]BASIC!C53</f>
        <v>CASWELL</v>
      </c>
      <c r="D41" s="7">
        <v>39907.573948817546</v>
      </c>
      <c r="E41" s="37"/>
      <c r="F41" s="38"/>
      <c r="G41" s="36">
        <f t="shared" si="0"/>
        <v>39907.573948817546</v>
      </c>
      <c r="H41" s="6"/>
    </row>
    <row r="42" spans="1:8" x14ac:dyDescent="0.3">
      <c r="A42" s="3">
        <v>130</v>
      </c>
      <c r="B42" s="3">
        <v>1039</v>
      </c>
      <c r="C42" s="3" t="str">
        <f>[1]BASIC!C54</f>
        <v>CHARLOTTE</v>
      </c>
      <c r="D42" s="7">
        <v>1222.9134842749957</v>
      </c>
      <c r="E42" s="37"/>
      <c r="F42" s="38"/>
      <c r="G42" s="36">
        <f t="shared" si="0"/>
        <v>1222.9134842749957</v>
      </c>
      <c r="H42" s="6"/>
    </row>
    <row r="43" spans="1:8" x14ac:dyDescent="0.3">
      <c r="A43" s="3">
        <v>1433</v>
      </c>
      <c r="B43" s="3">
        <v>3210</v>
      </c>
      <c r="C43" s="3" t="str">
        <f>[1]BASIC!C55</f>
        <v>CHEBEGUE ISLAND</v>
      </c>
      <c r="D43" s="7">
        <v>0</v>
      </c>
      <c r="E43" s="37"/>
      <c r="F43" s="38"/>
      <c r="G43" s="36">
        <f t="shared" si="0"/>
        <v>0</v>
      </c>
      <c r="H43" s="6"/>
    </row>
    <row r="44" spans="1:8" x14ac:dyDescent="0.3">
      <c r="A44" s="3">
        <v>1628</v>
      </c>
      <c r="B44" s="3"/>
      <c r="C44" s="3" t="str">
        <f>[1]BASIC!C56</f>
        <v>CHERRYFIELD</v>
      </c>
      <c r="D44" s="7">
        <v>49792.324554245228</v>
      </c>
      <c r="E44" s="37"/>
      <c r="F44" s="38"/>
      <c r="G44" s="36">
        <f t="shared" si="0"/>
        <v>49792.324554245228</v>
      </c>
      <c r="H44" s="6"/>
    </row>
    <row r="45" spans="1:8" x14ac:dyDescent="0.3">
      <c r="A45" s="3">
        <v>137</v>
      </c>
      <c r="B45" s="3"/>
      <c r="C45" s="3" t="str">
        <f>[1]BASIC!C57</f>
        <v>COOPER</v>
      </c>
      <c r="D45" s="7">
        <v>0</v>
      </c>
      <c r="E45" s="37"/>
      <c r="F45" s="38"/>
      <c r="G45" s="36">
        <f t="shared" si="0"/>
        <v>0</v>
      </c>
      <c r="H45" s="6"/>
    </row>
    <row r="46" spans="1:8" x14ac:dyDescent="0.3">
      <c r="A46" s="3">
        <v>138</v>
      </c>
      <c r="B46" s="3"/>
      <c r="C46" s="3" t="str">
        <f>[1]BASIC!C58</f>
        <v>COPLIN PLT</v>
      </c>
      <c r="D46" s="7">
        <v>0</v>
      </c>
      <c r="E46" s="37"/>
      <c r="F46" s="38"/>
      <c r="G46" s="36">
        <f t="shared" si="0"/>
        <v>0</v>
      </c>
      <c r="H46" s="6"/>
    </row>
    <row r="47" spans="1:8" x14ac:dyDescent="0.3">
      <c r="A47" s="3">
        <v>1510</v>
      </c>
      <c r="B47" s="3"/>
      <c r="C47" s="3" t="str">
        <f>[1]BASIC!C59</f>
        <v>COMMUNITY REGIONAL CHARTER SCHOOL</v>
      </c>
      <c r="D47" s="7">
        <v>122112.22695756357</v>
      </c>
      <c r="E47" s="37"/>
      <c r="F47" s="38"/>
      <c r="G47" s="36">
        <f t="shared" si="0"/>
        <v>122112.22695756357</v>
      </c>
      <c r="H47" s="6"/>
    </row>
    <row r="48" spans="1:8" x14ac:dyDescent="0.3">
      <c r="A48" s="3">
        <v>139</v>
      </c>
      <c r="B48" s="3"/>
      <c r="C48" s="3" t="str">
        <f>[1]BASIC!C60</f>
        <v>CRANBERRY ISLES</v>
      </c>
      <c r="D48" s="7">
        <v>0</v>
      </c>
      <c r="E48" s="37"/>
      <c r="F48" s="38"/>
      <c r="G48" s="36">
        <f t="shared" si="0"/>
        <v>0</v>
      </c>
      <c r="H48" s="6"/>
    </row>
    <row r="49" spans="1:8" x14ac:dyDescent="0.3">
      <c r="A49" s="3">
        <v>142</v>
      </c>
      <c r="B49" s="3"/>
      <c r="C49" s="3" t="str">
        <f>[1]BASIC!C61</f>
        <v>CRAWFORD</v>
      </c>
      <c r="D49" s="7">
        <v>0</v>
      </c>
      <c r="E49" s="37"/>
      <c r="F49" s="38"/>
      <c r="G49" s="36">
        <f t="shared" si="0"/>
        <v>0</v>
      </c>
      <c r="H49" s="6"/>
    </row>
    <row r="50" spans="1:8" x14ac:dyDescent="0.3">
      <c r="A50" s="3">
        <v>1411</v>
      </c>
      <c r="B50" s="3"/>
      <c r="C50" s="3" t="str">
        <f>[1]BASIC!C62</f>
        <v>CUTLER</v>
      </c>
      <c r="D50" s="7">
        <v>24960.840157178547</v>
      </c>
      <c r="E50" s="37"/>
      <c r="F50" s="38"/>
      <c r="G50" s="36">
        <f t="shared" si="0"/>
        <v>24960.840157178547</v>
      </c>
      <c r="H50" s="6"/>
    </row>
    <row r="51" spans="1:8" x14ac:dyDescent="0.3">
      <c r="A51" s="3">
        <v>144</v>
      </c>
      <c r="B51" s="3"/>
      <c r="C51" s="3" t="str">
        <f>[1]BASIC!C63</f>
        <v>DAMARISCOTTA</v>
      </c>
      <c r="D51" s="7">
        <v>0</v>
      </c>
      <c r="E51" s="37"/>
      <c r="F51" s="38"/>
      <c r="G51" s="36">
        <f t="shared" si="0"/>
        <v>0</v>
      </c>
      <c r="H51" s="6"/>
    </row>
    <row r="52" spans="1:8" x14ac:dyDescent="0.3">
      <c r="A52" s="3">
        <v>1661</v>
      </c>
      <c r="B52" s="3"/>
      <c r="C52" s="3" t="str">
        <f>[1]BASIC!C64</f>
        <v>DAYTON</v>
      </c>
      <c r="D52" s="7">
        <v>11533.400887372429</v>
      </c>
      <c r="E52" s="37"/>
      <c r="F52" s="38"/>
      <c r="G52" s="36">
        <f t="shared" si="0"/>
        <v>11533.400887372429</v>
      </c>
      <c r="H52" s="6"/>
    </row>
    <row r="53" spans="1:8" x14ac:dyDescent="0.3">
      <c r="A53" s="3">
        <v>147</v>
      </c>
      <c r="B53" s="3"/>
      <c r="C53" s="3" t="str">
        <f>[1]BASIC!C65</f>
        <v>DEBLOIS</v>
      </c>
      <c r="D53" s="7">
        <v>0</v>
      </c>
      <c r="E53" s="37"/>
      <c r="F53" s="38"/>
      <c r="G53" s="36">
        <f t="shared" si="0"/>
        <v>0</v>
      </c>
      <c r="H53" s="6"/>
    </row>
    <row r="54" spans="1:8" x14ac:dyDescent="0.3">
      <c r="A54" s="3">
        <v>148</v>
      </c>
      <c r="B54" s="3"/>
      <c r="C54" s="3" t="str">
        <f>[1]BASIC!C66</f>
        <v>DEDHAM</v>
      </c>
      <c r="D54" s="7">
        <v>16387.07186726293</v>
      </c>
      <c r="E54" s="37">
        <v>2892</v>
      </c>
      <c r="F54" s="38"/>
      <c r="G54" s="36">
        <f t="shared" si="0"/>
        <v>13495.07186726293</v>
      </c>
      <c r="H54" s="6"/>
    </row>
    <row r="55" spans="1:8" x14ac:dyDescent="0.3">
      <c r="A55" s="3">
        <v>1049</v>
      </c>
      <c r="B55" s="3"/>
      <c r="C55" s="3" t="str">
        <f>[1]BASIC!C67</f>
        <v>DEER I-STON CSD STONINGTON</v>
      </c>
      <c r="D55" s="7">
        <v>132047.30895972706</v>
      </c>
      <c r="E55" s="37"/>
      <c r="F55" s="38"/>
      <c r="G55" s="36">
        <f t="shared" si="0"/>
        <v>132047.30895972706</v>
      </c>
      <c r="H55" s="6"/>
    </row>
    <row r="56" spans="1:8" x14ac:dyDescent="0.3">
      <c r="A56" s="3">
        <v>150</v>
      </c>
      <c r="B56" s="3"/>
      <c r="C56" s="3" t="str">
        <f>[1]BASIC!C68</f>
        <v>DENNISTOWN PLT</v>
      </c>
      <c r="D56" s="7">
        <v>0</v>
      </c>
      <c r="E56" s="37"/>
      <c r="F56" s="38"/>
      <c r="G56" s="36">
        <f t="shared" si="0"/>
        <v>0</v>
      </c>
      <c r="H56" s="6"/>
    </row>
    <row r="57" spans="1:8" x14ac:dyDescent="0.3">
      <c r="A57" s="3">
        <v>151</v>
      </c>
      <c r="B57" s="3"/>
      <c r="C57" s="3" t="str">
        <f>[1]BASIC!C69</f>
        <v>DENNYSVILLE</v>
      </c>
      <c r="D57" s="7">
        <v>0</v>
      </c>
      <c r="E57" s="37"/>
      <c r="F57" s="38"/>
      <c r="G57" s="36">
        <f t="shared" si="0"/>
        <v>0</v>
      </c>
      <c r="H57" s="6"/>
    </row>
    <row r="58" spans="1:8" x14ac:dyDescent="0.3">
      <c r="A58" s="3">
        <v>154</v>
      </c>
      <c r="B58" s="3"/>
      <c r="C58" s="3" t="str">
        <f>[1]BASIC!C70</f>
        <v>DREW PLT</v>
      </c>
      <c r="D58" s="7">
        <v>0</v>
      </c>
      <c r="E58" s="37"/>
      <c r="F58" s="38"/>
      <c r="G58" s="36">
        <f t="shared" si="0"/>
        <v>0</v>
      </c>
      <c r="H58" s="6"/>
    </row>
    <row r="59" spans="1:8" x14ac:dyDescent="0.3">
      <c r="A59" s="3">
        <v>1400</v>
      </c>
      <c r="B59" s="3"/>
      <c r="C59" s="3" t="str">
        <f>[1]BASIC!C71</f>
        <v>EAST MACHIAS</v>
      </c>
      <c r="D59" s="7">
        <v>68991.59259564559</v>
      </c>
      <c r="E59" s="37"/>
      <c r="F59" s="38"/>
      <c r="G59" s="36">
        <f t="shared" si="0"/>
        <v>68991.59259564559</v>
      </c>
      <c r="H59" s="6"/>
    </row>
    <row r="60" spans="1:8" x14ac:dyDescent="0.3">
      <c r="A60" s="3">
        <v>157</v>
      </c>
      <c r="B60" s="3"/>
      <c r="C60" s="3" t="str">
        <f>[1]BASIC!C72</f>
        <v>EAST MILLINOCKET</v>
      </c>
      <c r="D60" s="7">
        <v>134650.12409130996</v>
      </c>
      <c r="F60" s="38"/>
      <c r="G60" s="36">
        <f t="shared" si="0"/>
        <v>134650.12409130996</v>
      </c>
      <c r="H60" s="6"/>
    </row>
    <row r="61" spans="1:8" x14ac:dyDescent="0.3">
      <c r="A61" s="3">
        <v>1047</v>
      </c>
      <c r="B61" s="3"/>
      <c r="C61" s="3" t="str">
        <f>[1]BASIC!C73</f>
        <v>EAST RANGE CSD TOPSFIELD</v>
      </c>
      <c r="D61" s="7">
        <v>7376.2103627388942</v>
      </c>
      <c r="F61" s="38"/>
      <c r="G61" s="36">
        <f t="shared" si="0"/>
        <v>7376.2103627388942</v>
      </c>
      <c r="H61" s="6"/>
    </row>
    <row r="62" spans="1:8" x14ac:dyDescent="0.3">
      <c r="A62" s="3">
        <v>160</v>
      </c>
      <c r="B62" s="3"/>
      <c r="C62" s="3" t="str">
        <f>[1]BASIC!C74</f>
        <v>EASTON</v>
      </c>
      <c r="D62" s="7">
        <v>51386.806452935729</v>
      </c>
      <c r="E62" s="37"/>
      <c r="F62" s="38"/>
      <c r="G62" s="36">
        <f t="shared" si="0"/>
        <v>51386.806452935729</v>
      </c>
      <c r="H62" s="6"/>
    </row>
    <row r="63" spans="1:8" x14ac:dyDescent="0.3">
      <c r="A63" s="3">
        <v>163</v>
      </c>
      <c r="B63" s="3"/>
      <c r="C63" s="3" t="str">
        <f>[1]BASIC!C75</f>
        <v>EASTPORT</v>
      </c>
      <c r="D63" s="7">
        <v>99759.911558648091</v>
      </c>
      <c r="E63" s="37"/>
      <c r="F63" s="38"/>
      <c r="G63" s="36">
        <f t="shared" si="0"/>
        <v>99759.911558648091</v>
      </c>
      <c r="H63" s="6"/>
    </row>
    <row r="64" spans="1:8" x14ac:dyDescent="0.3">
      <c r="A64" s="3">
        <v>2071</v>
      </c>
      <c r="B64" s="6"/>
      <c r="C64" s="3" t="str">
        <f>[2]BASIC!C296</f>
        <v>Ecology Learning Center</v>
      </c>
      <c r="D64" s="34">
        <v>12720.386524125723</v>
      </c>
      <c r="E64" s="37"/>
      <c r="G64" s="36">
        <f t="shared" si="0"/>
        <v>12720.386524125723</v>
      </c>
      <c r="H64" s="6"/>
    </row>
    <row r="65" spans="1:8" x14ac:dyDescent="0.3">
      <c r="A65" s="3">
        <v>166</v>
      </c>
      <c r="B65" s="3"/>
      <c r="C65" s="3" t="str">
        <f>[1]BASIC!C76</f>
        <v>EDGECOMB</v>
      </c>
      <c r="D65" s="7">
        <v>26746.743788846576</v>
      </c>
      <c r="E65" s="37"/>
      <c r="F65" s="38">
        <v>20219</v>
      </c>
      <c r="G65" s="36">
        <f t="shared" si="0"/>
        <v>46965.743788846579</v>
      </c>
      <c r="H65" s="6"/>
    </row>
    <row r="66" spans="1:8" x14ac:dyDescent="0.3">
      <c r="A66" s="3">
        <v>1663</v>
      </c>
      <c r="B66" s="3"/>
      <c r="C66" s="3" t="str">
        <f>[1]BASIC!C77</f>
        <v>ELLSWORTH</v>
      </c>
      <c r="D66" s="7">
        <v>325286.15921300551</v>
      </c>
      <c r="E66" s="37"/>
      <c r="F66" s="38"/>
      <c r="G66" s="36">
        <f t="shared" si="0"/>
        <v>325286.15921300551</v>
      </c>
      <c r="H66" s="6"/>
    </row>
    <row r="67" spans="1:8" x14ac:dyDescent="0.3">
      <c r="A67" s="3">
        <v>1627</v>
      </c>
      <c r="B67" s="3"/>
      <c r="C67" s="3" t="str">
        <f>[1]BASIC!C78</f>
        <v>EUSTIS</v>
      </c>
      <c r="D67" s="7">
        <v>24853.788776226971</v>
      </c>
      <c r="E67" s="37"/>
      <c r="F67" s="38"/>
      <c r="G67" s="36">
        <f t="shared" ref="G67:G130" si="1">+D67-E67+F67</f>
        <v>24853.788776226971</v>
      </c>
      <c r="H67" s="6"/>
    </row>
    <row r="68" spans="1:8" x14ac:dyDescent="0.3">
      <c r="A68" s="3">
        <v>174</v>
      </c>
      <c r="B68" s="3"/>
      <c r="C68" s="3" t="str">
        <f>[1]BASIC!C79</f>
        <v>FALMOUTH</v>
      </c>
      <c r="D68" s="7">
        <v>30052.346839005724</v>
      </c>
      <c r="E68" s="37"/>
      <c r="F68" s="38"/>
      <c r="G68" s="36">
        <f t="shared" si="1"/>
        <v>30052.346839005724</v>
      </c>
      <c r="H68" s="6"/>
    </row>
    <row r="69" spans="1:8" x14ac:dyDescent="0.3">
      <c r="A69" s="3">
        <v>180</v>
      </c>
      <c r="B69" s="3"/>
      <c r="C69" s="3" t="str">
        <f>[1]BASIC!C80</f>
        <v>FAYETTE</v>
      </c>
      <c r="D69" s="7">
        <v>17420.851495732586</v>
      </c>
      <c r="E69" s="37"/>
      <c r="F69" s="38"/>
      <c r="G69" s="36">
        <f t="shared" si="1"/>
        <v>17420.851495732586</v>
      </c>
      <c r="H69" s="6"/>
    </row>
    <row r="70" spans="1:8" x14ac:dyDescent="0.3">
      <c r="A70" s="3">
        <v>1631</v>
      </c>
      <c r="B70" s="3"/>
      <c r="C70" s="3" t="str">
        <f>[1]BASIC!C81</f>
        <v>Fiddlehead School</v>
      </c>
      <c r="D70" s="7">
        <v>22660.905496637832</v>
      </c>
      <c r="E70" s="37"/>
      <c r="F70" s="38"/>
      <c r="G70" s="36">
        <f t="shared" si="1"/>
        <v>22660.905496637832</v>
      </c>
      <c r="H70" s="6"/>
    </row>
    <row r="71" spans="1:8" x14ac:dyDescent="0.3">
      <c r="A71" s="3">
        <v>1065</v>
      </c>
      <c r="B71" s="3"/>
      <c r="C71" s="3" t="str">
        <f>[1]BASIC!C82</f>
        <v>FIVE TOWN COMMUNITY SCHOOL DISTRICT</v>
      </c>
      <c r="D71" s="7">
        <v>56489.234546104293</v>
      </c>
      <c r="E71" s="37"/>
      <c r="F71" s="38"/>
      <c r="G71" s="36">
        <f t="shared" si="1"/>
        <v>56489.234546104293</v>
      </c>
      <c r="H71" s="6"/>
    </row>
    <row r="72" spans="1:8" x14ac:dyDescent="0.3">
      <c r="A72" s="3"/>
      <c r="B72" s="3"/>
      <c r="C72" s="3" t="str">
        <f>[1]BASIC!C83</f>
        <v>FRANKLIN UNORGANIZED TERRITORY</v>
      </c>
      <c r="D72" s="7">
        <v>0</v>
      </c>
      <c r="E72" s="37"/>
      <c r="F72" s="38"/>
      <c r="G72" s="36">
        <f t="shared" si="1"/>
        <v>0</v>
      </c>
      <c r="H72" s="6"/>
    </row>
    <row r="73" spans="1:8" x14ac:dyDescent="0.3">
      <c r="A73" s="3">
        <v>275</v>
      </c>
      <c r="B73" s="3"/>
      <c r="C73" s="3" t="str">
        <f>[1]BASIC!C84</f>
        <v>FRENCHBORO</v>
      </c>
      <c r="D73" s="7">
        <v>0</v>
      </c>
      <c r="F73" s="38"/>
      <c r="G73" s="36">
        <f t="shared" si="1"/>
        <v>0</v>
      </c>
      <c r="H73" s="6"/>
    </row>
    <row r="74" spans="1:8" x14ac:dyDescent="0.3">
      <c r="A74" s="3">
        <v>188</v>
      </c>
      <c r="B74" s="3"/>
      <c r="C74" s="3" t="str">
        <f>[1]BASIC!C85</f>
        <v>GEORGETOWN</v>
      </c>
      <c r="D74" s="7">
        <v>1167.2519024899952</v>
      </c>
      <c r="F74" s="38"/>
      <c r="G74" s="36">
        <f t="shared" si="1"/>
        <v>1167.2519024899952</v>
      </c>
      <c r="H74" s="6"/>
    </row>
    <row r="75" spans="1:8" x14ac:dyDescent="0.3">
      <c r="A75" s="3">
        <v>190</v>
      </c>
      <c r="B75" s="3"/>
      <c r="C75" s="3" t="str">
        <f>[1]BASIC!C86</f>
        <v>GILEAD</v>
      </c>
      <c r="D75" s="7">
        <v>0</v>
      </c>
      <c r="F75" s="38"/>
      <c r="G75" s="36">
        <f t="shared" si="1"/>
        <v>0</v>
      </c>
      <c r="H75" s="6"/>
    </row>
    <row r="76" spans="1:8" x14ac:dyDescent="0.3">
      <c r="A76" s="3">
        <v>191</v>
      </c>
      <c r="B76" s="3"/>
      <c r="C76" s="3" t="str">
        <f>[1]BASIC!C87</f>
        <v>GLENBURN</v>
      </c>
      <c r="D76" s="7">
        <v>89005.202936568108</v>
      </c>
      <c r="E76" s="37">
        <v>3670</v>
      </c>
      <c r="F76" s="38"/>
      <c r="G76" s="36">
        <f t="shared" si="1"/>
        <v>85335.202936568108</v>
      </c>
      <c r="H76" s="6"/>
    </row>
    <row r="77" spans="1:8" x14ac:dyDescent="0.3">
      <c r="A77" s="3">
        <v>193</v>
      </c>
      <c r="B77" s="3"/>
      <c r="C77" s="3" t="str">
        <f>[1]BASIC!C88</f>
        <v>GLENWOOD PLT</v>
      </c>
      <c r="D77" s="7">
        <v>0</v>
      </c>
      <c r="E77" s="37"/>
      <c r="F77" s="38"/>
      <c r="G77" s="36">
        <f t="shared" si="1"/>
        <v>0</v>
      </c>
      <c r="H77" s="6"/>
    </row>
    <row r="78" spans="1:8" x14ac:dyDescent="0.3">
      <c r="A78" s="3">
        <v>194</v>
      </c>
      <c r="B78" s="3"/>
      <c r="C78" s="3" t="str">
        <f>[1]BASIC!C89</f>
        <v>GORHAM</v>
      </c>
      <c r="D78" s="7">
        <v>238957.0723643954</v>
      </c>
      <c r="E78" s="37">
        <v>0</v>
      </c>
      <c r="F78" s="38"/>
      <c r="G78" s="36">
        <f t="shared" si="1"/>
        <v>238957.0723643954</v>
      </c>
      <c r="H78" s="6"/>
    </row>
    <row r="79" spans="1:8" x14ac:dyDescent="0.3">
      <c r="A79" s="3"/>
      <c r="B79" s="3"/>
      <c r="C79" s="3"/>
      <c r="D79" s="7"/>
      <c r="E79" s="37"/>
      <c r="F79" s="38"/>
      <c r="G79" s="36">
        <f t="shared" si="1"/>
        <v>0</v>
      </c>
      <c r="H79" s="6"/>
    </row>
    <row r="80" spans="1:8" x14ac:dyDescent="0.3">
      <c r="A80" s="3">
        <v>207</v>
      </c>
      <c r="B80" s="3"/>
      <c r="C80" s="3" t="str">
        <f>[1]BASIC!C92</f>
        <v>GR LAKE STR PLT</v>
      </c>
      <c r="D80" s="7">
        <v>0</v>
      </c>
      <c r="E80" s="37"/>
      <c r="F80" s="38"/>
      <c r="G80" s="36">
        <f t="shared" si="1"/>
        <v>0</v>
      </c>
      <c r="H80" s="6"/>
    </row>
    <row r="81" spans="1:8" x14ac:dyDescent="0.3">
      <c r="A81" s="3">
        <v>1054</v>
      </c>
      <c r="B81" s="3"/>
      <c r="C81" s="3" t="str">
        <f>[1]BASIC!C93</f>
        <v>GR SLT BAY CSD DAMARISCOTTA</v>
      </c>
      <c r="D81" s="7">
        <v>94468.05720534049</v>
      </c>
      <c r="E81" s="37">
        <v>6829</v>
      </c>
      <c r="F81" s="38"/>
      <c r="G81" s="36">
        <f t="shared" si="1"/>
        <v>87639.05720534049</v>
      </c>
      <c r="H81" s="6"/>
    </row>
    <row r="82" spans="1:8" x14ac:dyDescent="0.3">
      <c r="A82" s="3">
        <f>[1]BASIC!A90</f>
        <v>205</v>
      </c>
      <c r="B82" s="3"/>
      <c r="C82" s="3" t="str">
        <f>[1]BASIC!C90</f>
        <v>GRAND ISLE</v>
      </c>
      <c r="D82" s="7">
        <v>0</v>
      </c>
      <c r="E82" s="37"/>
      <c r="F82" s="38"/>
      <c r="G82" s="36">
        <f t="shared" si="1"/>
        <v>0</v>
      </c>
      <c r="H82" s="6"/>
    </row>
    <row r="83" spans="1:8" x14ac:dyDescent="0.3">
      <c r="A83" s="3">
        <v>208</v>
      </c>
      <c r="B83" s="3"/>
      <c r="C83" s="3" t="str">
        <f>[1]BASIC!C94</f>
        <v>GREENBUSH</v>
      </c>
      <c r="D83" s="7">
        <v>93324.321510888854</v>
      </c>
      <c r="E83" s="37"/>
      <c r="F83" s="38"/>
      <c r="G83" s="36">
        <f t="shared" si="1"/>
        <v>93324.321510888854</v>
      </c>
      <c r="H83" s="6"/>
    </row>
    <row r="84" spans="1:8" x14ac:dyDescent="0.3">
      <c r="A84" s="3">
        <v>210</v>
      </c>
      <c r="B84" s="3"/>
      <c r="C84" s="3" t="str">
        <f>[1]BASIC!C95</f>
        <v>GREENVILLE</v>
      </c>
      <c r="D84" s="7">
        <v>62662.68876665501</v>
      </c>
      <c r="E84" s="37"/>
      <c r="F84" s="38"/>
      <c r="G84" s="36">
        <f t="shared" si="1"/>
        <v>62662.68876665501</v>
      </c>
      <c r="H84" s="6"/>
    </row>
    <row r="85" spans="1:8" x14ac:dyDescent="0.3">
      <c r="A85" s="3">
        <v>1664</v>
      </c>
      <c r="B85" s="3"/>
      <c r="C85" s="3" t="str">
        <f>[1]BASIC!C96</f>
        <v>HANCOCK</v>
      </c>
      <c r="D85" s="7">
        <v>60687.896689340858</v>
      </c>
      <c r="E85" s="37"/>
      <c r="F85" s="38"/>
      <c r="G85" s="36">
        <f t="shared" si="1"/>
        <v>60687.896689340858</v>
      </c>
      <c r="H85" s="6"/>
    </row>
    <row r="86" spans="1:8" x14ac:dyDescent="0.3">
      <c r="A86" s="3">
        <f>[1]BASIC!A97</f>
        <v>0</v>
      </c>
      <c r="B86" s="3"/>
      <c r="C86" s="3" t="str">
        <f>[1]BASIC!C97</f>
        <v>HANCOCK UNORGANIZED TERRITORY</v>
      </c>
      <c r="D86" s="7">
        <v>0</v>
      </c>
      <c r="E86" s="37"/>
      <c r="F86" s="38"/>
      <c r="G86" s="36">
        <f t="shared" si="1"/>
        <v>0</v>
      </c>
      <c r="H86" s="6"/>
    </row>
    <row r="87" spans="1:8" x14ac:dyDescent="0.3">
      <c r="A87" s="3">
        <v>217</v>
      </c>
      <c r="B87" s="3"/>
      <c r="C87" s="3" t="str">
        <f>[1]BASIC!C98</f>
        <v>HARMONY</v>
      </c>
      <c r="D87" s="7">
        <v>36625.85774435386</v>
      </c>
      <c r="F87" s="38"/>
      <c r="G87" s="36">
        <f t="shared" si="1"/>
        <v>36625.85774435386</v>
      </c>
      <c r="H87" s="6"/>
    </row>
    <row r="88" spans="1:8" x14ac:dyDescent="0.3">
      <c r="A88" s="3">
        <v>1632</v>
      </c>
      <c r="B88" s="3"/>
      <c r="C88" s="3" t="str">
        <f>[1]BASIC!C99</f>
        <v>Harpswell Coastal</v>
      </c>
      <c r="D88" s="7">
        <v>78562.99609741196</v>
      </c>
      <c r="F88" s="38"/>
      <c r="G88" s="36">
        <f t="shared" si="1"/>
        <v>78562.99609741196</v>
      </c>
      <c r="H88" s="6"/>
    </row>
    <row r="89" spans="1:8" x14ac:dyDescent="0.3">
      <c r="A89" s="3">
        <v>219</v>
      </c>
      <c r="B89" s="3"/>
      <c r="C89" s="3" t="str">
        <f>[1]BASIC!C100</f>
        <v>HERMON</v>
      </c>
      <c r="D89" s="7">
        <v>208438.42882274988</v>
      </c>
      <c r="E89" s="37">
        <v>4388</v>
      </c>
      <c r="F89" s="38"/>
      <c r="G89" s="36">
        <f t="shared" si="1"/>
        <v>204050.42882274988</v>
      </c>
      <c r="H89" s="6"/>
    </row>
    <row r="90" spans="1:8" x14ac:dyDescent="0.3">
      <c r="A90" s="3">
        <v>224</v>
      </c>
      <c r="B90" s="3"/>
      <c r="C90" s="3" t="str">
        <f>[1]BASIC!C101</f>
        <v>HIGHLAND PLT</v>
      </c>
      <c r="D90" s="7">
        <v>0</v>
      </c>
      <c r="E90" s="37"/>
      <c r="F90" s="38"/>
      <c r="G90" s="36">
        <f t="shared" si="1"/>
        <v>0</v>
      </c>
      <c r="H90" s="6"/>
    </row>
    <row r="91" spans="1:8" x14ac:dyDescent="0.3">
      <c r="A91" s="3">
        <v>225</v>
      </c>
      <c r="B91" s="3"/>
      <c r="C91" s="3" t="str">
        <f>[1]BASIC!C102</f>
        <v>HOPE</v>
      </c>
      <c r="D91" s="7">
        <v>24146.782177390334</v>
      </c>
      <c r="E91" s="37"/>
      <c r="F91" s="38"/>
      <c r="G91" s="36">
        <f t="shared" si="1"/>
        <v>24146.782177390334</v>
      </c>
      <c r="H91" s="6"/>
    </row>
    <row r="92" spans="1:8" x14ac:dyDescent="0.3">
      <c r="A92" s="3">
        <v>1009</v>
      </c>
      <c r="B92" s="3"/>
      <c r="C92" s="3" t="str">
        <f>[1]BASIC!C103</f>
        <v>Indian Island</v>
      </c>
      <c r="D92" s="7">
        <v>0</v>
      </c>
      <c r="E92" s="37"/>
      <c r="F92" s="38"/>
      <c r="G92" s="36">
        <f t="shared" si="1"/>
        <v>0</v>
      </c>
      <c r="H92" s="6"/>
    </row>
    <row r="93" spans="1:8" x14ac:dyDescent="0.3">
      <c r="A93" s="3">
        <v>1011</v>
      </c>
      <c r="B93" s="3"/>
      <c r="C93" s="3" t="str">
        <f>[1]BASIC!C104</f>
        <v>Indian Township</v>
      </c>
      <c r="D93" s="7">
        <v>0</v>
      </c>
      <c r="E93" s="37"/>
      <c r="F93" s="38"/>
      <c r="G93" s="36">
        <f t="shared" si="1"/>
        <v>0</v>
      </c>
      <c r="H93" s="6"/>
    </row>
    <row r="94" spans="1:8" x14ac:dyDescent="0.3">
      <c r="A94" s="3">
        <v>227</v>
      </c>
      <c r="B94" s="3"/>
      <c r="C94" s="3" t="str">
        <f>[1]BASIC!C105</f>
        <v>ISLE AU HAUT</v>
      </c>
      <c r="D94" s="7">
        <v>0</v>
      </c>
      <c r="E94" s="37"/>
      <c r="F94" s="38"/>
      <c r="G94" s="36">
        <f t="shared" si="1"/>
        <v>0</v>
      </c>
      <c r="H94" s="6"/>
    </row>
    <row r="95" spans="1:8" x14ac:dyDescent="0.3">
      <c r="A95" s="3">
        <v>229</v>
      </c>
      <c r="B95" s="3"/>
      <c r="C95" s="3" t="str">
        <f>[1]BASIC!C106</f>
        <v>ISLESBORO</v>
      </c>
      <c r="D95" s="7">
        <v>760.27277459200525</v>
      </c>
      <c r="E95" s="37"/>
      <c r="F95" s="38"/>
      <c r="G95" s="36">
        <f t="shared" si="1"/>
        <v>760.27277459200525</v>
      </c>
      <c r="H95" s="6"/>
    </row>
    <row r="96" spans="1:8" x14ac:dyDescent="0.3">
      <c r="A96" s="3">
        <v>235</v>
      </c>
      <c r="B96" s="3"/>
      <c r="C96" s="3" t="str">
        <f>[1]BASIC!C107</f>
        <v>JEFFERSON</v>
      </c>
      <c r="D96" s="7">
        <v>57144.577276673808</v>
      </c>
      <c r="E96" s="37"/>
      <c r="F96" s="38"/>
      <c r="G96" s="36">
        <f t="shared" si="1"/>
        <v>57144.577276673808</v>
      </c>
      <c r="H96" s="6"/>
    </row>
    <row r="97" spans="1:8" x14ac:dyDescent="0.3">
      <c r="A97" s="3">
        <v>237</v>
      </c>
      <c r="B97" s="3"/>
      <c r="C97" s="3" t="str">
        <f>[1]BASIC!C108</f>
        <v>JONESBORO</v>
      </c>
      <c r="D97" s="7">
        <v>27749.512679980122</v>
      </c>
      <c r="E97" s="37"/>
      <c r="F97" s="38"/>
      <c r="G97" s="36">
        <f t="shared" si="1"/>
        <v>27749.512679980122</v>
      </c>
      <c r="H97" s="6"/>
    </row>
    <row r="98" spans="1:8" x14ac:dyDescent="0.3">
      <c r="A98" s="3">
        <v>239</v>
      </c>
      <c r="B98" s="3"/>
      <c r="C98" s="3" t="str">
        <f>[1]BASIC!C109</f>
        <v>JONESPORT</v>
      </c>
      <c r="D98" s="7">
        <v>49102.151781014727</v>
      </c>
      <c r="E98" s="37"/>
      <c r="F98" s="38"/>
      <c r="G98" s="36">
        <f t="shared" si="1"/>
        <v>49102.151781014727</v>
      </c>
      <c r="H98" s="6"/>
    </row>
    <row r="99" spans="1:8" x14ac:dyDescent="0.3">
      <c r="A99" s="3"/>
      <c r="B99" s="3"/>
      <c r="C99" s="3" t="str">
        <f>[1]BASIC!C110</f>
        <v>KENNEBEC UNORGANIZED TERRITORY</v>
      </c>
      <c r="D99" s="7">
        <v>0</v>
      </c>
      <c r="E99" s="37"/>
      <c r="F99" s="38"/>
      <c r="G99" s="36">
        <f t="shared" si="1"/>
        <v>0</v>
      </c>
      <c r="H99" s="6"/>
    </row>
    <row r="100" spans="1:8" x14ac:dyDescent="0.3">
      <c r="A100" s="3">
        <v>241</v>
      </c>
      <c r="B100" s="3"/>
      <c r="C100" s="3" t="str">
        <f>[1]BASIC!C111</f>
        <v>KINGSBURY PLT</v>
      </c>
      <c r="D100" s="7">
        <v>0</v>
      </c>
      <c r="E100" s="37"/>
      <c r="F100" s="38"/>
      <c r="G100" s="36">
        <f t="shared" si="1"/>
        <v>0</v>
      </c>
      <c r="H100" s="6"/>
    </row>
    <row r="101" spans="1:8" x14ac:dyDescent="0.3">
      <c r="A101" s="3">
        <v>242</v>
      </c>
      <c r="B101" s="3"/>
      <c r="C101" s="3" t="str">
        <f>[1]BASIC!C112</f>
        <v>KITTERY</v>
      </c>
      <c r="D101" s="7">
        <v>132773.47444307158</v>
      </c>
      <c r="E101" s="37"/>
      <c r="F101" s="38"/>
      <c r="G101" s="36">
        <f t="shared" si="1"/>
        <v>132773.47444307158</v>
      </c>
      <c r="H101" s="6"/>
    </row>
    <row r="102" spans="1:8" x14ac:dyDescent="0.3">
      <c r="A102" s="3">
        <f>[1]BASIC!A113</f>
        <v>0</v>
      </c>
      <c r="B102" s="3"/>
      <c r="C102" s="3" t="str">
        <f>[1]BASIC!C113</f>
        <v>KNOX UNORGANIZED TERRITORY</v>
      </c>
      <c r="D102" s="7">
        <v>0</v>
      </c>
      <c r="E102" s="37"/>
      <c r="F102" s="38"/>
      <c r="G102" s="36">
        <f t="shared" si="1"/>
        <v>0</v>
      </c>
      <c r="H102" s="6"/>
    </row>
    <row r="103" spans="1:8" x14ac:dyDescent="0.3">
      <c r="A103" s="3">
        <f>[1]BASIC!A114</f>
        <v>1351</v>
      </c>
      <c r="B103" s="3"/>
      <c r="C103" s="3" t="str">
        <f>[1]BASIC!C114</f>
        <v>LAKE VIEW PLT</v>
      </c>
      <c r="D103" s="7">
        <v>0</v>
      </c>
      <c r="E103" s="37"/>
      <c r="F103" s="38"/>
      <c r="G103" s="36">
        <f t="shared" si="1"/>
        <v>0</v>
      </c>
      <c r="H103" s="6"/>
    </row>
    <row r="104" spans="1:8" x14ac:dyDescent="0.3">
      <c r="A104" s="3">
        <v>247</v>
      </c>
      <c r="B104" s="3"/>
      <c r="C104" s="3" t="str">
        <f>[1]BASIC!C115</f>
        <v>LAKEVILLE</v>
      </c>
      <c r="D104" s="7">
        <v>0</v>
      </c>
      <c r="G104" s="36">
        <f t="shared" si="1"/>
        <v>0</v>
      </c>
      <c r="H104" s="6"/>
    </row>
    <row r="105" spans="1:8" x14ac:dyDescent="0.3">
      <c r="A105" s="3">
        <v>1665</v>
      </c>
      <c r="B105" s="3"/>
      <c r="C105" s="3" t="str">
        <f>[1]BASIC!C116</f>
        <v>LAMOINE</v>
      </c>
      <c r="D105" s="7">
        <v>19057.051371873873</v>
      </c>
      <c r="G105" s="36">
        <f t="shared" si="1"/>
        <v>19057.051371873873</v>
      </c>
      <c r="H105" s="6"/>
    </row>
    <row r="106" spans="1:8" x14ac:dyDescent="0.3">
      <c r="A106" s="3">
        <v>250</v>
      </c>
      <c r="B106" s="3"/>
      <c r="C106" s="3" t="str">
        <f>[1]BASIC!C117</f>
        <v>LEWISTON</v>
      </c>
      <c r="D106" s="7">
        <v>3023269.2614186718</v>
      </c>
      <c r="E106" s="37">
        <v>10476</v>
      </c>
      <c r="F106" s="38">
        <v>22695</v>
      </c>
      <c r="G106" s="36">
        <f t="shared" si="1"/>
        <v>3035488.2614186718</v>
      </c>
      <c r="H106" s="6"/>
    </row>
    <row r="107" spans="1:8" x14ac:dyDescent="0.3">
      <c r="A107" s="3">
        <v>2040</v>
      </c>
      <c r="B107" s="3"/>
      <c r="C107" s="3" t="str">
        <f>[1]BASIC!C118</f>
        <v>LIMESTONE</v>
      </c>
      <c r="D107" s="7">
        <v>86282.369427037294</v>
      </c>
      <c r="E107" s="37"/>
      <c r="F107" s="38"/>
      <c r="G107" s="36">
        <f t="shared" si="1"/>
        <v>86282.369427037294</v>
      </c>
      <c r="H107" s="6"/>
    </row>
    <row r="108" spans="1:8" x14ac:dyDescent="0.3">
      <c r="A108" s="3">
        <v>263</v>
      </c>
      <c r="B108" s="3"/>
      <c r="C108" s="3" t="str">
        <f>[1]BASIC!C119</f>
        <v>LINCOLN PLT</v>
      </c>
      <c r="D108" s="7">
        <v>0</v>
      </c>
      <c r="E108" s="37"/>
      <c r="F108" s="38"/>
      <c r="G108" s="36">
        <f t="shared" si="1"/>
        <v>0</v>
      </c>
      <c r="H108" s="6"/>
    </row>
    <row r="109" spans="1:8" x14ac:dyDescent="0.3">
      <c r="B109" s="3"/>
      <c r="C109" s="3" t="str">
        <f>[1]BASIC!C120</f>
        <v>LINCOLN UNORGANIZED TERRITORY</v>
      </c>
      <c r="D109" s="7">
        <v>0</v>
      </c>
      <c r="E109" s="37"/>
      <c r="F109" s="38"/>
      <c r="G109" s="36">
        <f t="shared" si="1"/>
        <v>0</v>
      </c>
      <c r="H109" s="6"/>
    </row>
    <row r="110" spans="1:8" x14ac:dyDescent="0.3">
      <c r="A110" s="3">
        <v>264</v>
      </c>
      <c r="B110" s="3"/>
      <c r="C110" s="3" t="str">
        <f>[1]BASIC!C121</f>
        <v>LINCOLNVILLE</v>
      </c>
      <c r="D110" s="7">
        <v>30614.200106182878</v>
      </c>
      <c r="E110" s="37">
        <v>425</v>
      </c>
      <c r="F110" s="38"/>
      <c r="G110" s="36">
        <f t="shared" si="1"/>
        <v>30189.200106182878</v>
      </c>
      <c r="H110" s="6"/>
    </row>
    <row r="111" spans="1:8" x14ac:dyDescent="0.3">
      <c r="A111" s="3">
        <v>266</v>
      </c>
      <c r="B111" s="3"/>
      <c r="C111" s="3" t="str">
        <f>[1]BASIC!C122</f>
        <v>LISBON</v>
      </c>
      <c r="D111" s="7">
        <v>368613.24889952765</v>
      </c>
      <c r="E111" s="37"/>
      <c r="F111" s="38"/>
      <c r="G111" s="36">
        <f t="shared" si="1"/>
        <v>368613.24889952765</v>
      </c>
      <c r="H111" s="6"/>
    </row>
    <row r="112" spans="1:8" x14ac:dyDescent="0.3">
      <c r="A112" s="3">
        <v>387</v>
      </c>
      <c r="B112" s="3"/>
      <c r="C112" s="3" t="str">
        <f>[1]BASIC!C123</f>
        <v>LONG ISLAND</v>
      </c>
      <c r="D112" s="7">
        <v>0</v>
      </c>
      <c r="E112" s="37"/>
      <c r="F112" s="38"/>
      <c r="G112" s="36">
        <f t="shared" si="1"/>
        <v>0</v>
      </c>
      <c r="H112" s="6"/>
    </row>
    <row r="113" spans="1:8" x14ac:dyDescent="0.3">
      <c r="A113" s="3">
        <f>[1]BASIC!A124</f>
        <v>0</v>
      </c>
      <c r="B113" s="3"/>
      <c r="C113" s="3" t="str">
        <f>[1]BASIC!C124</f>
        <v>Louds Island Unorganized Territory</v>
      </c>
      <c r="D113" s="7">
        <v>0</v>
      </c>
      <c r="E113" s="37"/>
      <c r="F113" s="38"/>
      <c r="G113" s="36">
        <f t="shared" si="1"/>
        <v>0</v>
      </c>
      <c r="H113" s="6"/>
    </row>
    <row r="114" spans="1:8" x14ac:dyDescent="0.3">
      <c r="A114" s="3">
        <v>1401</v>
      </c>
      <c r="B114" s="3"/>
      <c r="C114" s="3" t="str">
        <f>[1]BASIC!C125</f>
        <v>LOWELL</v>
      </c>
      <c r="D114" s="7">
        <v>0</v>
      </c>
      <c r="E114" s="37"/>
      <c r="F114" s="38"/>
      <c r="G114" s="36">
        <f t="shared" si="1"/>
        <v>0</v>
      </c>
      <c r="H114" s="6"/>
    </row>
    <row r="115" spans="1:8" x14ac:dyDescent="0.3">
      <c r="A115" s="3">
        <v>277</v>
      </c>
      <c r="B115" s="3"/>
      <c r="C115" s="3" t="str">
        <f>[1]BASIC!C126</f>
        <v>MACHIAS</v>
      </c>
      <c r="D115" s="7">
        <v>253637.74515749494</v>
      </c>
      <c r="E115" s="37"/>
      <c r="F115" s="38"/>
      <c r="G115" s="36">
        <f t="shared" si="1"/>
        <v>253637.74515749494</v>
      </c>
      <c r="H115" s="6"/>
    </row>
    <row r="116" spans="1:8" x14ac:dyDescent="0.3">
      <c r="A116" s="3">
        <v>1412</v>
      </c>
      <c r="B116" s="3"/>
      <c r="C116" s="3" t="str">
        <f>[1]BASIC!C127</f>
        <v>MACHIASPORT</v>
      </c>
      <c r="D116" s="7">
        <v>44169.142600551284</v>
      </c>
      <c r="E116" s="37"/>
      <c r="F116" s="38"/>
      <c r="G116" s="36">
        <f t="shared" si="1"/>
        <v>44169.142600551284</v>
      </c>
      <c r="H116" s="6"/>
    </row>
    <row r="117" spans="1:8" x14ac:dyDescent="0.3">
      <c r="A117" s="3">
        <v>281</v>
      </c>
      <c r="B117" s="3"/>
      <c r="C117" s="3" t="str">
        <f>[1]BASIC!C128</f>
        <v>MACWAHOC PLT</v>
      </c>
      <c r="D117" s="7">
        <v>0</v>
      </c>
      <c r="E117" s="37"/>
      <c r="F117" s="38"/>
      <c r="G117" s="36">
        <f t="shared" si="1"/>
        <v>0</v>
      </c>
      <c r="H117" s="6"/>
    </row>
    <row r="118" spans="1:8" x14ac:dyDescent="0.3">
      <c r="A118" s="3">
        <v>282</v>
      </c>
      <c r="B118" s="3"/>
      <c r="C118" s="3" t="str">
        <f>[1]BASIC!C129</f>
        <v>MADAWASKA</v>
      </c>
      <c r="D118" s="7">
        <v>144598.67692832241</v>
      </c>
      <c r="E118" s="37"/>
      <c r="F118" s="38"/>
      <c r="G118" s="36">
        <f t="shared" si="1"/>
        <v>144598.67692832241</v>
      </c>
      <c r="H118" s="6"/>
    </row>
    <row r="119" spans="1:8" x14ac:dyDescent="0.3">
      <c r="A119" s="3">
        <v>1501</v>
      </c>
      <c r="B119" s="3"/>
      <c r="C119" s="3" t="str">
        <f>[1]BASIC!C130</f>
        <v>MAINE ACADEMY OF NATURAL SCIENCE</v>
      </c>
      <c r="D119" s="7">
        <v>72066.019275257815</v>
      </c>
      <c r="E119" s="37"/>
      <c r="F119" s="38"/>
      <c r="G119" s="36">
        <f t="shared" si="1"/>
        <v>72066.019275257815</v>
      </c>
      <c r="H119" s="6"/>
    </row>
    <row r="120" spans="1:8" x14ac:dyDescent="0.3">
      <c r="A120" s="3">
        <v>1672</v>
      </c>
      <c r="B120" s="3"/>
      <c r="C120" s="3" t="str">
        <f>[1]BASIC!C131</f>
        <v>Maine Connections Academy</v>
      </c>
      <c r="D120" s="7">
        <v>102307.50194657121</v>
      </c>
      <c r="E120" s="37"/>
      <c r="F120" s="38"/>
      <c r="G120" s="36">
        <f t="shared" si="1"/>
        <v>102307.50194657121</v>
      </c>
      <c r="H120" s="6"/>
    </row>
    <row r="121" spans="1:8" x14ac:dyDescent="0.3">
      <c r="A121" s="3">
        <v>1739</v>
      </c>
      <c r="B121" s="3"/>
      <c r="C121" s="3" t="str">
        <f>[1]BASIC!C132</f>
        <v>Maine Virtual</v>
      </c>
      <c r="D121" s="7">
        <v>149308.06565686181</v>
      </c>
      <c r="E121" s="37"/>
      <c r="F121" s="38"/>
      <c r="G121" s="36">
        <f t="shared" si="1"/>
        <v>149308.06565686181</v>
      </c>
      <c r="H121" s="6"/>
    </row>
    <row r="122" spans="1:8" x14ac:dyDescent="0.3">
      <c r="A122" s="3">
        <v>290</v>
      </c>
      <c r="B122" s="3"/>
      <c r="C122" s="3" t="str">
        <f>[1]BASIC!C133</f>
        <v>MARSHFIELD</v>
      </c>
      <c r="D122" s="7">
        <v>0</v>
      </c>
      <c r="E122" s="37"/>
      <c r="F122" s="38"/>
      <c r="G122" s="36">
        <f t="shared" si="1"/>
        <v>0</v>
      </c>
      <c r="H122" s="6"/>
    </row>
    <row r="123" spans="1:8" x14ac:dyDescent="0.3">
      <c r="A123" s="3">
        <v>293</v>
      </c>
      <c r="B123" s="3"/>
      <c r="C123" s="3" t="str">
        <f>[1]BASIC!C134</f>
        <v>MEDDYBEMPS</v>
      </c>
      <c r="D123" s="7">
        <v>0</v>
      </c>
      <c r="E123" s="37"/>
      <c r="F123" s="38"/>
      <c r="G123" s="36">
        <f t="shared" si="1"/>
        <v>0</v>
      </c>
      <c r="H123" s="6"/>
    </row>
    <row r="124" spans="1:8" x14ac:dyDescent="0.3">
      <c r="A124" s="3">
        <v>548</v>
      </c>
      <c r="B124" s="3"/>
      <c r="C124" s="3" t="str">
        <f>[1]BASIC!C135</f>
        <v>MEDFORD</v>
      </c>
      <c r="D124" s="7">
        <v>0</v>
      </c>
      <c r="E124" s="37"/>
      <c r="F124" s="38"/>
      <c r="G124" s="36">
        <f t="shared" si="1"/>
        <v>0</v>
      </c>
      <c r="H124" s="6"/>
    </row>
    <row r="125" spans="1:8" x14ac:dyDescent="0.3">
      <c r="A125" s="3">
        <v>294</v>
      </c>
      <c r="B125" s="3"/>
      <c r="C125" s="3" t="str">
        <f>[1]BASIC!C136</f>
        <v>MEDWAY</v>
      </c>
      <c r="D125" s="7">
        <v>58987.720064726032</v>
      </c>
      <c r="E125" s="37"/>
      <c r="F125" s="38"/>
      <c r="G125" s="36">
        <f t="shared" si="1"/>
        <v>58987.720064726032</v>
      </c>
      <c r="H125" s="6"/>
    </row>
    <row r="126" spans="1:8" x14ac:dyDescent="0.3">
      <c r="A126" s="3">
        <v>296</v>
      </c>
      <c r="B126" s="3"/>
      <c r="C126" s="3" t="str">
        <f>[1]BASIC!C137</f>
        <v>MILFORD</v>
      </c>
      <c r="D126" s="7">
        <v>151772.25402184488</v>
      </c>
      <c r="E126" s="37"/>
      <c r="F126" s="38"/>
      <c r="G126" s="36">
        <f t="shared" si="1"/>
        <v>151772.25402184488</v>
      </c>
      <c r="H126" s="6"/>
    </row>
    <row r="127" spans="1:8" x14ac:dyDescent="0.3">
      <c r="A127" s="3">
        <v>298</v>
      </c>
      <c r="B127" s="3"/>
      <c r="C127" s="3" t="str">
        <f>[1]BASIC!C138</f>
        <v>MILLINOCKET</v>
      </c>
      <c r="D127" s="7">
        <v>246443.28479622127</v>
      </c>
      <c r="E127" s="37"/>
      <c r="F127" s="38"/>
      <c r="G127" s="36">
        <f t="shared" si="1"/>
        <v>246443.28479622127</v>
      </c>
      <c r="H127" s="6"/>
    </row>
    <row r="128" spans="1:8" x14ac:dyDescent="0.3">
      <c r="A128" s="3">
        <v>304</v>
      </c>
      <c r="B128" s="3"/>
      <c r="C128" s="3" t="str">
        <f>[1]BASIC!C139</f>
        <v>MONHEGAN PLT</v>
      </c>
      <c r="D128" s="7">
        <v>0</v>
      </c>
      <c r="E128" s="37"/>
      <c r="F128" s="38"/>
      <c r="G128" s="36">
        <f t="shared" si="1"/>
        <v>0</v>
      </c>
      <c r="H128" s="6"/>
    </row>
    <row r="129" spans="1:8" x14ac:dyDescent="0.3">
      <c r="A129" s="3">
        <v>1058</v>
      </c>
      <c r="B129" s="3"/>
      <c r="C129" s="3" t="str">
        <f>[1]BASIC!C140</f>
        <v>MOOSABEC CSD JONESPORT</v>
      </c>
      <c r="D129" s="7">
        <v>30054.615791151686</v>
      </c>
      <c r="E129" s="37"/>
      <c r="F129" s="38"/>
      <c r="G129" s="36">
        <f t="shared" si="1"/>
        <v>30054.615791151686</v>
      </c>
      <c r="H129" s="6"/>
    </row>
    <row r="130" spans="1:8" x14ac:dyDescent="0.3">
      <c r="A130" s="3">
        <v>311</v>
      </c>
      <c r="B130" s="3"/>
      <c r="C130" s="3" t="str">
        <f>[1]BASIC!C141</f>
        <v>MOUNT DESERT</v>
      </c>
      <c r="D130" s="7">
        <v>8883.1219334773577</v>
      </c>
      <c r="E130" s="37"/>
      <c r="F130" s="38"/>
      <c r="G130" s="36">
        <f t="shared" si="1"/>
        <v>8883.1219334773577</v>
      </c>
      <c r="H130" s="6"/>
    </row>
    <row r="131" spans="1:8" x14ac:dyDescent="0.3">
      <c r="A131" s="3">
        <v>616</v>
      </c>
      <c r="B131" s="3"/>
      <c r="C131" s="3" t="str">
        <f>[1]BASIC!C202</f>
        <v>MSAD 10</v>
      </c>
      <c r="D131" s="7">
        <v>0</v>
      </c>
      <c r="E131" s="37"/>
      <c r="F131" s="38"/>
      <c r="G131" s="36">
        <f t="shared" ref="G131:G194" si="2">+D131-E131+F131</f>
        <v>0</v>
      </c>
      <c r="H131" s="6"/>
    </row>
    <row r="132" spans="1:8" x14ac:dyDescent="0.3">
      <c r="A132" s="3">
        <v>696</v>
      </c>
      <c r="B132" s="3"/>
      <c r="C132" s="3" t="str">
        <f>[1]BASIC!C213</f>
        <v>MSAD 27 FT. KENT</v>
      </c>
      <c r="D132" s="7">
        <v>205549.75710319268</v>
      </c>
      <c r="E132" s="37"/>
      <c r="F132" s="38"/>
      <c r="G132" s="36">
        <f t="shared" si="2"/>
        <v>205549.75710319268</v>
      </c>
      <c r="H132" s="6"/>
    </row>
    <row r="133" spans="1:8" x14ac:dyDescent="0.3">
      <c r="A133" s="3">
        <v>1036</v>
      </c>
      <c r="B133" s="3"/>
      <c r="C133" s="3" t="str">
        <f>[1]BASIC!C142</f>
        <v>MT DESERT CSD BAR HARBOR</v>
      </c>
      <c r="D133" s="7">
        <v>31982.564580022983</v>
      </c>
      <c r="E133" s="37"/>
      <c r="F133" s="38"/>
      <c r="G133" s="36">
        <f t="shared" si="2"/>
        <v>31982.564580022983</v>
      </c>
      <c r="H133" s="6"/>
    </row>
    <row r="134" spans="1:8" x14ac:dyDescent="0.3">
      <c r="A134" s="3">
        <v>315</v>
      </c>
      <c r="B134" s="3"/>
      <c r="C134" s="3" t="str">
        <f>[1]BASIC!C143</f>
        <v>NASHVILLE PLT</v>
      </c>
      <c r="D134" s="7">
        <v>0</v>
      </c>
      <c r="E134" s="37"/>
      <c r="F134" s="38"/>
      <c r="G134" s="36">
        <f t="shared" si="2"/>
        <v>0</v>
      </c>
      <c r="H134" s="6"/>
    </row>
    <row r="135" spans="1:8" x14ac:dyDescent="0.3">
      <c r="A135" s="3">
        <f>[1]BASIC!A144</f>
        <v>317</v>
      </c>
      <c r="B135" s="3"/>
      <c r="C135" s="3" t="str">
        <f>[1]BASIC!C144</f>
        <v>NEW SWEDEN</v>
      </c>
      <c r="D135" s="7">
        <v>0</v>
      </c>
      <c r="E135" s="37"/>
      <c r="F135" s="38"/>
      <c r="G135" s="36">
        <f t="shared" si="2"/>
        <v>0</v>
      </c>
      <c r="H135" s="6"/>
    </row>
    <row r="136" spans="1:8" x14ac:dyDescent="0.3">
      <c r="A136" s="3">
        <v>316</v>
      </c>
      <c r="B136" s="3"/>
      <c r="C136" s="3" t="str">
        <f>[1]BASIC!C145</f>
        <v>NEWCASTLE</v>
      </c>
      <c r="D136" s="7">
        <v>0</v>
      </c>
      <c r="E136" s="37"/>
      <c r="F136" s="38"/>
      <c r="G136" s="36">
        <f t="shared" si="2"/>
        <v>0</v>
      </c>
      <c r="H136" s="6"/>
    </row>
    <row r="137" spans="1:8" x14ac:dyDescent="0.3">
      <c r="A137" s="3">
        <v>319</v>
      </c>
      <c r="B137" s="3"/>
      <c r="C137" s="3" t="str">
        <f>[1]BASIC!C146</f>
        <v>NOBLEBORO</v>
      </c>
      <c r="D137" s="7">
        <v>32409.846712925701</v>
      </c>
      <c r="E137" s="37">
        <v>1964</v>
      </c>
      <c r="F137" s="38">
        <v>3588</v>
      </c>
      <c r="G137" s="36">
        <f t="shared" si="2"/>
        <v>34033.846712925704</v>
      </c>
      <c r="H137" s="6"/>
    </row>
    <row r="138" spans="1:8" x14ac:dyDescent="0.3">
      <c r="A138" s="3">
        <v>321</v>
      </c>
      <c r="B138" s="3"/>
      <c r="C138" s="3" t="str">
        <f>[1]BASIC!C147</f>
        <v>NORTHFIELD</v>
      </c>
      <c r="D138" s="7">
        <v>0</v>
      </c>
      <c r="E138" s="37"/>
      <c r="F138" s="38"/>
      <c r="G138" s="36">
        <f t="shared" si="2"/>
        <v>0</v>
      </c>
      <c r="H138" s="6"/>
    </row>
    <row r="139" spans="1:8" x14ac:dyDescent="0.3">
      <c r="A139" s="3">
        <v>1735</v>
      </c>
      <c r="B139" s="3"/>
      <c r="C139" s="3" t="str">
        <f>[1]BASIC!C148</f>
        <v>NORTHPORT</v>
      </c>
      <c r="D139" s="7">
        <v>25766.90522175359</v>
      </c>
      <c r="E139" s="37"/>
      <c r="F139" s="38"/>
      <c r="G139" s="36">
        <f t="shared" si="2"/>
        <v>25766.90522175359</v>
      </c>
      <c r="H139" s="6"/>
    </row>
    <row r="140" spans="1:8" x14ac:dyDescent="0.3">
      <c r="A140" s="3">
        <v>335</v>
      </c>
      <c r="B140" s="3"/>
      <c r="C140" s="3" t="str">
        <f>[1]BASIC!C149</f>
        <v>ORIENT</v>
      </c>
      <c r="D140" s="7">
        <v>0</v>
      </c>
      <c r="E140" s="37"/>
      <c r="F140" s="38"/>
      <c r="G140" s="36">
        <f t="shared" si="2"/>
        <v>0</v>
      </c>
      <c r="H140" s="6"/>
    </row>
    <row r="141" spans="1:8" x14ac:dyDescent="0.3">
      <c r="A141" s="3">
        <v>342</v>
      </c>
      <c r="B141" s="3"/>
      <c r="C141" s="3" t="str">
        <f>[1]BASIC!C150</f>
        <v>ORRINGTON</v>
      </c>
      <c r="D141" s="7">
        <v>68834.411495895882</v>
      </c>
      <c r="E141" s="37"/>
      <c r="F141" s="38"/>
      <c r="G141" s="36">
        <f t="shared" si="2"/>
        <v>68834.411495895882</v>
      </c>
      <c r="H141" s="6"/>
    </row>
    <row r="142" spans="1:8" x14ac:dyDescent="0.3">
      <c r="A142" s="3">
        <v>345</v>
      </c>
      <c r="B142" s="3"/>
      <c r="C142" s="3" t="str">
        <f>[1]BASIC!C151</f>
        <v>OTIS</v>
      </c>
      <c r="D142" s="7">
        <v>29325.671608369874</v>
      </c>
      <c r="E142" s="37"/>
      <c r="F142" s="38"/>
      <c r="G142" s="36">
        <f t="shared" si="2"/>
        <v>29325.671608369874</v>
      </c>
      <c r="H142" s="6"/>
    </row>
    <row r="143" spans="1:8" x14ac:dyDescent="0.3">
      <c r="A143" s="3">
        <v>0</v>
      </c>
      <c r="B143" s="3"/>
      <c r="C143" s="3" t="str">
        <f>[1]BASIC!C152</f>
        <v>OXFORD UNORGANIZED TERRITORY</v>
      </c>
      <c r="D143" s="7">
        <v>0</v>
      </c>
      <c r="E143" s="37"/>
      <c r="F143" s="38"/>
      <c r="G143" s="36">
        <f t="shared" si="2"/>
        <v>0</v>
      </c>
      <c r="H143" s="6"/>
    </row>
    <row r="144" spans="1:8" x14ac:dyDescent="0.3">
      <c r="A144" s="3">
        <v>0</v>
      </c>
      <c r="B144" s="3"/>
      <c r="C144" s="3" t="str">
        <f>[1]BASIC!C289</f>
        <v>PART D SUBPART 2</v>
      </c>
      <c r="D144" s="7">
        <v>40402.797143846416</v>
      </c>
      <c r="E144" s="37"/>
      <c r="F144" s="38"/>
      <c r="G144" s="36">
        <f t="shared" si="2"/>
        <v>40402.797143846416</v>
      </c>
      <c r="H144" s="6">
        <v>-40397</v>
      </c>
    </row>
    <row r="145" spans="1:8" x14ac:dyDescent="0.3">
      <c r="A145" s="3">
        <v>349</v>
      </c>
      <c r="B145" s="3"/>
      <c r="C145" s="3" t="str">
        <f>[1]BASIC!C153</f>
        <v>PEMBROKE</v>
      </c>
      <c r="D145" s="7">
        <v>46789.743379266394</v>
      </c>
      <c r="E145" s="37"/>
      <c r="F145" s="38"/>
      <c r="G145" s="36">
        <f t="shared" si="2"/>
        <v>46789.743379266394</v>
      </c>
      <c r="H145" s="6"/>
    </row>
    <row r="146" spans="1:8" x14ac:dyDescent="0.3">
      <c r="A146" s="3">
        <v>351</v>
      </c>
      <c r="B146" s="3"/>
      <c r="C146" s="3" t="str">
        <f>[1]BASIC!C154</f>
        <v>PENOBSCOT</v>
      </c>
      <c r="D146" s="7">
        <v>19441.716173968704</v>
      </c>
      <c r="E146" s="37">
        <v>1296</v>
      </c>
      <c r="F146" s="38"/>
      <c r="G146" s="36">
        <f t="shared" si="2"/>
        <v>18145.716173968704</v>
      </c>
      <c r="H146" s="6"/>
    </row>
    <row r="147" spans="1:8" x14ac:dyDescent="0.3">
      <c r="A147" s="3">
        <f>[1]BASIC!A155</f>
        <v>0</v>
      </c>
      <c r="B147" s="3"/>
      <c r="C147" s="3" t="str">
        <f>[1]BASIC!C155</f>
        <v>PENOBSCOT UNORGANIZED TERRITORY</v>
      </c>
      <c r="D147" s="7">
        <v>0</v>
      </c>
      <c r="E147" s="37"/>
      <c r="F147" s="38"/>
      <c r="G147" s="36">
        <f t="shared" si="2"/>
        <v>0</v>
      </c>
      <c r="H147" s="6"/>
    </row>
    <row r="148" spans="1:8" x14ac:dyDescent="0.3">
      <c r="A148" s="3">
        <v>353</v>
      </c>
      <c r="B148" s="3"/>
      <c r="C148" s="3" t="str">
        <f>[1]BASIC!C156</f>
        <v>PERRY</v>
      </c>
      <c r="D148" s="7">
        <v>46927.278474651292</v>
      </c>
      <c r="E148" s="37"/>
      <c r="F148" s="38"/>
      <c r="G148" s="36">
        <f t="shared" si="2"/>
        <v>46927.278474651292</v>
      </c>
      <c r="H148" s="6"/>
    </row>
    <row r="149" spans="1:8" x14ac:dyDescent="0.3">
      <c r="A149" s="3">
        <f>[1]BASIC!A157</f>
        <v>0</v>
      </c>
      <c r="B149" s="3"/>
      <c r="C149" s="3" t="str">
        <f>[1]BASIC!C157</f>
        <v>PICTAQUIS UNORGANIZED TERRITORY</v>
      </c>
      <c r="D149" s="7">
        <v>0</v>
      </c>
      <c r="E149" s="37"/>
      <c r="F149" s="38"/>
      <c r="G149" s="36">
        <f t="shared" si="2"/>
        <v>0</v>
      </c>
      <c r="H149" s="6"/>
    </row>
    <row r="150" spans="1:8" x14ac:dyDescent="0.3">
      <c r="A150" s="3">
        <f>[1]BASIC!A158</f>
        <v>1013</v>
      </c>
      <c r="B150" s="3"/>
      <c r="C150" s="3" t="str">
        <f>[1]BASIC!C158</f>
        <v>Pleasant Point</v>
      </c>
      <c r="D150" s="7">
        <v>0</v>
      </c>
      <c r="E150" s="37"/>
      <c r="F150" s="38"/>
      <c r="G150" s="36">
        <f t="shared" si="2"/>
        <v>0</v>
      </c>
      <c r="H150" s="6"/>
    </row>
    <row r="151" spans="1:8" x14ac:dyDescent="0.3">
      <c r="A151" s="3">
        <v>359</v>
      </c>
      <c r="B151" s="3"/>
      <c r="C151" s="3" t="str">
        <f>[1]BASIC!C159</f>
        <v>PLEASANT RDGE PLT</v>
      </c>
      <c r="D151" s="7">
        <v>0</v>
      </c>
      <c r="E151" s="37"/>
      <c r="F151" s="38"/>
      <c r="G151" s="36">
        <f t="shared" si="2"/>
        <v>0</v>
      </c>
      <c r="H151" s="6"/>
    </row>
    <row r="152" spans="1:8" x14ac:dyDescent="0.3">
      <c r="A152" s="3">
        <v>364</v>
      </c>
      <c r="B152" s="3"/>
      <c r="C152" s="3" t="str">
        <f>[1]BASIC!C160</f>
        <v>PORTLAND</v>
      </c>
      <c r="D152" s="7">
        <v>2096618.1557139505</v>
      </c>
      <c r="E152" s="37">
        <v>16792</v>
      </c>
      <c r="F152" s="38">
        <v>16760</v>
      </c>
      <c r="G152" s="36">
        <f t="shared" si="2"/>
        <v>2096586.1557139505</v>
      </c>
      <c r="H152" s="6"/>
    </row>
    <row r="153" spans="1:8" x14ac:dyDescent="0.3">
      <c r="A153" s="3">
        <v>389</v>
      </c>
      <c r="B153" s="3"/>
      <c r="C153" s="3" t="str">
        <f>[1]BASIC!C161</f>
        <v>PRINCETON</v>
      </c>
      <c r="D153" s="7">
        <v>54245.163392887727</v>
      </c>
      <c r="E153" s="37"/>
      <c r="F153" s="38"/>
      <c r="G153" s="36">
        <f t="shared" si="2"/>
        <v>54245.163392887727</v>
      </c>
      <c r="H153" s="6"/>
    </row>
    <row r="154" spans="1:8" x14ac:dyDescent="0.3">
      <c r="A154" s="3">
        <f>[1]BASIC!A162</f>
        <v>399</v>
      </c>
      <c r="B154" s="3"/>
      <c r="C154" s="3" t="str">
        <f>[1]BASIC!C162</f>
        <v>REED PLT</v>
      </c>
      <c r="D154" s="7">
        <v>0</v>
      </c>
      <c r="E154" s="37"/>
      <c r="F154" s="38"/>
      <c r="G154" s="36">
        <f t="shared" si="2"/>
        <v>0</v>
      </c>
      <c r="H154" s="6"/>
    </row>
    <row r="155" spans="1:8" x14ac:dyDescent="0.3">
      <c r="A155" s="3">
        <f>[1]BASIC!A189</f>
        <v>405</v>
      </c>
      <c r="B155" s="3"/>
      <c r="C155" s="3" t="str">
        <f>[1]BASIC!C189</f>
        <v>ROBBINSTON</v>
      </c>
      <c r="D155" s="7">
        <v>0</v>
      </c>
      <c r="E155" s="37"/>
      <c r="F155" s="38"/>
      <c r="G155" s="36">
        <f t="shared" si="2"/>
        <v>0</v>
      </c>
      <c r="H155" s="6"/>
    </row>
    <row r="156" spans="1:8" x14ac:dyDescent="0.3">
      <c r="A156" s="3">
        <v>408</v>
      </c>
      <c r="B156" s="3"/>
      <c r="C156" s="3" t="str">
        <f>[1]BASIC!C190</f>
        <v>ROQUE BLUFFS</v>
      </c>
      <c r="D156" s="7">
        <v>0</v>
      </c>
      <c r="E156" s="37"/>
      <c r="F156" s="38"/>
      <c r="G156" s="36">
        <f t="shared" si="2"/>
        <v>0</v>
      </c>
      <c r="H156" s="6"/>
    </row>
    <row r="157" spans="1:8" x14ac:dyDescent="0.3">
      <c r="A157" s="3">
        <v>1438</v>
      </c>
      <c r="B157" s="3"/>
      <c r="C157" s="3" t="str">
        <f>[1]BASIC!C163</f>
        <v>RSU 01</v>
      </c>
      <c r="D157" s="7">
        <v>503711.77135988272</v>
      </c>
      <c r="E157" s="37">
        <v>3920</v>
      </c>
      <c r="F157" s="38"/>
      <c r="G157" s="36">
        <f t="shared" si="2"/>
        <v>499791.77135988272</v>
      </c>
      <c r="H157" s="6"/>
    </row>
    <row r="158" spans="1:8" x14ac:dyDescent="0.3">
      <c r="A158" s="3">
        <v>1445</v>
      </c>
      <c r="B158" s="3"/>
      <c r="C158" s="3" t="str">
        <f>[1]BASIC!C164</f>
        <v>RSU 02</v>
      </c>
      <c r="D158" s="7">
        <v>428656.06077146903</v>
      </c>
      <c r="E158" s="37">
        <v>8062</v>
      </c>
      <c r="F158" s="38"/>
      <c r="G158" s="36">
        <f t="shared" si="2"/>
        <v>420594.06077146903</v>
      </c>
      <c r="H158" s="6"/>
    </row>
    <row r="159" spans="1:8" x14ac:dyDescent="0.3">
      <c r="A159" s="3">
        <v>561</v>
      </c>
      <c r="B159" s="3"/>
      <c r="C159" s="3" t="str">
        <f>[1]BASIC!C196</f>
        <v>RSU 03/MSAD 03 THORNDIKE</v>
      </c>
      <c r="D159" s="7">
        <v>573269.78320657241</v>
      </c>
      <c r="E159" s="37">
        <v>4184</v>
      </c>
      <c r="F159" s="38"/>
      <c r="G159" s="36">
        <f t="shared" si="2"/>
        <v>569085.78320657241</v>
      </c>
      <c r="H159" s="6"/>
    </row>
    <row r="160" spans="1:8" x14ac:dyDescent="0.3">
      <c r="A160" s="3">
        <v>1446</v>
      </c>
      <c r="B160" s="3"/>
      <c r="C160" s="3" t="str">
        <f>[1]BASIC!C165</f>
        <v>RSU 04</v>
      </c>
      <c r="D160" s="7">
        <v>530085.62834666541</v>
      </c>
      <c r="E160" s="37">
        <v>6504</v>
      </c>
      <c r="F160" s="38"/>
      <c r="G160" s="36">
        <f t="shared" si="2"/>
        <v>523581.62834666541</v>
      </c>
      <c r="H160" s="6"/>
    </row>
    <row r="161" spans="1:8" x14ac:dyDescent="0.3">
      <c r="A161" s="3">
        <v>1449</v>
      </c>
      <c r="B161" s="3"/>
      <c r="C161" s="3" t="str">
        <f>[1]BASIC!C166</f>
        <v>RSU 05</v>
      </c>
      <c r="D161" s="7">
        <v>216187.61998562838</v>
      </c>
      <c r="E161" s="37"/>
      <c r="F161" s="38"/>
      <c r="G161" s="36">
        <f t="shared" si="2"/>
        <v>216187.61998562838</v>
      </c>
      <c r="H161" s="6"/>
    </row>
    <row r="162" spans="1:8" x14ac:dyDescent="0.3">
      <c r="A162" s="3">
        <v>587</v>
      </c>
      <c r="B162" s="3"/>
      <c r="C162" s="3" t="str">
        <f>[1]BASIC!C198</f>
        <v>RSU 06/MSAD 06 BUXTON</v>
      </c>
      <c r="D162" s="7">
        <v>576708.16049228935</v>
      </c>
      <c r="E162" s="37">
        <v>1053</v>
      </c>
      <c r="F162" s="38"/>
      <c r="G162" s="36">
        <f t="shared" si="2"/>
        <v>575655.16049228935</v>
      </c>
      <c r="H162" s="6">
        <v>13466</v>
      </c>
    </row>
    <row r="163" spans="1:8" x14ac:dyDescent="0.3">
      <c r="A163" s="3">
        <v>601</v>
      </c>
      <c r="B163" s="3"/>
      <c r="C163" s="3" t="str">
        <f>[1]BASIC!C199</f>
        <v>RSU 07/MSAD 07 NORTH HAVEN</v>
      </c>
      <c r="D163" s="7">
        <v>0</v>
      </c>
      <c r="E163" s="40"/>
      <c r="F163" s="38"/>
      <c r="G163" s="36">
        <f t="shared" si="2"/>
        <v>0</v>
      </c>
      <c r="H163" s="6"/>
    </row>
    <row r="164" spans="1:8" x14ac:dyDescent="0.3">
      <c r="A164" s="3">
        <v>603</v>
      </c>
      <c r="B164" s="3"/>
      <c r="C164" s="3" t="str">
        <f>[1]BASIC!C200</f>
        <v>RSU 08/MSAD 08 VINALHAVEN</v>
      </c>
      <c r="D164" s="7">
        <v>56551.034550883967</v>
      </c>
      <c r="E164" s="37"/>
      <c r="F164" s="38"/>
      <c r="G164" s="36">
        <f t="shared" si="2"/>
        <v>56551.034550883967</v>
      </c>
      <c r="H164" s="6"/>
    </row>
    <row r="165" spans="1:8" x14ac:dyDescent="0.3">
      <c r="A165" s="3">
        <v>1508</v>
      </c>
      <c r="B165" s="3"/>
      <c r="C165" s="3" t="str">
        <f>[1]BASIC!C201</f>
        <v>RSU 09</v>
      </c>
      <c r="D165" s="7">
        <v>775017.93672942056</v>
      </c>
      <c r="E165" s="37"/>
      <c r="F165" s="38"/>
      <c r="G165" s="36">
        <f t="shared" si="2"/>
        <v>775017.93672942056</v>
      </c>
      <c r="H165" s="6"/>
    </row>
    <row r="166" spans="1:8" x14ac:dyDescent="0.3">
      <c r="A166" s="3">
        <v>1450</v>
      </c>
      <c r="B166" s="3"/>
      <c r="C166" s="3" t="str">
        <f>[1]BASIC!C167</f>
        <v>RSU 10</v>
      </c>
      <c r="D166" s="7">
        <v>1134702.636881121</v>
      </c>
      <c r="E166" s="37"/>
      <c r="F166" s="38"/>
      <c r="G166" s="36">
        <f t="shared" si="2"/>
        <v>1134702.636881121</v>
      </c>
      <c r="H166" s="6"/>
    </row>
    <row r="167" spans="1:8" x14ac:dyDescent="0.3">
      <c r="A167" s="3">
        <v>617</v>
      </c>
      <c r="B167" s="3"/>
      <c r="C167" s="3" t="str">
        <f>[1]BASIC!C203</f>
        <v>RSU 11/MSAD 11 GARDINER</v>
      </c>
      <c r="D167" s="7">
        <v>444526.98231223947</v>
      </c>
      <c r="E167" s="37">
        <v>7868</v>
      </c>
      <c r="F167" s="38"/>
      <c r="G167" s="36">
        <f t="shared" si="2"/>
        <v>436658.98231223947</v>
      </c>
      <c r="H167" s="6"/>
    </row>
    <row r="168" spans="1:8" x14ac:dyDescent="0.3">
      <c r="A168" s="3">
        <v>1451</v>
      </c>
      <c r="B168" s="3"/>
      <c r="C168" s="3" t="str">
        <f>[1]BASIC!C168</f>
        <v>RSU 12</v>
      </c>
      <c r="D168" s="7">
        <v>369300.73999422725</v>
      </c>
      <c r="E168" s="37">
        <v>8899</v>
      </c>
      <c r="F168" s="38"/>
      <c r="G168" s="36">
        <f t="shared" si="2"/>
        <v>360401.73999422725</v>
      </c>
      <c r="H168" s="6"/>
    </row>
    <row r="169" spans="1:8" x14ac:dyDescent="0.3">
      <c r="A169" s="3">
        <v>1452</v>
      </c>
      <c r="B169" s="3"/>
      <c r="C169" s="3" t="str">
        <f>[1]BASIC!C169</f>
        <v>RSU 13</v>
      </c>
      <c r="D169" s="7">
        <v>754447.64463715791</v>
      </c>
      <c r="E169" s="37"/>
      <c r="F169" s="38"/>
      <c r="G169" s="36">
        <f t="shared" si="2"/>
        <v>754447.64463715791</v>
      </c>
      <c r="H169" s="6"/>
    </row>
    <row r="170" spans="1:8" x14ac:dyDescent="0.3">
      <c r="A170" s="3">
        <v>1455</v>
      </c>
      <c r="B170" s="3"/>
      <c r="C170" s="3" t="str">
        <f>[1]BASIC!C170</f>
        <v>RSU 14</v>
      </c>
      <c r="D170" s="7">
        <v>397544.82395379583</v>
      </c>
      <c r="E170" s="37"/>
      <c r="F170" s="38"/>
      <c r="G170" s="36">
        <f t="shared" si="2"/>
        <v>397544.82395379583</v>
      </c>
      <c r="H170" s="6"/>
    </row>
    <row r="171" spans="1:8" x14ac:dyDescent="0.3">
      <c r="A171" s="3">
        <v>635</v>
      </c>
      <c r="B171" s="3"/>
      <c r="C171" s="3" t="str">
        <f>[1]BASIC!C207</f>
        <v>RSU 15/MSAD 15 GRAY</v>
      </c>
      <c r="D171" s="7">
        <v>293400.22930942866</v>
      </c>
      <c r="E171" s="37"/>
      <c r="F171" s="38"/>
      <c r="G171" s="36">
        <f t="shared" si="2"/>
        <v>293400.22930942866</v>
      </c>
      <c r="H171" s="6"/>
    </row>
    <row r="172" spans="1:8" x14ac:dyDescent="0.3">
      <c r="A172" s="3">
        <v>1456</v>
      </c>
      <c r="B172" s="3"/>
      <c r="C172" s="3" t="str">
        <f>[1]BASIC!C171</f>
        <v>RSU 16</v>
      </c>
      <c r="D172" s="7">
        <v>380224.97638839431</v>
      </c>
      <c r="E172" s="37">
        <v>1491</v>
      </c>
      <c r="F172" s="38"/>
      <c r="G172" s="36">
        <f t="shared" si="2"/>
        <v>378733.97638839431</v>
      </c>
      <c r="H172" s="6"/>
    </row>
    <row r="173" spans="1:8" x14ac:dyDescent="0.3">
      <c r="A173" s="3">
        <v>646</v>
      </c>
      <c r="B173" s="3"/>
      <c r="C173" s="3" t="str">
        <f>[1]BASIC!C208</f>
        <v>RSU 17/MSAD 17 NORWAY</v>
      </c>
      <c r="D173" s="7">
        <v>1261479.1357494367</v>
      </c>
      <c r="E173" s="37">
        <v>1195</v>
      </c>
      <c r="F173" s="38"/>
      <c r="G173" s="36">
        <f t="shared" si="2"/>
        <v>1260284.1357494367</v>
      </c>
      <c r="H173" s="6"/>
    </row>
    <row r="174" spans="1:8" x14ac:dyDescent="0.3">
      <c r="A174" s="3">
        <v>1457</v>
      </c>
      <c r="B174" s="3"/>
      <c r="C174" s="3" t="str">
        <f>[1]BASIC!C172</f>
        <v>RSU 18</v>
      </c>
      <c r="D174" s="7">
        <v>541125.9760300325</v>
      </c>
      <c r="E174" s="37">
        <v>12626</v>
      </c>
      <c r="F174" s="38"/>
      <c r="G174" s="36">
        <f t="shared" si="2"/>
        <v>528499.9760300325</v>
      </c>
      <c r="H174" s="6">
        <v>13466</v>
      </c>
    </row>
    <row r="175" spans="1:8" x14ac:dyDescent="0.3">
      <c r="A175" s="3">
        <v>1458</v>
      </c>
      <c r="B175" s="3"/>
      <c r="C175" s="3" t="str">
        <f>[1]BASIC!C173</f>
        <v>RSU 19</v>
      </c>
      <c r="D175" s="7">
        <v>813593.05552916322</v>
      </c>
      <c r="E175" s="37">
        <v>4501</v>
      </c>
      <c r="F175" s="38"/>
      <c r="G175" s="36">
        <f t="shared" si="2"/>
        <v>809092.05552916322</v>
      </c>
      <c r="H175" s="6"/>
    </row>
    <row r="176" spans="1:8" x14ac:dyDescent="0.3">
      <c r="A176" s="3">
        <v>1459</v>
      </c>
      <c r="B176" s="3"/>
      <c r="C176" s="3" t="str">
        <f>[1]BASIC!C174</f>
        <v>RSU 20</v>
      </c>
      <c r="D176" s="7">
        <v>238494.86775780434</v>
      </c>
      <c r="E176" s="37"/>
      <c r="F176" s="38"/>
      <c r="G176" s="36">
        <f t="shared" si="2"/>
        <v>238494.86775780434</v>
      </c>
      <c r="H176" s="6"/>
    </row>
    <row r="177" spans="1:8" x14ac:dyDescent="0.3">
      <c r="A177" s="3">
        <v>1460</v>
      </c>
      <c r="B177" s="3"/>
      <c r="C177" s="3" t="str">
        <f>[1]BASIC!C175</f>
        <v>RSU 21</v>
      </c>
      <c r="D177" s="7">
        <v>225484.99797204608</v>
      </c>
      <c r="E177" s="37"/>
      <c r="F177" s="38"/>
      <c r="G177" s="36">
        <f t="shared" si="2"/>
        <v>225484.99797204608</v>
      </c>
      <c r="H177" s="6"/>
    </row>
    <row r="178" spans="1:8" x14ac:dyDescent="0.3">
      <c r="A178" s="3">
        <v>1615</v>
      </c>
      <c r="B178" s="3"/>
      <c r="C178" s="3" t="str">
        <f>[1]BASIC!C176</f>
        <v>RSU 22</v>
      </c>
      <c r="D178" s="7">
        <v>358181.19186546089</v>
      </c>
      <c r="E178" s="37">
        <v>2924</v>
      </c>
      <c r="F178" s="38"/>
      <c r="G178" s="36">
        <f t="shared" si="2"/>
        <v>355257.19186546089</v>
      </c>
      <c r="H178" s="6"/>
    </row>
    <row r="179" spans="1:8" x14ac:dyDescent="0.3">
      <c r="A179" s="3">
        <v>1461</v>
      </c>
      <c r="B179" s="3"/>
      <c r="C179" s="3" t="str">
        <f>[1]BASIC!C177</f>
        <v>RSU 23</v>
      </c>
      <c r="D179" s="7">
        <v>290030.27840010601</v>
      </c>
      <c r="E179" s="37"/>
      <c r="F179" s="38"/>
      <c r="G179" s="36">
        <f t="shared" si="2"/>
        <v>290030.27840010601</v>
      </c>
      <c r="H179" s="6"/>
    </row>
    <row r="180" spans="1:8" x14ac:dyDescent="0.3">
      <c r="A180" s="3">
        <v>1462</v>
      </c>
      <c r="B180" s="3"/>
      <c r="C180" s="3" t="str">
        <f>[1]BASIC!C178</f>
        <v>RSU 24</v>
      </c>
      <c r="D180" s="7">
        <v>438724.34696349432</v>
      </c>
      <c r="E180" s="37">
        <v>4232</v>
      </c>
      <c r="F180" s="38"/>
      <c r="G180" s="36">
        <f t="shared" si="2"/>
        <v>434492.34696349432</v>
      </c>
      <c r="H180" s="6"/>
    </row>
    <row r="181" spans="1:8" x14ac:dyDescent="0.3">
      <c r="A181" s="3">
        <v>1464</v>
      </c>
      <c r="B181" s="3"/>
      <c r="C181" s="3" t="str">
        <f>[1]BASIC!C179</f>
        <v>RSU 25</v>
      </c>
      <c r="D181" s="7">
        <v>419395.21952917759</v>
      </c>
      <c r="E181" s="37">
        <v>1412</v>
      </c>
      <c r="F181" s="38"/>
      <c r="G181" s="36">
        <f t="shared" si="2"/>
        <v>417983.21952917759</v>
      </c>
      <c r="H181" s="6"/>
    </row>
    <row r="182" spans="1:8" x14ac:dyDescent="0.3">
      <c r="A182" s="3">
        <v>1465</v>
      </c>
      <c r="B182" s="3"/>
      <c r="C182" s="3" t="str">
        <f>[1]BASIC!C180</f>
        <v>RSU 26</v>
      </c>
      <c r="D182" s="7">
        <v>113719.17684346452</v>
      </c>
      <c r="E182" s="37"/>
      <c r="F182" s="38"/>
      <c r="G182" s="36">
        <f t="shared" si="2"/>
        <v>113719.17684346452</v>
      </c>
      <c r="H182" s="6"/>
    </row>
    <row r="183" spans="1:8" x14ac:dyDescent="0.3">
      <c r="A183" s="3">
        <v>703</v>
      </c>
      <c r="B183" s="3"/>
      <c r="C183" s="3" t="str">
        <f>[1]BASIC!C214</f>
        <v>RSU 28/MSAD 28 CAMDEN</v>
      </c>
      <c r="D183" s="7">
        <v>61525.298613650964</v>
      </c>
      <c r="E183" s="37"/>
      <c r="F183" s="38">
        <v>425</v>
      </c>
      <c r="G183" s="36">
        <f t="shared" si="2"/>
        <v>61950.298613650964</v>
      </c>
      <c r="H183" s="6"/>
    </row>
    <row r="184" spans="1:8" x14ac:dyDescent="0.3">
      <c r="A184" s="3">
        <v>707</v>
      </c>
      <c r="B184" s="3"/>
      <c r="C184" s="3" t="str">
        <f>[1]BASIC!C215</f>
        <v>RSU 29/MSAD 29 HOULTON</v>
      </c>
      <c r="D184" s="7">
        <v>736943.85029185831</v>
      </c>
      <c r="E184" s="37">
        <v>7284</v>
      </c>
      <c r="F184" s="38">
        <v>19077</v>
      </c>
      <c r="G184" s="36">
        <f t="shared" si="2"/>
        <v>748736.85029185831</v>
      </c>
      <c r="H184" s="6"/>
    </row>
    <row r="185" spans="1:8" x14ac:dyDescent="0.3">
      <c r="A185" s="3">
        <v>713</v>
      </c>
      <c r="B185" s="3"/>
      <c r="C185" s="3" t="str">
        <f>[1]BASIC!C216</f>
        <v>RSU 30/MSAD 30 LEE</v>
      </c>
      <c r="D185" s="7">
        <v>102587.8419163069</v>
      </c>
      <c r="E185" s="37"/>
      <c r="F185" s="38"/>
      <c r="G185" s="36">
        <f t="shared" si="2"/>
        <v>102587.8419163069</v>
      </c>
      <c r="H185" s="6"/>
    </row>
    <row r="186" spans="1:8" x14ac:dyDescent="0.3">
      <c r="A186" s="3">
        <v>718</v>
      </c>
      <c r="B186" s="3"/>
      <c r="C186" s="3" t="str">
        <f>[1]BASIC!C217</f>
        <v>RSU 31/MSAD 31 HOWLAND</v>
      </c>
      <c r="D186" s="7">
        <v>215809.19428073772</v>
      </c>
      <c r="E186" s="37"/>
      <c r="F186" s="38"/>
      <c r="G186" s="36">
        <f t="shared" si="2"/>
        <v>215809.19428073772</v>
      </c>
      <c r="H186" s="6"/>
    </row>
    <row r="187" spans="1:8" x14ac:dyDescent="0.3">
      <c r="A187" s="3">
        <v>722</v>
      </c>
      <c r="B187" s="3"/>
      <c r="C187" s="3" t="str">
        <f>[1]BASIC!C218</f>
        <v>RSU 32/MSAD 32 ASHLAND</v>
      </c>
      <c r="D187" s="7">
        <v>74370.980040812283</v>
      </c>
      <c r="E187" s="37"/>
      <c r="F187" s="38"/>
      <c r="G187" s="36">
        <f t="shared" si="2"/>
        <v>74370.980040812283</v>
      </c>
      <c r="H187" s="6"/>
    </row>
    <row r="188" spans="1:8" x14ac:dyDescent="0.3">
      <c r="A188" s="3">
        <v>726</v>
      </c>
      <c r="B188" s="3"/>
      <c r="C188" s="3" t="str">
        <f>[1]BASIC!C219</f>
        <v>RSU 33/MSAD 33 ST. AGATHA</v>
      </c>
      <c r="D188" s="7">
        <v>60696.169640322034</v>
      </c>
      <c r="E188" s="37"/>
      <c r="F188" s="38"/>
      <c r="G188" s="36">
        <f t="shared" si="2"/>
        <v>60696.169640322034</v>
      </c>
      <c r="H188" s="6"/>
    </row>
    <row r="189" spans="1:8" x14ac:dyDescent="0.3">
      <c r="A189" s="3">
        <v>1466</v>
      </c>
      <c r="B189" s="3"/>
      <c r="C189" s="3" t="str">
        <f>[1]BASIC!C181</f>
        <v>RSU 34</v>
      </c>
      <c r="D189" s="7">
        <v>587187.6200759348</v>
      </c>
      <c r="E189" s="37">
        <v>1818</v>
      </c>
      <c r="F189" s="38"/>
      <c r="G189" s="36">
        <f t="shared" si="2"/>
        <v>585369.6200759348</v>
      </c>
      <c r="H189" s="6"/>
    </row>
    <row r="190" spans="1:8" x14ac:dyDescent="0.3">
      <c r="A190" s="3">
        <v>743</v>
      </c>
      <c r="B190" s="3"/>
      <c r="C190" s="3" t="str">
        <f>[1]BASIC!C220</f>
        <v>RSU 35/MSAD 35 ELIOT</v>
      </c>
      <c r="D190" s="7">
        <v>197769.2218910614</v>
      </c>
      <c r="E190" s="37">
        <v>2104</v>
      </c>
      <c r="F190" s="38"/>
      <c r="G190" s="36">
        <f t="shared" si="2"/>
        <v>195665.2218910614</v>
      </c>
      <c r="H190" s="6"/>
    </row>
    <row r="191" spans="1:8" x14ac:dyDescent="0.3">
      <c r="A191" s="3">
        <v>753</v>
      </c>
      <c r="B191" s="3"/>
      <c r="C191" s="3" t="str">
        <f>[1]BASIC!C221</f>
        <v>RSU 37/MSAD 37 HARRINGTON</v>
      </c>
      <c r="D191" s="7">
        <v>323669.24964970467</v>
      </c>
      <c r="E191" s="37"/>
      <c r="F191" s="38"/>
      <c r="G191" s="36">
        <f t="shared" si="2"/>
        <v>323669.24964970467</v>
      </c>
      <c r="H191" s="6"/>
    </row>
    <row r="192" spans="1:8" x14ac:dyDescent="0.3">
      <c r="A192" s="3">
        <v>1467</v>
      </c>
      <c r="B192" s="3"/>
      <c r="C192" s="3" t="str">
        <f>[1]BASIC!C182</f>
        <v>RSU 38</v>
      </c>
      <c r="D192" s="7">
        <v>180703.51589458593</v>
      </c>
      <c r="E192" s="37">
        <v>5263</v>
      </c>
      <c r="F192" s="38"/>
      <c r="G192" s="36">
        <f t="shared" si="2"/>
        <v>175440.51589458593</v>
      </c>
      <c r="H192" s="6"/>
    </row>
    <row r="193" spans="1:8" x14ac:dyDescent="0.3">
      <c r="A193" s="3">
        <v>1468</v>
      </c>
      <c r="B193" s="3"/>
      <c r="C193" s="3" t="str">
        <f>[1]BASIC!C183</f>
        <v>RSU 39</v>
      </c>
      <c r="D193" s="7">
        <v>432980.21327116142</v>
      </c>
      <c r="E193" s="37"/>
      <c r="F193" s="38"/>
      <c r="G193" s="36">
        <f t="shared" si="2"/>
        <v>432980.21327116142</v>
      </c>
      <c r="H193" s="6"/>
    </row>
    <row r="194" spans="1:8" x14ac:dyDescent="0.3">
      <c r="A194" s="3">
        <v>765</v>
      </c>
      <c r="B194" s="3"/>
      <c r="C194" s="3" t="str">
        <f>[1]BASIC!C222</f>
        <v>RSU 40/MSAD 40 WALDOBORO</v>
      </c>
      <c r="D194" s="7">
        <v>548463.65288423921</v>
      </c>
      <c r="E194" s="37">
        <v>1799</v>
      </c>
      <c r="F194" s="38"/>
      <c r="G194" s="36">
        <f t="shared" si="2"/>
        <v>546664.65288423921</v>
      </c>
      <c r="H194" s="6"/>
    </row>
    <row r="195" spans="1:8" x14ac:dyDescent="0.3">
      <c r="A195" s="3">
        <v>774</v>
      </c>
      <c r="B195" s="3"/>
      <c r="C195" s="3" t="str">
        <f>[1]BASIC!C223</f>
        <v>RSU 41/MSAD 41 MILO</v>
      </c>
      <c r="D195" s="7">
        <v>464692.6592760692</v>
      </c>
      <c r="E195" s="37">
        <v>814</v>
      </c>
      <c r="F195" s="38"/>
      <c r="G195" s="36">
        <f t="shared" ref="G195:G258" si="3">+D195-E195+F195</f>
        <v>463878.6592760692</v>
      </c>
      <c r="H195" s="6"/>
    </row>
    <row r="196" spans="1:8" x14ac:dyDescent="0.3">
      <c r="A196" s="3">
        <v>780</v>
      </c>
      <c r="B196" s="3"/>
      <c r="C196" s="3" t="str">
        <f>[1]BASIC!C224</f>
        <v>RSU 42/MSAD 42 MARS HILL</v>
      </c>
      <c r="D196" s="7">
        <v>117837.94541632116</v>
      </c>
      <c r="E196" s="37">
        <v>3185</v>
      </c>
      <c r="F196" s="38"/>
      <c r="G196" s="36">
        <f t="shared" si="3"/>
        <v>114652.94541632116</v>
      </c>
      <c r="H196" s="6"/>
    </row>
    <row r="197" spans="1:8" x14ac:dyDescent="0.3">
      <c r="A197" s="3">
        <v>789</v>
      </c>
      <c r="B197" s="3"/>
      <c r="C197" s="3" t="str">
        <f>[1]BASIC!C225</f>
        <v>RSU 44/MSAD 44 BETHEL</v>
      </c>
      <c r="D197" s="7">
        <v>219357.2902824537</v>
      </c>
      <c r="E197" s="37"/>
      <c r="F197" s="38"/>
      <c r="G197" s="36">
        <f t="shared" si="3"/>
        <v>219357.2902824537</v>
      </c>
      <c r="H197" s="6"/>
    </row>
    <row r="198" spans="1:8" x14ac:dyDescent="0.3">
      <c r="A198" s="3">
        <v>795</v>
      </c>
      <c r="B198" s="3"/>
      <c r="C198" s="3" t="str">
        <f>[1]BASIC!C226</f>
        <v>RSU 45/MSAD 45 WASHBURN</v>
      </c>
      <c r="D198" s="7">
        <v>107999.26120644531</v>
      </c>
      <c r="E198" s="37">
        <v>2250</v>
      </c>
      <c r="F198" s="38"/>
      <c r="G198" s="36">
        <f t="shared" si="3"/>
        <v>105749.26120644531</v>
      </c>
      <c r="H198" s="6"/>
    </row>
    <row r="199" spans="1:8" x14ac:dyDescent="0.3">
      <c r="A199" s="3">
        <v>798</v>
      </c>
      <c r="B199" s="3"/>
      <c r="C199" s="3" t="str">
        <f>[1]BASIC!C227</f>
        <v>RSU 46/MSAD 46 DEXTER</v>
      </c>
      <c r="D199" s="7">
        <v>607862.76987123245</v>
      </c>
      <c r="E199" s="37"/>
      <c r="F199" s="38"/>
      <c r="G199" s="36">
        <f t="shared" si="3"/>
        <v>607862.76987123245</v>
      </c>
      <c r="H199" s="6"/>
    </row>
    <row r="200" spans="1:8" x14ac:dyDescent="0.3">
      <c r="A200" s="3">
        <v>826</v>
      </c>
      <c r="B200" s="3"/>
      <c r="C200" s="3" t="str">
        <f>[1]BASIC!C228</f>
        <v>RSU 49/MSAD 49 FAIRFIELD</v>
      </c>
      <c r="D200" s="7">
        <v>977529.70103924826</v>
      </c>
      <c r="E200" s="37">
        <v>6684</v>
      </c>
      <c r="F200" s="38">
        <v>19082</v>
      </c>
      <c r="G200" s="36">
        <f t="shared" si="3"/>
        <v>989927.70103924826</v>
      </c>
      <c r="H200" s="6"/>
    </row>
    <row r="201" spans="1:8" x14ac:dyDescent="0.3">
      <c r="A201" s="3">
        <v>1500</v>
      </c>
      <c r="B201" s="3"/>
      <c r="C201" s="3" t="str">
        <f>[1]BASIC!C184</f>
        <v>RSU 50</v>
      </c>
      <c r="D201" s="7">
        <v>172122.87961097935</v>
      </c>
      <c r="E201" s="37">
        <v>3846</v>
      </c>
      <c r="F201" s="38"/>
      <c r="G201" s="36">
        <f t="shared" si="3"/>
        <v>168276.87961097935</v>
      </c>
      <c r="H201" s="6"/>
    </row>
    <row r="202" spans="1:8" x14ac:dyDescent="0.3">
      <c r="A202" s="3">
        <v>839</v>
      </c>
      <c r="B202" s="3"/>
      <c r="C202" s="3" t="str">
        <f>[1]BASIC!C229</f>
        <v>RSU 51/MSAD 51 CUMBERLAND</v>
      </c>
      <c r="D202" s="7">
        <v>59304.631673177653</v>
      </c>
      <c r="E202" s="37"/>
      <c r="F202" s="38"/>
      <c r="G202" s="36">
        <f t="shared" si="3"/>
        <v>59304.631673177653</v>
      </c>
      <c r="H202" s="6"/>
    </row>
    <row r="203" spans="1:8" x14ac:dyDescent="0.3">
      <c r="A203" s="3">
        <v>847</v>
      </c>
      <c r="B203" s="3"/>
      <c r="C203" s="3" t="str">
        <f>[1]BASIC!C230</f>
        <v>RSU 52/MSAD 52 TURNER</v>
      </c>
      <c r="D203" s="7">
        <v>349908.59831490362</v>
      </c>
      <c r="E203" s="37">
        <v>2070</v>
      </c>
      <c r="F203" s="38"/>
      <c r="G203" s="36">
        <f t="shared" si="3"/>
        <v>347838.59831490362</v>
      </c>
      <c r="H203" s="6"/>
    </row>
    <row r="204" spans="1:8" x14ac:dyDescent="0.3">
      <c r="A204" s="3">
        <v>854</v>
      </c>
      <c r="B204" s="3"/>
      <c r="C204" s="3" t="str">
        <f>[1]BASIC!C231</f>
        <v>RSU 53/MSAD 53 PITTSFIELD</v>
      </c>
      <c r="D204" s="7">
        <v>319274.07087320456</v>
      </c>
      <c r="E204" s="37">
        <v>1923</v>
      </c>
      <c r="F204" s="38"/>
      <c r="G204" s="36">
        <f t="shared" si="3"/>
        <v>317351.07087320456</v>
      </c>
      <c r="H204" s="6"/>
    </row>
    <row r="205" spans="1:8" x14ac:dyDescent="0.3">
      <c r="A205" s="3">
        <v>860</v>
      </c>
      <c r="B205" s="3"/>
      <c r="C205" s="3" t="str">
        <f>[1]BASIC!C232</f>
        <v>RSU 54/MSAD 54 SKOWHEGAN</v>
      </c>
      <c r="D205" s="7">
        <v>1500018.0045647717</v>
      </c>
      <c r="E205" s="37"/>
      <c r="F205" s="38"/>
      <c r="G205" s="36">
        <f t="shared" si="3"/>
        <v>1500018.0045647717</v>
      </c>
      <c r="H205" s="6"/>
    </row>
    <row r="206" spans="1:8" x14ac:dyDescent="0.3">
      <c r="A206" s="3">
        <v>874</v>
      </c>
      <c r="B206" s="3"/>
      <c r="C206" s="3" t="str">
        <f>[1]BASIC!C233</f>
        <v>RSU 55/MSAD 55 PORTER</v>
      </c>
      <c r="D206" s="7">
        <v>445530.87032260268</v>
      </c>
      <c r="E206" s="37"/>
      <c r="F206" s="38"/>
      <c r="G206" s="36">
        <f t="shared" si="3"/>
        <v>445530.87032260268</v>
      </c>
      <c r="H206" s="6"/>
    </row>
    <row r="207" spans="1:8" x14ac:dyDescent="0.3">
      <c r="A207" s="3">
        <v>1826</v>
      </c>
      <c r="B207" s="3"/>
      <c r="C207" s="3" t="str">
        <f>[1]BASIC!C185</f>
        <v>RSU 56</v>
      </c>
      <c r="D207" s="7">
        <v>383261.86744766129</v>
      </c>
      <c r="E207" s="37"/>
      <c r="F207" s="38"/>
      <c r="G207" s="36">
        <f t="shared" si="3"/>
        <v>383261.86744766129</v>
      </c>
      <c r="H207" s="6"/>
    </row>
    <row r="208" spans="1:8" x14ac:dyDescent="0.3">
      <c r="A208" s="3">
        <v>888</v>
      </c>
      <c r="B208" s="3"/>
      <c r="C208" s="3" t="str">
        <f>[1]BASIC!C234</f>
        <v>RSU 57/MSAD 57 WATERBORO</v>
      </c>
      <c r="D208" s="7">
        <v>502686.09345181513</v>
      </c>
      <c r="E208" s="37">
        <v>2349</v>
      </c>
      <c r="F208" s="38"/>
      <c r="G208" s="36">
        <f t="shared" si="3"/>
        <v>500337.09345181513</v>
      </c>
      <c r="H208" s="6"/>
    </row>
    <row r="209" spans="1:8" x14ac:dyDescent="0.3">
      <c r="A209" s="3">
        <v>898</v>
      </c>
      <c r="B209" s="3"/>
      <c r="C209" s="3" t="str">
        <f>[1]BASIC!C235</f>
        <v>RSU 58/MSAD 58 KINGFIELD</v>
      </c>
      <c r="D209" s="7">
        <v>212544.43714957754</v>
      </c>
      <c r="E209" s="37"/>
      <c r="F209" s="38"/>
      <c r="G209" s="36">
        <f t="shared" si="3"/>
        <v>212544.43714957754</v>
      </c>
      <c r="H209" s="6"/>
    </row>
    <row r="210" spans="1:8" x14ac:dyDescent="0.3">
      <c r="A210" s="3">
        <v>905</v>
      </c>
      <c r="B210" s="3"/>
      <c r="C210" s="3" t="str">
        <f>[1]BASIC!C236</f>
        <v>RSU 59/MSAD 59 MADISON</v>
      </c>
      <c r="D210" s="7">
        <v>341355.39621210488</v>
      </c>
      <c r="E210" s="37"/>
      <c r="F210" s="38"/>
      <c r="G210" s="36">
        <f t="shared" si="3"/>
        <v>341355.39621210488</v>
      </c>
      <c r="H210" s="6"/>
    </row>
    <row r="211" spans="1:8" x14ac:dyDescent="0.3">
      <c r="A211" s="3">
        <v>913</v>
      </c>
      <c r="B211" s="3"/>
      <c r="C211" s="3" t="str">
        <f>[1]BASIC!C237</f>
        <v>RSU 60/MSAD 60 BERWICK</v>
      </c>
      <c r="D211" s="7">
        <v>469370.5644366304</v>
      </c>
      <c r="E211" s="37"/>
      <c r="F211" s="38"/>
      <c r="G211" s="36">
        <f t="shared" si="3"/>
        <v>469370.5644366304</v>
      </c>
      <c r="H211" s="6"/>
    </row>
    <row r="212" spans="1:8" x14ac:dyDescent="0.3">
      <c r="A212" s="3">
        <v>922</v>
      </c>
      <c r="B212" s="3"/>
      <c r="C212" s="3" t="str">
        <f>[1]BASIC!C238</f>
        <v>RSU 61/MSAD 61 BRIDGTON</v>
      </c>
      <c r="D212" s="7">
        <v>592000.61477863556</v>
      </c>
      <c r="E212" s="37"/>
      <c r="F212" s="38"/>
      <c r="G212" s="36">
        <f t="shared" si="3"/>
        <v>592000.61477863556</v>
      </c>
      <c r="H212" s="6"/>
    </row>
    <row r="213" spans="1:8" x14ac:dyDescent="0.3">
      <c r="A213" s="3">
        <v>932</v>
      </c>
      <c r="B213" s="3"/>
      <c r="C213" s="3" t="str">
        <f>[1]BASIC!C239</f>
        <v>RSU 63/MSAD 63 EDDINGTON</v>
      </c>
      <c r="D213" s="7">
        <v>116505.48065765241</v>
      </c>
      <c r="E213" s="37">
        <v>2987</v>
      </c>
      <c r="F213" s="38"/>
      <c r="G213" s="36">
        <f t="shared" si="3"/>
        <v>113518.48065765241</v>
      </c>
      <c r="H213" s="6"/>
    </row>
    <row r="214" spans="1:8" x14ac:dyDescent="0.3">
      <c r="A214" s="3">
        <v>936</v>
      </c>
      <c r="B214" s="3"/>
      <c r="C214" s="3" t="str">
        <f>[1]BASIC!C240</f>
        <v>RSU 64/MSAD 64 CORINTH</v>
      </c>
      <c r="D214" s="7">
        <v>369689.74594712286</v>
      </c>
      <c r="E214" s="37"/>
      <c r="F214" s="38"/>
      <c r="G214" s="36">
        <f t="shared" si="3"/>
        <v>369689.74594712286</v>
      </c>
      <c r="H214" s="6">
        <v>13466</v>
      </c>
    </row>
    <row r="215" spans="1:8" x14ac:dyDescent="0.3">
      <c r="A215" s="3">
        <v>944</v>
      </c>
      <c r="B215" s="3"/>
      <c r="C215" s="3" t="str">
        <f>[1]BASIC!C241</f>
        <v>RSU 65/MSAD 65 MATINICUS IS PLT</v>
      </c>
      <c r="D215" s="7">
        <v>0</v>
      </c>
      <c r="E215" s="37"/>
      <c r="F215" s="38"/>
      <c r="G215" s="36">
        <f t="shared" si="3"/>
        <v>0</v>
      </c>
      <c r="H215" s="6"/>
    </row>
    <row r="216" spans="1:8" x14ac:dyDescent="0.3">
      <c r="A216" s="3">
        <v>1469</v>
      </c>
      <c r="B216" s="3"/>
      <c r="C216" s="3" t="str">
        <f>[1]BASIC!C242</f>
        <v>RSU 67</v>
      </c>
      <c r="D216" s="7">
        <v>472520.00265831535</v>
      </c>
      <c r="E216" s="37"/>
      <c r="F216" s="38"/>
      <c r="G216" s="36">
        <f t="shared" si="3"/>
        <v>472520.00265831535</v>
      </c>
      <c r="H216" s="6"/>
    </row>
    <row r="217" spans="1:8" x14ac:dyDescent="0.3">
      <c r="A217" s="3">
        <v>951</v>
      </c>
      <c r="B217" s="3"/>
      <c r="C217" s="3" t="str">
        <f>[1]BASIC!C243</f>
        <v>RSU 68/MSAD 68 DOVER-FOXCROFT</v>
      </c>
      <c r="D217" s="7">
        <v>306964.72752245335</v>
      </c>
      <c r="E217" s="37"/>
      <c r="F217" s="38"/>
      <c r="G217" s="36">
        <f t="shared" si="3"/>
        <v>306964.72752245335</v>
      </c>
      <c r="H217" s="6"/>
    </row>
    <row r="218" spans="1:8" x14ac:dyDescent="0.3">
      <c r="A218" s="3">
        <v>957</v>
      </c>
      <c r="B218" s="3"/>
      <c r="C218" s="3" t="str">
        <f>[1]BASIC!C244</f>
        <v>RSU 70/MSAD 70 HODGDON</v>
      </c>
      <c r="D218" s="7">
        <v>245002.16325945818</v>
      </c>
      <c r="E218" s="37">
        <v>7946</v>
      </c>
      <c r="F218" s="38"/>
      <c r="G218" s="36">
        <f t="shared" si="3"/>
        <v>237056.16325945818</v>
      </c>
      <c r="H218" s="6"/>
    </row>
    <row r="219" spans="1:8" x14ac:dyDescent="0.3">
      <c r="A219" s="3">
        <v>1733</v>
      </c>
      <c r="B219" s="3"/>
      <c r="C219" s="3" t="str">
        <f>[1]BASIC!C186</f>
        <v>RSU 71</v>
      </c>
      <c r="D219" s="7">
        <v>611209.07980888616</v>
      </c>
      <c r="E219" s="37">
        <v>4684</v>
      </c>
      <c r="F219" s="38"/>
      <c r="G219" s="36">
        <f t="shared" si="3"/>
        <v>606525.07980888616</v>
      </c>
      <c r="H219" s="6"/>
    </row>
    <row r="220" spans="1:8" x14ac:dyDescent="0.3">
      <c r="A220" s="3">
        <v>969</v>
      </c>
      <c r="B220" s="3"/>
      <c r="C220" s="3" t="str">
        <f>[1]BASIC!C245</f>
        <v>RSU 72/MSAD 72 FRYEBURG</v>
      </c>
      <c r="D220" s="7">
        <v>241328.15958699989</v>
      </c>
      <c r="E220" s="37"/>
      <c r="F220" s="38"/>
      <c r="G220" s="36">
        <f t="shared" si="3"/>
        <v>241328.15958699989</v>
      </c>
      <c r="H220" s="6"/>
    </row>
    <row r="221" spans="1:8" x14ac:dyDescent="0.3">
      <c r="A221" s="3">
        <v>1498</v>
      </c>
      <c r="B221" s="3"/>
      <c r="C221" s="3" t="str">
        <f>[1]BASIC!C187</f>
        <v>RSU 73</v>
      </c>
      <c r="D221" s="7">
        <v>665288.63815154205</v>
      </c>
      <c r="E221" s="37"/>
      <c r="F221" s="38"/>
      <c r="G221" s="36">
        <f t="shared" si="3"/>
        <v>665288.63815154205</v>
      </c>
      <c r="H221" s="6"/>
    </row>
    <row r="222" spans="1:8" x14ac:dyDescent="0.3">
      <c r="A222" s="3">
        <v>976</v>
      </c>
      <c r="B222" s="3"/>
      <c r="C222" s="3" t="str">
        <f>[1]BASIC!C246</f>
        <v>RSU 74/MSAD 74 ANSON</v>
      </c>
      <c r="D222" s="7">
        <v>389124.78661623137</v>
      </c>
      <c r="E222" s="37">
        <v>1503</v>
      </c>
      <c r="F222" s="38"/>
      <c r="G222" s="36">
        <f t="shared" si="3"/>
        <v>387621.78661623137</v>
      </c>
      <c r="H222" s="6"/>
    </row>
    <row r="223" spans="1:8" x14ac:dyDescent="0.3">
      <c r="A223" s="3">
        <v>984</v>
      </c>
      <c r="B223" s="3"/>
      <c r="C223" s="3" t="str">
        <f>[1]BASIC!C247</f>
        <v>RSU 75/MSAD 75 TOPSHAM</v>
      </c>
      <c r="D223" s="7">
        <v>432787.71926969802</v>
      </c>
      <c r="E223" s="37"/>
      <c r="F223" s="38"/>
      <c r="G223" s="36">
        <f t="shared" si="3"/>
        <v>432787.71926969802</v>
      </c>
      <c r="H223" s="6"/>
    </row>
    <row r="224" spans="1:8" x14ac:dyDescent="0.3">
      <c r="A224" s="3">
        <v>994</v>
      </c>
      <c r="B224" s="3"/>
      <c r="C224" s="3" t="str">
        <f>[1]BASIC!C248</f>
        <v>RSU 76/MSAD 76 SWAN'S ISLAND</v>
      </c>
      <c r="D224" s="7">
        <v>715.80868765223158</v>
      </c>
      <c r="E224" s="37"/>
      <c r="F224" s="38"/>
      <c r="G224" s="36">
        <f t="shared" si="3"/>
        <v>715.80868765223158</v>
      </c>
      <c r="H224" s="6"/>
    </row>
    <row r="225" spans="1:8" x14ac:dyDescent="0.3">
      <c r="A225" s="3">
        <v>1480</v>
      </c>
      <c r="B225" s="3"/>
      <c r="C225" s="3" t="str">
        <f>[1]BASIC!C188</f>
        <v>RSU 78</v>
      </c>
      <c r="D225" s="7">
        <v>47518.487656969053</v>
      </c>
      <c r="E225" s="37"/>
      <c r="F225" s="38"/>
      <c r="G225" s="36">
        <f t="shared" si="3"/>
        <v>47518.487656969053</v>
      </c>
      <c r="H225" s="6"/>
    </row>
    <row r="226" spans="1:8" x14ac:dyDescent="0.3">
      <c r="A226" s="3">
        <v>551</v>
      </c>
      <c r="B226" s="3"/>
      <c r="C226" s="3" t="str">
        <f>[1]BASIC!C195</f>
        <v>RSU 79/MSAD 01</v>
      </c>
      <c r="D226" s="7">
        <v>547416.59862357157</v>
      </c>
      <c r="E226" s="37">
        <v>8858</v>
      </c>
      <c r="F226" s="38">
        <v>18992</v>
      </c>
      <c r="G226" s="36">
        <f t="shared" si="3"/>
        <v>557550.59862357157</v>
      </c>
      <c r="H226" s="6"/>
    </row>
    <row r="227" spans="1:8" x14ac:dyDescent="0.3">
      <c r="A227" s="3">
        <v>570</v>
      </c>
      <c r="B227" s="3"/>
      <c r="C227" s="3" t="str">
        <f>[1]BASIC!C197</f>
        <v xml:space="preserve">RSU 80/MSAD 04 </v>
      </c>
      <c r="D227" s="7">
        <v>249414.05090711205</v>
      </c>
      <c r="E227" s="37"/>
      <c r="F227" s="38"/>
      <c r="G227" s="36">
        <f t="shared" si="3"/>
        <v>249414.05090711205</v>
      </c>
      <c r="H227" s="6"/>
    </row>
    <row r="228" spans="1:8" x14ac:dyDescent="0.3">
      <c r="A228" s="3">
        <v>626</v>
      </c>
      <c r="B228" s="3"/>
      <c r="C228" s="3" t="str">
        <f>[1]BASIC!C204</f>
        <v>RSU 82/MSAD 12 JACKMAN</v>
      </c>
      <c r="D228" s="7">
        <v>39616.219719863031</v>
      </c>
      <c r="E228" s="37"/>
      <c r="F228" s="38"/>
      <c r="G228" s="36">
        <f t="shared" si="3"/>
        <v>39616.219719863031</v>
      </c>
      <c r="H228" s="6"/>
    </row>
    <row r="229" spans="1:8" x14ac:dyDescent="0.3">
      <c r="A229" s="3">
        <v>628</v>
      </c>
      <c r="B229" s="3"/>
      <c r="C229" s="3" t="str">
        <f>[1]BASIC!C205</f>
        <v>RSU 83/MSAD 13 BINGHAM</v>
      </c>
      <c r="D229" s="7">
        <v>94117.450831744398</v>
      </c>
      <c r="E229" s="37"/>
      <c r="F229" s="38"/>
      <c r="G229" s="36">
        <f t="shared" si="3"/>
        <v>94117.450831744398</v>
      </c>
      <c r="H229" s="6"/>
    </row>
    <row r="230" spans="1:8" x14ac:dyDescent="0.3">
      <c r="A230" s="3">
        <v>633</v>
      </c>
      <c r="B230" s="3"/>
      <c r="C230" s="3" t="str">
        <f>[1]BASIC!C206</f>
        <v>RSU 84/MSAD 14 DANFORTH</v>
      </c>
      <c r="D230" s="7">
        <v>83559.332045160074</v>
      </c>
      <c r="E230" s="37"/>
      <c r="F230" s="38"/>
      <c r="G230" s="36">
        <f t="shared" si="3"/>
        <v>83559.332045160074</v>
      </c>
      <c r="H230" s="6"/>
    </row>
    <row r="231" spans="1:8" x14ac:dyDescent="0.3">
      <c r="A231" s="3">
        <v>662</v>
      </c>
      <c r="B231" s="3"/>
      <c r="C231" s="3" t="str">
        <f>[1]BASIC!C209</f>
        <v>RSU 85/MSAD 19 LUBEC</v>
      </c>
      <c r="D231" s="7">
        <v>96549.796492799389</v>
      </c>
      <c r="E231" s="37"/>
      <c r="F231" s="38"/>
      <c r="G231" s="36">
        <f t="shared" si="3"/>
        <v>96549.796492799389</v>
      </c>
      <c r="H231" s="6"/>
    </row>
    <row r="232" spans="1:8" x14ac:dyDescent="0.3">
      <c r="A232" s="3">
        <v>664</v>
      </c>
      <c r="B232" s="3"/>
      <c r="C232" s="3" t="str">
        <f>[1]BASIC!C210</f>
        <v>RSU 86/MSAD 20 FT. FAIRFIELD</v>
      </c>
      <c r="D232" s="7">
        <v>257829.75290861347</v>
      </c>
      <c r="E232" s="37">
        <v>1983</v>
      </c>
      <c r="F232" s="38"/>
      <c r="G232" s="36">
        <f t="shared" si="3"/>
        <v>255846.75290861347</v>
      </c>
      <c r="H232" s="6"/>
    </row>
    <row r="233" spans="1:8" x14ac:dyDescent="0.3">
      <c r="A233" s="3">
        <v>681</v>
      </c>
      <c r="B233" s="3"/>
      <c r="C233" s="3" t="str">
        <f>[1]BASIC!C211</f>
        <v>RSU 87/MSAD 23 CARMEL</v>
      </c>
      <c r="D233" s="7">
        <v>163058.18410173093</v>
      </c>
      <c r="E233" s="37"/>
      <c r="F233" s="38"/>
      <c r="G233" s="36">
        <f t="shared" si="3"/>
        <v>163058.18410173093</v>
      </c>
      <c r="H233" s="6"/>
    </row>
    <row r="234" spans="1:8" x14ac:dyDescent="0.3">
      <c r="A234" s="3">
        <v>685</v>
      </c>
      <c r="B234" s="3"/>
      <c r="C234" s="3" t="str">
        <f>[1]BASIC!C212</f>
        <v>RSU 88/MSAD 24 VAN BUREN</v>
      </c>
      <c r="D234" s="7">
        <v>215647.6478819341</v>
      </c>
      <c r="E234" s="37"/>
      <c r="F234" s="38"/>
      <c r="G234" s="36">
        <f t="shared" si="3"/>
        <v>215647.6478819341</v>
      </c>
      <c r="H234" s="6"/>
    </row>
    <row r="235" spans="1:8" x14ac:dyDescent="0.3">
      <c r="A235" s="3">
        <v>1997</v>
      </c>
      <c r="B235" s="5"/>
      <c r="C235" s="3" t="str">
        <f>[1]BASIC!C291</f>
        <v>RSU 89</v>
      </c>
      <c r="D235" s="7">
        <v>166013.60760177355</v>
      </c>
      <c r="E235" s="37"/>
      <c r="F235" s="38"/>
      <c r="G235" s="36">
        <f t="shared" si="3"/>
        <v>166013.60760177355</v>
      </c>
      <c r="H235" s="6"/>
    </row>
    <row r="236" spans="1:8" x14ac:dyDescent="0.3">
      <c r="A236" s="3">
        <v>1662</v>
      </c>
      <c r="B236" s="3"/>
      <c r="C236" s="3" t="str">
        <f>[1]BASIC!C191</f>
        <v>SACO</v>
      </c>
      <c r="D236" s="7">
        <v>303991.38374511991</v>
      </c>
      <c r="E236" s="37"/>
      <c r="F236" s="38"/>
      <c r="G236" s="36">
        <f t="shared" si="3"/>
        <v>303991.38374511991</v>
      </c>
      <c r="H236" s="6"/>
    </row>
    <row r="237" spans="1:8" x14ac:dyDescent="0.3">
      <c r="A237" s="3"/>
      <c r="B237" s="3"/>
      <c r="C237" s="3" t="str">
        <f>[1]BASIC!C192</f>
        <v>SAGADAHOC UNORGANIZED TERRITORY</v>
      </c>
      <c r="D237" s="7">
        <v>0</v>
      </c>
      <c r="E237" s="37"/>
      <c r="F237" s="38"/>
      <c r="G237" s="36">
        <f t="shared" si="3"/>
        <v>0</v>
      </c>
      <c r="H237" s="6"/>
    </row>
    <row r="238" spans="1:8" x14ac:dyDescent="0.3">
      <c r="A238" s="3">
        <v>416</v>
      </c>
      <c r="B238" s="3"/>
      <c r="C238" s="3" t="str">
        <f>[1]BASIC!C193</f>
        <v>SANFORD</v>
      </c>
      <c r="D238" s="7">
        <v>1118124.1344868175</v>
      </c>
      <c r="E238" s="37">
        <v>15656</v>
      </c>
      <c r="F238" s="38">
        <v>16831</v>
      </c>
      <c r="G238" s="36">
        <f t="shared" si="3"/>
        <v>1119299.1344868175</v>
      </c>
      <c r="H238" s="6"/>
    </row>
    <row r="239" spans="1:8" x14ac:dyDescent="0.3">
      <c r="A239" s="3">
        <v>427</v>
      </c>
      <c r="B239" s="3"/>
      <c r="C239" s="3" t="str">
        <f>[1]BASIC!C194</f>
        <v>SCARBOROUGH</v>
      </c>
      <c r="D239" s="7">
        <v>136104.95591542631</v>
      </c>
      <c r="E239" s="37"/>
      <c r="F239" s="38"/>
      <c r="G239" s="36">
        <f t="shared" si="3"/>
        <v>136104.95591542631</v>
      </c>
      <c r="H239" s="6"/>
    </row>
    <row r="240" spans="1:8" x14ac:dyDescent="0.3">
      <c r="A240" s="5">
        <v>1996</v>
      </c>
      <c r="B240" s="3"/>
      <c r="C240" s="4" t="str">
        <f>[1]BASIC!C292</f>
        <v>SEBAGO</v>
      </c>
      <c r="D240" s="7">
        <v>21617.552202623036</v>
      </c>
      <c r="E240" s="35"/>
      <c r="F240" s="35"/>
      <c r="G240" s="36">
        <f t="shared" si="3"/>
        <v>21617.552202623036</v>
      </c>
      <c r="H240" s="6"/>
    </row>
    <row r="241" spans="1:8" x14ac:dyDescent="0.3">
      <c r="A241" s="3">
        <v>1359</v>
      </c>
      <c r="B241" s="3"/>
      <c r="C241" s="3" t="str">
        <f>[1]BASIC!C249</f>
        <v>SEBOEIS</v>
      </c>
      <c r="D241" s="7">
        <v>0</v>
      </c>
      <c r="E241" s="37"/>
      <c r="F241" s="38"/>
      <c r="G241" s="36">
        <f t="shared" si="3"/>
        <v>0</v>
      </c>
      <c r="H241" s="6"/>
    </row>
    <row r="242" spans="1:8" x14ac:dyDescent="0.3">
      <c r="A242" s="3">
        <v>434</v>
      </c>
      <c r="B242" s="3"/>
      <c r="C242" s="3" t="str">
        <f>[1]BASIC!C250</f>
        <v>SEDGWICK</v>
      </c>
      <c r="D242" s="7">
        <v>37902.795476498402</v>
      </c>
      <c r="E242" s="37">
        <v>948</v>
      </c>
      <c r="F242" s="38"/>
      <c r="G242" s="36">
        <f t="shared" si="3"/>
        <v>36954.795476498402</v>
      </c>
      <c r="H242" s="6"/>
    </row>
    <row r="243" spans="1:8" x14ac:dyDescent="0.3">
      <c r="A243" s="3">
        <v>436</v>
      </c>
      <c r="B243" s="3"/>
      <c r="C243" s="3" t="str">
        <f>[1]BASIC!C251</f>
        <v>SHIRLEY</v>
      </c>
      <c r="D243" s="7">
        <v>0</v>
      </c>
      <c r="E243" s="37"/>
      <c r="F243" s="38"/>
      <c r="G243" s="36">
        <f t="shared" si="3"/>
        <v>0</v>
      </c>
      <c r="H243" s="6"/>
    </row>
    <row r="244" spans="1:8" x14ac:dyDescent="0.3">
      <c r="A244" s="3">
        <v>1762</v>
      </c>
      <c r="B244" s="3"/>
      <c r="C244" s="3" t="str">
        <f>[1]BASIC!C252</f>
        <v>MAINE ARTS ACADEMY -Snow Pond</v>
      </c>
      <c r="D244" s="7">
        <v>43024.222005967415</v>
      </c>
      <c r="E244" s="37"/>
      <c r="F244" s="38"/>
      <c r="G244" s="36">
        <f t="shared" si="3"/>
        <v>43024.222005967415</v>
      </c>
      <c r="H244" s="6"/>
    </row>
    <row r="245" spans="1:8" x14ac:dyDescent="0.3">
      <c r="A245" s="3">
        <f>[1]BASIC!A253</f>
        <v>0</v>
      </c>
      <c r="B245" s="3"/>
      <c r="C245" s="3" t="str">
        <f>[1]BASIC!C253</f>
        <v>SOMERSET UNORGANIZED TERRITORY</v>
      </c>
      <c r="D245" s="7">
        <v>0</v>
      </c>
      <c r="E245" s="37"/>
      <c r="F245" s="38"/>
      <c r="G245" s="36">
        <f t="shared" si="3"/>
        <v>0</v>
      </c>
      <c r="H245" s="6"/>
    </row>
    <row r="246" spans="1:8" x14ac:dyDescent="0.3">
      <c r="A246" s="3">
        <v>440</v>
      </c>
      <c r="B246" s="3"/>
      <c r="C246" s="3" t="str">
        <f>[1]BASIC!C254</f>
        <v>SOUTH BRISTOL</v>
      </c>
      <c r="D246" s="7">
        <v>10203.031376946979</v>
      </c>
      <c r="E246" s="37"/>
      <c r="F246" s="38"/>
      <c r="G246" s="36">
        <f t="shared" si="3"/>
        <v>10203.031376946979</v>
      </c>
      <c r="H246" s="6"/>
    </row>
    <row r="247" spans="1:8" x14ac:dyDescent="0.3">
      <c r="A247" s="3">
        <v>444</v>
      </c>
      <c r="B247" s="3"/>
      <c r="C247" s="3" t="str">
        <f>[1]BASIC!C255</f>
        <v>SOUTH PORTLAND</v>
      </c>
      <c r="D247" s="7">
        <v>638256.74829195742</v>
      </c>
      <c r="E247" s="37">
        <v>2436</v>
      </c>
      <c r="F247" s="38">
        <v>4835</v>
      </c>
      <c r="G247" s="36">
        <f t="shared" si="3"/>
        <v>640655.74829195742</v>
      </c>
      <c r="H247" s="6"/>
    </row>
    <row r="248" spans="1:8" x14ac:dyDescent="0.3">
      <c r="A248" s="3">
        <v>442</v>
      </c>
      <c r="B248" s="3"/>
      <c r="C248" s="3" t="str">
        <f>[1]BASIC!C256</f>
        <v>SOUTHPORT</v>
      </c>
      <c r="D248" s="7">
        <v>0</v>
      </c>
      <c r="E248" s="37"/>
      <c r="F248" s="38"/>
      <c r="G248" s="36">
        <f t="shared" si="3"/>
        <v>0</v>
      </c>
      <c r="H248" s="6"/>
    </row>
    <row r="249" spans="1:8" x14ac:dyDescent="0.3">
      <c r="A249" s="3">
        <v>456</v>
      </c>
      <c r="B249" s="3"/>
      <c r="C249" s="3" t="str">
        <f>[1]BASIC!C257</f>
        <v>SOUTHWEST HARBOR</v>
      </c>
      <c r="D249" s="7">
        <v>19270.953103520333</v>
      </c>
      <c r="E249" s="37"/>
      <c r="F249" s="38"/>
      <c r="G249" s="36">
        <f t="shared" si="3"/>
        <v>19270.953103520333</v>
      </c>
      <c r="H249" s="6"/>
    </row>
    <row r="250" spans="1:8" x14ac:dyDescent="0.3">
      <c r="A250" s="3">
        <v>1738</v>
      </c>
      <c r="B250" s="3"/>
      <c r="C250" s="3" t="str">
        <f>[1]BASIC!C258</f>
        <v>ST GEORGE</v>
      </c>
      <c r="D250" s="7">
        <v>45765.169494439549</v>
      </c>
      <c r="E250" s="37"/>
      <c r="F250" s="38"/>
      <c r="G250" s="36">
        <f t="shared" si="3"/>
        <v>45765.169494439549</v>
      </c>
      <c r="H250" s="6"/>
    </row>
    <row r="251" spans="1:8" x14ac:dyDescent="0.3">
      <c r="A251" s="3">
        <v>462</v>
      </c>
      <c r="B251" s="3"/>
      <c r="C251" s="3" t="str">
        <f>[1]BASIC!C259</f>
        <v>SURRY</v>
      </c>
      <c r="D251" s="7">
        <v>29159.191308437381</v>
      </c>
      <c r="E251" s="37"/>
      <c r="F251" s="38"/>
      <c r="G251" s="36">
        <f t="shared" si="3"/>
        <v>29159.191308437381</v>
      </c>
      <c r="H251" s="6"/>
    </row>
    <row r="252" spans="1:8" x14ac:dyDescent="0.3">
      <c r="A252" s="3">
        <v>464</v>
      </c>
      <c r="B252" s="3"/>
      <c r="C252" s="3" t="str">
        <f>[1]BASIC!C260</f>
        <v>TALMADGE</v>
      </c>
      <c r="D252" s="7">
        <v>0</v>
      </c>
      <c r="E252" s="37"/>
      <c r="F252" s="38"/>
      <c r="G252" s="36">
        <f t="shared" si="3"/>
        <v>0</v>
      </c>
      <c r="H252" s="6"/>
    </row>
    <row r="253" spans="1:8" x14ac:dyDescent="0.3">
      <c r="A253" s="3">
        <v>465</v>
      </c>
      <c r="B253" s="3"/>
      <c r="C253" s="3" t="str">
        <f>[1]BASIC!C261</f>
        <v>THE FORKS PLT</v>
      </c>
      <c r="D253" s="7">
        <v>0</v>
      </c>
      <c r="E253" s="37"/>
      <c r="F253" s="38"/>
      <c r="G253" s="36">
        <f t="shared" si="3"/>
        <v>0</v>
      </c>
      <c r="H253" s="6"/>
    </row>
    <row r="254" spans="1:8" x14ac:dyDescent="0.3">
      <c r="A254" s="3">
        <v>466</v>
      </c>
      <c r="B254" s="3"/>
      <c r="C254" s="3" t="str">
        <f>[1]BASIC!C262</f>
        <v>TREMONT</v>
      </c>
      <c r="D254" s="7">
        <v>30010.341618109349</v>
      </c>
      <c r="E254" s="37"/>
      <c r="F254" s="38"/>
      <c r="G254" s="36">
        <f t="shared" si="3"/>
        <v>30010.341618109349</v>
      </c>
      <c r="H254" s="6"/>
    </row>
    <row r="255" spans="1:8" x14ac:dyDescent="0.3">
      <c r="A255" s="3">
        <v>468</v>
      </c>
      <c r="B255" s="3"/>
      <c r="C255" s="3" t="str">
        <f>[1]BASIC!C263</f>
        <v>TRENTON</v>
      </c>
      <c r="D255" s="7">
        <v>41982.887199619501</v>
      </c>
      <c r="E255" s="37"/>
      <c r="F255" s="38"/>
      <c r="G255" s="36">
        <f t="shared" si="3"/>
        <v>41982.887199619501</v>
      </c>
      <c r="H255" s="6"/>
    </row>
    <row r="256" spans="1:8" x14ac:dyDescent="0.3">
      <c r="A256" s="3">
        <v>1002</v>
      </c>
      <c r="B256" s="3"/>
      <c r="C256" s="3" t="str">
        <f>[1]BASIC!C264</f>
        <v>UNORGANIZED TERRITORIES</v>
      </c>
      <c r="D256" s="7">
        <v>93207.288955936703</v>
      </c>
      <c r="E256" s="37"/>
      <c r="F256" s="38"/>
      <c r="G256" s="36">
        <f t="shared" si="3"/>
        <v>93207.288955936703</v>
      </c>
      <c r="H256" s="6"/>
    </row>
    <row r="257" spans="1:8" x14ac:dyDescent="0.3">
      <c r="A257" s="3">
        <v>470</v>
      </c>
      <c r="B257" s="3"/>
      <c r="C257" s="3" t="str">
        <f>[1]BASIC!C265</f>
        <v>UPTON</v>
      </c>
      <c r="D257" s="7">
        <v>0</v>
      </c>
      <c r="E257" s="37"/>
      <c r="F257" s="38"/>
      <c r="G257" s="36">
        <f t="shared" si="3"/>
        <v>0</v>
      </c>
      <c r="H257" s="6"/>
    </row>
    <row r="258" spans="1:8" x14ac:dyDescent="0.3">
      <c r="A258" s="3">
        <v>471</v>
      </c>
      <c r="B258" s="3"/>
      <c r="C258" s="3" t="str">
        <f>[1]BASIC!C266</f>
        <v>VANCEBORO</v>
      </c>
      <c r="D258" s="7">
        <v>0</v>
      </c>
      <c r="E258" s="37"/>
      <c r="F258" s="38"/>
      <c r="G258" s="36">
        <f t="shared" si="3"/>
        <v>0</v>
      </c>
      <c r="H258" s="6"/>
    </row>
    <row r="259" spans="1:8" x14ac:dyDescent="0.3">
      <c r="A259" s="3">
        <v>473</v>
      </c>
      <c r="B259" s="3"/>
      <c r="C259" s="3" t="str">
        <f>[1]BASIC!C267</f>
        <v>VASSALBORO</v>
      </c>
      <c r="D259" s="7">
        <v>182620.44253707898</v>
      </c>
      <c r="E259" s="37">
        <v>2372</v>
      </c>
      <c r="F259" s="38"/>
      <c r="G259" s="36">
        <f t="shared" ref="G259:G280" si="4">+D259-E259+F259</f>
        <v>180248.44253707898</v>
      </c>
      <c r="H259" s="6"/>
    </row>
    <row r="260" spans="1:8" x14ac:dyDescent="0.3">
      <c r="A260" s="3">
        <v>475</v>
      </c>
      <c r="B260" s="3"/>
      <c r="C260" s="3" t="str">
        <f>[1]BASIC!C268</f>
        <v>VEAZIE</v>
      </c>
      <c r="D260" s="7">
        <v>28274.606162435062</v>
      </c>
      <c r="E260" s="37">
        <v>1257</v>
      </c>
      <c r="F260" s="38"/>
      <c r="G260" s="36">
        <f t="shared" si="4"/>
        <v>27017.606162435062</v>
      </c>
      <c r="H260" s="6"/>
    </row>
    <row r="261" spans="1:8" x14ac:dyDescent="0.3">
      <c r="A261" s="3">
        <v>477</v>
      </c>
      <c r="B261" s="3"/>
      <c r="C261" s="3" t="str">
        <f>[1]BASIC!C269</f>
        <v>WAITE</v>
      </c>
      <c r="D261" s="7">
        <v>0</v>
      </c>
      <c r="E261" s="37"/>
      <c r="F261" s="38"/>
      <c r="G261" s="36">
        <f t="shared" si="4"/>
        <v>0</v>
      </c>
      <c r="H261" s="6"/>
    </row>
    <row r="262" spans="1:8" x14ac:dyDescent="0.3">
      <c r="A262" s="3">
        <f>[1]BASIC!A270</f>
        <v>0</v>
      </c>
      <c r="B262" s="3"/>
      <c r="C262" s="3" t="str">
        <f>[1]BASIC!C270</f>
        <v>WASHINGTON UNORGANIZED TERRITORY</v>
      </c>
      <c r="D262" s="7">
        <v>0</v>
      </c>
      <c r="E262" s="37"/>
      <c r="F262" s="38"/>
      <c r="G262" s="36">
        <f t="shared" si="4"/>
        <v>0</v>
      </c>
      <c r="H262" s="6"/>
    </row>
    <row r="263" spans="1:8" x14ac:dyDescent="0.3">
      <c r="A263" s="3">
        <v>480</v>
      </c>
      <c r="B263" s="3"/>
      <c r="C263" s="3" t="str">
        <f>[1]BASIC!C271</f>
        <v>WATERVILLE</v>
      </c>
      <c r="D263" s="7">
        <v>965918.38051781419</v>
      </c>
      <c r="E263" s="37">
        <v>29721</v>
      </c>
      <c r="F263" s="38">
        <v>50908</v>
      </c>
      <c r="G263" s="36">
        <f t="shared" si="4"/>
        <v>987105.38051781419</v>
      </c>
      <c r="H263" s="6"/>
    </row>
    <row r="264" spans="1:8" x14ac:dyDescent="0.3">
      <c r="A264" s="3">
        <v>1060</v>
      </c>
      <c r="B264" s="3"/>
      <c r="C264" s="3" t="str">
        <f>[1]BASIC!C272</f>
        <v>WELLS-OGNQT CSD WELLS</v>
      </c>
      <c r="D264" s="7">
        <v>126208.4348214148</v>
      </c>
      <c r="E264" s="37"/>
      <c r="F264" s="38"/>
      <c r="G264" s="36">
        <f t="shared" si="4"/>
        <v>126208.4348214148</v>
      </c>
      <c r="H264" s="6"/>
    </row>
    <row r="265" spans="1:8" x14ac:dyDescent="0.3">
      <c r="A265" s="3">
        <v>491</v>
      </c>
      <c r="B265" s="3"/>
      <c r="C265" s="3" t="str">
        <f>[1]BASIC!C273</f>
        <v>WESLEY</v>
      </c>
      <c r="D265" s="7">
        <v>0</v>
      </c>
      <c r="E265" s="37"/>
      <c r="F265" s="38"/>
      <c r="G265" s="36">
        <f t="shared" si="4"/>
        <v>0</v>
      </c>
      <c r="H265" s="6"/>
    </row>
    <row r="266" spans="1:8" x14ac:dyDescent="0.3">
      <c r="A266" s="3">
        <v>1736</v>
      </c>
      <c r="B266" s="3"/>
      <c r="C266" s="3" t="str">
        <f>[1]BASIC!C274</f>
        <v>WEST BATH</v>
      </c>
      <c r="D266" s="7">
        <v>16538.982399781846</v>
      </c>
      <c r="E266" s="37"/>
      <c r="F266" s="38"/>
      <c r="G266" s="36">
        <f t="shared" si="4"/>
        <v>16538.982399781846</v>
      </c>
      <c r="H266" s="6"/>
    </row>
    <row r="267" spans="1:8" x14ac:dyDescent="0.3">
      <c r="A267" s="3">
        <v>1354</v>
      </c>
      <c r="B267" s="3"/>
      <c r="C267" s="3" t="str">
        <f>[1]BASIC!C275</f>
        <v>WEST FORKS</v>
      </c>
      <c r="D267" s="7">
        <v>0</v>
      </c>
      <c r="E267" s="37"/>
      <c r="F267" s="38"/>
      <c r="G267" s="36">
        <f t="shared" si="4"/>
        <v>0</v>
      </c>
      <c r="H267" s="6"/>
    </row>
    <row r="268" spans="1:8" x14ac:dyDescent="0.3">
      <c r="A268" s="3">
        <v>495</v>
      </c>
      <c r="B268" s="3"/>
      <c r="C268" s="3" t="str">
        <f>[1]BASIC!C276</f>
        <v>WESTBROOK</v>
      </c>
      <c r="D268" s="7">
        <v>1315891.6313586135</v>
      </c>
      <c r="E268" s="37">
        <v>2367</v>
      </c>
      <c r="F268" s="38"/>
      <c r="G268" s="36">
        <f t="shared" si="4"/>
        <v>1313524.6313586135</v>
      </c>
      <c r="H268" s="6"/>
    </row>
    <row r="269" spans="1:8" x14ac:dyDescent="0.3">
      <c r="A269" s="3">
        <v>503</v>
      </c>
      <c r="B269" s="3"/>
      <c r="C269" s="3" t="str">
        <f>[1]BASIC!C277</f>
        <v>WESTMANLAND</v>
      </c>
      <c r="D269" s="7">
        <v>0</v>
      </c>
      <c r="E269" s="37"/>
      <c r="F269" s="38"/>
      <c r="G269" s="36">
        <f t="shared" si="4"/>
        <v>0</v>
      </c>
      <c r="H269" s="6"/>
    </row>
    <row r="270" spans="1:8" x14ac:dyDescent="0.3">
      <c r="A270" s="3">
        <v>1413</v>
      </c>
      <c r="B270" s="3"/>
      <c r="C270" s="3" t="str">
        <f>[1]BASIC!C278</f>
        <v>WHITING</v>
      </c>
      <c r="D270" s="7">
        <v>15937.996289542343</v>
      </c>
      <c r="E270" s="37"/>
      <c r="F270" s="38"/>
      <c r="G270" s="36">
        <f t="shared" si="4"/>
        <v>15937.996289542343</v>
      </c>
      <c r="H270" s="6"/>
    </row>
    <row r="271" spans="1:8" x14ac:dyDescent="0.3">
      <c r="A271" s="3">
        <v>508</v>
      </c>
      <c r="B271" s="3"/>
      <c r="C271" s="3" t="str">
        <f>[1]BASIC!C279</f>
        <v>WHITNEYVILLE</v>
      </c>
      <c r="D271" s="7">
        <v>0</v>
      </c>
      <c r="E271" s="37"/>
      <c r="F271" s="38"/>
      <c r="G271" s="36">
        <f t="shared" si="4"/>
        <v>0</v>
      </c>
      <c r="H271" s="6"/>
    </row>
    <row r="272" spans="1:8" x14ac:dyDescent="0.3">
      <c r="A272" s="3">
        <v>509</v>
      </c>
      <c r="B272" s="3"/>
      <c r="C272" s="3" t="str">
        <f>[1]BASIC!C280</f>
        <v>WILLIMANTIC</v>
      </c>
      <c r="D272" s="7">
        <v>0</v>
      </c>
      <c r="E272" s="37"/>
      <c r="F272" s="38"/>
      <c r="G272" s="36">
        <f t="shared" si="4"/>
        <v>0</v>
      </c>
      <c r="H272" s="6"/>
    </row>
    <row r="273" spans="1:8" x14ac:dyDescent="0.3">
      <c r="A273" s="3">
        <v>518</v>
      </c>
      <c r="B273" s="3"/>
      <c r="C273" s="3" t="str">
        <f>[1]BASIC!C281</f>
        <v>WINSLOW</v>
      </c>
      <c r="D273" s="7">
        <v>383157.9689239891</v>
      </c>
      <c r="E273" s="37">
        <v>3548</v>
      </c>
      <c r="F273" s="38"/>
      <c r="G273" s="36">
        <f t="shared" si="4"/>
        <v>379609.9689239891</v>
      </c>
      <c r="H273" s="6"/>
    </row>
    <row r="274" spans="1:8" x14ac:dyDescent="0.3">
      <c r="A274" s="3">
        <v>1737</v>
      </c>
      <c r="B274" s="3"/>
      <c r="C274" s="3" t="str">
        <f>[1]BASIC!C282</f>
        <v>Winterville Plantation Public Schools</v>
      </c>
      <c r="D274" s="7">
        <v>0</v>
      </c>
      <c r="E274" s="37"/>
      <c r="F274" s="38"/>
      <c r="G274" s="36">
        <f t="shared" si="4"/>
        <v>0</v>
      </c>
      <c r="H274" s="6"/>
    </row>
    <row r="275" spans="1:8" x14ac:dyDescent="0.3">
      <c r="A275" s="3">
        <v>524</v>
      </c>
      <c r="B275" s="3"/>
      <c r="C275" s="3" t="str">
        <f>[1]BASIC!C283</f>
        <v>WINTHROP</v>
      </c>
      <c r="D275" s="7">
        <v>164762.48017146799</v>
      </c>
      <c r="E275" s="37">
        <v>3481</v>
      </c>
      <c r="F275" s="38"/>
      <c r="G275" s="36">
        <f t="shared" si="4"/>
        <v>161281.48017146799</v>
      </c>
      <c r="H275" s="6"/>
    </row>
    <row r="276" spans="1:8" x14ac:dyDescent="0.3">
      <c r="A276" s="3">
        <v>1671</v>
      </c>
      <c r="B276" s="3"/>
      <c r="C276" s="3" t="str">
        <f>[1]BASIC!C284</f>
        <v>WISCASSET</v>
      </c>
      <c r="D276" s="7">
        <v>212217.74529225423</v>
      </c>
      <c r="E276" s="37">
        <v>7194</v>
      </c>
      <c r="F276" s="38">
        <v>3620</v>
      </c>
      <c r="G276" s="36">
        <f t="shared" si="4"/>
        <v>208643.74529225423</v>
      </c>
      <c r="H276" s="6"/>
    </row>
    <row r="277" spans="1:8" x14ac:dyDescent="0.3">
      <c r="A277" s="3">
        <v>532</v>
      </c>
      <c r="B277" s="3"/>
      <c r="C277" s="3" t="str">
        <f>[1]BASIC!C285</f>
        <v>WOODLAND</v>
      </c>
      <c r="D277" s="7">
        <v>68809.362270549027</v>
      </c>
      <c r="E277" s="37">
        <v>2716</v>
      </c>
      <c r="F277" s="38"/>
      <c r="G277" s="36">
        <f t="shared" si="4"/>
        <v>66093.362270549027</v>
      </c>
      <c r="H277" s="6"/>
    </row>
    <row r="278" spans="1:8" x14ac:dyDescent="0.3">
      <c r="A278" s="3">
        <v>534</v>
      </c>
      <c r="B278" s="3"/>
      <c r="C278" s="3" t="str">
        <f>[1]BASIC!C286</f>
        <v>WOODVILLE</v>
      </c>
      <c r="D278" s="7">
        <v>0</v>
      </c>
      <c r="E278" s="37"/>
      <c r="F278" s="38"/>
      <c r="G278" s="36">
        <f t="shared" si="4"/>
        <v>0</v>
      </c>
      <c r="H278" s="6"/>
    </row>
    <row r="279" spans="1:8" x14ac:dyDescent="0.3">
      <c r="A279" s="3">
        <v>537</v>
      </c>
      <c r="B279" s="6"/>
      <c r="C279" s="3" t="str">
        <f>[1]BASIC!C287</f>
        <v>YARMOUTH</v>
      </c>
      <c r="D279" s="7">
        <v>60356.256508646315</v>
      </c>
      <c r="E279" s="37"/>
      <c r="F279" s="38"/>
      <c r="G279" s="36">
        <f t="shared" si="4"/>
        <v>60356.256508646315</v>
      </c>
      <c r="H279" s="6"/>
    </row>
    <row r="280" spans="1:8" x14ac:dyDescent="0.3">
      <c r="A280" s="3">
        <v>542</v>
      </c>
      <c r="B280" s="6"/>
      <c r="C280" s="3" t="str">
        <f>[1]BASIC!C288</f>
        <v>YORK</v>
      </c>
      <c r="D280" s="7">
        <v>59556.611699106877</v>
      </c>
      <c r="E280" s="37"/>
      <c r="F280" s="38">
        <v>2104</v>
      </c>
      <c r="G280" s="36">
        <f t="shared" si="4"/>
        <v>61660.611699106877</v>
      </c>
      <c r="H280" s="6"/>
    </row>
    <row r="281" spans="1:8" x14ac:dyDescent="0.3">
      <c r="E281" s="37">
        <f>SUM(E2:E280)</f>
        <v>338120</v>
      </c>
      <c r="F281" s="37">
        <f>SUM(F2:F280)</f>
        <v>338120</v>
      </c>
      <c r="G281" s="36">
        <f t="shared" ref="G259:G283" si="5">+D281-E281+F281</f>
        <v>0</v>
      </c>
      <c r="H281" s="6"/>
    </row>
    <row r="282" spans="1:8" x14ac:dyDescent="0.3">
      <c r="E282" s="37"/>
      <c r="F282" s="38"/>
      <c r="G282" s="36">
        <f t="shared" si="5"/>
        <v>0</v>
      </c>
    </row>
    <row r="283" spans="1:8" x14ac:dyDescent="0.3">
      <c r="E283" s="37"/>
      <c r="F283" s="38"/>
      <c r="G283" s="36">
        <f t="shared" si="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FECB-96A7-4E06-9B21-645632EAC6A5}">
  <dimension ref="A1:J281"/>
  <sheetViews>
    <sheetView workbookViewId="0">
      <selection activeCell="D194" sqref="D194"/>
    </sheetView>
  </sheetViews>
  <sheetFormatPr defaultRowHeight="14.4" x14ac:dyDescent="0.3"/>
  <cols>
    <col min="3" max="3" width="33.88671875" customWidth="1"/>
    <col min="4" max="4" width="20.33203125" customWidth="1"/>
    <col min="5" max="5" width="15.21875" customWidth="1"/>
    <col min="6" max="6" width="13.77734375" customWidth="1"/>
    <col min="7" max="7" width="13.6640625" customWidth="1"/>
  </cols>
  <sheetData>
    <row r="1" spans="1:10" ht="88.8" customHeight="1" x14ac:dyDescent="0.3">
      <c r="A1" s="1" t="s">
        <v>0</v>
      </c>
      <c r="B1" s="2" t="s">
        <v>1</v>
      </c>
      <c r="C1" s="2" t="s">
        <v>28</v>
      </c>
      <c r="D1" s="11" t="s">
        <v>6</v>
      </c>
      <c r="E1" s="9" t="s">
        <v>7</v>
      </c>
    </row>
    <row r="2" spans="1:10" x14ac:dyDescent="0.3">
      <c r="A2">
        <v>1761</v>
      </c>
      <c r="B2" s="3">
        <f>[1]BASIC!B16</f>
        <v>1000</v>
      </c>
      <c r="C2" s="4" t="str">
        <f>[1]BASIC!C293</f>
        <v>ACADIA ACADEMY</v>
      </c>
      <c r="D2" s="8">
        <v>71490.938495772905</v>
      </c>
      <c r="E2" s="6"/>
    </row>
    <row r="3" spans="1:10" x14ac:dyDescent="0.3">
      <c r="A3" s="3">
        <f>[1]BASIC!A16</f>
        <v>2</v>
      </c>
      <c r="B3" s="3">
        <f>[1]BASIC!B17</f>
        <v>1284</v>
      </c>
      <c r="C3" s="3" t="str">
        <f>[1]BASIC!C16</f>
        <v>ACTON</v>
      </c>
      <c r="D3" s="8">
        <v>53621.141996413608</v>
      </c>
      <c r="E3" s="6"/>
    </row>
    <row r="4" spans="1:10" x14ac:dyDescent="0.3">
      <c r="A4" s="3">
        <f>[1]BASIC!A17</f>
        <v>1038</v>
      </c>
      <c r="B4" s="3">
        <f>[1]BASIC!B18</f>
        <v>1001</v>
      </c>
      <c r="C4" s="3" t="str">
        <f>[1]BASIC!C17</f>
        <v>AIRLINE CSD AURORA</v>
      </c>
      <c r="D4" s="8">
        <v>8234.5898223044696</v>
      </c>
      <c r="E4" s="6"/>
    </row>
    <row r="5" spans="1:10" x14ac:dyDescent="0.3">
      <c r="A5" s="3">
        <v>4</v>
      </c>
      <c r="B5" s="3">
        <v>3238</v>
      </c>
      <c r="C5" s="3" t="str">
        <f>[1]BASIC!C18</f>
        <v>ALEXANDER</v>
      </c>
      <c r="D5" s="8">
        <v>17317.975458890229</v>
      </c>
      <c r="E5" s="6"/>
    </row>
    <row r="6" spans="1:10" x14ac:dyDescent="0.3">
      <c r="A6" s="3">
        <f>[1]BASIC!A19</f>
        <v>1734</v>
      </c>
      <c r="B6" s="3">
        <v>1004</v>
      </c>
      <c r="C6" s="3" t="str">
        <f>[1]BASIC!C19</f>
        <v>ANDOVER</v>
      </c>
      <c r="D6" s="8">
        <v>13622.02647528232</v>
      </c>
      <c r="E6" s="6"/>
      <c r="G6" s="15" t="s">
        <v>22</v>
      </c>
    </row>
    <row r="7" spans="1:10" x14ac:dyDescent="0.3">
      <c r="A7" s="3">
        <f>[1]BASIC!A20</f>
        <v>9</v>
      </c>
      <c r="B7" s="3">
        <v>0</v>
      </c>
      <c r="C7" s="3" t="str">
        <f>[1]BASIC!C20</f>
        <v>APPLETON</v>
      </c>
      <c r="D7" s="8">
        <v>24636.888974375295</v>
      </c>
      <c r="E7" s="6"/>
      <c r="F7" t="s">
        <v>22</v>
      </c>
      <c r="G7" s="31">
        <v>22251.039272231304</v>
      </c>
      <c r="H7" s="28"/>
      <c r="I7" s="28"/>
      <c r="J7" s="28"/>
    </row>
    <row r="8" spans="1:10" ht="28.8" x14ac:dyDescent="0.3">
      <c r="A8" s="3">
        <f>[1]BASIC!A21</f>
        <v>0</v>
      </c>
      <c r="B8" s="3">
        <v>3231</v>
      </c>
      <c r="C8" s="3" t="str">
        <f>[1]BASIC!C21</f>
        <v>AROOSTOOK UNORGANIZED TERRITORY</v>
      </c>
      <c r="D8" s="8">
        <v>0</v>
      </c>
      <c r="E8" s="6"/>
      <c r="F8" s="27" t="s">
        <v>23</v>
      </c>
      <c r="G8" s="8">
        <v>8883.1219334773577</v>
      </c>
      <c r="H8" s="29"/>
      <c r="I8" s="29"/>
      <c r="J8" s="29"/>
    </row>
    <row r="9" spans="1:10" ht="28.8" x14ac:dyDescent="0.3">
      <c r="A9" s="3">
        <v>1629</v>
      </c>
      <c r="B9" s="3">
        <v>1007</v>
      </c>
      <c r="C9" s="3" t="str">
        <f>[1]BASIC!C22</f>
        <v>ATHENS</v>
      </c>
      <c r="D9" s="8">
        <v>53228.330661889289</v>
      </c>
      <c r="E9" s="6"/>
      <c r="F9" s="27" t="s">
        <v>24</v>
      </c>
      <c r="G9" s="8">
        <v>19270.953103520333</v>
      </c>
      <c r="H9" s="29"/>
      <c r="I9" s="29"/>
      <c r="J9" s="29"/>
    </row>
    <row r="10" spans="1:10" x14ac:dyDescent="0.3">
      <c r="A10" s="3">
        <v>14</v>
      </c>
      <c r="B10" s="3">
        <v>1008</v>
      </c>
      <c r="C10" s="3" t="str">
        <f>[1]BASIC!C23</f>
        <v>AUBURN</v>
      </c>
      <c r="D10" s="8">
        <v>874489.16511692444</v>
      </c>
      <c r="E10" s="6"/>
      <c r="F10" s="27" t="s">
        <v>25</v>
      </c>
      <c r="G10" s="8">
        <v>30010.341618109349</v>
      </c>
      <c r="H10" s="29"/>
      <c r="I10" s="29"/>
      <c r="J10" s="29"/>
    </row>
    <row r="11" spans="1:10" x14ac:dyDescent="0.3">
      <c r="A11" s="3">
        <v>28</v>
      </c>
      <c r="B11" s="3">
        <v>1009</v>
      </c>
      <c r="C11" s="3" t="str">
        <f>[1]BASIC!C24</f>
        <v>AUGUSTA</v>
      </c>
      <c r="D11" s="8">
        <v>1043352.3314073923</v>
      </c>
      <c r="E11" s="6"/>
      <c r="F11" s="27" t="s">
        <v>26</v>
      </c>
      <c r="G11" s="8">
        <v>41982.887199619501</v>
      </c>
      <c r="H11" s="29"/>
      <c r="I11" s="29"/>
      <c r="J11" s="29"/>
    </row>
    <row r="12" spans="1:10" x14ac:dyDescent="0.3">
      <c r="A12" s="3">
        <v>38</v>
      </c>
      <c r="B12" s="3">
        <v>1011</v>
      </c>
      <c r="C12" s="3" t="str">
        <f>[1]BASIC!C25</f>
        <v>BAILEYVILLE</v>
      </c>
      <c r="D12" s="8">
        <v>145781.26896152084</v>
      </c>
      <c r="E12" s="6"/>
      <c r="F12" s="27" t="s">
        <v>27</v>
      </c>
      <c r="G12" s="8">
        <v>715.80868765223158</v>
      </c>
      <c r="H12" s="28"/>
      <c r="I12" s="28"/>
      <c r="J12" s="28"/>
    </row>
    <row r="13" spans="1:10" x14ac:dyDescent="0.3">
      <c r="A13" s="3">
        <v>42</v>
      </c>
      <c r="B13" s="3">
        <v>1012</v>
      </c>
      <c r="C13" s="3" t="str">
        <f>[1]BASIC!C26</f>
        <v>BANGOR</v>
      </c>
      <c r="D13" s="8">
        <v>1647736.313878455</v>
      </c>
      <c r="E13" s="6"/>
      <c r="G13" s="32">
        <f>SUM(G7:G12)</f>
        <v>123114.15181461006</v>
      </c>
      <c r="J13" s="28"/>
    </row>
    <row r="14" spans="1:10" x14ac:dyDescent="0.3">
      <c r="A14" s="30">
        <v>53</v>
      </c>
      <c r="B14" s="30">
        <v>1192</v>
      </c>
      <c r="C14" s="30" t="str">
        <f>[1]BASIC!C27</f>
        <v>BAR HARBOR</v>
      </c>
      <c r="D14" s="31">
        <v>123114.15181461006</v>
      </c>
      <c r="E14" s="6"/>
    </row>
    <row r="15" spans="1:10" x14ac:dyDescent="0.3">
      <c r="A15" s="3">
        <v>547</v>
      </c>
      <c r="B15" s="3">
        <v>3232</v>
      </c>
      <c r="C15" s="3" t="str">
        <f>[1]BASIC!C28</f>
        <v>BARING PLT</v>
      </c>
      <c r="D15" s="8">
        <v>0</v>
      </c>
      <c r="E15" s="6"/>
    </row>
    <row r="16" spans="1:10" x14ac:dyDescent="0.3">
      <c r="A16" s="3">
        <v>1630</v>
      </c>
      <c r="B16" s="3">
        <v>1014</v>
      </c>
      <c r="C16" s="3" t="str">
        <f>[1]BASIC!C290</f>
        <v>BAXTER ACADEMY</v>
      </c>
      <c r="D16" s="8">
        <v>26944.785477286172</v>
      </c>
      <c r="E16" s="6"/>
    </row>
    <row r="17" spans="1:7" x14ac:dyDescent="0.3">
      <c r="A17" s="3">
        <v>62</v>
      </c>
      <c r="B17" s="3">
        <v>1195</v>
      </c>
      <c r="C17" s="3" t="str">
        <f>[1]BASIC!C29</f>
        <v>BEALS</v>
      </c>
      <c r="E17" s="6"/>
      <c r="G17" s="15" t="s">
        <v>8</v>
      </c>
    </row>
    <row r="18" spans="1:7" x14ac:dyDescent="0.3">
      <c r="A18" s="3">
        <v>550</v>
      </c>
      <c r="B18" s="3">
        <v>1015</v>
      </c>
      <c r="C18" s="3" t="str">
        <f>[1]BASIC!C30</f>
        <v>BEAVER COVE</v>
      </c>
      <c r="D18" s="8">
        <v>0</v>
      </c>
      <c r="E18" s="6"/>
      <c r="F18" t="s">
        <v>8</v>
      </c>
      <c r="G18" s="13">
        <v>70079.087263557347</v>
      </c>
    </row>
    <row r="19" spans="1:7" x14ac:dyDescent="0.3">
      <c r="A19" s="3">
        <v>64</v>
      </c>
      <c r="B19" s="3">
        <v>1016</v>
      </c>
      <c r="C19" s="3" t="str">
        <f>[1]BASIC!C31</f>
        <v>BEDDINGTON</v>
      </c>
      <c r="D19" s="8">
        <v>0</v>
      </c>
      <c r="E19" s="6"/>
      <c r="F19" t="s">
        <v>9</v>
      </c>
      <c r="G19" s="8">
        <v>604.87927114472211</v>
      </c>
    </row>
    <row r="20" spans="1:7" x14ac:dyDescent="0.3">
      <c r="A20" s="3">
        <v>65</v>
      </c>
      <c r="B20" s="3">
        <v>1017</v>
      </c>
      <c r="C20" s="3" t="str">
        <f>[1]BASIC!C32</f>
        <v>BIDDEFORD</v>
      </c>
      <c r="D20" s="8">
        <v>771170.78697997262</v>
      </c>
      <c r="E20" s="6"/>
      <c r="F20" t="s">
        <v>13</v>
      </c>
      <c r="G20" s="8">
        <v>14117.337124066979</v>
      </c>
    </row>
    <row r="21" spans="1:7" x14ac:dyDescent="0.3">
      <c r="A21" s="12">
        <v>72</v>
      </c>
      <c r="B21" s="12">
        <v>1281</v>
      </c>
      <c r="C21" s="12" t="str">
        <f>[1]BASIC!C33</f>
        <v>BLUE HILL</v>
      </c>
      <c r="D21" s="13">
        <v>132106.21114117512</v>
      </c>
      <c r="E21" s="6"/>
      <c r="F21" t="s">
        <v>12</v>
      </c>
      <c r="G21" s="8">
        <v>18145.716173968704</v>
      </c>
    </row>
    <row r="22" spans="1:7" x14ac:dyDescent="0.3">
      <c r="A22" s="3">
        <v>1031</v>
      </c>
      <c r="B22" s="3">
        <v>1018</v>
      </c>
      <c r="C22" s="3" t="str">
        <f>[1]BASIC!C34</f>
        <v>BOOTHBAY-BOOTHBAY HARBOR CSD</v>
      </c>
      <c r="D22" s="8">
        <v>115988.50751579856</v>
      </c>
      <c r="E22" s="6"/>
      <c r="F22" t="s">
        <v>11</v>
      </c>
      <c r="G22" s="8">
        <v>29159.191308437381</v>
      </c>
    </row>
    <row r="23" spans="1:7" x14ac:dyDescent="0.3">
      <c r="A23" s="3">
        <v>74</v>
      </c>
      <c r="B23" s="3">
        <v>1020</v>
      </c>
      <c r="C23" s="3" t="str">
        <f>[1]BASIC!C35</f>
        <v>BOWERBANK</v>
      </c>
      <c r="D23" s="8">
        <v>0</v>
      </c>
      <c r="E23" s="6"/>
      <c r="G23" s="17">
        <f>SUM(G18:G22)</f>
        <v>132106.21114117512</v>
      </c>
    </row>
    <row r="24" spans="1:7" x14ac:dyDescent="0.3">
      <c r="A24" s="3">
        <v>77</v>
      </c>
      <c r="B24" s="3">
        <v>1021</v>
      </c>
      <c r="C24" s="3" t="str">
        <f>[1]BASIC!C36</f>
        <v>BREMEN</v>
      </c>
      <c r="D24" s="8">
        <v>0</v>
      </c>
      <c r="E24" s="6"/>
    </row>
    <row r="25" spans="1:7" x14ac:dyDescent="0.3">
      <c r="A25" s="3">
        <v>78</v>
      </c>
      <c r="B25" s="3">
        <v>1022</v>
      </c>
      <c r="C25" s="3" t="str">
        <f>[1]BASIC!C37</f>
        <v>BREWER</v>
      </c>
      <c r="D25" s="8">
        <v>416564.59654432762</v>
      </c>
      <c r="E25" s="6"/>
    </row>
    <row r="26" spans="1:7" x14ac:dyDescent="0.3">
      <c r="A26" s="3">
        <f>[1]BASIC!A38</f>
        <v>86</v>
      </c>
      <c r="B26" s="3">
        <v>3235</v>
      </c>
      <c r="C26" s="3" t="str">
        <f>[1]BASIC!C38</f>
        <v>BRIDGEWATER</v>
      </c>
      <c r="D26" s="8">
        <v>0</v>
      </c>
      <c r="E26" s="6"/>
    </row>
    <row r="27" spans="1:7" x14ac:dyDescent="0.3">
      <c r="A27" s="3">
        <v>1633</v>
      </c>
      <c r="B27" s="3">
        <v>1023</v>
      </c>
      <c r="C27" s="3" t="str">
        <f>[1]BASIC!C39</f>
        <v>Brighton Plt</v>
      </c>
      <c r="D27" s="8">
        <v>0</v>
      </c>
      <c r="E27" s="6"/>
    </row>
    <row r="28" spans="1:7" x14ac:dyDescent="0.3">
      <c r="A28" s="3">
        <v>88</v>
      </c>
      <c r="B28" s="3">
        <v>1024</v>
      </c>
      <c r="C28" s="3" t="str">
        <f>[1]BASIC!C40</f>
        <v>BRISTOL</v>
      </c>
      <c r="D28" s="8">
        <v>54069.163535397092</v>
      </c>
      <c r="E28" s="6"/>
    </row>
    <row r="29" spans="1:7" x14ac:dyDescent="0.3">
      <c r="A29" s="3">
        <v>90</v>
      </c>
      <c r="B29" s="3">
        <v>1025</v>
      </c>
      <c r="C29" s="3" t="str">
        <f>[1]BASIC!C41</f>
        <v>BROOKLIN</v>
      </c>
      <c r="E29" s="6"/>
    </row>
    <row r="30" spans="1:7" x14ac:dyDescent="0.3">
      <c r="A30" s="3">
        <v>92</v>
      </c>
      <c r="B30" s="3">
        <v>1026</v>
      </c>
      <c r="C30" s="3" t="str">
        <f>[1]BASIC!C42</f>
        <v>BROOKSVILLE</v>
      </c>
      <c r="D30" s="14">
        <v>0</v>
      </c>
      <c r="E30" s="6"/>
    </row>
    <row r="31" spans="1:7" x14ac:dyDescent="0.3">
      <c r="A31" s="3">
        <v>94</v>
      </c>
      <c r="B31" s="3">
        <v>1028</v>
      </c>
      <c r="C31" s="3" t="str">
        <f>[1]BASIC!C43</f>
        <v>BRUNSWICK</v>
      </c>
      <c r="D31" s="8">
        <v>350746.20630303025</v>
      </c>
      <c r="E31" s="6"/>
    </row>
    <row r="32" spans="1:7" x14ac:dyDescent="0.3">
      <c r="B32" s="3">
        <v>1029</v>
      </c>
      <c r="C32" s="3" t="str">
        <f>[1]BASIC!C44</f>
        <v>Burlington Public Schools</v>
      </c>
      <c r="D32" s="8">
        <v>0</v>
      </c>
      <c r="E32" s="6"/>
    </row>
    <row r="33" spans="1:5" x14ac:dyDescent="0.3">
      <c r="B33" s="3">
        <v>3131</v>
      </c>
      <c r="C33" s="3" t="str">
        <f>[1]BASIC!C45</f>
        <v>Byron Public Schools</v>
      </c>
      <c r="D33" s="8">
        <v>0</v>
      </c>
      <c r="E33" s="6"/>
    </row>
    <row r="34" spans="1:5" x14ac:dyDescent="0.3">
      <c r="A34" s="3">
        <v>108</v>
      </c>
      <c r="B34" s="3">
        <v>1194</v>
      </c>
      <c r="C34" s="3" t="str">
        <f>[1]BASIC!C46</f>
        <v>CALAIS</v>
      </c>
      <c r="D34" s="8">
        <v>264044.69866710238</v>
      </c>
      <c r="E34" s="6"/>
    </row>
    <row r="35" spans="1:5" x14ac:dyDescent="0.3">
      <c r="A35" s="3">
        <v>113</v>
      </c>
      <c r="B35" s="3">
        <v>1031</v>
      </c>
      <c r="C35" s="3" t="str">
        <f>[1]BASIC!C47</f>
        <v>CAPE ELIZABETH</v>
      </c>
      <c r="D35" s="8">
        <v>32064.800903547803</v>
      </c>
      <c r="E35" s="6"/>
    </row>
    <row r="36" spans="1:5" x14ac:dyDescent="0.3">
      <c r="A36" s="3">
        <v>1402</v>
      </c>
      <c r="B36" s="3">
        <v>1032</v>
      </c>
      <c r="C36" s="3" t="str">
        <f>[1]BASIC!C48</f>
        <v>CARATUNK</v>
      </c>
      <c r="D36" s="8">
        <v>0</v>
      </c>
      <c r="E36" s="6"/>
    </row>
    <row r="37" spans="1:5" x14ac:dyDescent="0.3">
      <c r="A37" s="3">
        <v>549</v>
      </c>
      <c r="B37" s="3">
        <v>1033</v>
      </c>
      <c r="C37" s="3" t="str">
        <f>[1]BASIC!C49</f>
        <v>CARRABASSETT VLY</v>
      </c>
      <c r="D37" s="8">
        <v>0</v>
      </c>
      <c r="E37" s="6"/>
    </row>
    <row r="38" spans="1:5" x14ac:dyDescent="0.3">
      <c r="A38" s="3">
        <v>124</v>
      </c>
      <c r="B38" s="3">
        <v>1035</v>
      </c>
      <c r="C38" s="3" t="str">
        <f>[1]BASIC!C50</f>
        <v>CARROLL PLT</v>
      </c>
      <c r="D38" s="8">
        <v>0</v>
      </c>
      <c r="E38" s="6"/>
    </row>
    <row r="39" spans="1:5" x14ac:dyDescent="0.3">
      <c r="B39" s="3">
        <v>3149</v>
      </c>
      <c r="C39" s="3" t="str">
        <f>[1]BASIC!C51</f>
        <v>CARY PLT</v>
      </c>
      <c r="D39" s="8">
        <v>0</v>
      </c>
      <c r="E39" s="6"/>
    </row>
    <row r="40" spans="1:5" x14ac:dyDescent="0.3">
      <c r="A40" s="3">
        <v>125</v>
      </c>
      <c r="B40" s="3">
        <v>3230</v>
      </c>
      <c r="C40" s="3" t="str">
        <f>[1]BASIC!C52</f>
        <v>CASTINE</v>
      </c>
      <c r="E40" s="6"/>
    </row>
    <row r="41" spans="1:5" x14ac:dyDescent="0.3">
      <c r="A41" s="3">
        <v>127</v>
      </c>
      <c r="B41" s="3">
        <v>1038</v>
      </c>
      <c r="C41" s="3" t="str">
        <f>[1]BASIC!C53</f>
        <v>CASWELL</v>
      </c>
      <c r="D41" s="8">
        <v>39907.573948817546</v>
      </c>
      <c r="E41" s="6"/>
    </row>
    <row r="42" spans="1:5" x14ac:dyDescent="0.3">
      <c r="A42" s="3">
        <v>130</v>
      </c>
      <c r="B42" s="3">
        <v>1039</v>
      </c>
      <c r="C42" s="3" t="str">
        <f>[1]BASIC!C54</f>
        <v>CHARLOTTE</v>
      </c>
      <c r="D42" s="8">
        <v>1222.9134842749957</v>
      </c>
      <c r="E42" s="6"/>
    </row>
    <row r="43" spans="1:5" x14ac:dyDescent="0.3">
      <c r="A43" s="3">
        <v>1433</v>
      </c>
      <c r="B43" s="3">
        <v>3210</v>
      </c>
      <c r="C43" s="3" t="str">
        <f>[1]BASIC!C55</f>
        <v>CHEBEGUE ISLAND</v>
      </c>
      <c r="D43" s="8">
        <v>0</v>
      </c>
      <c r="E43" s="6"/>
    </row>
    <row r="44" spans="1:5" x14ac:dyDescent="0.3">
      <c r="A44" s="3">
        <v>1628</v>
      </c>
      <c r="B44" s="3"/>
      <c r="C44" s="3" t="str">
        <f>[1]BASIC!C56</f>
        <v>CHERRYFIELD</v>
      </c>
      <c r="D44" s="8">
        <v>49792.324554245228</v>
      </c>
      <c r="E44" s="6"/>
    </row>
    <row r="45" spans="1:5" x14ac:dyDescent="0.3">
      <c r="A45" s="3">
        <v>137</v>
      </c>
      <c r="B45" s="3"/>
      <c r="C45" s="3" t="str">
        <f>[1]BASIC!C57</f>
        <v>COOPER</v>
      </c>
      <c r="D45" s="8">
        <v>0</v>
      </c>
      <c r="E45" s="6"/>
    </row>
    <row r="46" spans="1:5" x14ac:dyDescent="0.3">
      <c r="A46" s="3">
        <v>138</v>
      </c>
      <c r="B46" s="3"/>
      <c r="C46" s="3" t="str">
        <f>[1]BASIC!C58</f>
        <v>COPLIN PLT</v>
      </c>
      <c r="D46" s="8">
        <v>0</v>
      </c>
      <c r="E46" s="6"/>
    </row>
    <row r="47" spans="1:5" x14ac:dyDescent="0.3">
      <c r="A47" s="3">
        <v>1510</v>
      </c>
      <c r="B47" s="3"/>
      <c r="C47" s="3" t="str">
        <f>[1]BASIC!C59</f>
        <v>COMMUNITY REGIONAL CHARTER SCHOOL</v>
      </c>
      <c r="D47" s="8">
        <v>122112.22695756357</v>
      </c>
      <c r="E47" s="6"/>
    </row>
    <row r="48" spans="1:5" x14ac:dyDescent="0.3">
      <c r="A48" s="3">
        <v>139</v>
      </c>
      <c r="B48" s="3"/>
      <c r="C48" s="3" t="str">
        <f>[1]BASIC!C60</f>
        <v>CRANBERRY ISLES</v>
      </c>
      <c r="D48" s="8">
        <v>0</v>
      </c>
      <c r="E48" s="6"/>
    </row>
    <row r="49" spans="1:7" x14ac:dyDescent="0.3">
      <c r="A49" s="3">
        <v>142</v>
      </c>
      <c r="B49" s="3"/>
      <c r="C49" s="3" t="str">
        <f>[1]BASIC!C61</f>
        <v>CRAWFORD</v>
      </c>
      <c r="D49" s="8">
        <v>0</v>
      </c>
      <c r="E49" s="6"/>
    </row>
    <row r="50" spans="1:7" x14ac:dyDescent="0.3">
      <c r="A50" s="3">
        <v>1411</v>
      </c>
      <c r="B50" s="3"/>
      <c r="C50" s="3" t="str">
        <f>[1]BASIC!C62</f>
        <v>CUTLER</v>
      </c>
      <c r="D50" s="8">
        <v>24960.840157178547</v>
      </c>
      <c r="E50" s="6"/>
    </row>
    <row r="51" spans="1:7" x14ac:dyDescent="0.3">
      <c r="A51" s="3">
        <v>144</v>
      </c>
      <c r="B51" s="3"/>
      <c r="C51" s="3" t="str">
        <f>[1]BASIC!C63</f>
        <v>DAMARISCOTTA</v>
      </c>
      <c r="D51" s="8">
        <v>0</v>
      </c>
      <c r="E51" s="6"/>
    </row>
    <row r="52" spans="1:7" x14ac:dyDescent="0.3">
      <c r="A52" s="3">
        <v>1661</v>
      </c>
      <c r="B52" s="3"/>
      <c r="C52" s="3" t="str">
        <f>[1]BASIC!C64</f>
        <v>DAYTON</v>
      </c>
      <c r="D52" s="8">
        <v>11533.400887372429</v>
      </c>
      <c r="E52" s="6"/>
    </row>
    <row r="53" spans="1:7" x14ac:dyDescent="0.3">
      <c r="A53" s="3">
        <v>147</v>
      </c>
      <c r="B53" s="3"/>
      <c r="C53" s="3" t="str">
        <f>[1]BASIC!C65</f>
        <v>DEBLOIS</v>
      </c>
      <c r="D53" s="8">
        <v>0</v>
      </c>
      <c r="E53" s="6"/>
    </row>
    <row r="54" spans="1:7" x14ac:dyDescent="0.3">
      <c r="A54" s="3">
        <v>148</v>
      </c>
      <c r="B54" s="3"/>
      <c r="C54" s="3" t="str">
        <f>[1]BASIC!C66</f>
        <v>DEDHAM</v>
      </c>
      <c r="D54" s="8">
        <v>13495.07186726293</v>
      </c>
      <c r="E54" s="6"/>
    </row>
    <row r="55" spans="1:7" x14ac:dyDescent="0.3">
      <c r="A55" s="18">
        <v>1049</v>
      </c>
      <c r="B55" s="18"/>
      <c r="C55" s="18" t="str">
        <f>[1]BASIC!C67</f>
        <v>DEER I-STON CSD STONINGTON</v>
      </c>
      <c r="D55" s="19">
        <v>187369.25890690822</v>
      </c>
      <c r="E55" s="6"/>
      <c r="G55" s="15" t="s">
        <v>14</v>
      </c>
    </row>
    <row r="56" spans="1:7" x14ac:dyDescent="0.3">
      <c r="A56" s="3">
        <v>150</v>
      </c>
      <c r="B56" s="3"/>
      <c r="C56" s="3" t="str">
        <f>[1]BASIC!C68</f>
        <v>DENNISTOWN PLT</v>
      </c>
      <c r="D56" s="8">
        <v>0</v>
      </c>
      <c r="E56" s="6"/>
      <c r="F56" t="s">
        <v>15</v>
      </c>
      <c r="G56" s="19">
        <v>132047.30895972706</v>
      </c>
    </row>
    <row r="57" spans="1:7" x14ac:dyDescent="0.3">
      <c r="A57" s="3">
        <v>151</v>
      </c>
      <c r="B57" s="3"/>
      <c r="C57" s="3" t="str">
        <f>[1]BASIC!C69</f>
        <v>DENNYSVILLE</v>
      </c>
      <c r="D57" s="8">
        <v>0</v>
      </c>
      <c r="E57" s="6"/>
      <c r="F57" t="s">
        <v>10</v>
      </c>
      <c r="G57" s="8">
        <v>18367.154470682759</v>
      </c>
    </row>
    <row r="58" spans="1:7" x14ac:dyDescent="0.3">
      <c r="A58" s="3">
        <v>154</v>
      </c>
      <c r="B58" s="3"/>
      <c r="C58" s="3" t="str">
        <f>[1]BASIC!C70</f>
        <v>DREW PLT</v>
      </c>
      <c r="D58" s="8">
        <v>0</v>
      </c>
      <c r="E58" s="6"/>
      <c r="F58" t="s">
        <v>16</v>
      </c>
      <c r="G58" s="8">
        <v>36954.795476498402</v>
      </c>
    </row>
    <row r="59" spans="1:7" x14ac:dyDescent="0.3">
      <c r="A59" s="3">
        <v>1400</v>
      </c>
      <c r="B59" s="3"/>
      <c r="C59" s="3" t="str">
        <f>[1]BASIC!C71</f>
        <v>EAST MACHIAS</v>
      </c>
      <c r="D59" s="8">
        <v>68991.59259564559</v>
      </c>
      <c r="E59" s="6"/>
      <c r="G59" s="20">
        <f>SUM(G56:G58)</f>
        <v>187369.25890690822</v>
      </c>
    </row>
    <row r="60" spans="1:7" x14ac:dyDescent="0.3">
      <c r="A60" s="3">
        <v>157</v>
      </c>
      <c r="B60" s="3"/>
      <c r="C60" s="3" t="str">
        <f>[1]BASIC!C72</f>
        <v>EAST MILLINOCKET</v>
      </c>
      <c r="D60" s="8">
        <v>134650.12409130996</v>
      </c>
      <c r="E60" s="6"/>
    </row>
    <row r="61" spans="1:7" x14ac:dyDescent="0.3">
      <c r="A61" s="3">
        <v>1047</v>
      </c>
      <c r="B61" s="3"/>
      <c r="C61" s="3" t="str">
        <f>[1]BASIC!C73</f>
        <v>EAST RANGE CSD TOPSFIELD</v>
      </c>
      <c r="D61" s="8">
        <v>7376.2103627388942</v>
      </c>
      <c r="E61" s="6"/>
    </row>
    <row r="62" spans="1:7" x14ac:dyDescent="0.3">
      <c r="A62" s="3">
        <v>160</v>
      </c>
      <c r="B62" s="3"/>
      <c r="C62" s="3" t="str">
        <f>[1]BASIC!C74</f>
        <v>EASTON</v>
      </c>
      <c r="D62" s="8">
        <v>51386.806452935729</v>
      </c>
      <c r="E62" s="6"/>
    </row>
    <row r="63" spans="1:7" x14ac:dyDescent="0.3">
      <c r="A63" s="3">
        <v>163</v>
      </c>
      <c r="B63" s="3"/>
      <c r="C63" s="3" t="str">
        <f>[1]BASIC!C75</f>
        <v>EASTPORT</v>
      </c>
      <c r="D63" s="8">
        <v>99759.911558648091</v>
      </c>
      <c r="E63" s="6"/>
    </row>
    <row r="64" spans="1:7" x14ac:dyDescent="0.3">
      <c r="A64" s="3">
        <v>2071</v>
      </c>
      <c r="B64" s="6"/>
      <c r="C64" s="3" t="str">
        <f>[2]BASIC!C296</f>
        <v>Ecology Learning Center</v>
      </c>
      <c r="D64" s="8">
        <v>12720.386524125723</v>
      </c>
      <c r="E64" s="6"/>
    </row>
    <row r="65" spans="1:5" x14ac:dyDescent="0.3">
      <c r="A65" s="3">
        <v>166</v>
      </c>
      <c r="B65" s="3"/>
      <c r="C65" s="3" t="str">
        <f>[1]BASIC!C76</f>
        <v>EDGECOMB</v>
      </c>
      <c r="D65" s="8">
        <v>46965.743788846579</v>
      </c>
      <c r="E65" s="6"/>
    </row>
    <row r="66" spans="1:5" x14ac:dyDescent="0.3">
      <c r="A66" s="3">
        <v>1663</v>
      </c>
      <c r="B66" s="3"/>
      <c r="C66" s="3" t="str">
        <f>[1]BASIC!C77</f>
        <v>ELLSWORTH</v>
      </c>
      <c r="D66" s="8">
        <v>325286.15921300551</v>
      </c>
      <c r="E66" s="6"/>
    </row>
    <row r="67" spans="1:5" x14ac:dyDescent="0.3">
      <c r="A67" s="3">
        <v>1627</v>
      </c>
      <c r="B67" s="3"/>
      <c r="C67" s="3" t="str">
        <f>[1]BASIC!C78</f>
        <v>EUSTIS</v>
      </c>
      <c r="D67" s="8">
        <v>24853.788776226971</v>
      </c>
      <c r="E67" s="6"/>
    </row>
    <row r="68" spans="1:5" x14ac:dyDescent="0.3">
      <c r="A68" s="3">
        <v>174</v>
      </c>
      <c r="B68" s="3"/>
      <c r="C68" s="3" t="str">
        <f>[1]BASIC!C79</f>
        <v>FALMOUTH</v>
      </c>
      <c r="D68" s="8">
        <v>30052.346839005724</v>
      </c>
      <c r="E68" s="6"/>
    </row>
    <row r="69" spans="1:5" x14ac:dyDescent="0.3">
      <c r="A69" s="3">
        <v>180</v>
      </c>
      <c r="B69" s="3"/>
      <c r="C69" s="3" t="str">
        <f>[1]BASIC!C80</f>
        <v>FAYETTE</v>
      </c>
      <c r="D69" s="8">
        <v>17420.851495732586</v>
      </c>
      <c r="E69" s="6"/>
    </row>
    <row r="70" spans="1:5" x14ac:dyDescent="0.3">
      <c r="A70" s="3">
        <v>1631</v>
      </c>
      <c r="B70" s="3"/>
      <c r="C70" s="3" t="str">
        <f>[1]BASIC!C81</f>
        <v>Fiddlehead School</v>
      </c>
      <c r="D70" s="8">
        <v>22660.905496637832</v>
      </c>
      <c r="E70" s="6"/>
    </row>
    <row r="71" spans="1:5" x14ac:dyDescent="0.3">
      <c r="A71" s="3">
        <v>1065</v>
      </c>
      <c r="B71" s="3"/>
      <c r="C71" s="3" t="str">
        <f>[1]BASIC!C82</f>
        <v>FIVE TOWN COMMUNITY SCHOOL DISTRICT</v>
      </c>
      <c r="E71" s="6"/>
    </row>
    <row r="72" spans="1:5" x14ac:dyDescent="0.3">
      <c r="A72" s="3"/>
      <c r="B72" s="3"/>
      <c r="C72" s="3" t="str">
        <f>[1]BASIC!C83</f>
        <v>FRANKLIN UNORGANIZED TERRITORY</v>
      </c>
      <c r="D72" s="8">
        <v>0</v>
      </c>
      <c r="E72" s="6"/>
    </row>
    <row r="73" spans="1:5" x14ac:dyDescent="0.3">
      <c r="A73" s="3">
        <v>275</v>
      </c>
      <c r="B73" s="3"/>
      <c r="C73" s="3" t="str">
        <f>[1]BASIC!C84</f>
        <v>FRENCHBORO</v>
      </c>
      <c r="D73" s="8">
        <v>0</v>
      </c>
      <c r="E73" s="6"/>
    </row>
    <row r="74" spans="1:5" x14ac:dyDescent="0.3">
      <c r="A74" s="3">
        <v>188</v>
      </c>
      <c r="B74" s="3"/>
      <c r="C74" s="3" t="str">
        <f>[1]BASIC!C85</f>
        <v>GEORGETOWN</v>
      </c>
      <c r="D74" s="8">
        <v>1167.2519024899952</v>
      </c>
      <c r="E74" s="6"/>
    </row>
    <row r="75" spans="1:5" x14ac:dyDescent="0.3">
      <c r="A75" s="3">
        <v>190</v>
      </c>
      <c r="B75" s="3"/>
      <c r="C75" s="3" t="str">
        <f>[1]BASIC!C86</f>
        <v>GILEAD</v>
      </c>
      <c r="D75" s="8">
        <v>0</v>
      </c>
      <c r="E75" s="6"/>
    </row>
    <row r="76" spans="1:5" x14ac:dyDescent="0.3">
      <c r="A76" s="3">
        <v>191</v>
      </c>
      <c r="B76" s="3"/>
      <c r="C76" s="3" t="str">
        <f>[1]BASIC!C87</f>
        <v>GLENBURN</v>
      </c>
      <c r="D76" s="8">
        <v>85335.202936568108</v>
      </c>
      <c r="E76" s="6"/>
    </row>
    <row r="77" spans="1:5" x14ac:dyDescent="0.3">
      <c r="A77" s="3">
        <v>193</v>
      </c>
      <c r="B77" s="3"/>
      <c r="C77" s="3" t="str">
        <f>[1]BASIC!C88</f>
        <v>GLENWOOD PLT</v>
      </c>
      <c r="D77" s="8">
        <v>0</v>
      </c>
      <c r="E77" s="6"/>
    </row>
    <row r="78" spans="1:5" x14ac:dyDescent="0.3">
      <c r="A78" s="3">
        <v>194</v>
      </c>
      <c r="B78" s="3"/>
      <c r="C78" s="3" t="str">
        <f>[1]BASIC!C89</f>
        <v>GORHAM</v>
      </c>
      <c r="D78" s="8">
        <v>238957.0723643954</v>
      </c>
      <c r="E78" s="6"/>
    </row>
    <row r="79" spans="1:5" x14ac:dyDescent="0.3">
      <c r="A79" s="3"/>
      <c r="B79" s="3"/>
      <c r="C79" s="3"/>
      <c r="D79" s="8">
        <v>0</v>
      </c>
      <c r="E79" s="6"/>
    </row>
    <row r="80" spans="1:5" x14ac:dyDescent="0.3">
      <c r="A80" s="3">
        <v>207</v>
      </c>
      <c r="B80" s="3"/>
      <c r="C80" s="3" t="str">
        <f>[1]BASIC!C92</f>
        <v>GR LAKE STR PLT</v>
      </c>
      <c r="D80" s="8">
        <v>0</v>
      </c>
      <c r="E80" s="6"/>
    </row>
    <row r="81" spans="1:5" x14ac:dyDescent="0.3">
      <c r="A81" s="3">
        <v>1054</v>
      </c>
      <c r="B81" s="3"/>
      <c r="C81" s="3" t="str">
        <f>[1]BASIC!C93</f>
        <v>GR SLT BAY CSD DAMARISCOTTA</v>
      </c>
      <c r="D81" s="8">
        <v>87639.05720534049</v>
      </c>
      <c r="E81" s="6"/>
    </row>
    <row r="82" spans="1:5" x14ac:dyDescent="0.3">
      <c r="A82" s="3">
        <f>[1]BASIC!A90</f>
        <v>205</v>
      </c>
      <c r="B82" s="3"/>
      <c r="C82" s="3" t="str">
        <f>[1]BASIC!C90</f>
        <v>GRAND ISLE</v>
      </c>
      <c r="D82" s="8">
        <v>0</v>
      </c>
      <c r="E82" s="6"/>
    </row>
    <row r="83" spans="1:5" x14ac:dyDescent="0.3">
      <c r="A83" s="3">
        <v>208</v>
      </c>
      <c r="B83" s="3"/>
      <c r="C83" s="3" t="str">
        <f>[1]BASIC!C94</f>
        <v>GREENBUSH</v>
      </c>
      <c r="D83" s="8">
        <v>93324.321510888854</v>
      </c>
      <c r="E83" s="6"/>
    </row>
    <row r="84" spans="1:5" x14ac:dyDescent="0.3">
      <c r="A84" s="3">
        <v>210</v>
      </c>
      <c r="B84" s="3"/>
      <c r="C84" s="3" t="str">
        <f>[1]BASIC!C95</f>
        <v>GREENVILLE</v>
      </c>
      <c r="D84" s="8">
        <v>62662.68876665501</v>
      </c>
      <c r="E84" s="6"/>
    </row>
    <row r="85" spans="1:5" x14ac:dyDescent="0.3">
      <c r="A85" s="3">
        <v>1664</v>
      </c>
      <c r="B85" s="3"/>
      <c r="C85" s="3" t="str">
        <f>[1]BASIC!C96</f>
        <v>HANCOCK</v>
      </c>
      <c r="D85" s="8">
        <v>60687.896689340858</v>
      </c>
      <c r="E85" s="6"/>
    </row>
    <row r="86" spans="1:5" x14ac:dyDescent="0.3">
      <c r="A86" s="3">
        <f>[1]BASIC!A97</f>
        <v>0</v>
      </c>
      <c r="B86" s="3"/>
      <c r="C86" s="3" t="str">
        <f>[1]BASIC!C97</f>
        <v>HANCOCK UNORGANIZED TERRITORY</v>
      </c>
      <c r="D86" s="8">
        <v>0</v>
      </c>
      <c r="E86" s="6"/>
    </row>
    <row r="87" spans="1:5" x14ac:dyDescent="0.3">
      <c r="A87" s="3">
        <v>217</v>
      </c>
      <c r="B87" s="3"/>
      <c r="C87" s="3" t="str">
        <f>[1]BASIC!C98</f>
        <v>HARMONY</v>
      </c>
      <c r="D87" s="8">
        <v>36625.85774435386</v>
      </c>
      <c r="E87" s="6"/>
    </row>
    <row r="88" spans="1:5" x14ac:dyDescent="0.3">
      <c r="A88" s="3">
        <v>1632</v>
      </c>
      <c r="B88" s="3"/>
      <c r="C88" s="3" t="str">
        <f>[1]BASIC!C99</f>
        <v>Harpswell Coastal</v>
      </c>
      <c r="D88" s="8">
        <v>78562.99609741196</v>
      </c>
      <c r="E88" s="6"/>
    </row>
    <row r="89" spans="1:5" x14ac:dyDescent="0.3">
      <c r="A89" s="3">
        <v>219</v>
      </c>
      <c r="B89" s="3"/>
      <c r="C89" s="3" t="str">
        <f>[1]BASIC!C100</f>
        <v>HERMON</v>
      </c>
      <c r="D89" s="8">
        <v>204050.42882274988</v>
      </c>
      <c r="E89" s="6"/>
    </row>
    <row r="90" spans="1:5" x14ac:dyDescent="0.3">
      <c r="A90" s="3">
        <v>224</v>
      </c>
      <c r="B90" s="3"/>
      <c r="C90" s="3" t="str">
        <f>[1]BASIC!C101</f>
        <v>HIGHLAND PLT</v>
      </c>
      <c r="D90" s="8">
        <v>0</v>
      </c>
      <c r="E90" s="6"/>
    </row>
    <row r="91" spans="1:5" x14ac:dyDescent="0.3">
      <c r="A91" s="3">
        <v>225</v>
      </c>
      <c r="B91" s="3"/>
      <c r="C91" s="3" t="str">
        <f>[1]BASIC!C102</f>
        <v>HOPE</v>
      </c>
      <c r="D91" s="8">
        <v>24146.782177390334</v>
      </c>
      <c r="E91" s="6"/>
    </row>
    <row r="92" spans="1:5" x14ac:dyDescent="0.3">
      <c r="A92" s="3">
        <v>1009</v>
      </c>
      <c r="B92" s="3"/>
      <c r="C92" s="3" t="str">
        <f>[1]BASIC!C103</f>
        <v>Indian Island</v>
      </c>
      <c r="D92" s="8">
        <v>0</v>
      </c>
      <c r="E92" s="6"/>
    </row>
    <row r="93" spans="1:5" x14ac:dyDescent="0.3">
      <c r="A93" s="3">
        <v>1011</v>
      </c>
      <c r="B93" s="3"/>
      <c r="C93" s="3" t="str">
        <f>[1]BASIC!C104</f>
        <v>Indian Township</v>
      </c>
      <c r="D93" s="8">
        <v>0</v>
      </c>
      <c r="E93" s="6"/>
    </row>
    <row r="94" spans="1:5" x14ac:dyDescent="0.3">
      <c r="A94" s="3">
        <v>227</v>
      </c>
      <c r="B94" s="3"/>
      <c r="C94" s="3" t="str">
        <f>[1]BASIC!C105</f>
        <v>ISLE AU HAUT</v>
      </c>
      <c r="D94" s="8">
        <v>0</v>
      </c>
      <c r="E94" s="6"/>
    </row>
    <row r="95" spans="1:5" x14ac:dyDescent="0.3">
      <c r="A95" s="3">
        <v>229</v>
      </c>
      <c r="B95" s="3"/>
      <c r="C95" s="3" t="str">
        <f>[1]BASIC!C106</f>
        <v>ISLESBORO</v>
      </c>
      <c r="D95" s="8">
        <v>760.27277459200525</v>
      </c>
      <c r="E95" s="6"/>
    </row>
    <row r="96" spans="1:5" x14ac:dyDescent="0.3">
      <c r="A96" s="3">
        <v>235</v>
      </c>
      <c r="B96" s="3"/>
      <c r="C96" s="3" t="str">
        <f>[1]BASIC!C107</f>
        <v>JEFFERSON</v>
      </c>
      <c r="D96" s="8">
        <v>57144.577276673808</v>
      </c>
      <c r="E96" s="6"/>
    </row>
    <row r="97" spans="1:7" x14ac:dyDescent="0.3">
      <c r="A97" s="3">
        <v>237</v>
      </c>
      <c r="B97" s="3"/>
      <c r="C97" s="3" t="str">
        <f>[1]BASIC!C108</f>
        <v>JONESBORO</v>
      </c>
      <c r="D97" s="8">
        <v>27749.512679980122</v>
      </c>
      <c r="E97" s="6"/>
      <c r="G97" s="15" t="s">
        <v>17</v>
      </c>
    </row>
    <row r="98" spans="1:7" x14ac:dyDescent="0.3">
      <c r="A98" s="21">
        <v>239</v>
      </c>
      <c r="B98" s="21"/>
      <c r="C98" s="21" t="str">
        <f>[1]BASIC!C109</f>
        <v>JONESPORT</v>
      </c>
      <c r="D98" s="22">
        <v>110200.40615971325</v>
      </c>
      <c r="E98" s="6"/>
      <c r="F98" t="s">
        <v>17</v>
      </c>
      <c r="G98" s="22">
        <v>49102.151781014727</v>
      </c>
    </row>
    <row r="99" spans="1:7" x14ac:dyDescent="0.3">
      <c r="A99" s="3"/>
      <c r="B99" s="3"/>
      <c r="C99" s="3" t="str">
        <f>[1]BASIC!C110</f>
        <v>KENNEBEC UNORGANIZED TERRITORY</v>
      </c>
      <c r="D99" s="8">
        <v>0</v>
      </c>
      <c r="E99" s="6"/>
      <c r="F99" t="s">
        <v>18</v>
      </c>
      <c r="G99" s="8">
        <v>31043.638587546833</v>
      </c>
    </row>
    <row r="100" spans="1:7" x14ac:dyDescent="0.3">
      <c r="A100" s="3">
        <v>241</v>
      </c>
      <c r="B100" s="3"/>
      <c r="C100" s="3" t="str">
        <f>[1]BASIC!C111</f>
        <v>KINGSBURY PLT</v>
      </c>
      <c r="D100" s="8">
        <v>0</v>
      </c>
      <c r="E100" s="6"/>
      <c r="F100" t="s">
        <v>19</v>
      </c>
      <c r="G100" s="8">
        <v>30054.615791151686</v>
      </c>
    </row>
    <row r="101" spans="1:7" x14ac:dyDescent="0.3">
      <c r="A101" s="3">
        <v>242</v>
      </c>
      <c r="B101" s="3"/>
      <c r="C101" s="3" t="str">
        <f>[1]BASIC!C112</f>
        <v>KITTERY</v>
      </c>
      <c r="D101" s="8">
        <v>132773.47444307158</v>
      </c>
      <c r="E101" s="6"/>
      <c r="G101" s="23">
        <f>SUM(G98:G100)</f>
        <v>110200.40615971325</v>
      </c>
    </row>
    <row r="102" spans="1:7" x14ac:dyDescent="0.3">
      <c r="A102" s="3">
        <f>[1]BASIC!A113</f>
        <v>0</v>
      </c>
      <c r="B102" s="3"/>
      <c r="C102" s="3" t="str">
        <f>[1]BASIC!C113</f>
        <v>KNOX UNORGANIZED TERRITORY</v>
      </c>
      <c r="D102" s="8">
        <v>0</v>
      </c>
      <c r="E102" s="6"/>
    </row>
    <row r="103" spans="1:7" x14ac:dyDescent="0.3">
      <c r="A103" s="3">
        <f>[1]BASIC!A114</f>
        <v>1351</v>
      </c>
      <c r="B103" s="3"/>
      <c r="C103" s="3" t="str">
        <f>[1]BASIC!C114</f>
        <v>LAKE VIEW PLT</v>
      </c>
      <c r="D103" s="8">
        <v>0</v>
      </c>
      <c r="E103" s="6"/>
    </row>
    <row r="104" spans="1:7" x14ac:dyDescent="0.3">
      <c r="A104" s="3">
        <v>247</v>
      </c>
      <c r="B104" s="3"/>
      <c r="C104" s="3" t="str">
        <f>[1]BASIC!C115</f>
        <v>LAKEVILLE</v>
      </c>
      <c r="D104" s="8">
        <v>0</v>
      </c>
      <c r="E104" s="6"/>
    </row>
    <row r="105" spans="1:7" x14ac:dyDescent="0.3">
      <c r="A105" s="3">
        <v>1665</v>
      </c>
      <c r="B105" s="3"/>
      <c r="C105" s="3" t="str">
        <f>[1]BASIC!C116</f>
        <v>LAMOINE</v>
      </c>
      <c r="D105" s="8">
        <v>19057.051371873873</v>
      </c>
      <c r="E105" s="6"/>
    </row>
    <row r="106" spans="1:7" x14ac:dyDescent="0.3">
      <c r="A106" s="3">
        <v>250</v>
      </c>
      <c r="B106" s="3"/>
      <c r="C106" s="3" t="str">
        <f>[1]BASIC!C117</f>
        <v>LEWISTON</v>
      </c>
      <c r="D106" s="8">
        <v>3035488.2614186718</v>
      </c>
      <c r="E106" s="6"/>
    </row>
    <row r="107" spans="1:7" x14ac:dyDescent="0.3">
      <c r="A107" s="3">
        <v>2040</v>
      </c>
      <c r="B107" s="3"/>
      <c r="C107" s="3" t="str">
        <f>[1]BASIC!C118</f>
        <v>LIMESTONE</v>
      </c>
      <c r="D107" s="8">
        <v>86282.369427037294</v>
      </c>
      <c r="E107" s="6"/>
    </row>
    <row r="108" spans="1:7" x14ac:dyDescent="0.3">
      <c r="A108" s="3">
        <v>263</v>
      </c>
      <c r="B108" s="3"/>
      <c r="C108" s="3" t="str">
        <f>[1]BASIC!C119</f>
        <v>LINCOLN PLT</v>
      </c>
      <c r="D108" s="8">
        <v>0</v>
      </c>
      <c r="E108" s="6"/>
    </row>
    <row r="109" spans="1:7" x14ac:dyDescent="0.3">
      <c r="B109" s="3"/>
      <c r="C109" s="3" t="str">
        <f>[1]BASIC!C120</f>
        <v>LINCOLN UNORGANIZED TERRITORY</v>
      </c>
      <c r="D109" s="8">
        <v>0</v>
      </c>
      <c r="E109" s="6"/>
    </row>
    <row r="110" spans="1:7" x14ac:dyDescent="0.3">
      <c r="A110" s="3">
        <v>264</v>
      </c>
      <c r="B110" s="3"/>
      <c r="C110" s="3" t="str">
        <f>[1]BASIC!C121</f>
        <v>LINCOLNVILLE</v>
      </c>
      <c r="D110" s="8">
        <v>30189.200106182878</v>
      </c>
      <c r="E110" s="6"/>
    </row>
    <row r="111" spans="1:7" x14ac:dyDescent="0.3">
      <c r="A111" s="3">
        <v>266</v>
      </c>
      <c r="B111" s="3"/>
      <c r="C111" s="3" t="str">
        <f>[1]BASIC!C122</f>
        <v>LISBON</v>
      </c>
      <c r="D111" s="8">
        <v>368613.24889952765</v>
      </c>
      <c r="E111" s="6"/>
    </row>
    <row r="112" spans="1:7" x14ac:dyDescent="0.3">
      <c r="A112" s="3">
        <v>387</v>
      </c>
      <c r="B112" s="3"/>
      <c r="C112" s="3" t="str">
        <f>[1]BASIC!C123</f>
        <v>LONG ISLAND</v>
      </c>
      <c r="D112" s="8">
        <v>0</v>
      </c>
      <c r="E112" s="6"/>
    </row>
    <row r="113" spans="1:5" x14ac:dyDescent="0.3">
      <c r="A113" s="3">
        <f>[1]BASIC!A124</f>
        <v>0</v>
      </c>
      <c r="B113" s="3"/>
      <c r="C113" s="3" t="str">
        <f>[1]BASIC!C124</f>
        <v>Louds Island Unorganized Territory</v>
      </c>
      <c r="D113" s="8">
        <v>0</v>
      </c>
      <c r="E113" s="6"/>
    </row>
    <row r="114" spans="1:5" x14ac:dyDescent="0.3">
      <c r="A114" s="3">
        <v>1401</v>
      </c>
      <c r="B114" s="3"/>
      <c r="C114" s="3" t="str">
        <f>[1]BASIC!C125</f>
        <v>LOWELL</v>
      </c>
      <c r="D114" s="8">
        <v>0</v>
      </c>
      <c r="E114" s="6"/>
    </row>
    <row r="115" spans="1:5" x14ac:dyDescent="0.3">
      <c r="A115" s="3">
        <v>277</v>
      </c>
      <c r="B115" s="3"/>
      <c r="C115" s="3" t="str">
        <f>[1]BASIC!C126</f>
        <v>MACHIAS</v>
      </c>
      <c r="D115" s="8">
        <v>253637.74515749494</v>
      </c>
      <c r="E115" s="6"/>
    </row>
    <row r="116" spans="1:5" x14ac:dyDescent="0.3">
      <c r="A116" s="3">
        <v>1412</v>
      </c>
      <c r="B116" s="3"/>
      <c r="C116" s="3" t="str">
        <f>[1]BASIC!C127</f>
        <v>MACHIASPORT</v>
      </c>
      <c r="D116" s="8">
        <v>44169.142600551284</v>
      </c>
      <c r="E116" s="6"/>
    </row>
    <row r="117" spans="1:5" x14ac:dyDescent="0.3">
      <c r="A117" s="3">
        <v>281</v>
      </c>
      <c r="B117" s="3"/>
      <c r="C117" s="3" t="str">
        <f>[1]BASIC!C128</f>
        <v>MACWAHOC PLT</v>
      </c>
      <c r="D117" s="8">
        <v>0</v>
      </c>
      <c r="E117" s="6"/>
    </row>
    <row r="118" spans="1:5" x14ac:dyDescent="0.3">
      <c r="A118" s="3">
        <v>282</v>
      </c>
      <c r="B118" s="3"/>
      <c r="C118" s="3" t="str">
        <f>[1]BASIC!C129</f>
        <v>MADAWASKA</v>
      </c>
      <c r="D118" s="8">
        <v>144598.67692832241</v>
      </c>
      <c r="E118" s="6"/>
    </row>
    <row r="119" spans="1:5" x14ac:dyDescent="0.3">
      <c r="A119" s="3">
        <v>1501</v>
      </c>
      <c r="B119" s="3"/>
      <c r="C119" s="3" t="str">
        <f>[1]BASIC!C130</f>
        <v>MAINE ACADEMY OF NATURAL SCIENCE</v>
      </c>
      <c r="D119" s="8">
        <v>72066.019275257815</v>
      </c>
      <c r="E119" s="6"/>
    </row>
    <row r="120" spans="1:5" x14ac:dyDescent="0.3">
      <c r="A120" s="3">
        <v>1672</v>
      </c>
      <c r="B120" s="3"/>
      <c r="C120" s="3" t="str">
        <f>[1]BASIC!C131</f>
        <v>Maine Connections Academy</v>
      </c>
      <c r="D120" s="8">
        <v>102307.50194657121</v>
      </c>
      <c r="E120" s="6"/>
    </row>
    <row r="121" spans="1:5" x14ac:dyDescent="0.3">
      <c r="A121" s="3">
        <v>1739</v>
      </c>
      <c r="B121" s="3"/>
      <c r="C121" s="3" t="str">
        <f>[1]BASIC!C132</f>
        <v>Maine Virtual</v>
      </c>
      <c r="D121" s="8">
        <v>149308.06565686181</v>
      </c>
      <c r="E121" s="6"/>
    </row>
    <row r="122" spans="1:5" x14ac:dyDescent="0.3">
      <c r="A122" s="3">
        <v>290</v>
      </c>
      <c r="B122" s="3"/>
      <c r="C122" s="3" t="str">
        <f>[1]BASIC!C133</f>
        <v>MARSHFIELD</v>
      </c>
      <c r="D122" s="8">
        <v>0</v>
      </c>
      <c r="E122" s="6"/>
    </row>
    <row r="123" spans="1:5" x14ac:dyDescent="0.3">
      <c r="A123" s="3">
        <v>293</v>
      </c>
      <c r="B123" s="3"/>
      <c r="C123" s="3" t="str">
        <f>[1]BASIC!C134</f>
        <v>MEDDYBEMPS</v>
      </c>
      <c r="D123" s="8">
        <v>0</v>
      </c>
      <c r="E123" s="6"/>
    </row>
    <row r="124" spans="1:5" x14ac:dyDescent="0.3">
      <c r="A124" s="3">
        <v>548</v>
      </c>
      <c r="B124" s="3"/>
      <c r="C124" s="3" t="str">
        <f>[1]BASIC!C135</f>
        <v>MEDFORD</v>
      </c>
      <c r="D124" s="8">
        <v>0</v>
      </c>
      <c r="E124" s="6"/>
    </row>
    <row r="125" spans="1:5" x14ac:dyDescent="0.3">
      <c r="A125" s="3">
        <v>294</v>
      </c>
      <c r="B125" s="3"/>
      <c r="C125" s="3" t="str">
        <f>[1]BASIC!C136</f>
        <v>MEDWAY</v>
      </c>
      <c r="D125" s="8">
        <v>58987.720064726032</v>
      </c>
      <c r="E125" s="6"/>
    </row>
    <row r="126" spans="1:5" x14ac:dyDescent="0.3">
      <c r="A126" s="3">
        <v>296</v>
      </c>
      <c r="B126" s="3"/>
      <c r="C126" s="3" t="str">
        <f>[1]BASIC!C137</f>
        <v>MILFORD</v>
      </c>
      <c r="D126" s="8">
        <v>151772.25402184488</v>
      </c>
      <c r="E126" s="6"/>
    </row>
    <row r="127" spans="1:5" x14ac:dyDescent="0.3">
      <c r="A127" s="3">
        <v>298</v>
      </c>
      <c r="B127" s="3"/>
      <c r="C127" s="3" t="str">
        <f>[1]BASIC!C138</f>
        <v>MILLINOCKET</v>
      </c>
      <c r="D127" s="8">
        <v>246443.28479622127</v>
      </c>
      <c r="E127" s="6"/>
    </row>
    <row r="128" spans="1:5" x14ac:dyDescent="0.3">
      <c r="A128" s="3">
        <v>304</v>
      </c>
      <c r="B128" s="3"/>
      <c r="C128" s="3" t="str">
        <f>[1]BASIC!C139</f>
        <v>MONHEGAN PLT</v>
      </c>
      <c r="D128" s="8">
        <v>0</v>
      </c>
      <c r="E128" s="6"/>
    </row>
    <row r="129" spans="1:5" x14ac:dyDescent="0.3">
      <c r="A129" s="3">
        <v>1058</v>
      </c>
      <c r="B129" s="3"/>
      <c r="C129" s="3" t="str">
        <f>[1]BASIC!C140</f>
        <v>MOOSABEC CSD JONESPORT</v>
      </c>
      <c r="E129" s="6"/>
    </row>
    <row r="130" spans="1:5" x14ac:dyDescent="0.3">
      <c r="A130" s="3">
        <v>311</v>
      </c>
      <c r="B130" s="3"/>
      <c r="C130" s="3" t="str">
        <f>[1]BASIC!C141</f>
        <v>MOUNT DESERT</v>
      </c>
      <c r="E130" s="6"/>
    </row>
    <row r="131" spans="1:5" x14ac:dyDescent="0.3">
      <c r="A131" s="3">
        <v>616</v>
      </c>
      <c r="B131" s="3"/>
      <c r="C131" s="3" t="str">
        <f>[1]BASIC!C202</f>
        <v>MSAD 10</v>
      </c>
      <c r="D131" s="8">
        <v>0</v>
      </c>
      <c r="E131" s="6"/>
    </row>
    <row r="132" spans="1:5" x14ac:dyDescent="0.3">
      <c r="A132" s="3">
        <v>696</v>
      </c>
      <c r="B132" s="3"/>
      <c r="C132" s="3" t="str">
        <f>[1]BASIC!C213</f>
        <v>MSAD 27 FT. KENT</v>
      </c>
      <c r="D132" s="8">
        <v>205549.75710319268</v>
      </c>
      <c r="E132" s="6"/>
    </row>
    <row r="133" spans="1:5" x14ac:dyDescent="0.3">
      <c r="A133" s="3">
        <v>1036</v>
      </c>
      <c r="B133" s="3"/>
      <c r="C133" s="3" t="str">
        <f>[1]BASIC!C142</f>
        <v>MT DESERT CSD BAR HARBOR</v>
      </c>
      <c r="D133" s="8">
        <v>31982.564580022983</v>
      </c>
      <c r="E133" s="6"/>
    </row>
    <row r="134" spans="1:5" x14ac:dyDescent="0.3">
      <c r="A134" s="3">
        <v>315</v>
      </c>
      <c r="B134" s="3"/>
      <c r="C134" s="3" t="str">
        <f>[1]BASIC!C143</f>
        <v>NASHVILLE PLT</v>
      </c>
      <c r="D134" s="8">
        <v>0</v>
      </c>
      <c r="E134" s="6"/>
    </row>
    <row r="135" spans="1:5" x14ac:dyDescent="0.3">
      <c r="A135" s="3">
        <f>[1]BASIC!A144</f>
        <v>317</v>
      </c>
      <c r="B135" s="3"/>
      <c r="C135" s="3" t="str">
        <f>[1]BASIC!C144</f>
        <v>NEW SWEDEN</v>
      </c>
      <c r="D135" s="8">
        <v>0</v>
      </c>
      <c r="E135" s="6"/>
    </row>
    <row r="136" spans="1:5" x14ac:dyDescent="0.3">
      <c r="A136" s="3">
        <v>316</v>
      </c>
      <c r="B136" s="3"/>
      <c r="C136" s="3" t="str">
        <f>[1]BASIC!C145</f>
        <v>NEWCASTLE</v>
      </c>
      <c r="D136" s="8">
        <v>0</v>
      </c>
      <c r="E136" s="6"/>
    </row>
    <row r="137" spans="1:5" x14ac:dyDescent="0.3">
      <c r="A137" s="3">
        <v>319</v>
      </c>
      <c r="B137" s="3"/>
      <c r="C137" s="3" t="str">
        <f>[1]BASIC!C146</f>
        <v>NOBLEBORO</v>
      </c>
      <c r="D137" s="8">
        <v>34033.846712925704</v>
      </c>
      <c r="E137" s="6"/>
    </row>
    <row r="138" spans="1:5" x14ac:dyDescent="0.3">
      <c r="A138" s="3">
        <v>321</v>
      </c>
      <c r="B138" s="3"/>
      <c r="C138" s="3" t="str">
        <f>[1]BASIC!C147</f>
        <v>NORTHFIELD</v>
      </c>
      <c r="D138" s="8">
        <v>0</v>
      </c>
      <c r="E138" s="6"/>
    </row>
    <row r="139" spans="1:5" x14ac:dyDescent="0.3">
      <c r="A139" s="3">
        <v>1735</v>
      </c>
      <c r="B139" s="3"/>
      <c r="C139" s="3" t="str">
        <f>[1]BASIC!C148</f>
        <v>NORTHPORT</v>
      </c>
      <c r="D139" s="8">
        <v>25766.90522175359</v>
      </c>
      <c r="E139" s="6"/>
    </row>
    <row r="140" spans="1:5" x14ac:dyDescent="0.3">
      <c r="A140" s="3">
        <v>335</v>
      </c>
      <c r="B140" s="3"/>
      <c r="C140" s="3" t="str">
        <f>[1]BASIC!C149</f>
        <v>ORIENT</v>
      </c>
      <c r="D140" s="8">
        <v>0</v>
      </c>
      <c r="E140" s="6"/>
    </row>
    <row r="141" spans="1:5" x14ac:dyDescent="0.3">
      <c r="A141" s="3">
        <v>342</v>
      </c>
      <c r="B141" s="3"/>
      <c r="C141" s="3" t="str">
        <f>[1]BASIC!C150</f>
        <v>ORRINGTON</v>
      </c>
      <c r="D141" s="8">
        <v>68834.411495895882</v>
      </c>
      <c r="E141" s="6"/>
    </row>
    <row r="142" spans="1:5" x14ac:dyDescent="0.3">
      <c r="A142" s="3">
        <v>345</v>
      </c>
      <c r="B142" s="3"/>
      <c r="C142" s="3" t="str">
        <f>[1]BASIC!C151</f>
        <v>OTIS</v>
      </c>
      <c r="D142" s="8">
        <v>29325.671608369874</v>
      </c>
      <c r="E142" s="6"/>
    </row>
    <row r="143" spans="1:5" x14ac:dyDescent="0.3">
      <c r="A143" s="3">
        <v>0</v>
      </c>
      <c r="B143" s="3"/>
      <c r="C143" s="3" t="str">
        <f>[1]BASIC!C152</f>
        <v>OXFORD UNORGANIZED TERRITORY</v>
      </c>
      <c r="D143" s="8">
        <v>0</v>
      </c>
      <c r="E143" s="6"/>
    </row>
    <row r="144" spans="1:5" x14ac:dyDescent="0.3">
      <c r="A144" s="3">
        <v>0</v>
      </c>
      <c r="B144" s="3"/>
      <c r="C144" s="3" t="str">
        <f>[1]BASIC!C289</f>
        <v>PART D SUBPART 2</v>
      </c>
      <c r="D144" s="8">
        <v>40402.797143846416</v>
      </c>
      <c r="E144" s="6">
        <v>-40402.800000000003</v>
      </c>
    </row>
    <row r="145" spans="1:5" x14ac:dyDescent="0.3">
      <c r="A145" s="3">
        <v>349</v>
      </c>
      <c r="B145" s="3"/>
      <c r="C145" s="3" t="str">
        <f>[1]BASIC!C153</f>
        <v>PEMBROKE</v>
      </c>
      <c r="D145" s="8">
        <v>46789.743379266394</v>
      </c>
      <c r="E145" s="6"/>
    </row>
    <row r="146" spans="1:5" x14ac:dyDescent="0.3">
      <c r="A146" s="3">
        <v>351</v>
      </c>
      <c r="B146" s="3"/>
      <c r="C146" s="3" t="str">
        <f>[1]BASIC!C154</f>
        <v>PENOBSCOT</v>
      </c>
      <c r="E146" s="6"/>
    </row>
    <row r="147" spans="1:5" x14ac:dyDescent="0.3">
      <c r="A147" s="3">
        <f>[1]BASIC!A155</f>
        <v>0</v>
      </c>
      <c r="B147" s="3"/>
      <c r="C147" s="3" t="str">
        <f>[1]BASIC!C155</f>
        <v>PENOBSCOT UNORGANIZED TERRITORY</v>
      </c>
      <c r="D147" s="8">
        <v>0</v>
      </c>
      <c r="E147" s="6"/>
    </row>
    <row r="148" spans="1:5" x14ac:dyDescent="0.3">
      <c r="A148" s="3">
        <v>353</v>
      </c>
      <c r="B148" s="3"/>
      <c r="C148" s="3" t="str">
        <f>[1]BASIC!C156</f>
        <v>PERRY</v>
      </c>
      <c r="D148" s="8">
        <v>46927.278474651292</v>
      </c>
      <c r="E148" s="6"/>
    </row>
    <row r="149" spans="1:5" x14ac:dyDescent="0.3">
      <c r="A149" s="3">
        <f>[1]BASIC!A157</f>
        <v>0</v>
      </c>
      <c r="B149" s="3"/>
      <c r="C149" s="3" t="str">
        <f>[1]BASIC!C157</f>
        <v>PICTAQUIS UNORGANIZED TERRITORY</v>
      </c>
      <c r="D149" s="8">
        <v>0</v>
      </c>
      <c r="E149" s="6"/>
    </row>
    <row r="150" spans="1:5" x14ac:dyDescent="0.3">
      <c r="A150" s="3">
        <f>[1]BASIC!A158</f>
        <v>1013</v>
      </c>
      <c r="B150" s="3"/>
      <c r="C150" s="3" t="str">
        <f>[1]BASIC!C158</f>
        <v>Pleasant Point</v>
      </c>
      <c r="D150" s="8">
        <v>0</v>
      </c>
      <c r="E150" s="6"/>
    </row>
    <row r="151" spans="1:5" x14ac:dyDescent="0.3">
      <c r="A151" s="3">
        <v>359</v>
      </c>
      <c r="B151" s="3"/>
      <c r="C151" s="3" t="str">
        <f>[1]BASIC!C159</f>
        <v>PLEASANT RDGE PLT</v>
      </c>
      <c r="D151" s="8">
        <v>0</v>
      </c>
      <c r="E151" s="6"/>
    </row>
    <row r="152" spans="1:5" x14ac:dyDescent="0.3">
      <c r="A152" s="3">
        <v>364</v>
      </c>
      <c r="B152" s="3"/>
      <c r="C152" s="3" t="str">
        <f>[1]BASIC!C160</f>
        <v>PORTLAND</v>
      </c>
      <c r="D152" s="8">
        <v>2096586.1557139505</v>
      </c>
      <c r="E152" s="6"/>
    </row>
    <row r="153" spans="1:5" x14ac:dyDescent="0.3">
      <c r="A153" s="3">
        <v>389</v>
      </c>
      <c r="B153" s="3"/>
      <c r="C153" s="3" t="str">
        <f>[1]BASIC!C161</f>
        <v>PRINCETON</v>
      </c>
      <c r="D153" s="8">
        <v>54245.163392887727</v>
      </c>
      <c r="E153" s="6"/>
    </row>
    <row r="154" spans="1:5" x14ac:dyDescent="0.3">
      <c r="A154" s="3">
        <f>[1]BASIC!A162</f>
        <v>399</v>
      </c>
      <c r="B154" s="3"/>
      <c r="C154" s="3" t="str">
        <f>[1]BASIC!C162</f>
        <v>REED PLT</v>
      </c>
      <c r="D154" s="8">
        <v>0</v>
      </c>
      <c r="E154" s="6"/>
    </row>
    <row r="155" spans="1:5" x14ac:dyDescent="0.3">
      <c r="A155" s="3">
        <f>[1]BASIC!A189</f>
        <v>405</v>
      </c>
      <c r="B155" s="3"/>
      <c r="C155" s="3" t="str">
        <f>[1]BASIC!C189</f>
        <v>ROBBINSTON</v>
      </c>
      <c r="D155" s="8">
        <v>0</v>
      </c>
      <c r="E155" s="6"/>
    </row>
    <row r="156" spans="1:5" x14ac:dyDescent="0.3">
      <c r="A156" s="3">
        <v>408</v>
      </c>
      <c r="B156" s="3"/>
      <c r="C156" s="3" t="str">
        <f>[1]BASIC!C190</f>
        <v>ROQUE BLUFFS</v>
      </c>
      <c r="D156" s="8">
        <v>0</v>
      </c>
      <c r="E156" s="6"/>
    </row>
    <row r="157" spans="1:5" x14ac:dyDescent="0.3">
      <c r="A157" s="3">
        <v>1438</v>
      </c>
      <c r="B157" s="3"/>
      <c r="C157" s="3" t="str">
        <f>[1]BASIC!C163</f>
        <v>RSU 01</v>
      </c>
      <c r="D157" s="8">
        <v>499791.77135988272</v>
      </c>
      <c r="E157" s="6"/>
    </row>
    <row r="158" spans="1:5" x14ac:dyDescent="0.3">
      <c r="A158" s="3">
        <v>1445</v>
      </c>
      <c r="B158" s="3"/>
      <c r="C158" s="3" t="str">
        <f>[1]BASIC!C164</f>
        <v>RSU 02</v>
      </c>
      <c r="D158" s="8">
        <v>420594.06077146903</v>
      </c>
      <c r="E158" s="6"/>
    </row>
    <row r="159" spans="1:5" x14ac:dyDescent="0.3">
      <c r="A159" s="3">
        <v>561</v>
      </c>
      <c r="B159" s="3"/>
      <c r="C159" s="3" t="str">
        <f>[1]BASIC!C196</f>
        <v>RSU 03/MSAD 03 THORNDIKE</v>
      </c>
      <c r="D159" s="8">
        <v>569085.78320657241</v>
      </c>
      <c r="E159" s="6"/>
    </row>
    <row r="160" spans="1:5" x14ac:dyDescent="0.3">
      <c r="A160" s="3">
        <v>1446</v>
      </c>
      <c r="B160" s="3"/>
      <c r="C160" s="3" t="str">
        <f>[1]BASIC!C165</f>
        <v>RSU 04</v>
      </c>
      <c r="D160" s="8">
        <v>523581.62834666541</v>
      </c>
      <c r="E160" s="6"/>
    </row>
    <row r="161" spans="1:5" x14ac:dyDescent="0.3">
      <c r="A161" s="3">
        <v>1449</v>
      </c>
      <c r="B161" s="3"/>
      <c r="C161" s="3" t="str">
        <f>[1]BASIC!C166</f>
        <v>RSU 05</v>
      </c>
      <c r="D161" s="8">
        <v>216187.61998562838</v>
      </c>
      <c r="E161" s="6"/>
    </row>
    <row r="162" spans="1:5" x14ac:dyDescent="0.3">
      <c r="A162" s="3">
        <v>587</v>
      </c>
      <c r="B162" s="3"/>
      <c r="C162" s="3" t="str">
        <f>[1]BASIC!C198</f>
        <v>RSU 06/MSAD 06 BUXTON</v>
      </c>
      <c r="D162" s="8">
        <v>575655.16049228935</v>
      </c>
      <c r="E162" s="6">
        <v>13467.6</v>
      </c>
    </row>
    <row r="163" spans="1:5" x14ac:dyDescent="0.3">
      <c r="A163" s="3">
        <v>601</v>
      </c>
      <c r="B163" s="3"/>
      <c r="C163" s="3" t="str">
        <f>[1]BASIC!C199</f>
        <v>RSU 07/MSAD 07 NORTH HAVEN</v>
      </c>
      <c r="D163" s="8">
        <v>0</v>
      </c>
      <c r="E163" s="6"/>
    </row>
    <row r="164" spans="1:5" x14ac:dyDescent="0.3">
      <c r="A164" s="3">
        <v>603</v>
      </c>
      <c r="B164" s="3"/>
      <c r="C164" s="3" t="str">
        <f>[1]BASIC!C200</f>
        <v>RSU 08/MSAD 08 VINALHAVEN</v>
      </c>
      <c r="D164" s="8">
        <v>56551.034550883967</v>
      </c>
      <c r="E164" s="6"/>
    </row>
    <row r="165" spans="1:5" x14ac:dyDescent="0.3">
      <c r="A165" s="3">
        <v>1508</v>
      </c>
      <c r="B165" s="3"/>
      <c r="C165" s="3" t="str">
        <f>[1]BASIC!C201</f>
        <v>RSU 09</v>
      </c>
      <c r="D165" s="8">
        <v>775017.93672942056</v>
      </c>
      <c r="E165" s="6"/>
    </row>
    <row r="166" spans="1:5" x14ac:dyDescent="0.3">
      <c r="A166" s="3">
        <v>1450</v>
      </c>
      <c r="B166" s="3"/>
      <c r="C166" s="3" t="str">
        <f>[1]BASIC!C167</f>
        <v>RSU 10</v>
      </c>
      <c r="D166" s="8">
        <v>1134702.636881121</v>
      </c>
      <c r="E166" s="6"/>
    </row>
    <row r="167" spans="1:5" x14ac:dyDescent="0.3">
      <c r="A167" s="3">
        <v>617</v>
      </c>
      <c r="B167" s="3"/>
      <c r="C167" s="3" t="str">
        <f>[1]BASIC!C203</f>
        <v>RSU 11/MSAD 11 GARDINER</v>
      </c>
      <c r="D167" s="8">
        <v>436658.98231223947</v>
      </c>
      <c r="E167" s="6"/>
    </row>
    <row r="168" spans="1:5" x14ac:dyDescent="0.3">
      <c r="A168" s="3">
        <v>1451</v>
      </c>
      <c r="B168" s="3"/>
      <c r="C168" s="3" t="str">
        <f>[1]BASIC!C168</f>
        <v>RSU 12</v>
      </c>
      <c r="D168" s="8">
        <v>360401.73999422725</v>
      </c>
      <c r="E168" s="6"/>
    </row>
    <row r="169" spans="1:5" x14ac:dyDescent="0.3">
      <c r="A169" s="3">
        <v>1452</v>
      </c>
      <c r="B169" s="3"/>
      <c r="C169" s="3" t="str">
        <f>[1]BASIC!C169</f>
        <v>RSU 13</v>
      </c>
      <c r="D169" s="8">
        <v>754447.64463715791</v>
      </c>
      <c r="E169" s="6"/>
    </row>
    <row r="170" spans="1:5" x14ac:dyDescent="0.3">
      <c r="A170" s="3">
        <v>1455</v>
      </c>
      <c r="B170" s="3"/>
      <c r="C170" s="3" t="str">
        <f>[1]BASIC!C170</f>
        <v>RSU 14</v>
      </c>
      <c r="D170" s="8">
        <v>397544.82395379583</v>
      </c>
      <c r="E170" s="6"/>
    </row>
    <row r="171" spans="1:5" x14ac:dyDescent="0.3">
      <c r="A171" s="3">
        <v>635</v>
      </c>
      <c r="B171" s="3"/>
      <c r="C171" s="3" t="str">
        <f>[1]BASIC!C207</f>
        <v>RSU 15/MSAD 15 GRAY</v>
      </c>
      <c r="D171" s="8">
        <v>293400.22930942866</v>
      </c>
      <c r="E171" s="6"/>
    </row>
    <row r="172" spans="1:5" x14ac:dyDescent="0.3">
      <c r="A172" s="3">
        <v>1456</v>
      </c>
      <c r="B172" s="3"/>
      <c r="C172" s="3" t="str">
        <f>[1]BASIC!C171</f>
        <v>RSU 16</v>
      </c>
      <c r="D172" s="8">
        <v>378733.97638839431</v>
      </c>
      <c r="E172" s="6"/>
    </row>
    <row r="173" spans="1:5" x14ac:dyDescent="0.3">
      <c r="A173" s="3">
        <v>646</v>
      </c>
      <c r="B173" s="3"/>
      <c r="C173" s="3" t="str">
        <f>[1]BASIC!C208</f>
        <v>RSU 17/MSAD 17 NORWAY</v>
      </c>
      <c r="D173" s="8">
        <v>1260284.1357494367</v>
      </c>
      <c r="E173" s="6"/>
    </row>
    <row r="174" spans="1:5" x14ac:dyDescent="0.3">
      <c r="A174" s="3">
        <v>1457</v>
      </c>
      <c r="B174" s="3"/>
      <c r="C174" s="3" t="str">
        <f>[1]BASIC!C172</f>
        <v>RSU 18</v>
      </c>
      <c r="D174" s="8">
        <v>528499.9760300325</v>
      </c>
      <c r="E174" s="6">
        <v>13467.6</v>
      </c>
    </row>
    <row r="175" spans="1:5" x14ac:dyDescent="0.3">
      <c r="A175" s="3">
        <v>1458</v>
      </c>
      <c r="B175" s="3"/>
      <c r="C175" s="3" t="str">
        <f>[1]BASIC!C173</f>
        <v>RSU 19</v>
      </c>
      <c r="D175" s="8">
        <v>809092.05552916322</v>
      </c>
      <c r="E175" s="6"/>
    </row>
    <row r="176" spans="1:5" x14ac:dyDescent="0.3">
      <c r="A176" s="3">
        <v>1459</v>
      </c>
      <c r="B176" s="3"/>
      <c r="C176" s="3" t="str">
        <f>[1]BASIC!C174</f>
        <v>RSU 20</v>
      </c>
      <c r="D176" s="8">
        <v>238494.86775780434</v>
      </c>
      <c r="E176" s="6"/>
    </row>
    <row r="177" spans="1:7" x14ac:dyDescent="0.3">
      <c r="A177" s="3">
        <v>1460</v>
      </c>
      <c r="B177" s="3"/>
      <c r="C177" s="3" t="str">
        <f>[1]BASIC!C175</f>
        <v>RSU 21</v>
      </c>
      <c r="D177" s="8">
        <v>225484.99797204608</v>
      </c>
      <c r="E177" s="6"/>
    </row>
    <row r="178" spans="1:7" x14ac:dyDescent="0.3">
      <c r="A178" s="3">
        <v>1615</v>
      </c>
      <c r="B178" s="3"/>
      <c r="C178" s="3" t="str">
        <f>[1]BASIC!C176</f>
        <v>RSU 22</v>
      </c>
      <c r="D178" s="8">
        <v>355257.19186546089</v>
      </c>
      <c r="E178" s="6"/>
    </row>
    <row r="179" spans="1:7" x14ac:dyDescent="0.3">
      <c r="A179" s="3">
        <v>1461</v>
      </c>
      <c r="B179" s="3"/>
      <c r="C179" s="3" t="str">
        <f>[1]BASIC!C177</f>
        <v>RSU 23</v>
      </c>
      <c r="D179" s="8">
        <v>290030.27840010601</v>
      </c>
      <c r="E179" s="6"/>
    </row>
    <row r="180" spans="1:7" x14ac:dyDescent="0.3">
      <c r="A180" s="3">
        <v>1462</v>
      </c>
      <c r="B180" s="3"/>
      <c r="C180" s="3" t="str">
        <f>[1]BASIC!C178</f>
        <v>RSU 24</v>
      </c>
      <c r="D180" s="8">
        <v>434492.34696349432</v>
      </c>
      <c r="E180" s="6"/>
    </row>
    <row r="181" spans="1:7" x14ac:dyDescent="0.3">
      <c r="A181" s="3">
        <v>1464</v>
      </c>
      <c r="B181" s="3"/>
      <c r="C181" s="3" t="str">
        <f>[1]BASIC!C179</f>
        <v>RSU 25</v>
      </c>
      <c r="D181" s="8">
        <v>417983.21952917759</v>
      </c>
      <c r="E181" s="6"/>
    </row>
    <row r="182" spans="1:7" x14ac:dyDescent="0.3">
      <c r="A182" s="3">
        <v>1465</v>
      </c>
      <c r="B182" s="3"/>
      <c r="C182" s="3" t="str">
        <f>[1]BASIC!C180</f>
        <v>RSU 26</v>
      </c>
      <c r="D182" s="8">
        <v>113719.17684346452</v>
      </c>
      <c r="E182" s="6"/>
    </row>
    <row r="183" spans="1:7" x14ac:dyDescent="0.3">
      <c r="A183" s="24">
        <v>703</v>
      </c>
      <c r="B183" s="24"/>
      <c r="C183" s="24" t="str">
        <f>[1]BASIC!C214</f>
        <v>RSU 28/MSAD 28 CAMDEN</v>
      </c>
      <c r="D183" s="25">
        <v>118439.53315975526</v>
      </c>
      <c r="E183" s="6"/>
      <c r="G183" s="15" t="s">
        <v>20</v>
      </c>
    </row>
    <row r="184" spans="1:7" x14ac:dyDescent="0.3">
      <c r="A184" s="3">
        <v>707</v>
      </c>
      <c r="B184" s="3"/>
      <c r="C184" s="3" t="str">
        <f>[1]BASIC!C215</f>
        <v>RSU 29/MSAD 29 HOULTON</v>
      </c>
      <c r="D184" s="8">
        <v>748736.85029185831</v>
      </c>
      <c r="E184" s="6"/>
      <c r="F184" t="s">
        <v>20</v>
      </c>
      <c r="G184" s="25">
        <v>61950.298613650964</v>
      </c>
    </row>
    <row r="185" spans="1:7" x14ac:dyDescent="0.3">
      <c r="A185" s="3">
        <v>713</v>
      </c>
      <c r="B185" s="3"/>
      <c r="C185" s="3" t="str">
        <f>[1]BASIC!C216</f>
        <v>RSU 30/MSAD 30 LEE</v>
      </c>
      <c r="D185" s="8">
        <v>102587.8419163069</v>
      </c>
      <c r="E185" s="6"/>
      <c r="F185" t="s">
        <v>21</v>
      </c>
      <c r="G185" s="8">
        <v>56489.234546104293</v>
      </c>
    </row>
    <row r="186" spans="1:7" x14ac:dyDescent="0.3">
      <c r="A186" s="3">
        <v>718</v>
      </c>
      <c r="B186" s="3"/>
      <c r="C186" s="3" t="str">
        <f>[1]BASIC!C217</f>
        <v>RSU 31/MSAD 31 HOWLAND</v>
      </c>
      <c r="D186" s="8">
        <v>215809.19428073772</v>
      </c>
      <c r="E186" s="6"/>
      <c r="G186" s="26">
        <f>SUM(G184:G185)</f>
        <v>118439.53315975526</v>
      </c>
    </row>
    <row r="187" spans="1:7" x14ac:dyDescent="0.3">
      <c r="A187" s="3">
        <v>722</v>
      </c>
      <c r="B187" s="3"/>
      <c r="C187" s="3" t="str">
        <f>[1]BASIC!C218</f>
        <v>RSU 32/MSAD 32 ASHLAND</v>
      </c>
      <c r="D187" s="8">
        <v>74370.980040812283</v>
      </c>
      <c r="E187" s="6"/>
    </row>
    <row r="188" spans="1:7" x14ac:dyDescent="0.3">
      <c r="A188" s="3">
        <v>726</v>
      </c>
      <c r="B188" s="3"/>
      <c r="C188" s="3" t="str">
        <f>[1]BASIC!C219</f>
        <v>RSU 33/MSAD 33 ST. AGATHA</v>
      </c>
      <c r="D188" s="8">
        <v>60696.169640322034</v>
      </c>
      <c r="E188" s="6"/>
    </row>
    <row r="189" spans="1:7" x14ac:dyDescent="0.3">
      <c r="A189" s="3">
        <v>1466</v>
      </c>
      <c r="B189" s="3"/>
      <c r="C189" s="3" t="str">
        <f>[1]BASIC!C181</f>
        <v>RSU 34</v>
      </c>
      <c r="D189" s="8">
        <v>585369.6200759348</v>
      </c>
      <c r="E189" s="6"/>
    </row>
    <row r="190" spans="1:7" x14ac:dyDescent="0.3">
      <c r="A190" s="3">
        <v>743</v>
      </c>
      <c r="B190" s="3"/>
      <c r="C190" s="3" t="str">
        <f>[1]BASIC!C220</f>
        <v>RSU 35/MSAD 35 ELIOT</v>
      </c>
      <c r="D190" s="8">
        <v>195665.2218910614</v>
      </c>
      <c r="E190" s="6"/>
    </row>
    <row r="191" spans="1:7" x14ac:dyDescent="0.3">
      <c r="A191" s="3">
        <v>753</v>
      </c>
      <c r="B191" s="3"/>
      <c r="C191" s="3" t="str">
        <f>[1]BASIC!C221</f>
        <v>RSU 37/MSAD 37 HARRINGTON</v>
      </c>
      <c r="D191" s="8">
        <v>323669.24964970467</v>
      </c>
      <c r="E191" s="6"/>
    </row>
    <row r="192" spans="1:7" x14ac:dyDescent="0.3">
      <c r="A192" s="3">
        <v>1467</v>
      </c>
      <c r="B192" s="3"/>
      <c r="C192" s="3" t="str">
        <f>[1]BASIC!C182</f>
        <v>RSU 38</v>
      </c>
      <c r="D192" s="8">
        <v>175440.51589458593</v>
      </c>
      <c r="E192" s="6"/>
    </row>
    <row r="193" spans="1:5" x14ac:dyDescent="0.3">
      <c r="A193" s="3">
        <v>1468</v>
      </c>
      <c r="B193" s="3"/>
      <c r="C193" s="3" t="str">
        <f>[1]BASIC!C183</f>
        <v>RSU 39</v>
      </c>
      <c r="D193" s="8">
        <v>432980.21327116142</v>
      </c>
      <c r="E193" s="6"/>
    </row>
    <row r="194" spans="1:5" x14ac:dyDescent="0.3">
      <c r="A194" s="3">
        <v>765</v>
      </c>
      <c r="B194" s="3"/>
      <c r="C194" s="3" t="str">
        <f>[1]BASIC!C222</f>
        <v>RSU 40/MSAD 40 WALDOBORO</v>
      </c>
      <c r="D194" s="8">
        <v>546664.65288423921</v>
      </c>
      <c r="E194" s="6"/>
    </row>
    <row r="195" spans="1:5" x14ac:dyDescent="0.3">
      <c r="A195" s="3">
        <v>774</v>
      </c>
      <c r="B195" s="3"/>
      <c r="C195" s="3" t="str">
        <f>[1]BASIC!C223</f>
        <v>RSU 41/MSAD 41 MILO</v>
      </c>
      <c r="D195" s="8">
        <v>463878.6592760692</v>
      </c>
      <c r="E195" s="6"/>
    </row>
    <row r="196" spans="1:5" x14ac:dyDescent="0.3">
      <c r="A196" s="3">
        <v>780</v>
      </c>
      <c r="B196" s="3"/>
      <c r="C196" s="3" t="str">
        <f>[1]BASIC!C224</f>
        <v>RSU 42/MSAD 42 MARS HILL</v>
      </c>
      <c r="D196" s="8">
        <v>114652.94541632116</v>
      </c>
      <c r="E196" s="6"/>
    </row>
    <row r="197" spans="1:5" x14ac:dyDescent="0.3">
      <c r="A197" s="3">
        <v>789</v>
      </c>
      <c r="B197" s="3"/>
      <c r="C197" s="3" t="str">
        <f>[1]BASIC!C225</f>
        <v>RSU 44/MSAD 44 BETHEL</v>
      </c>
      <c r="D197" s="8">
        <v>219357.2902824537</v>
      </c>
      <c r="E197" s="6"/>
    </row>
    <row r="198" spans="1:5" x14ac:dyDescent="0.3">
      <c r="A198" s="3">
        <v>795</v>
      </c>
      <c r="B198" s="3"/>
      <c r="C198" s="3" t="str">
        <f>[1]BASIC!C226</f>
        <v>RSU 45/MSAD 45 WASHBURN</v>
      </c>
      <c r="D198" s="8">
        <v>105749.26120644531</v>
      </c>
      <c r="E198" s="6"/>
    </row>
    <row r="199" spans="1:5" x14ac:dyDescent="0.3">
      <c r="A199" s="3">
        <v>798</v>
      </c>
      <c r="B199" s="3"/>
      <c r="C199" s="3" t="str">
        <f>[1]BASIC!C227</f>
        <v>RSU 46/MSAD 46 DEXTER</v>
      </c>
      <c r="D199" s="8">
        <v>607862.76987123245</v>
      </c>
      <c r="E199" s="6"/>
    </row>
    <row r="200" spans="1:5" x14ac:dyDescent="0.3">
      <c r="A200" s="3">
        <v>826</v>
      </c>
      <c r="B200" s="3"/>
      <c r="C200" s="3" t="str">
        <f>[1]BASIC!C228</f>
        <v>RSU 49/MSAD 49 FAIRFIELD</v>
      </c>
      <c r="D200" s="8">
        <v>989927.70103924826</v>
      </c>
      <c r="E200" s="6"/>
    </row>
    <row r="201" spans="1:5" x14ac:dyDescent="0.3">
      <c r="A201" s="3">
        <v>1500</v>
      </c>
      <c r="B201" s="3"/>
      <c r="C201" s="3" t="str">
        <f>[1]BASIC!C184</f>
        <v>RSU 50</v>
      </c>
      <c r="D201" s="8">
        <v>168276.87961097935</v>
      </c>
      <c r="E201" s="6"/>
    </row>
    <row r="202" spans="1:5" x14ac:dyDescent="0.3">
      <c r="A202" s="3">
        <v>839</v>
      </c>
      <c r="B202" s="3"/>
      <c r="C202" s="3" t="str">
        <f>[1]BASIC!C229</f>
        <v>RSU 51/MSAD 51 CUMBERLAND</v>
      </c>
      <c r="D202" s="8">
        <v>59304.631673177653</v>
      </c>
      <c r="E202" s="6"/>
    </row>
    <row r="203" spans="1:5" x14ac:dyDescent="0.3">
      <c r="A203" s="3">
        <v>847</v>
      </c>
      <c r="B203" s="3"/>
      <c r="C203" s="3" t="str">
        <f>[1]BASIC!C230</f>
        <v>RSU 52/MSAD 52 TURNER</v>
      </c>
      <c r="D203" s="8">
        <v>347838.59831490362</v>
      </c>
      <c r="E203" s="6"/>
    </row>
    <row r="204" spans="1:5" x14ac:dyDescent="0.3">
      <c r="A204" s="3">
        <v>854</v>
      </c>
      <c r="B204" s="3"/>
      <c r="C204" s="3" t="str">
        <f>[1]BASIC!C231</f>
        <v>RSU 53/MSAD 53 PITTSFIELD</v>
      </c>
      <c r="D204" s="8">
        <v>317351.07087320456</v>
      </c>
      <c r="E204" s="6"/>
    </row>
    <row r="205" spans="1:5" x14ac:dyDescent="0.3">
      <c r="A205" s="3">
        <v>860</v>
      </c>
      <c r="B205" s="3"/>
      <c r="C205" s="3" t="str">
        <f>[1]BASIC!C232</f>
        <v>RSU 54/MSAD 54 SKOWHEGAN</v>
      </c>
      <c r="D205" s="8">
        <v>1500018.0045647717</v>
      </c>
      <c r="E205" s="6"/>
    </row>
    <row r="206" spans="1:5" x14ac:dyDescent="0.3">
      <c r="A206" s="3">
        <v>874</v>
      </c>
      <c r="B206" s="3"/>
      <c r="C206" s="3" t="str">
        <f>[1]BASIC!C233</f>
        <v>RSU 55/MSAD 55 PORTER</v>
      </c>
      <c r="D206" s="8">
        <v>445530.87032260268</v>
      </c>
      <c r="E206" s="6"/>
    </row>
    <row r="207" spans="1:5" x14ac:dyDescent="0.3">
      <c r="A207" s="3">
        <v>1826</v>
      </c>
      <c r="B207" s="3"/>
      <c r="C207" s="3" t="str">
        <f>[1]BASIC!C185</f>
        <v>RSU 56</v>
      </c>
      <c r="D207" s="8">
        <v>383261.86744766129</v>
      </c>
      <c r="E207" s="6"/>
    </row>
    <row r="208" spans="1:5" x14ac:dyDescent="0.3">
      <c r="A208" s="3">
        <v>888</v>
      </c>
      <c r="B208" s="3"/>
      <c r="C208" s="3" t="str">
        <f>[1]BASIC!C234</f>
        <v>RSU 57/MSAD 57 WATERBORO</v>
      </c>
      <c r="D208" s="8">
        <v>500337.09345181513</v>
      </c>
      <c r="E208" s="6"/>
    </row>
    <row r="209" spans="1:5" x14ac:dyDescent="0.3">
      <c r="A209" s="3">
        <v>898</v>
      </c>
      <c r="B209" s="3"/>
      <c r="C209" s="3" t="str">
        <f>[1]BASIC!C235</f>
        <v>RSU 58/MSAD 58 KINGFIELD</v>
      </c>
      <c r="D209" s="8">
        <v>212544.43714957754</v>
      </c>
      <c r="E209" s="6"/>
    </row>
    <row r="210" spans="1:5" x14ac:dyDescent="0.3">
      <c r="A210" s="3">
        <v>905</v>
      </c>
      <c r="B210" s="3"/>
      <c r="C210" s="3" t="str">
        <f>[1]BASIC!C236</f>
        <v>RSU 59/MSAD 59 MADISON</v>
      </c>
      <c r="D210" s="8">
        <v>341355.39621210488</v>
      </c>
      <c r="E210" s="6"/>
    </row>
    <row r="211" spans="1:5" x14ac:dyDescent="0.3">
      <c r="A211" s="3">
        <v>913</v>
      </c>
      <c r="B211" s="3"/>
      <c r="C211" s="3" t="str">
        <f>[1]BASIC!C237</f>
        <v>RSU 60/MSAD 60 BERWICK</v>
      </c>
      <c r="D211" s="8">
        <v>469370.5644366304</v>
      </c>
      <c r="E211" s="6"/>
    </row>
    <row r="212" spans="1:5" x14ac:dyDescent="0.3">
      <c r="A212" s="3">
        <v>922</v>
      </c>
      <c r="B212" s="3"/>
      <c r="C212" s="3" t="str">
        <f>[1]BASIC!C238</f>
        <v>RSU 61/MSAD 61 BRIDGTON</v>
      </c>
      <c r="D212" s="8">
        <v>592000.61477863556</v>
      </c>
      <c r="E212" s="6"/>
    </row>
    <row r="213" spans="1:5" x14ac:dyDescent="0.3">
      <c r="A213" s="3">
        <v>932</v>
      </c>
      <c r="B213" s="3"/>
      <c r="C213" s="3" t="str">
        <f>[1]BASIC!C239</f>
        <v>RSU 63/MSAD 63 EDDINGTON</v>
      </c>
      <c r="D213" s="8">
        <v>113518.48065765241</v>
      </c>
      <c r="E213" s="6"/>
    </row>
    <row r="214" spans="1:5" x14ac:dyDescent="0.3">
      <c r="A214" s="3">
        <v>936</v>
      </c>
      <c r="B214" s="3"/>
      <c r="C214" s="3" t="str">
        <f>[1]BASIC!C240</f>
        <v>RSU 64/MSAD 64 CORINTH</v>
      </c>
      <c r="D214" s="8">
        <v>369689.74594712286</v>
      </c>
      <c r="E214" s="6">
        <v>13467.6</v>
      </c>
    </row>
    <row r="215" spans="1:5" x14ac:dyDescent="0.3">
      <c r="A215" s="3">
        <v>944</v>
      </c>
      <c r="B215" s="3"/>
      <c r="C215" s="3" t="str">
        <f>[1]BASIC!C241</f>
        <v>RSU 65/MSAD 65 MATINICUS IS PLT</v>
      </c>
      <c r="D215" s="8">
        <v>0</v>
      </c>
      <c r="E215" s="6"/>
    </row>
    <row r="216" spans="1:5" x14ac:dyDescent="0.3">
      <c r="A216" s="3">
        <v>1469</v>
      </c>
      <c r="B216" s="3"/>
      <c r="C216" s="3" t="str">
        <f>[1]BASIC!C242</f>
        <v>RSU 67</v>
      </c>
      <c r="D216" s="8">
        <v>472520.00265831535</v>
      </c>
      <c r="E216" s="6"/>
    </row>
    <row r="217" spans="1:5" x14ac:dyDescent="0.3">
      <c r="A217" s="3">
        <v>951</v>
      </c>
      <c r="B217" s="3"/>
      <c r="C217" s="3" t="str">
        <f>[1]BASIC!C243</f>
        <v>RSU 68/MSAD 68 DOVER-FOXCROFT</v>
      </c>
      <c r="D217" s="8">
        <v>306964.72752245335</v>
      </c>
      <c r="E217" s="6"/>
    </row>
    <row r="218" spans="1:5" x14ac:dyDescent="0.3">
      <c r="A218" s="3">
        <v>957</v>
      </c>
      <c r="B218" s="3"/>
      <c r="C218" s="3" t="str">
        <f>[1]BASIC!C244</f>
        <v>RSU 70/MSAD 70 HODGDON</v>
      </c>
      <c r="D218" s="8">
        <v>237056.16325945818</v>
      </c>
      <c r="E218" s="6"/>
    </row>
    <row r="219" spans="1:5" x14ac:dyDescent="0.3">
      <c r="A219" s="3">
        <v>1733</v>
      </c>
      <c r="B219" s="3"/>
      <c r="C219" s="3" t="str">
        <f>[1]BASIC!C186</f>
        <v>RSU 71</v>
      </c>
      <c r="D219" s="8">
        <v>606525.07980888616</v>
      </c>
      <c r="E219" s="6"/>
    </row>
    <row r="220" spans="1:5" x14ac:dyDescent="0.3">
      <c r="A220" s="3">
        <v>969</v>
      </c>
      <c r="B220" s="3"/>
      <c r="C220" s="3" t="str">
        <f>[1]BASIC!C245</f>
        <v>RSU 72/MSAD 72 FRYEBURG</v>
      </c>
      <c r="D220" s="8">
        <v>241328.15958699989</v>
      </c>
      <c r="E220" s="6"/>
    </row>
    <row r="221" spans="1:5" x14ac:dyDescent="0.3">
      <c r="A221" s="3">
        <v>1498</v>
      </c>
      <c r="B221" s="3"/>
      <c r="C221" s="3" t="str">
        <f>[1]BASIC!C187</f>
        <v>RSU 73</v>
      </c>
      <c r="D221" s="8">
        <v>665288.63815154205</v>
      </c>
      <c r="E221" s="6"/>
    </row>
    <row r="222" spans="1:5" x14ac:dyDescent="0.3">
      <c r="A222" s="3">
        <v>976</v>
      </c>
      <c r="B222" s="3"/>
      <c r="C222" s="3" t="str">
        <f>[1]BASIC!C246</f>
        <v>RSU 74/MSAD 74 ANSON</v>
      </c>
      <c r="D222" s="8">
        <v>387621.78661623137</v>
      </c>
      <c r="E222" s="6"/>
    </row>
    <row r="223" spans="1:5" x14ac:dyDescent="0.3">
      <c r="A223" s="3">
        <v>984</v>
      </c>
      <c r="B223" s="3"/>
      <c r="C223" s="3" t="str">
        <f>[1]BASIC!C247</f>
        <v>RSU 75/MSAD 75 TOPSHAM</v>
      </c>
      <c r="D223" s="8">
        <v>432787.71926969802</v>
      </c>
      <c r="E223" s="6"/>
    </row>
    <row r="224" spans="1:5" x14ac:dyDescent="0.3">
      <c r="A224" s="3">
        <v>994</v>
      </c>
      <c r="B224" s="3"/>
      <c r="C224" s="3" t="str">
        <f>[1]BASIC!C248</f>
        <v>RSU 76/MSAD 76 SWAN'S ISLAND</v>
      </c>
      <c r="E224" s="6"/>
    </row>
    <row r="225" spans="1:5" x14ac:dyDescent="0.3">
      <c r="A225" s="3">
        <v>1480</v>
      </c>
      <c r="B225" s="3"/>
      <c r="C225" s="3" t="str">
        <f>[1]BASIC!C188</f>
        <v>RSU 78</v>
      </c>
      <c r="D225" s="8">
        <v>47518.487656969053</v>
      </c>
      <c r="E225" s="6"/>
    </row>
    <row r="226" spans="1:5" x14ac:dyDescent="0.3">
      <c r="A226" s="3">
        <v>551</v>
      </c>
      <c r="B226" s="3"/>
      <c r="C226" s="3" t="str">
        <f>[1]BASIC!C195</f>
        <v>RSU 79/MSAD 01</v>
      </c>
      <c r="D226" s="8">
        <v>557550.59862357157</v>
      </c>
      <c r="E226" s="6"/>
    </row>
    <row r="227" spans="1:5" x14ac:dyDescent="0.3">
      <c r="A227" s="3">
        <v>570</v>
      </c>
      <c r="B227" s="3"/>
      <c r="C227" s="3" t="str">
        <f>[1]BASIC!C197</f>
        <v xml:space="preserve">RSU 80/MSAD 04 </v>
      </c>
      <c r="D227" s="8">
        <v>249414.05090711205</v>
      </c>
      <c r="E227" s="6"/>
    </row>
    <row r="228" spans="1:5" x14ac:dyDescent="0.3">
      <c r="A228" s="3">
        <v>626</v>
      </c>
      <c r="B228" s="3"/>
      <c r="C228" s="3" t="str">
        <f>[1]BASIC!C204</f>
        <v>RSU 82/MSAD 12 JACKMAN</v>
      </c>
      <c r="D228" s="8">
        <v>39616.219719863031</v>
      </c>
      <c r="E228" s="6"/>
    </row>
    <row r="229" spans="1:5" x14ac:dyDescent="0.3">
      <c r="A229" s="3">
        <v>628</v>
      </c>
      <c r="B229" s="3"/>
      <c r="C229" s="3" t="str">
        <f>[1]BASIC!C205</f>
        <v>RSU 83/MSAD 13 BINGHAM</v>
      </c>
      <c r="D229" s="8">
        <v>94117.450831744398</v>
      </c>
      <c r="E229" s="6"/>
    </row>
    <row r="230" spans="1:5" x14ac:dyDescent="0.3">
      <c r="A230" s="3">
        <v>633</v>
      </c>
      <c r="B230" s="3"/>
      <c r="C230" s="3" t="str">
        <f>[1]BASIC!C206</f>
        <v>RSU 84/MSAD 14 DANFORTH</v>
      </c>
      <c r="D230" s="8">
        <v>83559.332045160074</v>
      </c>
      <c r="E230" s="6"/>
    </row>
    <row r="231" spans="1:5" x14ac:dyDescent="0.3">
      <c r="A231" s="3">
        <v>662</v>
      </c>
      <c r="B231" s="3"/>
      <c r="C231" s="3" t="str">
        <f>[1]BASIC!C209</f>
        <v>RSU 85/MSAD 19 LUBEC</v>
      </c>
      <c r="D231" s="8">
        <v>96549.796492799389</v>
      </c>
      <c r="E231" s="6"/>
    </row>
    <row r="232" spans="1:5" x14ac:dyDescent="0.3">
      <c r="A232" s="3">
        <v>664</v>
      </c>
      <c r="B232" s="3"/>
      <c r="C232" s="3" t="str">
        <f>[1]BASIC!C210</f>
        <v>RSU 86/MSAD 20 FT. FAIRFIELD</v>
      </c>
      <c r="D232" s="8">
        <v>255846.75290861347</v>
      </c>
      <c r="E232" s="6"/>
    </row>
    <row r="233" spans="1:5" x14ac:dyDescent="0.3">
      <c r="A233" s="3">
        <v>681</v>
      </c>
      <c r="B233" s="3"/>
      <c r="C233" s="3" t="str">
        <f>[1]BASIC!C211</f>
        <v>RSU 87/MSAD 23 CARMEL</v>
      </c>
      <c r="D233" s="8">
        <v>163058.18410173093</v>
      </c>
      <c r="E233" s="6"/>
    </row>
    <row r="234" spans="1:5" x14ac:dyDescent="0.3">
      <c r="A234" s="3">
        <v>685</v>
      </c>
      <c r="B234" s="3"/>
      <c r="C234" s="3" t="str">
        <f>[1]BASIC!C212</f>
        <v>RSU 88/MSAD 24 VAN BUREN</v>
      </c>
      <c r="D234" s="8">
        <v>215647.6478819341</v>
      </c>
      <c r="E234" s="6"/>
    </row>
    <row r="235" spans="1:5" x14ac:dyDescent="0.3">
      <c r="A235" s="3">
        <v>1997</v>
      </c>
      <c r="B235" s="5"/>
      <c r="C235" s="3" t="str">
        <f>[1]BASIC!C291</f>
        <v>RSU 89</v>
      </c>
      <c r="D235" s="8">
        <v>166013.60760177355</v>
      </c>
      <c r="E235" s="6"/>
    </row>
    <row r="236" spans="1:5" x14ac:dyDescent="0.3">
      <c r="A236" s="3">
        <v>1662</v>
      </c>
      <c r="B236" s="3"/>
      <c r="C236" s="3" t="str">
        <f>[1]BASIC!C191</f>
        <v>SACO</v>
      </c>
      <c r="D236" s="8">
        <v>303991.38374511991</v>
      </c>
      <c r="E236" s="6"/>
    </row>
    <row r="237" spans="1:5" x14ac:dyDescent="0.3">
      <c r="A237" s="3"/>
      <c r="B237" s="3"/>
      <c r="C237" s="3" t="str">
        <f>[1]BASIC!C192</f>
        <v>SAGADAHOC UNORGANIZED TERRITORY</v>
      </c>
      <c r="D237" s="8">
        <v>0</v>
      </c>
      <c r="E237" s="6"/>
    </row>
    <row r="238" spans="1:5" x14ac:dyDescent="0.3">
      <c r="A238" s="3">
        <v>416</v>
      </c>
      <c r="B238" s="3"/>
      <c r="C238" s="3" t="str">
        <f>[1]BASIC!C193</f>
        <v>SANFORD</v>
      </c>
      <c r="D238" s="8">
        <v>1119299.1344868175</v>
      </c>
      <c r="E238" s="6"/>
    </row>
    <row r="239" spans="1:5" x14ac:dyDescent="0.3">
      <c r="A239" s="3">
        <v>427</v>
      </c>
      <c r="B239" s="3"/>
      <c r="C239" s="3" t="str">
        <f>[1]BASIC!C194</f>
        <v>SCARBOROUGH</v>
      </c>
      <c r="D239" s="8">
        <v>136104.95591542631</v>
      </c>
      <c r="E239" s="6"/>
    </row>
    <row r="240" spans="1:5" x14ac:dyDescent="0.3">
      <c r="A240" s="5">
        <v>1996</v>
      </c>
      <c r="B240" s="3"/>
      <c r="C240" s="4" t="str">
        <f>[1]BASIC!C292</f>
        <v>SEBAGO</v>
      </c>
      <c r="D240" s="8">
        <v>21617.552202623036</v>
      </c>
      <c r="E240" s="6"/>
    </row>
    <row r="241" spans="1:5" x14ac:dyDescent="0.3">
      <c r="A241" s="3">
        <v>1359</v>
      </c>
      <c r="B241" s="3"/>
      <c r="C241" s="3" t="str">
        <f>[1]BASIC!C249</f>
        <v>SEBOEIS</v>
      </c>
      <c r="D241" s="8">
        <v>0</v>
      </c>
      <c r="E241" s="6"/>
    </row>
    <row r="242" spans="1:5" x14ac:dyDescent="0.3">
      <c r="A242" s="3">
        <v>434</v>
      </c>
      <c r="B242" s="3"/>
      <c r="C242" s="3" t="str">
        <f>[1]BASIC!C250</f>
        <v>SEDGWICK</v>
      </c>
      <c r="E242" s="6"/>
    </row>
    <row r="243" spans="1:5" x14ac:dyDescent="0.3">
      <c r="A243" s="3">
        <v>436</v>
      </c>
      <c r="B243" s="3"/>
      <c r="C243" s="3" t="str">
        <f>[1]BASIC!C251</f>
        <v>SHIRLEY</v>
      </c>
      <c r="D243" s="8">
        <v>0</v>
      </c>
      <c r="E243" s="6"/>
    </row>
    <row r="244" spans="1:5" x14ac:dyDescent="0.3">
      <c r="A244" s="3">
        <v>1762</v>
      </c>
      <c r="B244" s="3"/>
      <c r="C244" s="3" t="str">
        <f>[1]BASIC!C252</f>
        <v>MAINE ARTS ACADEMY -Snow Pond</v>
      </c>
      <c r="D244" s="8">
        <v>43024.222005967415</v>
      </c>
      <c r="E244" s="6"/>
    </row>
    <row r="245" spans="1:5" x14ac:dyDescent="0.3">
      <c r="A245" s="3">
        <f>[1]BASIC!A253</f>
        <v>0</v>
      </c>
      <c r="B245" s="3"/>
      <c r="C245" s="3" t="str">
        <f>[1]BASIC!C253</f>
        <v>SOMERSET UNORGANIZED TERRITORY</v>
      </c>
      <c r="D245" s="8">
        <v>0</v>
      </c>
      <c r="E245" s="6"/>
    </row>
    <row r="246" spans="1:5" x14ac:dyDescent="0.3">
      <c r="A246" s="3">
        <v>440</v>
      </c>
      <c r="B246" s="3"/>
      <c r="C246" s="3" t="str">
        <f>[1]BASIC!C254</f>
        <v>SOUTH BRISTOL</v>
      </c>
      <c r="D246" s="8">
        <v>10203.031376946979</v>
      </c>
      <c r="E246" s="6"/>
    </row>
    <row r="247" spans="1:5" x14ac:dyDescent="0.3">
      <c r="A247" s="3">
        <v>444</v>
      </c>
      <c r="B247" s="3"/>
      <c r="C247" s="3" t="str">
        <f>[1]BASIC!C255</f>
        <v>SOUTH PORTLAND</v>
      </c>
      <c r="D247" s="8">
        <v>640655.74829195742</v>
      </c>
      <c r="E247" s="6"/>
    </row>
    <row r="248" spans="1:5" x14ac:dyDescent="0.3">
      <c r="A248" s="3">
        <v>442</v>
      </c>
      <c r="B248" s="3"/>
      <c r="C248" s="3" t="str">
        <f>[1]BASIC!C256</f>
        <v>SOUTHPORT</v>
      </c>
      <c r="D248" s="8">
        <v>0</v>
      </c>
      <c r="E248" s="6"/>
    </row>
    <row r="249" spans="1:5" x14ac:dyDescent="0.3">
      <c r="A249" s="3">
        <v>456</v>
      </c>
      <c r="B249" s="3"/>
      <c r="C249" s="3" t="str">
        <f>[1]BASIC!C257</f>
        <v>SOUTHWEST HARBOR</v>
      </c>
      <c r="D249" s="8">
        <v>0</v>
      </c>
      <c r="E249" s="6"/>
    </row>
    <row r="250" spans="1:5" x14ac:dyDescent="0.3">
      <c r="A250" s="3">
        <v>1738</v>
      </c>
      <c r="B250" s="3"/>
      <c r="C250" s="3" t="str">
        <f>[1]BASIC!C258</f>
        <v>ST GEORGE</v>
      </c>
      <c r="D250" s="8">
        <v>45765.169494439549</v>
      </c>
      <c r="E250" s="6"/>
    </row>
    <row r="251" spans="1:5" x14ac:dyDescent="0.3">
      <c r="A251" s="3">
        <v>462</v>
      </c>
      <c r="B251" s="3"/>
      <c r="C251" s="3" t="str">
        <f>[1]BASIC!C259</f>
        <v>SURRY</v>
      </c>
      <c r="E251" s="6"/>
    </row>
    <row r="252" spans="1:5" x14ac:dyDescent="0.3">
      <c r="A252" s="3">
        <v>464</v>
      </c>
      <c r="B252" s="3"/>
      <c r="C252" s="3" t="str">
        <f>[1]BASIC!C260</f>
        <v>TALMADGE</v>
      </c>
      <c r="D252" s="8">
        <v>0</v>
      </c>
      <c r="E252" s="6"/>
    </row>
    <row r="253" spans="1:5" x14ac:dyDescent="0.3">
      <c r="A253" s="3">
        <v>465</v>
      </c>
      <c r="B253" s="3"/>
      <c r="C253" s="3" t="str">
        <f>[1]BASIC!C261</f>
        <v>THE FORKS PLT</v>
      </c>
      <c r="D253" s="8">
        <v>0</v>
      </c>
      <c r="E253" s="6"/>
    </row>
    <row r="254" spans="1:5" x14ac:dyDescent="0.3">
      <c r="A254" s="3">
        <v>466</v>
      </c>
      <c r="B254" s="3"/>
      <c r="C254" s="3" t="str">
        <f>[1]BASIC!C262</f>
        <v>TREMONT</v>
      </c>
      <c r="E254" s="6"/>
    </row>
    <row r="255" spans="1:5" x14ac:dyDescent="0.3">
      <c r="A255" s="3">
        <v>468</v>
      </c>
      <c r="B255" s="3"/>
      <c r="C255" s="3" t="str">
        <f>[1]BASIC!C263</f>
        <v>TRENTON</v>
      </c>
      <c r="E255" s="6"/>
    </row>
    <row r="256" spans="1:5" x14ac:dyDescent="0.3">
      <c r="A256" s="3">
        <v>1002</v>
      </c>
      <c r="B256" s="3"/>
      <c r="C256" s="3" t="str">
        <f>[1]BASIC!C264</f>
        <v>UNORGANIZED TERRITORIES</v>
      </c>
      <c r="D256" s="8">
        <v>93207.288955936703</v>
      </c>
      <c r="E256" s="6"/>
    </row>
    <row r="257" spans="1:5" x14ac:dyDescent="0.3">
      <c r="A257" s="3">
        <v>470</v>
      </c>
      <c r="B257" s="3"/>
      <c r="C257" s="3" t="str">
        <f>[1]BASIC!C265</f>
        <v>UPTON</v>
      </c>
      <c r="D257" s="8">
        <v>0</v>
      </c>
      <c r="E257" s="6"/>
    </row>
    <row r="258" spans="1:5" x14ac:dyDescent="0.3">
      <c r="A258" s="3">
        <v>471</v>
      </c>
      <c r="B258" s="3"/>
      <c r="C258" s="3" t="str">
        <f>[1]BASIC!C266</f>
        <v>VANCEBORO</v>
      </c>
      <c r="D258" s="8">
        <v>0</v>
      </c>
      <c r="E258" s="6"/>
    </row>
    <row r="259" spans="1:5" x14ac:dyDescent="0.3">
      <c r="A259" s="3">
        <v>473</v>
      </c>
      <c r="B259" s="3"/>
      <c r="C259" s="3" t="str">
        <f>[1]BASIC!C267</f>
        <v>VASSALBORO</v>
      </c>
      <c r="D259" s="8">
        <v>180248.44253707898</v>
      </c>
      <c r="E259" s="6"/>
    </row>
    <row r="260" spans="1:5" x14ac:dyDescent="0.3">
      <c r="A260" s="3">
        <v>475</v>
      </c>
      <c r="B260" s="3"/>
      <c r="C260" s="3" t="str">
        <f>[1]BASIC!C268</f>
        <v>VEAZIE</v>
      </c>
      <c r="D260" s="8">
        <v>27017.606162435062</v>
      </c>
      <c r="E260" s="6"/>
    </row>
    <row r="261" spans="1:5" x14ac:dyDescent="0.3">
      <c r="A261" s="3">
        <v>477</v>
      </c>
      <c r="B261" s="3"/>
      <c r="C261" s="3" t="str">
        <f>[1]BASIC!C269</f>
        <v>WAITE</v>
      </c>
      <c r="D261" s="8">
        <v>0</v>
      </c>
      <c r="E261" s="6"/>
    </row>
    <row r="262" spans="1:5" x14ac:dyDescent="0.3">
      <c r="A262" s="3">
        <f>[1]BASIC!A270</f>
        <v>0</v>
      </c>
      <c r="B262" s="3"/>
      <c r="C262" s="3" t="str">
        <f>[1]BASIC!C270</f>
        <v>WASHINGTON UNORGANIZED TERRITORY</v>
      </c>
      <c r="D262" s="8">
        <v>0</v>
      </c>
      <c r="E262" s="6"/>
    </row>
    <row r="263" spans="1:5" x14ac:dyDescent="0.3">
      <c r="A263" s="3">
        <v>480</v>
      </c>
      <c r="B263" s="3"/>
      <c r="C263" s="3" t="str">
        <f>[1]BASIC!C271</f>
        <v>WATERVILLE</v>
      </c>
      <c r="D263" s="8">
        <v>987105.38051781419</v>
      </c>
      <c r="E263" s="6"/>
    </row>
    <row r="264" spans="1:5" x14ac:dyDescent="0.3">
      <c r="A264" s="3">
        <v>1060</v>
      </c>
      <c r="B264" s="3"/>
      <c r="C264" s="3" t="str">
        <f>[1]BASIC!C272</f>
        <v>WELLS-OGNQT CSD WELLS</v>
      </c>
      <c r="D264" s="8">
        <v>126208.4348214148</v>
      </c>
      <c r="E264" s="6"/>
    </row>
    <row r="265" spans="1:5" x14ac:dyDescent="0.3">
      <c r="A265" s="3">
        <v>491</v>
      </c>
      <c r="B265" s="3"/>
      <c r="C265" s="3" t="str">
        <f>[1]BASIC!C273</f>
        <v>WESLEY</v>
      </c>
      <c r="D265" s="8">
        <v>0</v>
      </c>
      <c r="E265" s="6"/>
    </row>
    <row r="266" spans="1:5" x14ac:dyDescent="0.3">
      <c r="A266" s="3">
        <v>1736</v>
      </c>
      <c r="B266" s="3"/>
      <c r="C266" s="3" t="str">
        <f>[1]BASIC!C274</f>
        <v>WEST BATH</v>
      </c>
      <c r="D266" s="8">
        <v>16538.982399781846</v>
      </c>
      <c r="E266" s="6"/>
    </row>
    <row r="267" spans="1:5" x14ac:dyDescent="0.3">
      <c r="A267" s="3">
        <v>1354</v>
      </c>
      <c r="B267" s="3"/>
      <c r="C267" s="3" t="str">
        <f>[1]BASIC!C275</f>
        <v>WEST FORKS</v>
      </c>
      <c r="D267" s="8">
        <v>0</v>
      </c>
      <c r="E267" s="6"/>
    </row>
    <row r="268" spans="1:5" x14ac:dyDescent="0.3">
      <c r="A268" s="3">
        <v>495</v>
      </c>
      <c r="B268" s="3"/>
      <c r="C268" s="3" t="str">
        <f>[1]BASIC!C276</f>
        <v>WESTBROOK</v>
      </c>
      <c r="D268" s="8">
        <v>1313524.6313586135</v>
      </c>
      <c r="E268" s="6"/>
    </row>
    <row r="269" spans="1:5" x14ac:dyDescent="0.3">
      <c r="A269" s="3">
        <v>503</v>
      </c>
      <c r="B269" s="3"/>
      <c r="C269" s="3" t="str">
        <f>[1]BASIC!C277</f>
        <v>WESTMANLAND</v>
      </c>
      <c r="D269" s="8">
        <v>0</v>
      </c>
      <c r="E269" s="6"/>
    </row>
    <row r="270" spans="1:5" x14ac:dyDescent="0.3">
      <c r="A270" s="3">
        <v>1413</v>
      </c>
      <c r="B270" s="3"/>
      <c r="C270" s="3" t="str">
        <f>[1]BASIC!C278</f>
        <v>WHITING</v>
      </c>
      <c r="D270" s="8">
        <v>15937.996289542343</v>
      </c>
      <c r="E270" s="6"/>
    </row>
    <row r="271" spans="1:5" x14ac:dyDescent="0.3">
      <c r="A271" s="3">
        <v>508</v>
      </c>
      <c r="B271" s="3"/>
      <c r="C271" s="3" t="str">
        <f>[1]BASIC!C279</f>
        <v>WHITNEYVILLE</v>
      </c>
      <c r="D271" s="8">
        <v>0</v>
      </c>
      <c r="E271" s="6"/>
    </row>
    <row r="272" spans="1:5" x14ac:dyDescent="0.3">
      <c r="A272" s="3">
        <v>509</v>
      </c>
      <c r="B272" s="3"/>
      <c r="C272" s="3" t="str">
        <f>[1]BASIC!C280</f>
        <v>WILLIMANTIC</v>
      </c>
      <c r="D272" s="8">
        <v>0</v>
      </c>
      <c r="E272" s="6"/>
    </row>
    <row r="273" spans="1:5" x14ac:dyDescent="0.3">
      <c r="A273" s="3">
        <v>518</v>
      </c>
      <c r="B273" s="3"/>
      <c r="C273" s="3" t="str">
        <f>[1]BASIC!C281</f>
        <v>WINSLOW</v>
      </c>
      <c r="D273" s="8">
        <v>379609.9689239891</v>
      </c>
      <c r="E273" s="6"/>
    </row>
    <row r="274" spans="1:5" x14ac:dyDescent="0.3">
      <c r="A274" s="3">
        <v>1737</v>
      </c>
      <c r="B274" s="3"/>
      <c r="C274" s="3" t="str">
        <f>[1]BASIC!C282</f>
        <v>Winterville Plantation Public Schools</v>
      </c>
      <c r="D274" s="8">
        <v>0</v>
      </c>
      <c r="E274" s="6"/>
    </row>
    <row r="275" spans="1:5" x14ac:dyDescent="0.3">
      <c r="A275" s="3">
        <v>524</v>
      </c>
      <c r="B275" s="3"/>
      <c r="C275" s="3" t="str">
        <f>[1]BASIC!C283</f>
        <v>WINTHROP</v>
      </c>
      <c r="D275" s="8">
        <v>161281.48017146799</v>
      </c>
      <c r="E275" s="6"/>
    </row>
    <row r="276" spans="1:5" x14ac:dyDescent="0.3">
      <c r="A276" s="3">
        <v>1671</v>
      </c>
      <c r="B276" s="3"/>
      <c r="C276" s="3" t="str">
        <f>[1]BASIC!C284</f>
        <v>WISCASSET</v>
      </c>
      <c r="D276" s="8">
        <v>208643.74529225423</v>
      </c>
      <c r="E276" s="6"/>
    </row>
    <row r="277" spans="1:5" x14ac:dyDescent="0.3">
      <c r="A277" s="3">
        <v>532</v>
      </c>
      <c r="B277" s="3"/>
      <c r="C277" s="3" t="str">
        <f>[1]BASIC!C285</f>
        <v>WOODLAND</v>
      </c>
      <c r="D277" s="8">
        <v>66093.362270549027</v>
      </c>
      <c r="E277" s="6"/>
    </row>
    <row r="278" spans="1:5" x14ac:dyDescent="0.3">
      <c r="A278" s="3">
        <v>534</v>
      </c>
      <c r="B278" s="3"/>
      <c r="C278" s="3" t="str">
        <f>[1]BASIC!C286</f>
        <v>WOODVILLE</v>
      </c>
      <c r="D278" s="8">
        <v>0</v>
      </c>
      <c r="E278" s="6"/>
    </row>
    <row r="279" spans="1:5" x14ac:dyDescent="0.3">
      <c r="A279" s="3">
        <v>537</v>
      </c>
      <c r="B279" s="6"/>
      <c r="C279" s="3" t="str">
        <f>[1]BASIC!C287</f>
        <v>YARMOUTH</v>
      </c>
      <c r="D279" s="8">
        <v>60356.256508646315</v>
      </c>
      <c r="E279" s="6"/>
    </row>
    <row r="280" spans="1:5" x14ac:dyDescent="0.3">
      <c r="A280" s="3">
        <v>542</v>
      </c>
      <c r="B280" s="6"/>
      <c r="C280" s="3" t="str">
        <f>[1]BASIC!C288</f>
        <v>YORK</v>
      </c>
      <c r="D280" s="8">
        <v>61660.611699106877</v>
      </c>
      <c r="E280" s="6"/>
    </row>
    <row r="281" spans="1:5" x14ac:dyDescent="0.3">
      <c r="D281" s="16">
        <f>SUM(D2:D280)</f>
        <v>51583025.946300678</v>
      </c>
      <c r="E281" s="33">
        <f>SUM(E2:E280)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53028f46-7b95-4968-917e-9573387251fd" xsi:nil="true"/>
    <SCHOOLLEADERSHIPCOACH xmlns="53028f46-7b95-4968-917e-9573387251fd" xsi:nil="true"/>
    <APPROVALSENT xmlns="53028f46-7b95-4968-917e-9573387251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59ED941093B459683F27FC9E36690" ma:contentTypeVersion="15" ma:contentTypeDescription="Create a new document." ma:contentTypeScope="" ma:versionID="afef2553a390070c90f6824b3eed0a04">
  <xsd:schema xmlns:xsd="http://www.w3.org/2001/XMLSchema" xmlns:xs="http://www.w3.org/2001/XMLSchema" xmlns:p="http://schemas.microsoft.com/office/2006/metadata/properties" xmlns:ns2="cfa73c67-b873-4d7f-ba29-b46792c2c72e" xmlns:ns3="53028f46-7b95-4968-917e-9573387251fd" targetNamespace="http://schemas.microsoft.com/office/2006/metadata/properties" ma:root="true" ma:fieldsID="269c56991348455e150f2d780366e29b" ns2:_="" ns3:_="">
    <xsd:import namespace="cfa73c67-b873-4d7f-ba29-b46792c2c72e"/>
    <xsd:import namespace="53028f46-7b95-4968-917e-9573387251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CHOOLLEADERSHIPCOACH" minOccurs="0"/>
                <xsd:element ref="ns3:APPROVALSENT" minOccurs="0"/>
                <xsd:element ref="ns3:NOT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73c67-b873-4d7f-ba29-b46792c2c7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28f46-7b95-4968-917e-957338725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SCHOOLLEADERSHIPCOACH" ma:index="18" nillable="true" ma:displayName="SCHOOL LEADERSHIP COACH" ma:format="Dropdown" ma:internalName="SCHOOLLEADERSHIPCOACH">
      <xsd:simpleType>
        <xsd:restriction base="dms:Text">
          <xsd:maxLength value="255"/>
        </xsd:restriction>
      </xsd:simpleType>
    </xsd:element>
    <xsd:element name="APPROVALSENT" ma:index="19" nillable="true" ma:displayName="APPROVAL SENT" ma:format="DateOnly" ma:internalName="APPROVALSENT">
      <xsd:simpleType>
        <xsd:restriction base="dms:DateTime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CB2D0-8D11-4074-B77E-6A123E76C31A}">
  <ds:schemaRefs>
    <ds:schemaRef ds:uri="http://schemas.microsoft.com/office/2006/metadata/properties"/>
    <ds:schemaRef ds:uri="http://schemas.microsoft.com/office/infopath/2007/PartnerControls"/>
    <ds:schemaRef ds:uri="53028f46-7b95-4968-917e-9573387251fd"/>
  </ds:schemaRefs>
</ds:datastoreItem>
</file>

<file path=customXml/itemProps2.xml><?xml version="1.0" encoding="utf-8"?>
<ds:datastoreItem xmlns:ds="http://schemas.openxmlformats.org/officeDocument/2006/customXml" ds:itemID="{5275722E-2B5F-424C-BB10-E6E2FE7A9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8A152-7C8D-4627-BADD-BBEE5350E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73c67-b873-4d7f-ba29-b46792c2c72e"/>
    <ds:schemaRef ds:uri="53028f46-7b95-4968-917e-9573387251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Alloc</vt:lpstr>
      <vt:lpstr>COOPED AMTS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Godbout, Jackie</dc:creator>
  <cp:lastModifiedBy>Godbout, Jackie</cp:lastModifiedBy>
  <dcterms:created xsi:type="dcterms:W3CDTF">2021-06-30T20:44:52Z</dcterms:created>
  <dcterms:modified xsi:type="dcterms:W3CDTF">2021-07-15T18:53:45Z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0x01010081C59ED941093B459683F27FC9E36690</vt:lpwstr>
  </property>
</Properties>
</file>