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2980" windowHeight="10845" activeTab="0"/>
  </bookViews>
  <sheets>
    <sheet name="List by District" sheetId="1" r:id="rId1"/>
    <sheet name="List by SERIES" sheetId="2" r:id="rId2"/>
  </sheets>
  <definedNames/>
  <calcPr fullCalcOnLoad="1"/>
</workbook>
</file>

<file path=xl/sharedStrings.xml><?xml version="1.0" encoding="utf-8"?>
<sst xmlns="http://schemas.openxmlformats.org/spreadsheetml/2006/main" count="460" uniqueCount="242">
  <si>
    <r>
      <t>*TOTAL</t>
    </r>
    <r>
      <rPr>
        <sz val="10"/>
        <color indexed="8"/>
        <rFont val="Arial"/>
        <family val="2"/>
      </rPr>
      <t xml:space="preserve"> </t>
    </r>
  </si>
  <si>
    <r>
      <t xml:space="preserve">For  SERIES # </t>
    </r>
    <r>
      <rPr>
        <b/>
        <sz val="10"/>
        <color indexed="8"/>
        <rFont val="Arial"/>
        <family val="2"/>
      </rPr>
      <t>S2002C</t>
    </r>
  </si>
  <si>
    <r>
      <t xml:space="preserve">For  SERIES # </t>
    </r>
    <r>
      <rPr>
        <b/>
        <sz val="10"/>
        <color indexed="8"/>
        <rFont val="Arial"/>
        <family val="2"/>
      </rPr>
      <t>S2004A</t>
    </r>
  </si>
  <si>
    <r>
      <t xml:space="preserve">For  SERIES # </t>
    </r>
    <r>
      <rPr>
        <b/>
        <sz val="10"/>
        <color indexed="8"/>
        <rFont val="Arial"/>
        <family val="2"/>
      </rPr>
      <t>S2004B</t>
    </r>
  </si>
  <si>
    <r>
      <t xml:space="preserve">For  SERIES # </t>
    </r>
    <r>
      <rPr>
        <b/>
        <sz val="10"/>
        <color indexed="8"/>
        <rFont val="Arial"/>
        <family val="2"/>
      </rPr>
      <t>S2004E</t>
    </r>
  </si>
  <si>
    <r>
      <t xml:space="preserve">For  SERIES # </t>
    </r>
    <r>
      <rPr>
        <b/>
        <sz val="10"/>
        <color indexed="8"/>
        <rFont val="Arial"/>
        <family val="2"/>
      </rPr>
      <t>S2005E</t>
    </r>
  </si>
  <si>
    <r>
      <t xml:space="preserve">For  SERIES # </t>
    </r>
    <r>
      <rPr>
        <b/>
        <sz val="10"/>
        <color indexed="8"/>
        <rFont val="Arial"/>
        <family val="2"/>
      </rPr>
      <t>S2007C</t>
    </r>
  </si>
  <si>
    <r>
      <t xml:space="preserve">For  SERIES # </t>
    </r>
    <r>
      <rPr>
        <b/>
        <sz val="10"/>
        <color indexed="8"/>
        <rFont val="Arial"/>
        <family val="2"/>
      </rPr>
      <t>S2007E</t>
    </r>
  </si>
  <si>
    <r>
      <t xml:space="preserve">For  SERIES # </t>
    </r>
    <r>
      <rPr>
        <b/>
        <sz val="10"/>
        <color indexed="8"/>
        <rFont val="Arial"/>
        <family val="2"/>
      </rPr>
      <t>S2008B</t>
    </r>
  </si>
  <si>
    <r>
      <t xml:space="preserve">For  SERIES # </t>
    </r>
    <r>
      <rPr>
        <b/>
        <sz val="10"/>
        <color indexed="8"/>
        <rFont val="Arial"/>
        <family val="2"/>
      </rPr>
      <t>S2008C</t>
    </r>
  </si>
  <si>
    <r>
      <t xml:space="preserve">For  SERIES # </t>
    </r>
    <r>
      <rPr>
        <b/>
        <sz val="10"/>
        <color indexed="8"/>
        <rFont val="Arial"/>
        <family val="2"/>
      </rPr>
      <t>S2009B</t>
    </r>
  </si>
  <si>
    <r>
      <t xml:space="preserve">For  SERIES # </t>
    </r>
    <r>
      <rPr>
        <b/>
        <sz val="10"/>
        <color indexed="8"/>
        <rFont val="Arial"/>
        <family val="2"/>
      </rPr>
      <t>S2009C</t>
    </r>
  </si>
  <si>
    <r>
      <t xml:space="preserve">For  SERIES # </t>
    </r>
    <r>
      <rPr>
        <b/>
        <sz val="10"/>
        <color indexed="8"/>
        <rFont val="Arial"/>
        <family val="2"/>
      </rPr>
      <t>S2009D</t>
    </r>
  </si>
  <si>
    <r>
      <t xml:space="preserve">For  SERIES # </t>
    </r>
    <r>
      <rPr>
        <b/>
        <sz val="10"/>
        <color indexed="8"/>
        <rFont val="Arial"/>
        <family val="2"/>
      </rPr>
      <t>S2009H</t>
    </r>
  </si>
  <si>
    <r>
      <t xml:space="preserve">For  SERIES # </t>
    </r>
    <r>
      <rPr>
        <b/>
        <sz val="10"/>
        <color indexed="8"/>
        <rFont val="Arial"/>
        <family val="2"/>
      </rPr>
      <t>S2010E</t>
    </r>
  </si>
  <si>
    <r>
      <t xml:space="preserve">For  SERIES # </t>
    </r>
    <r>
      <rPr>
        <b/>
        <sz val="10"/>
        <color indexed="8"/>
        <rFont val="Arial"/>
        <family val="2"/>
      </rPr>
      <t>S2011A</t>
    </r>
  </si>
  <si>
    <r>
      <t xml:space="preserve">For  SERIES # </t>
    </r>
    <r>
      <rPr>
        <b/>
        <sz val="10"/>
        <color indexed="8"/>
        <rFont val="Arial"/>
        <family val="2"/>
      </rPr>
      <t>S2011C</t>
    </r>
  </si>
  <si>
    <t>Project No</t>
  </si>
  <si>
    <t>District Name</t>
  </si>
  <si>
    <t>Project Name</t>
  </si>
  <si>
    <t>Series No</t>
  </si>
  <si>
    <t>Principal</t>
  </si>
  <si>
    <t>Interest</t>
  </si>
  <si>
    <t>Total</t>
  </si>
  <si>
    <t xml:space="preserve">ELLSWORTH                </t>
  </si>
  <si>
    <t xml:space="preserve">PREK5 ADDN AND 6-8 RENOV                  </t>
  </si>
  <si>
    <t>S2009H</t>
  </si>
  <si>
    <t>540-447-05-727</t>
  </si>
  <si>
    <t xml:space="preserve">NEW MIDDLE SCH WALDOBORO                  </t>
  </si>
  <si>
    <t>S2007C</t>
  </si>
  <si>
    <t>517-334-04-716</t>
  </si>
  <si>
    <t xml:space="preserve">NEW PARIS ELEM SCHOOL                     </t>
  </si>
  <si>
    <t>S2005E</t>
  </si>
  <si>
    <t>557-454-06-717</t>
  </si>
  <si>
    <t xml:space="preserve">NEW MASSABESIC MIDDLE SCHOOL              </t>
  </si>
  <si>
    <t>834-321-09-751</t>
  </si>
  <si>
    <t xml:space="preserve">NEW ELEM CONSOLIDATED SCH                 </t>
  </si>
  <si>
    <t>S2002C</t>
  </si>
  <si>
    <t>503-494-04-731</t>
  </si>
  <si>
    <t xml:space="preserve">NEW PREK-12 SCHOOL                        </t>
  </si>
  <si>
    <t>S2007E</t>
  </si>
  <si>
    <t>546-124-08-735</t>
  </si>
  <si>
    <t xml:space="preserve">NEW PREK8 DEXTER ELEM SCHOOL              </t>
  </si>
  <si>
    <t>S2008C</t>
  </si>
  <si>
    <t>809-153-07-809</t>
  </si>
  <si>
    <t xml:space="preserve">ADDN/RENV MT. BLUE HIGH SCHOOL            </t>
  </si>
  <si>
    <t>S2011C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</si>
  <si>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</si>
  <si>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</si>
  <si>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</si>
  <si>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</si>
  <si>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</si>
  <si>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</si>
  <si>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</si>
  <si>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805-130-03-791</t>
  </si>
  <si>
    <t xml:space="preserve">DURHAM NEW PREK-8 SCHOOL                  </t>
  </si>
  <si>
    <t>S2009C</t>
  </si>
  <si>
    <t xml:space="preserve">NEW ELEM SCHOOL                           </t>
  </si>
  <si>
    <t>824-172-02-789</t>
  </si>
  <si>
    <t xml:space="preserve">NEW PREK8 ELEMENTARY SCHOOL               </t>
  </si>
  <si>
    <t xml:space="preserve">NEW CONSOL ELEM - BELFAST                 </t>
  </si>
  <si>
    <t>S2004A</t>
  </si>
  <si>
    <t>820-385-04-783</t>
  </si>
  <si>
    <t xml:space="preserve">ADDN/RENV DIST MIDDLE/HIGH SCH            </t>
  </si>
  <si>
    <t>506-068-07-736</t>
  </si>
  <si>
    <t xml:space="preserve">NEW BUXTON ELEMENTARY SCHOOL              </t>
  </si>
  <si>
    <t>242-242-05-708</t>
  </si>
  <si>
    <t xml:space="preserve">LISBON                   </t>
  </si>
  <si>
    <t>555-200-06-728</t>
  </si>
  <si>
    <t xml:space="preserve">NEW MIDDLE SCHOOL HIRAM                   </t>
  </si>
  <si>
    <t>825-065-06-743</t>
  </si>
  <si>
    <t xml:space="preserve">NEW MIDDLE SCHOOL                         </t>
  </si>
  <si>
    <t>821-219-09-787</t>
  </si>
  <si>
    <t xml:space="preserve">NEW ELEM SCHOOL - KENNEBUNK               </t>
  </si>
  <si>
    <t xml:space="preserve">BRUNSWICK                </t>
  </si>
  <si>
    <t>063-063-12-802</t>
  </si>
  <si>
    <t xml:space="preserve">NEW 3-5 ELEM SCHOOL (SERIES E)            </t>
  </si>
  <si>
    <t>532-017-03-740</t>
  </si>
  <si>
    <t>S2009B</t>
  </si>
  <si>
    <t xml:space="preserve">NEW ELEMENTARY SCHOOL PERU                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</si>
  <si>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</si>
  <si>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</si>
  <si>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</si>
  <si>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</si>
  <si>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</si>
  <si>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ADDN RNV SEDOMOCHA MS                     </t>
  </si>
  <si>
    <t>S2011A</t>
  </si>
  <si>
    <t>802-183-02-767</t>
  </si>
  <si>
    <t xml:space="preserve">NEW HALL-DALE ELEM SCHOOL                 </t>
  </si>
  <si>
    <t>804-458-02-760</t>
  </si>
  <si>
    <t xml:space="preserve">NEW ELEM AND ADDN/RENV TO K-2             </t>
  </si>
  <si>
    <t>144-144-07-824</t>
  </si>
  <si>
    <t>554-308-02-732</t>
  </si>
  <si>
    <t xml:space="preserve">MILL STREAM ELEM. SCH.                    </t>
  </si>
  <si>
    <t>S2008B</t>
  </si>
  <si>
    <t>574-013-05-707</t>
  </si>
  <si>
    <t xml:space="preserve">ADDN TO ELEM SCHOOL                       </t>
  </si>
  <si>
    <t>485-485-05-329</t>
  </si>
  <si>
    <t xml:space="preserve">WINTHROP                 </t>
  </si>
  <si>
    <t xml:space="preserve">NEW HIGH SCH                              </t>
  </si>
  <si>
    <t>812-090-02-799</t>
  </si>
  <si>
    <t xml:space="preserve">RSU 12                   </t>
  </si>
  <si>
    <t xml:space="preserve">NEW CHELSEA ELEM SCHOOL                   </t>
  </si>
  <si>
    <t>812-479-01-762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</si>
  <si>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</si>
  <si>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</si>
  <si>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</si>
  <si>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</si>
  <si>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</si>
  <si>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NEW HAMPDEN ACADEMY                       </t>
  </si>
  <si>
    <t>*** STATE</t>
  </si>
  <si>
    <t>TOTALS</t>
  </si>
  <si>
    <t xml:space="preserve">RSU 25 (BUCKSPORT)                </t>
  </si>
  <si>
    <t xml:space="preserve">RSU 05 (DURHAM)                   </t>
  </si>
  <si>
    <t xml:space="preserve">RSU 02 (MSAD 16)                  </t>
  </si>
  <si>
    <t xml:space="preserve">RSU 20 (MSAD 56)                  </t>
  </si>
  <si>
    <t xml:space="preserve">RSU 21 (MSAD 71)                  </t>
  </si>
  <si>
    <t xml:space="preserve">RSU 34 (OLD TOWN)                 </t>
  </si>
  <si>
    <t>RSU 24 (PENINSULA CSD #20)</t>
  </si>
  <si>
    <t xml:space="preserve">RSU 06/SAD 06                  </t>
  </si>
  <si>
    <t xml:space="preserve">RSU 40/SAD 40                  </t>
  </si>
  <si>
    <t xml:space="preserve">RSU 54/SAD 54                  </t>
  </si>
  <si>
    <t xml:space="preserve">RSU 55/SAD 55                  </t>
  </si>
  <si>
    <t xml:space="preserve">RSU 68/SAD 68                  </t>
  </si>
  <si>
    <t xml:space="preserve">RSU 12 (WINDSOR)                  </t>
  </si>
  <si>
    <t xml:space="preserve">RSU 17/SAD 17                  </t>
  </si>
  <si>
    <t xml:space="preserve">RSU 04 (SABATTUS)                 </t>
  </si>
  <si>
    <t xml:space="preserve">RSU 57/SAD 57                  </t>
  </si>
  <si>
    <t xml:space="preserve">RSU 74/SAD 74                  </t>
  </si>
  <si>
    <t>MSAD 46</t>
  </si>
  <si>
    <t>RSU 22</t>
  </si>
  <si>
    <t xml:space="preserve">RSU 17/SAD 17           </t>
  </si>
  <si>
    <t xml:space="preserve">RSU 34 (OLD TOWN)      </t>
  </si>
  <si>
    <t xml:space="preserve">RSU 25 (BUCKSPORT)         </t>
  </si>
  <si>
    <t xml:space="preserve">RSU 21 (MSAD 71)          </t>
  </si>
  <si>
    <t xml:space="preserve">RSU 04 (SABATTUS)          </t>
  </si>
  <si>
    <t xml:space="preserve">RSU 74/SAD 74           </t>
  </si>
  <si>
    <t xml:space="preserve">RSU 12 (WINDSOR)            </t>
  </si>
  <si>
    <t xml:space="preserve">RSU 57/SAD 57           </t>
  </si>
  <si>
    <t xml:space="preserve">RSU 02 (MSAD 16)           </t>
  </si>
  <si>
    <t xml:space="preserve">RSU 40/SAD 40            </t>
  </si>
  <si>
    <t xml:space="preserve">RSU 55/SAD 55           </t>
  </si>
  <si>
    <t xml:space="preserve">RSU 68/SAD 68            </t>
  </si>
  <si>
    <t xml:space="preserve">RSU 03/SAD 03                   </t>
  </si>
  <si>
    <t xml:space="preserve">RSU 03/SAD 03            </t>
  </si>
  <si>
    <t xml:space="preserve">RSU 54/SAD 54             </t>
  </si>
  <si>
    <t xml:space="preserve">MSAD 46              </t>
  </si>
  <si>
    <t xml:space="preserve">RSU 06/SAD 06         </t>
  </si>
  <si>
    <t xml:space="preserve">RSU 32/SAD 32             </t>
  </si>
  <si>
    <t xml:space="preserve">RSU 05 (DURHAM)            </t>
  </si>
  <si>
    <t xml:space="preserve">BREWER            </t>
  </si>
  <si>
    <t xml:space="preserve">RSU 09     </t>
  </si>
  <si>
    <t>RSU 09</t>
  </si>
  <si>
    <t>State of Maine</t>
  </si>
  <si>
    <t>Department of Education</t>
  </si>
  <si>
    <t>List by District</t>
  </si>
  <si>
    <t>871-033-01-827</t>
  </si>
  <si>
    <t>RSU 71</t>
  </si>
  <si>
    <t>NEW CONSOL ELEM - BELFAST</t>
  </si>
  <si>
    <t>564-103-00-828</t>
  </si>
  <si>
    <t>RSU 64/SAD 64</t>
  </si>
  <si>
    <t>NEW CORINTH ELEMENTARY SCHOOL</t>
  </si>
  <si>
    <t>S2015A</t>
  </si>
  <si>
    <t>List by Series</t>
  </si>
  <si>
    <r>
      <t>**</t>
    </r>
    <r>
      <rPr>
        <b/>
        <sz val="11"/>
        <color indexed="8"/>
        <rFont val="Arial"/>
        <family val="2"/>
      </rPr>
      <t>STATE TOTAL</t>
    </r>
  </si>
  <si>
    <t xml:space="preserve">RSU 71 (MSAD 34)            </t>
  </si>
  <si>
    <t xml:space="preserve">*TOTAL </t>
  </si>
  <si>
    <t>For  SERIES # S2015A</t>
  </si>
  <si>
    <t>RSU/MSAD 64</t>
  </si>
  <si>
    <t>572-163-01-829</t>
  </si>
  <si>
    <t>RSU 72/MSAD 72</t>
  </si>
  <si>
    <t>S2016A</t>
  </si>
  <si>
    <t>ADDN RENV MOLLY OCKETT SCHOOL</t>
  </si>
  <si>
    <t>RSU 32/SAD 32</t>
  </si>
  <si>
    <t xml:space="preserve">RSU 56 (MSAD 21)             </t>
  </si>
  <si>
    <t>856-343-02-831</t>
  </si>
  <si>
    <t>215-215-02-800</t>
  </si>
  <si>
    <t>JEFFERSON</t>
  </si>
  <si>
    <t>NEW JEFFERSON ELEM SCHOOL</t>
  </si>
  <si>
    <t>S2017A</t>
  </si>
  <si>
    <t>S2017C</t>
  </si>
  <si>
    <t>381-381-01-832</t>
  </si>
  <si>
    <t>SANFORD</t>
  </si>
  <si>
    <t>NEW HIGH SCHOOL &amp; TECHNICAL CENTER</t>
  </si>
  <si>
    <t>For  SERIES # S2017A</t>
  </si>
  <si>
    <t>819-301-01-836</t>
  </si>
  <si>
    <t xml:space="preserve">RSU 19  </t>
  </si>
  <si>
    <t>NEW 5-12 SCHOOL &amp; PREK-4 ADDN/RENV</t>
  </si>
  <si>
    <t>For  SERIES # S2017C</t>
  </si>
  <si>
    <t xml:space="preserve">RSU 56 (MSAD 21)                  </t>
  </si>
  <si>
    <t xml:space="preserve">RSU 19                </t>
  </si>
  <si>
    <t>233-233-00-835</t>
  </si>
  <si>
    <t>LEWISTON</t>
  </si>
  <si>
    <t>NEW PREK-6 ELEMENTARY SCHOOL</t>
  </si>
  <si>
    <t>S2018B</t>
  </si>
  <si>
    <t>381-381-01-839</t>
  </si>
  <si>
    <t>802-281-01-838</t>
  </si>
  <si>
    <t>839-077-01-837</t>
  </si>
  <si>
    <t>RSU 02</t>
  </si>
  <si>
    <t>RSU 39</t>
  </si>
  <si>
    <t>SANFORD ELEMENTARY SCHOOL RENOVATION</t>
  </si>
  <si>
    <t>NEW PREK-8 SCHOOL</t>
  </si>
  <si>
    <t>NEW PREK-8 ELEMENTARY &amp; MIDDLE SCHOOL (First Bond)</t>
  </si>
  <si>
    <t xml:space="preserve">RSU 02            </t>
  </si>
  <si>
    <t>000-236-01-840</t>
  </si>
  <si>
    <t>LIMESTONE</t>
  </si>
  <si>
    <t>000-236-01-843</t>
  </si>
  <si>
    <t>Share of RSU 39 NEW PREK-8 (First Bond)</t>
  </si>
  <si>
    <t>Share of RSU 39 New PREK-8 (Second Bond)</t>
  </si>
  <si>
    <t>S2019A</t>
  </si>
  <si>
    <t>312-312-01-826</t>
  </si>
  <si>
    <t>NORTHPORT</t>
  </si>
  <si>
    <t>NEW CONSOL ELEM - BELFAST - Northport Share</t>
  </si>
  <si>
    <t>819-301-01-844</t>
  </si>
  <si>
    <t>RSU 19</t>
  </si>
  <si>
    <t>NEW 5-12 SCHOOL &amp; PREK-4 ADDN/RENV (SECOND BOND)</t>
  </si>
  <si>
    <t>NEW 5-12 SCHOOL &amp; PREK-4 ADDN/RENV (First Bond)</t>
  </si>
  <si>
    <t>822-157-04-817</t>
  </si>
  <si>
    <t xml:space="preserve">ADDN/REN MS HS FRANKFORT SHARE            </t>
  </si>
  <si>
    <t>839-077-01-842</t>
  </si>
  <si>
    <t>NEW PREK-8 ELEMENTARY &amp; MIDDLE SCHOOL (Second Bond)</t>
  </si>
  <si>
    <t>NEW PREK-8 ELEM &amp; MIDDLE SCHOOL (First Bond)</t>
  </si>
  <si>
    <t>575-429-01-841</t>
  </si>
  <si>
    <t>RSU 75/MSAD 75</t>
  </si>
  <si>
    <t>NEW MT ARARAT HIGH SCHOOL</t>
  </si>
  <si>
    <t xml:space="preserve">RSU 20 (MSAD 56)          </t>
  </si>
  <si>
    <t>RSU 22 (MSAD 56)</t>
  </si>
  <si>
    <t>NORTHPORT (MSAD 34)</t>
  </si>
  <si>
    <t>LIMESTONE (RSU 39)</t>
  </si>
  <si>
    <t>EFT Date April 08, 2021</t>
  </si>
  <si>
    <t>FY 2021</t>
  </si>
  <si>
    <t>Debt Service Wire Transfer for May 2021 Payment</t>
  </si>
  <si>
    <t>Debt Service Series Payments for May 2021</t>
  </si>
  <si>
    <t>819-301-00-847</t>
  </si>
  <si>
    <t>NEW 5-12 SCHOOL &amp; PREK-4 ADDN/RENV (FINAL BOND)</t>
  </si>
  <si>
    <t>S2020B</t>
  </si>
  <si>
    <t>381-381-00-846</t>
  </si>
  <si>
    <t>SANFORD HIGH SCHOOL RENOVATION</t>
  </si>
  <si>
    <t>S2020A</t>
  </si>
  <si>
    <t>For  SERIES # S2020A</t>
  </si>
  <si>
    <t>For  SERIES # S2020B</t>
  </si>
  <si>
    <t>For  SERIES # S2019A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</si>
</sst>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right" readingOrder="1"/>
    </xf>
    <xf numFmtId="0" fontId="2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7" fontId="2" fillId="0" borderId="12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 vertical="top" wrapText="1" readingOrder="1"/>
    </xf>
    <xf numFmtId="7" fontId="3" fillId="0" borderId="12" xfId="0" applyNumberFormat="1" applyFont="1" applyFill="1" applyBorder="1" applyAlignment="1">
      <alignment vertical="top" wrapText="1" readingOrder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vertical="top"/>
      <protection locked="0"/>
    </xf>
    <xf numFmtId="172" fontId="2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72" fontId="5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readingOrder="1"/>
    </xf>
    <xf numFmtId="0" fontId="0" fillId="9" borderId="0" xfId="0" applyFill="1" applyAlignment="1">
      <alignment/>
    </xf>
    <xf numFmtId="0" fontId="3" fillId="9" borderId="0" xfId="0" applyFont="1" applyFill="1" applyAlignment="1" applyProtection="1">
      <alignment horizontal="right" vertical="top"/>
      <protection locked="0"/>
    </xf>
    <xf numFmtId="0" fontId="3" fillId="9" borderId="0" xfId="0" applyFont="1" applyFill="1" applyAlignment="1" applyProtection="1">
      <alignment horizontal="left" vertical="top"/>
      <protection locked="0"/>
    </xf>
    <xf numFmtId="0" fontId="2" fillId="9" borderId="0" xfId="0" applyFont="1" applyFill="1" applyAlignment="1" applyProtection="1">
      <alignment vertical="top"/>
      <protection locked="0"/>
    </xf>
    <xf numFmtId="172" fontId="3" fillId="9" borderId="0" xfId="0" applyNumberFormat="1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172" fontId="2" fillId="0" borderId="14" xfId="0" applyNumberFormat="1" applyFont="1" applyBorder="1" applyAlignment="1" applyProtection="1">
      <alignment vertical="top" readingOrder="1"/>
      <protection locked="0"/>
    </xf>
    <xf numFmtId="0" fontId="2" fillId="0" borderId="12" xfId="0" applyFont="1" applyFill="1" applyBorder="1" applyAlignment="1">
      <alignment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59" comment="" totalsRowShown="0">
  <tableColumns count="7">
    <tableColumn id="1" name="Project No"/>
    <tableColumn id="3" name="District Name"/>
    <tableColumn id="5" name="Project Name"/>
    <tableColumn id="6" name="Series No"/>
    <tableColumn id="7" name="Principal"/>
    <tableColumn id="8" name="Interest"/>
    <tableColumn id="9" name="Total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1" sqref="G41"/>
    </sheetView>
  </sheetViews>
  <sheetFormatPr defaultColWidth="9.140625" defaultRowHeight="12.75"/>
  <cols>
    <col min="1" max="1" width="2.8515625" style="15" customWidth="1"/>
    <col min="2" max="2" width="15.7109375" style="0" customWidth="1"/>
    <col min="3" max="3" width="28.28125" style="0" customWidth="1"/>
    <col min="4" max="4" width="43.8515625" style="0" customWidth="1"/>
    <col min="5" max="5" width="11.28125" style="0" customWidth="1"/>
    <col min="6" max="6" width="14.140625" style="0" customWidth="1"/>
    <col min="7" max="7" width="15.140625" style="0" customWidth="1"/>
    <col min="8" max="8" width="15.28125" style="0" customWidth="1"/>
  </cols>
  <sheetData>
    <row r="1" s="1" customFormat="1" ht="12.75">
      <c r="A1" s="14"/>
    </row>
    <row r="2" spans="1:8" s="1" customFormat="1" ht="21">
      <c r="A2" s="14"/>
      <c r="B2" s="29" t="s">
        <v>231</v>
      </c>
      <c r="C2" s="30"/>
      <c r="D2" s="30"/>
      <c r="E2" s="30"/>
      <c r="F2" s="30"/>
      <c r="G2" s="30"/>
      <c r="H2" s="30"/>
    </row>
    <row r="3" spans="1:4" s="1" customFormat="1" ht="15.75" customHeight="1">
      <c r="A3" s="14"/>
      <c r="B3" s="12" t="s">
        <v>229</v>
      </c>
      <c r="D3" s="13" t="s">
        <v>153</v>
      </c>
    </row>
    <row r="4" spans="1:4" s="1" customFormat="1" ht="15.75" customHeight="1">
      <c r="A4" s="14"/>
      <c r="B4" s="12" t="s">
        <v>230</v>
      </c>
      <c r="D4" s="13" t="s">
        <v>154</v>
      </c>
    </row>
    <row r="5" spans="1:4" s="1" customFormat="1" ht="15.75" customHeight="1">
      <c r="A5" s="14"/>
      <c r="D5" s="13" t="s">
        <v>232</v>
      </c>
    </row>
    <row r="6" spans="1:4" s="1" customFormat="1" ht="15.75" customHeight="1">
      <c r="A6" s="14"/>
      <c r="D6" s="13" t="s">
        <v>155</v>
      </c>
    </row>
    <row r="7" spans="2:8" s="2" customFormat="1" ht="12.75">
      <c r="B7" s="3" t="s">
        <v>17</v>
      </c>
      <c r="C7" s="4" t="s">
        <v>18</v>
      </c>
      <c r="D7" s="4" t="s">
        <v>19</v>
      </c>
      <c r="E7" s="4" t="s">
        <v>20</v>
      </c>
      <c r="F7" s="5" t="s">
        <v>21</v>
      </c>
      <c r="G7" s="5" t="s">
        <v>22</v>
      </c>
      <c r="H7" s="5" t="s">
        <v>23</v>
      </c>
    </row>
    <row r="8" spans="2:8" ht="12.75">
      <c r="B8" s="6" t="s">
        <v>105</v>
      </c>
      <c r="C8" s="7" t="s">
        <v>106</v>
      </c>
      <c r="D8" s="7" t="s">
        <v>71</v>
      </c>
      <c r="E8" s="7" t="s">
        <v>107</v>
      </c>
      <c r="F8" s="8">
        <v>0</v>
      </c>
      <c r="G8" s="8">
        <v>72112.37</v>
      </c>
      <c r="H8" s="8">
        <f>F8+G8</f>
        <v>72112.37</v>
      </c>
    </row>
    <row r="9" spans="2:8" ht="12.75">
      <c r="B9" s="6" t="s">
        <v>80</v>
      </c>
      <c r="C9" s="7" t="s">
        <v>81</v>
      </c>
      <c r="D9" s="7" t="s">
        <v>82</v>
      </c>
      <c r="E9" s="7" t="s">
        <v>83</v>
      </c>
      <c r="F9" s="8">
        <v>0</v>
      </c>
      <c r="G9" s="8">
        <v>245006.41</v>
      </c>
      <c r="H9" s="8">
        <f aca="true" t="shared" si="0" ref="H9:H58">F9+G9</f>
        <v>245006.41</v>
      </c>
    </row>
    <row r="10" spans="2:8" ht="12.75">
      <c r="B10" s="6" t="s">
        <v>75</v>
      </c>
      <c r="C10" s="7" t="s">
        <v>74</v>
      </c>
      <c r="D10" s="7" t="s">
        <v>76</v>
      </c>
      <c r="E10" s="7" t="s">
        <v>49</v>
      </c>
      <c r="F10" s="8">
        <v>0</v>
      </c>
      <c r="G10" s="8">
        <v>146779.92</v>
      </c>
      <c r="H10" s="8">
        <f t="shared" si="0"/>
        <v>146779.92</v>
      </c>
    </row>
    <row r="11" spans="2:8" ht="12.75">
      <c r="B11" s="6" t="s">
        <v>50</v>
      </c>
      <c r="C11" s="7" t="s">
        <v>51</v>
      </c>
      <c r="D11" s="7" t="s">
        <v>52</v>
      </c>
      <c r="E11" s="7" t="s">
        <v>53</v>
      </c>
      <c r="F11" s="8">
        <v>0</v>
      </c>
      <c r="G11" s="8">
        <v>34526.17</v>
      </c>
      <c r="H11" s="8">
        <f t="shared" si="0"/>
        <v>34526.17</v>
      </c>
    </row>
    <row r="12" spans="2:8" ht="12.75">
      <c r="B12" s="6" t="s">
        <v>91</v>
      </c>
      <c r="C12" s="7" t="s">
        <v>24</v>
      </c>
      <c r="D12" s="7" t="s">
        <v>25</v>
      </c>
      <c r="E12" s="7" t="s">
        <v>26</v>
      </c>
      <c r="F12" s="8">
        <v>0</v>
      </c>
      <c r="G12" s="8">
        <v>202243.62</v>
      </c>
      <c r="H12" s="8">
        <f t="shared" si="0"/>
        <v>202243.62</v>
      </c>
    </row>
    <row r="13" spans="2:8" ht="12.75">
      <c r="B13" s="6" t="s">
        <v>176</v>
      </c>
      <c r="C13" s="7" t="s">
        <v>177</v>
      </c>
      <c r="D13" s="7" t="s">
        <v>178</v>
      </c>
      <c r="E13" s="7" t="s">
        <v>86</v>
      </c>
      <c r="F13" s="8">
        <v>0</v>
      </c>
      <c r="G13" s="8">
        <v>165757.82</v>
      </c>
      <c r="H13" s="8">
        <f t="shared" si="0"/>
        <v>165757.82</v>
      </c>
    </row>
    <row r="14" spans="2:8" ht="12.75">
      <c r="B14" s="6" t="s">
        <v>191</v>
      </c>
      <c r="C14" s="7" t="s">
        <v>192</v>
      </c>
      <c r="D14" s="7" t="s">
        <v>193</v>
      </c>
      <c r="E14" s="7" t="s">
        <v>180</v>
      </c>
      <c r="F14" s="8">
        <v>0</v>
      </c>
      <c r="G14" s="8">
        <v>539974.05</v>
      </c>
      <c r="H14" s="8">
        <f t="shared" si="0"/>
        <v>539974.05</v>
      </c>
    </row>
    <row r="15" spans="2:8" ht="12.75">
      <c r="B15" s="6" t="s">
        <v>204</v>
      </c>
      <c r="C15" s="7" t="s">
        <v>205</v>
      </c>
      <c r="D15" s="7" t="s">
        <v>207</v>
      </c>
      <c r="E15" s="7" t="s">
        <v>194</v>
      </c>
      <c r="F15" s="8">
        <v>0</v>
      </c>
      <c r="G15" s="8">
        <v>86513.86</v>
      </c>
      <c r="H15" s="8">
        <f t="shared" si="0"/>
        <v>86513.86</v>
      </c>
    </row>
    <row r="16" spans="2:8" ht="12.75">
      <c r="B16" s="6" t="s">
        <v>206</v>
      </c>
      <c r="C16" s="7" t="s">
        <v>205</v>
      </c>
      <c r="D16" s="7" t="s">
        <v>208</v>
      </c>
      <c r="E16" s="7" t="s">
        <v>209</v>
      </c>
      <c r="F16" s="8">
        <v>0</v>
      </c>
      <c r="G16" s="8">
        <v>27932.08</v>
      </c>
      <c r="H16" s="8">
        <f t="shared" si="0"/>
        <v>27932.08</v>
      </c>
    </row>
    <row r="17" spans="2:8" ht="12.75">
      <c r="B17" s="6" t="s">
        <v>66</v>
      </c>
      <c r="C17" s="7" t="s">
        <v>67</v>
      </c>
      <c r="D17" s="7" t="s">
        <v>57</v>
      </c>
      <c r="E17" s="7" t="s">
        <v>53</v>
      </c>
      <c r="F17" s="8">
        <v>0</v>
      </c>
      <c r="G17" s="8">
        <v>54680.7</v>
      </c>
      <c r="H17" s="8">
        <f t="shared" si="0"/>
        <v>54680.7</v>
      </c>
    </row>
    <row r="18" spans="2:8" ht="12.75">
      <c r="B18" s="6" t="s">
        <v>41</v>
      </c>
      <c r="C18" s="7" t="s">
        <v>129</v>
      </c>
      <c r="D18" s="7" t="s">
        <v>42</v>
      </c>
      <c r="E18" s="7" t="s">
        <v>43</v>
      </c>
      <c r="F18" s="8">
        <v>0</v>
      </c>
      <c r="G18" s="8">
        <v>308376.5</v>
      </c>
      <c r="H18" s="8">
        <f t="shared" si="0"/>
        <v>308376.5</v>
      </c>
    </row>
    <row r="19" spans="2:8" ht="12.75" customHeight="1">
      <c r="B19" s="6" t="s">
        <v>210</v>
      </c>
      <c r="C19" s="7" t="s">
        <v>211</v>
      </c>
      <c r="D19" s="7" t="s">
        <v>212</v>
      </c>
      <c r="E19" s="7" t="s">
        <v>61</v>
      </c>
      <c r="F19" s="8">
        <v>0</v>
      </c>
      <c r="G19" s="8">
        <v>4892.23</v>
      </c>
      <c r="H19" s="8">
        <f t="shared" si="0"/>
        <v>4892.23</v>
      </c>
    </row>
    <row r="20" spans="2:8" ht="12.75">
      <c r="B20" s="6" t="s">
        <v>87</v>
      </c>
      <c r="C20" s="7" t="s">
        <v>114</v>
      </c>
      <c r="D20" s="7" t="s">
        <v>88</v>
      </c>
      <c r="E20" s="7" t="s">
        <v>32</v>
      </c>
      <c r="F20" s="8">
        <v>0</v>
      </c>
      <c r="G20" s="8">
        <v>43098.86</v>
      </c>
      <c r="H20" s="8">
        <f t="shared" si="0"/>
        <v>43098.86</v>
      </c>
    </row>
    <row r="21" spans="2:8" ht="12.75">
      <c r="B21" s="6" t="s">
        <v>196</v>
      </c>
      <c r="C21" s="7" t="s">
        <v>203</v>
      </c>
      <c r="D21" s="7" t="s">
        <v>82</v>
      </c>
      <c r="E21" s="7" t="s">
        <v>194</v>
      </c>
      <c r="F21" s="8">
        <v>0</v>
      </c>
      <c r="G21" s="8">
        <v>394237.43</v>
      </c>
      <c r="H21" s="8">
        <f t="shared" si="0"/>
        <v>394237.43</v>
      </c>
    </row>
    <row r="22" spans="2:8" ht="12.75">
      <c r="B22" s="6" t="s">
        <v>38</v>
      </c>
      <c r="C22" s="7" t="s">
        <v>143</v>
      </c>
      <c r="D22" s="7" t="s">
        <v>39</v>
      </c>
      <c r="E22" s="7" t="s">
        <v>40</v>
      </c>
      <c r="F22" s="8">
        <v>0</v>
      </c>
      <c r="G22" s="8">
        <v>263309.6</v>
      </c>
      <c r="H22" s="8">
        <f t="shared" si="0"/>
        <v>263309.6</v>
      </c>
    </row>
    <row r="23" spans="2:8" ht="12.75">
      <c r="B23" s="6" t="s">
        <v>89</v>
      </c>
      <c r="C23" s="7" t="s">
        <v>126</v>
      </c>
      <c r="D23" s="7" t="s">
        <v>90</v>
      </c>
      <c r="E23" s="7" t="s">
        <v>53</v>
      </c>
      <c r="F23" s="8">
        <v>0</v>
      </c>
      <c r="G23" s="8">
        <v>38194.6</v>
      </c>
      <c r="H23" s="8">
        <f t="shared" si="0"/>
        <v>38194.6</v>
      </c>
    </row>
    <row r="24" spans="2:8" ht="12.75">
      <c r="B24" s="6" t="s">
        <v>54</v>
      </c>
      <c r="C24" s="7" t="s">
        <v>113</v>
      </c>
      <c r="D24" s="7" t="s">
        <v>55</v>
      </c>
      <c r="E24" s="7" t="s">
        <v>56</v>
      </c>
      <c r="F24" s="8">
        <v>0</v>
      </c>
      <c r="G24" s="8">
        <v>166341.1</v>
      </c>
      <c r="H24" s="8">
        <f t="shared" si="0"/>
        <v>166341.1</v>
      </c>
    </row>
    <row r="25" spans="2:8" ht="12.75">
      <c r="B25" s="6" t="s">
        <v>64</v>
      </c>
      <c r="C25" s="7" t="s">
        <v>119</v>
      </c>
      <c r="D25" s="7" t="s">
        <v>65</v>
      </c>
      <c r="E25" s="7" t="s">
        <v>43</v>
      </c>
      <c r="F25" s="8">
        <v>0</v>
      </c>
      <c r="G25" s="8">
        <v>288110.49</v>
      </c>
      <c r="H25" s="8">
        <f t="shared" si="0"/>
        <v>288110.49</v>
      </c>
    </row>
    <row r="26" spans="2:8" ht="12.75">
      <c r="B26" s="6" t="s">
        <v>44</v>
      </c>
      <c r="C26" s="7" t="s">
        <v>152</v>
      </c>
      <c r="D26" s="7" t="s">
        <v>45</v>
      </c>
      <c r="E26" s="7" t="s">
        <v>46</v>
      </c>
      <c r="F26" s="8">
        <v>0</v>
      </c>
      <c r="G26" s="8">
        <v>35352.43</v>
      </c>
      <c r="H26" s="8">
        <f t="shared" si="0"/>
        <v>35352.43</v>
      </c>
    </row>
    <row r="27" spans="2:8" ht="12.75">
      <c r="B27" s="6" t="s">
        <v>47</v>
      </c>
      <c r="C27" s="7" t="s">
        <v>151</v>
      </c>
      <c r="D27" s="7" t="s">
        <v>48</v>
      </c>
      <c r="E27" s="7" t="s">
        <v>49</v>
      </c>
      <c r="F27" s="8">
        <v>0</v>
      </c>
      <c r="G27" s="8">
        <v>111449.92</v>
      </c>
      <c r="H27" s="8">
        <f t="shared" si="0"/>
        <v>111449.92</v>
      </c>
    </row>
    <row r="28" spans="2:8" ht="12.75">
      <c r="B28" s="6" t="s">
        <v>100</v>
      </c>
      <c r="C28" s="7" t="s">
        <v>101</v>
      </c>
      <c r="D28" s="7" t="s">
        <v>102</v>
      </c>
      <c r="E28" s="7" t="s">
        <v>86</v>
      </c>
      <c r="F28" s="8">
        <v>0</v>
      </c>
      <c r="G28" s="8">
        <v>170521.94</v>
      </c>
      <c r="H28" s="8">
        <f t="shared" si="0"/>
        <v>170521.94</v>
      </c>
    </row>
    <row r="29" spans="2:8" ht="12.75">
      <c r="B29" s="6" t="s">
        <v>103</v>
      </c>
      <c r="C29" s="7" t="s">
        <v>124</v>
      </c>
      <c r="D29" s="7" t="s">
        <v>104</v>
      </c>
      <c r="E29" s="7" t="s">
        <v>53</v>
      </c>
      <c r="F29" s="8">
        <v>0</v>
      </c>
      <c r="G29" s="8">
        <v>33888.76</v>
      </c>
      <c r="H29" s="8">
        <f t="shared" si="0"/>
        <v>33888.76</v>
      </c>
    </row>
    <row r="30" spans="2:8" ht="12.75">
      <c r="B30" s="6" t="s">
        <v>30</v>
      </c>
      <c r="C30" s="7" t="s">
        <v>125</v>
      </c>
      <c r="D30" s="7" t="s">
        <v>31</v>
      </c>
      <c r="E30" s="7" t="s">
        <v>32</v>
      </c>
      <c r="F30" s="8">
        <v>0</v>
      </c>
      <c r="G30" s="8">
        <v>47538.72</v>
      </c>
      <c r="H30" s="8">
        <f t="shared" si="0"/>
        <v>47538.72</v>
      </c>
    </row>
    <row r="31" spans="2:8" ht="25.5">
      <c r="B31" s="6" t="s">
        <v>185</v>
      </c>
      <c r="C31" s="7" t="s">
        <v>190</v>
      </c>
      <c r="D31" s="7" t="s">
        <v>216</v>
      </c>
      <c r="E31" s="7" t="s">
        <v>180</v>
      </c>
      <c r="F31" s="8">
        <v>0</v>
      </c>
      <c r="G31" s="8">
        <v>663294.72</v>
      </c>
      <c r="H31" s="8">
        <f t="shared" si="0"/>
        <v>663294.72</v>
      </c>
    </row>
    <row r="32" spans="2:8" ht="25.5">
      <c r="B32" s="6" t="s">
        <v>213</v>
      </c>
      <c r="C32" s="7" t="s">
        <v>214</v>
      </c>
      <c r="D32" s="7" t="s">
        <v>215</v>
      </c>
      <c r="E32" s="7" t="s">
        <v>209</v>
      </c>
      <c r="F32" s="8">
        <v>0</v>
      </c>
      <c r="G32" s="8">
        <v>118159.03</v>
      </c>
      <c r="H32" s="8">
        <f t="shared" si="0"/>
        <v>118159.03</v>
      </c>
    </row>
    <row r="33" spans="2:8" ht="25.5">
      <c r="B33" s="6" t="s">
        <v>233</v>
      </c>
      <c r="C33" s="7" t="s">
        <v>214</v>
      </c>
      <c r="D33" s="7" t="s">
        <v>234</v>
      </c>
      <c r="E33" s="7" t="s">
        <v>235</v>
      </c>
      <c r="F33" s="8">
        <v>0</v>
      </c>
      <c r="G33" s="8">
        <v>6982.06</v>
      </c>
      <c r="H33" s="8">
        <f t="shared" si="0"/>
        <v>6982.06</v>
      </c>
    </row>
    <row r="34" spans="2:8" ht="12.75">
      <c r="B34" s="6" t="s">
        <v>62</v>
      </c>
      <c r="C34" s="7" t="s">
        <v>115</v>
      </c>
      <c r="D34" s="7" t="s">
        <v>63</v>
      </c>
      <c r="E34" s="7" t="s">
        <v>37</v>
      </c>
      <c r="F34" s="8">
        <v>0</v>
      </c>
      <c r="G34" s="8">
        <v>17376.29</v>
      </c>
      <c r="H34" s="8">
        <f t="shared" si="0"/>
        <v>17376.29</v>
      </c>
    </row>
    <row r="35" spans="2:8" ht="12.75">
      <c r="B35" s="6" t="s">
        <v>72</v>
      </c>
      <c r="C35" s="7" t="s">
        <v>116</v>
      </c>
      <c r="D35" s="7" t="s">
        <v>73</v>
      </c>
      <c r="E35" s="7" t="s">
        <v>53</v>
      </c>
      <c r="F35" s="8">
        <v>0</v>
      </c>
      <c r="G35" s="8">
        <v>57511.17</v>
      </c>
      <c r="H35" s="8">
        <f t="shared" si="0"/>
        <v>57511.17</v>
      </c>
    </row>
    <row r="36" spans="2:8" ht="12.75">
      <c r="B36" s="6" t="s">
        <v>217</v>
      </c>
      <c r="C36" s="7" t="s">
        <v>130</v>
      </c>
      <c r="D36" s="7" t="s">
        <v>218</v>
      </c>
      <c r="E36" s="7" t="s">
        <v>37</v>
      </c>
      <c r="F36" s="8">
        <v>0</v>
      </c>
      <c r="G36" s="8">
        <v>6664.63</v>
      </c>
      <c r="H36" s="8">
        <f t="shared" si="0"/>
        <v>6664.63</v>
      </c>
    </row>
    <row r="37" spans="2:8" ht="12.75">
      <c r="B37" s="6" t="s">
        <v>108</v>
      </c>
      <c r="C37" s="7" t="s">
        <v>130</v>
      </c>
      <c r="D37" s="7" t="s">
        <v>109</v>
      </c>
      <c r="E37" s="7" t="s">
        <v>86</v>
      </c>
      <c r="F37" s="8">
        <v>0</v>
      </c>
      <c r="G37" s="8">
        <v>490389.55</v>
      </c>
      <c r="H37" s="8">
        <f t="shared" si="0"/>
        <v>490389.55</v>
      </c>
    </row>
    <row r="38" spans="2:8" ht="12.75">
      <c r="B38" s="6" t="s">
        <v>58</v>
      </c>
      <c r="C38" s="7" t="s">
        <v>118</v>
      </c>
      <c r="D38" s="7" t="s">
        <v>59</v>
      </c>
      <c r="E38" s="7" t="s">
        <v>43</v>
      </c>
      <c r="F38" s="8">
        <v>0</v>
      </c>
      <c r="G38" s="8">
        <v>132462</v>
      </c>
      <c r="H38" s="8">
        <f t="shared" si="0"/>
        <v>132462</v>
      </c>
    </row>
    <row r="39" spans="2:8" ht="12.75">
      <c r="B39" s="6" t="s">
        <v>70</v>
      </c>
      <c r="C39" s="7" t="s">
        <v>112</v>
      </c>
      <c r="D39" s="7" t="s">
        <v>71</v>
      </c>
      <c r="E39" s="7" t="s">
        <v>37</v>
      </c>
      <c r="F39" s="8">
        <v>0</v>
      </c>
      <c r="G39" s="8">
        <v>21151.89</v>
      </c>
      <c r="H39" s="8">
        <f t="shared" si="0"/>
        <v>21151.89</v>
      </c>
    </row>
    <row r="40" spans="2:8" ht="12.75">
      <c r="B40" s="6" t="s">
        <v>77</v>
      </c>
      <c r="C40" s="7" t="s">
        <v>173</v>
      </c>
      <c r="D40" s="7" t="s">
        <v>39</v>
      </c>
      <c r="E40" s="7" t="s">
        <v>78</v>
      </c>
      <c r="F40" s="8">
        <v>0</v>
      </c>
      <c r="G40" s="8">
        <v>140095.15</v>
      </c>
      <c r="H40" s="8">
        <f t="shared" si="0"/>
        <v>140095.15</v>
      </c>
    </row>
    <row r="41" spans="2:8" ht="12.75">
      <c r="B41" s="6" t="s">
        <v>35</v>
      </c>
      <c r="C41" s="7" t="s">
        <v>117</v>
      </c>
      <c r="D41" s="7" t="s">
        <v>36</v>
      </c>
      <c r="E41" s="7" t="s">
        <v>37</v>
      </c>
      <c r="F41" s="8">
        <v>0</v>
      </c>
      <c r="G41" s="8">
        <v>22239.49</v>
      </c>
      <c r="H41" s="8">
        <f t="shared" si="0"/>
        <v>22239.49</v>
      </c>
    </row>
    <row r="42" spans="2:8" ht="25.5">
      <c r="B42" s="6" t="s">
        <v>197</v>
      </c>
      <c r="C42" s="7" t="s">
        <v>199</v>
      </c>
      <c r="D42" s="7" t="s">
        <v>221</v>
      </c>
      <c r="E42" s="7" t="s">
        <v>194</v>
      </c>
      <c r="F42" s="8">
        <v>0</v>
      </c>
      <c r="G42" s="8">
        <v>460004.55</v>
      </c>
      <c r="H42" s="8">
        <f t="shared" si="0"/>
        <v>460004.55</v>
      </c>
    </row>
    <row r="43" spans="2:8" ht="25.5">
      <c r="B43" s="6" t="s">
        <v>219</v>
      </c>
      <c r="C43" s="7" t="s">
        <v>199</v>
      </c>
      <c r="D43" s="7" t="s">
        <v>220</v>
      </c>
      <c r="E43" s="7" t="s">
        <v>209</v>
      </c>
      <c r="F43" s="8">
        <v>0</v>
      </c>
      <c r="G43" s="8">
        <v>148518.2</v>
      </c>
      <c r="H43" s="8">
        <f t="shared" si="0"/>
        <v>148518.2</v>
      </c>
    </row>
    <row r="44" spans="2:8" ht="12.75">
      <c r="B44" s="6" t="s">
        <v>27</v>
      </c>
      <c r="C44" s="7" t="s">
        <v>120</v>
      </c>
      <c r="D44" s="7" t="s">
        <v>28</v>
      </c>
      <c r="E44" s="7" t="s">
        <v>29</v>
      </c>
      <c r="F44" s="8">
        <v>0</v>
      </c>
      <c r="G44" s="8">
        <v>77180.07</v>
      </c>
      <c r="H44" s="8">
        <f t="shared" si="0"/>
        <v>77180.07</v>
      </c>
    </row>
    <row r="45" spans="2:8" ht="12.75">
      <c r="B45" s="6" t="s">
        <v>92</v>
      </c>
      <c r="C45" s="7" t="s">
        <v>121</v>
      </c>
      <c r="D45" s="7" t="s">
        <v>93</v>
      </c>
      <c r="E45" s="7" t="s">
        <v>94</v>
      </c>
      <c r="F45" s="8">
        <v>0</v>
      </c>
      <c r="G45" s="8">
        <v>129174.33</v>
      </c>
      <c r="H45" s="8">
        <f t="shared" si="0"/>
        <v>129174.33</v>
      </c>
    </row>
    <row r="46" spans="2:8" ht="12.75">
      <c r="B46" s="6" t="s">
        <v>68</v>
      </c>
      <c r="C46" s="7" t="s">
        <v>122</v>
      </c>
      <c r="D46" s="7" t="s">
        <v>69</v>
      </c>
      <c r="E46" s="7" t="s">
        <v>29</v>
      </c>
      <c r="F46" s="8">
        <v>0</v>
      </c>
      <c r="G46" s="8">
        <v>105171.9</v>
      </c>
      <c r="H46" s="8">
        <f t="shared" si="0"/>
        <v>105171.9</v>
      </c>
    </row>
    <row r="47" spans="2:8" ht="12.75">
      <c r="B47" s="6" t="s">
        <v>175</v>
      </c>
      <c r="C47" s="7" t="s">
        <v>189</v>
      </c>
      <c r="D47" s="7" t="s">
        <v>79</v>
      </c>
      <c r="E47" s="7" t="s">
        <v>29</v>
      </c>
      <c r="F47" s="8">
        <v>0</v>
      </c>
      <c r="G47" s="8">
        <v>91007.08</v>
      </c>
      <c r="H47" s="8">
        <f t="shared" si="0"/>
        <v>91007.08</v>
      </c>
    </row>
    <row r="48" spans="2:8" ht="12.75">
      <c r="B48" s="6" t="s">
        <v>33</v>
      </c>
      <c r="C48" s="7" t="s">
        <v>127</v>
      </c>
      <c r="D48" s="7" t="s">
        <v>34</v>
      </c>
      <c r="E48" s="7" t="s">
        <v>32</v>
      </c>
      <c r="F48" s="8">
        <v>0</v>
      </c>
      <c r="G48" s="8">
        <v>87791.46</v>
      </c>
      <c r="H48" s="8">
        <f t="shared" si="0"/>
        <v>87791.46</v>
      </c>
    </row>
    <row r="49" spans="2:8" ht="12.75">
      <c r="B49" s="6" t="s">
        <v>159</v>
      </c>
      <c r="C49" s="7" t="s">
        <v>160</v>
      </c>
      <c r="D49" s="7" t="s">
        <v>161</v>
      </c>
      <c r="E49" s="7" t="s">
        <v>162</v>
      </c>
      <c r="F49" s="8">
        <v>0</v>
      </c>
      <c r="G49" s="32">
        <v>311741.93</v>
      </c>
      <c r="H49" s="8">
        <f t="shared" si="0"/>
        <v>311741.93</v>
      </c>
    </row>
    <row r="50" spans="2:8" ht="12.75">
      <c r="B50" s="6" t="s">
        <v>84</v>
      </c>
      <c r="C50" s="7" t="s">
        <v>123</v>
      </c>
      <c r="D50" s="7" t="s">
        <v>85</v>
      </c>
      <c r="E50" s="7" t="s">
        <v>29</v>
      </c>
      <c r="F50" s="8">
        <v>0</v>
      </c>
      <c r="G50" s="8">
        <v>72883.13</v>
      </c>
      <c r="H50" s="8">
        <f t="shared" si="0"/>
        <v>72883.13</v>
      </c>
    </row>
    <row r="51" spans="2:8" ht="12.75">
      <c r="B51" s="6" t="s">
        <v>156</v>
      </c>
      <c r="C51" s="7" t="s">
        <v>157</v>
      </c>
      <c r="D51" s="7" t="s">
        <v>158</v>
      </c>
      <c r="E51" s="7" t="s">
        <v>61</v>
      </c>
      <c r="F51" s="8">
        <v>0</v>
      </c>
      <c r="G51" s="8">
        <v>42443.4</v>
      </c>
      <c r="H51" s="8">
        <f t="shared" si="0"/>
        <v>42443.4</v>
      </c>
    </row>
    <row r="52" spans="2:8" ht="12.75">
      <c r="B52" s="6" t="s">
        <v>169</v>
      </c>
      <c r="C52" s="7" t="s">
        <v>170</v>
      </c>
      <c r="D52" s="7" t="s">
        <v>172</v>
      </c>
      <c r="E52" s="7" t="s">
        <v>171</v>
      </c>
      <c r="F52" s="8">
        <v>0</v>
      </c>
      <c r="G52" s="8">
        <v>60269.12</v>
      </c>
      <c r="H52" s="8">
        <f t="shared" si="0"/>
        <v>60269.12</v>
      </c>
    </row>
    <row r="53" spans="2:8" ht="12.75">
      <c r="B53" s="6" t="s">
        <v>95</v>
      </c>
      <c r="C53" s="7" t="s">
        <v>128</v>
      </c>
      <c r="D53" s="7" t="s">
        <v>96</v>
      </c>
      <c r="E53" s="7" t="s">
        <v>53</v>
      </c>
      <c r="F53" s="8">
        <v>0</v>
      </c>
      <c r="G53" s="8">
        <v>32477.92</v>
      </c>
      <c r="H53" s="8">
        <f t="shared" si="0"/>
        <v>32477.92</v>
      </c>
    </row>
    <row r="54" spans="2:8" ht="12.75">
      <c r="B54" s="6" t="s">
        <v>222</v>
      </c>
      <c r="C54" s="7" t="s">
        <v>223</v>
      </c>
      <c r="D54" s="7" t="s">
        <v>224</v>
      </c>
      <c r="E54" s="7" t="s">
        <v>209</v>
      </c>
      <c r="F54" s="8">
        <v>0</v>
      </c>
      <c r="G54" s="8">
        <v>676503.62</v>
      </c>
      <c r="H54" s="8">
        <f t="shared" si="0"/>
        <v>676503.62</v>
      </c>
    </row>
    <row r="55" spans="2:8" ht="12.75">
      <c r="B55" s="6" t="s">
        <v>181</v>
      </c>
      <c r="C55" s="7" t="s">
        <v>182</v>
      </c>
      <c r="D55" s="7" t="s">
        <v>183</v>
      </c>
      <c r="E55" s="7" t="s">
        <v>179</v>
      </c>
      <c r="F55" s="8">
        <v>0</v>
      </c>
      <c r="G55" s="8">
        <v>1269347.73</v>
      </c>
      <c r="H55" s="8">
        <f t="shared" si="0"/>
        <v>1269347.73</v>
      </c>
    </row>
    <row r="56" spans="2:8" ht="25.5">
      <c r="B56" s="6" t="s">
        <v>195</v>
      </c>
      <c r="C56" s="7" t="s">
        <v>182</v>
      </c>
      <c r="D56" s="7" t="s">
        <v>200</v>
      </c>
      <c r="E56" s="7" t="s">
        <v>194</v>
      </c>
      <c r="F56" s="8">
        <v>0</v>
      </c>
      <c r="G56" s="8">
        <v>640642.6</v>
      </c>
      <c r="H56" s="8">
        <f t="shared" si="0"/>
        <v>640642.6</v>
      </c>
    </row>
    <row r="57" spans="2:8" ht="12.75">
      <c r="B57" s="6" t="s">
        <v>236</v>
      </c>
      <c r="C57" s="7" t="s">
        <v>182</v>
      </c>
      <c r="D57" s="33" t="s">
        <v>237</v>
      </c>
      <c r="E57" s="33" t="s">
        <v>238</v>
      </c>
      <c r="F57" s="8">
        <v>0</v>
      </c>
      <c r="G57" s="8">
        <v>20697.28</v>
      </c>
      <c r="H57" s="8">
        <f t="shared" si="0"/>
        <v>20697.28</v>
      </c>
    </row>
    <row r="58" spans="2:8" ht="12.75">
      <c r="B58" s="6" t="s">
        <v>97</v>
      </c>
      <c r="C58" s="7" t="s">
        <v>98</v>
      </c>
      <c r="D58" s="7" t="s">
        <v>99</v>
      </c>
      <c r="E58" s="7" t="s">
        <v>37</v>
      </c>
      <c r="F58" s="8">
        <v>0</v>
      </c>
      <c r="G58" s="8">
        <v>28401.62</v>
      </c>
      <c r="H58" s="8">
        <f t="shared" si="0"/>
        <v>28401.62</v>
      </c>
    </row>
    <row r="59" spans="2:8" ht="15.75">
      <c r="B59" s="9" t="s">
        <v>110</v>
      </c>
      <c r="C59" s="10" t="s">
        <v>111</v>
      </c>
      <c r="D59" s="7"/>
      <c r="E59" s="7"/>
      <c r="F59" s="11">
        <f>SUBTOTAL(109,F8:F58)</f>
        <v>0</v>
      </c>
      <c r="G59" s="11">
        <f>SUBTOTAL(109,G8:G58)</f>
        <v>9411421.5</v>
      </c>
      <c r="H59" s="11">
        <f>SUBTOTAL(109,H8:H58)</f>
        <v>9411421.5</v>
      </c>
    </row>
  </sheetData>
  <sheetProtection/>
  <mergeCells count="1">
    <mergeCell ref="B2:H2"/>
  </mergeCells>
  <printOptions/>
  <pageMargins left="0" right="0" top="0" bottom="0" header="0" footer="0"/>
  <pageSetup horizontalDpi="600" verticalDpi="600" orientation="portrait" r:id="rId2"/>
  <headerFooter alignWithMargins="0">
    <oddFooter>&amp;L&amp;C&amp;R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23" sqref="D23"/>
    </sheetView>
  </sheetViews>
  <sheetFormatPr defaultColWidth="8.8515625" defaultRowHeight="12.75"/>
  <cols>
    <col min="1" max="1" width="11.28125" style="1" customWidth="1"/>
    <col min="2" max="2" width="16.28125" style="1" customWidth="1"/>
    <col min="3" max="3" width="23.28125" style="1" customWidth="1"/>
    <col min="4" max="4" width="41.00390625" style="1" customWidth="1"/>
    <col min="5" max="5" width="14.140625" style="1" customWidth="1"/>
    <col min="6" max="6" width="14.28125" style="1" customWidth="1"/>
    <col min="7" max="7" width="14.140625" style="1" customWidth="1"/>
    <col min="8" max="16384" width="8.8515625" style="1" customWidth="1"/>
  </cols>
  <sheetData>
    <row r="1" ht="12.75">
      <c r="A1" s="14"/>
    </row>
    <row r="2" spans="1:7" ht="21">
      <c r="A2" s="29" t="s">
        <v>231</v>
      </c>
      <c r="B2" s="31"/>
      <c r="C2" s="31"/>
      <c r="D2" s="31"/>
      <c r="E2" s="31"/>
      <c r="F2" s="31"/>
      <c r="G2" s="31"/>
    </row>
    <row r="3" spans="1:4" ht="15.75" customHeight="1">
      <c r="A3" s="14"/>
      <c r="C3" s="13"/>
      <c r="D3" s="13" t="s">
        <v>153</v>
      </c>
    </row>
    <row r="4" spans="1:4" ht="15.75" customHeight="1">
      <c r="A4" s="14"/>
      <c r="B4" s="12" t="s">
        <v>229</v>
      </c>
      <c r="D4" s="13" t="s">
        <v>154</v>
      </c>
    </row>
    <row r="5" spans="1:4" ht="15.75" customHeight="1">
      <c r="A5" s="14"/>
      <c r="B5" s="12" t="s">
        <v>230</v>
      </c>
      <c r="D5" s="13" t="s">
        <v>232</v>
      </c>
    </row>
    <row r="6" spans="1:4" ht="15.75" customHeight="1">
      <c r="A6" s="14"/>
      <c r="D6" s="13" t="s">
        <v>163</v>
      </c>
    </row>
    <row r="7" ht="21" customHeight="1"/>
    <row r="8" spans="1:7" ht="12.75">
      <c r="A8" s="23" t="s">
        <v>20</v>
      </c>
      <c r="B8" s="23" t="s">
        <v>17</v>
      </c>
      <c r="C8" s="23" t="s">
        <v>18</v>
      </c>
      <c r="D8" s="23" t="s">
        <v>19</v>
      </c>
      <c r="E8" s="23" t="s">
        <v>21</v>
      </c>
      <c r="F8" s="23" t="s">
        <v>22</v>
      </c>
      <c r="G8" s="23" t="s">
        <v>23</v>
      </c>
    </row>
    <row r="9" spans="1:7" ht="12.75">
      <c r="A9" s="16" t="s">
        <v>37</v>
      </c>
      <c r="B9" s="16" t="s">
        <v>35</v>
      </c>
      <c r="C9" s="16" t="s">
        <v>132</v>
      </c>
      <c r="D9" s="16" t="s">
        <v>36</v>
      </c>
      <c r="E9" s="17">
        <v>0</v>
      </c>
      <c r="F9" s="17">
        <v>22239.49</v>
      </c>
      <c r="G9" s="17">
        <f aca="true" t="shared" si="0" ref="G9:G26">E9+F9</f>
        <v>22239.49</v>
      </c>
    </row>
    <row r="10" spans="1:7" ht="12.75">
      <c r="A10" s="16"/>
      <c r="B10" s="16" t="s">
        <v>217</v>
      </c>
      <c r="C10" s="16" t="s">
        <v>226</v>
      </c>
      <c r="D10" s="16" t="s">
        <v>218</v>
      </c>
      <c r="E10" s="17">
        <v>0</v>
      </c>
      <c r="F10" s="17">
        <v>6664.63</v>
      </c>
      <c r="G10" s="17">
        <f t="shared" si="0"/>
        <v>6664.63</v>
      </c>
    </row>
    <row r="11" spans="2:7" ht="12.75">
      <c r="B11" s="16" t="s">
        <v>62</v>
      </c>
      <c r="C11" s="16" t="s">
        <v>225</v>
      </c>
      <c r="D11" s="16" t="s">
        <v>63</v>
      </c>
      <c r="E11" s="17">
        <v>0</v>
      </c>
      <c r="F11" s="17">
        <v>17376.29</v>
      </c>
      <c r="G11" s="17">
        <f t="shared" si="0"/>
        <v>17376.29</v>
      </c>
    </row>
    <row r="12" spans="2:7" ht="12.75">
      <c r="B12" s="16" t="s">
        <v>70</v>
      </c>
      <c r="C12" s="16" t="s">
        <v>133</v>
      </c>
      <c r="D12" s="16" t="s">
        <v>71</v>
      </c>
      <c r="E12" s="17">
        <v>0</v>
      </c>
      <c r="F12" s="17">
        <v>21151.89</v>
      </c>
      <c r="G12" s="17">
        <f t="shared" si="0"/>
        <v>21151.89</v>
      </c>
    </row>
    <row r="13" spans="2:7" ht="12.75">
      <c r="B13" s="16" t="s">
        <v>97</v>
      </c>
      <c r="C13" s="16" t="s">
        <v>98</v>
      </c>
      <c r="D13" s="16" t="s">
        <v>99</v>
      </c>
      <c r="E13" s="17">
        <v>0</v>
      </c>
      <c r="F13" s="17">
        <v>28401.62</v>
      </c>
      <c r="G13" s="17">
        <f t="shared" si="0"/>
        <v>28401.62</v>
      </c>
    </row>
    <row r="14" spans="1:7" ht="12.75">
      <c r="A14" s="24"/>
      <c r="B14" s="25" t="s">
        <v>0</v>
      </c>
      <c r="C14" s="26" t="s">
        <v>1</v>
      </c>
      <c r="D14" s="27"/>
      <c r="E14" s="28">
        <f>SUM(E9:E13)</f>
        <v>0</v>
      </c>
      <c r="F14" s="28">
        <f>SUM(F9:F13)</f>
        <v>95833.92</v>
      </c>
      <c r="G14" s="28">
        <f t="shared" si="0"/>
        <v>95833.92</v>
      </c>
    </row>
    <row r="15" spans="1:7" ht="12.75">
      <c r="A15" s="16" t="s">
        <v>61</v>
      </c>
      <c r="B15" s="16" t="s">
        <v>210</v>
      </c>
      <c r="C15" s="16" t="s">
        <v>227</v>
      </c>
      <c r="D15" s="16" t="s">
        <v>212</v>
      </c>
      <c r="E15" s="17">
        <v>0</v>
      </c>
      <c r="F15" s="17">
        <v>4892.23</v>
      </c>
      <c r="G15" s="17">
        <f t="shared" si="0"/>
        <v>4892.23</v>
      </c>
    </row>
    <row r="16" spans="1:7" ht="12.75">
      <c r="A16" s="16"/>
      <c r="B16" s="16" t="s">
        <v>156</v>
      </c>
      <c r="C16" s="16" t="s">
        <v>165</v>
      </c>
      <c r="D16" s="16" t="s">
        <v>60</v>
      </c>
      <c r="E16" s="17">
        <v>0</v>
      </c>
      <c r="F16" s="17">
        <v>42443.4</v>
      </c>
      <c r="G16" s="17">
        <f t="shared" si="0"/>
        <v>42443.4</v>
      </c>
    </row>
    <row r="17" spans="1:7" ht="12.75">
      <c r="A17" s="24"/>
      <c r="B17" s="25" t="s">
        <v>0</v>
      </c>
      <c r="C17" s="26" t="s">
        <v>2</v>
      </c>
      <c r="D17" s="27"/>
      <c r="E17" s="28">
        <f>SUM(E15:E16)</f>
        <v>0</v>
      </c>
      <c r="F17" s="28">
        <f>SUM(F15:F16)</f>
        <v>47335.630000000005</v>
      </c>
      <c r="G17" s="28">
        <f t="shared" si="0"/>
        <v>47335.630000000005</v>
      </c>
    </row>
    <row r="18" spans="1:7" ht="12.75">
      <c r="A18" s="16" t="s">
        <v>53</v>
      </c>
      <c r="B18" s="16" t="s">
        <v>50</v>
      </c>
      <c r="C18" s="16" t="s">
        <v>51</v>
      </c>
      <c r="D18" s="16" t="s">
        <v>52</v>
      </c>
      <c r="E18" s="17">
        <v>0</v>
      </c>
      <c r="F18" s="17">
        <v>34526.17</v>
      </c>
      <c r="G18" s="17">
        <f t="shared" si="0"/>
        <v>34526.17</v>
      </c>
    </row>
    <row r="19" spans="2:7" ht="12.75">
      <c r="B19" s="16" t="s">
        <v>66</v>
      </c>
      <c r="C19" s="16" t="s">
        <v>67</v>
      </c>
      <c r="D19" s="16" t="s">
        <v>57</v>
      </c>
      <c r="E19" s="17">
        <v>0</v>
      </c>
      <c r="F19" s="17">
        <v>54680.7</v>
      </c>
      <c r="G19" s="17">
        <f t="shared" si="0"/>
        <v>54680.7</v>
      </c>
    </row>
    <row r="20" spans="2:7" ht="12.75">
      <c r="B20" s="16" t="s">
        <v>72</v>
      </c>
      <c r="C20" s="16" t="s">
        <v>134</v>
      </c>
      <c r="D20" s="16" t="s">
        <v>73</v>
      </c>
      <c r="E20" s="17">
        <v>0</v>
      </c>
      <c r="F20" s="17">
        <v>57511.17</v>
      </c>
      <c r="G20" s="17">
        <f t="shared" si="0"/>
        <v>57511.17</v>
      </c>
    </row>
    <row r="21" spans="2:7" ht="12.75">
      <c r="B21" s="16" t="s">
        <v>89</v>
      </c>
      <c r="C21" s="16" t="s">
        <v>135</v>
      </c>
      <c r="D21" s="16" t="s">
        <v>90</v>
      </c>
      <c r="E21" s="17">
        <v>0</v>
      </c>
      <c r="F21" s="17">
        <v>38194.6</v>
      </c>
      <c r="G21" s="17">
        <f t="shared" si="0"/>
        <v>38194.6</v>
      </c>
    </row>
    <row r="22" spans="2:7" ht="12.75">
      <c r="B22" s="16" t="s">
        <v>95</v>
      </c>
      <c r="C22" s="16" t="s">
        <v>136</v>
      </c>
      <c r="D22" s="16" t="s">
        <v>96</v>
      </c>
      <c r="E22" s="17">
        <v>0</v>
      </c>
      <c r="F22" s="17">
        <v>32477.92</v>
      </c>
      <c r="G22" s="17">
        <f t="shared" si="0"/>
        <v>32477.92</v>
      </c>
    </row>
    <row r="23" spans="2:7" ht="12.75">
      <c r="B23" s="16" t="s">
        <v>103</v>
      </c>
      <c r="C23" s="16" t="s">
        <v>137</v>
      </c>
      <c r="D23" s="16" t="s">
        <v>104</v>
      </c>
      <c r="E23" s="17">
        <v>0</v>
      </c>
      <c r="F23" s="17">
        <v>33888.76</v>
      </c>
      <c r="G23" s="17">
        <f t="shared" si="0"/>
        <v>33888.76</v>
      </c>
    </row>
    <row r="24" spans="1:7" ht="12.75">
      <c r="A24" s="24"/>
      <c r="B24" s="25" t="s">
        <v>0</v>
      </c>
      <c r="C24" s="26" t="s">
        <v>3</v>
      </c>
      <c r="D24" s="27"/>
      <c r="E24" s="28">
        <f>SUM(E18:E23)</f>
        <v>0</v>
      </c>
      <c r="F24" s="28">
        <f>SUM(F18:F23)</f>
        <v>251279.32</v>
      </c>
      <c r="G24" s="28">
        <f t="shared" si="0"/>
        <v>251279.32</v>
      </c>
    </row>
    <row r="25" spans="1:7" ht="12.75">
      <c r="A25" s="16" t="s">
        <v>107</v>
      </c>
      <c r="B25" s="16" t="s">
        <v>105</v>
      </c>
      <c r="C25" s="16" t="s">
        <v>106</v>
      </c>
      <c r="D25" s="16" t="s">
        <v>71</v>
      </c>
      <c r="E25" s="17">
        <v>0</v>
      </c>
      <c r="F25" s="17">
        <v>72112.37</v>
      </c>
      <c r="G25" s="17">
        <f t="shared" si="0"/>
        <v>72112.37</v>
      </c>
    </row>
    <row r="26" spans="1:7" ht="12.75">
      <c r="A26" s="24"/>
      <c r="B26" s="25" t="s">
        <v>0</v>
      </c>
      <c r="C26" s="26" t="s">
        <v>4</v>
      </c>
      <c r="D26" s="27"/>
      <c r="E26" s="28">
        <f>SUM(E25)</f>
        <v>0</v>
      </c>
      <c r="F26" s="28">
        <f>SUM(F25)</f>
        <v>72112.37</v>
      </c>
      <c r="G26" s="28">
        <f t="shared" si="0"/>
        <v>72112.37</v>
      </c>
    </row>
    <row r="27" spans="1:7" ht="12.75">
      <c r="A27" s="16" t="s">
        <v>32</v>
      </c>
      <c r="B27" s="16" t="s">
        <v>30</v>
      </c>
      <c r="C27" s="16" t="s">
        <v>131</v>
      </c>
      <c r="D27" s="16" t="s">
        <v>31</v>
      </c>
      <c r="E27" s="17">
        <v>0</v>
      </c>
      <c r="F27" s="17">
        <v>47538.72</v>
      </c>
      <c r="G27" s="17">
        <f aca="true" t="shared" si="1" ref="G27:G64">E27+F27</f>
        <v>47538.72</v>
      </c>
    </row>
    <row r="28" spans="2:7" ht="12.75">
      <c r="B28" s="16" t="s">
        <v>33</v>
      </c>
      <c r="C28" s="16" t="s">
        <v>138</v>
      </c>
      <c r="D28" s="16" t="s">
        <v>34</v>
      </c>
      <c r="E28" s="17">
        <v>0</v>
      </c>
      <c r="F28" s="17">
        <v>87791.46</v>
      </c>
      <c r="G28" s="17">
        <f t="shared" si="1"/>
        <v>87791.46</v>
      </c>
    </row>
    <row r="29" spans="2:7" ht="12.75">
      <c r="B29" s="16" t="s">
        <v>87</v>
      </c>
      <c r="C29" s="16" t="s">
        <v>139</v>
      </c>
      <c r="D29" s="16" t="s">
        <v>88</v>
      </c>
      <c r="E29" s="17">
        <v>0</v>
      </c>
      <c r="F29" s="17">
        <v>43098.86</v>
      </c>
      <c r="G29" s="17">
        <f t="shared" si="1"/>
        <v>43098.86</v>
      </c>
    </row>
    <row r="30" spans="1:7" ht="12.75">
      <c r="A30" s="24"/>
      <c r="B30" s="25" t="s">
        <v>0</v>
      </c>
      <c r="C30" s="26" t="s">
        <v>5</v>
      </c>
      <c r="D30" s="27"/>
      <c r="E30" s="28">
        <f>SUM(E27:E29)</f>
        <v>0</v>
      </c>
      <c r="F30" s="28">
        <f>SUM(F27:F29)</f>
        <v>178429.03999999998</v>
      </c>
      <c r="G30" s="28">
        <f t="shared" si="1"/>
        <v>178429.03999999998</v>
      </c>
    </row>
    <row r="31" spans="1:7" ht="12.75">
      <c r="A31" s="16" t="s">
        <v>29</v>
      </c>
      <c r="B31" s="16" t="s">
        <v>27</v>
      </c>
      <c r="C31" s="16" t="s">
        <v>140</v>
      </c>
      <c r="D31" s="16" t="s">
        <v>28</v>
      </c>
      <c r="E31" s="17">
        <v>0</v>
      </c>
      <c r="F31" s="17">
        <v>77180.07</v>
      </c>
      <c r="G31" s="17">
        <f t="shared" si="1"/>
        <v>77180.07</v>
      </c>
    </row>
    <row r="32" spans="2:7" ht="12.75">
      <c r="B32" s="16" t="s">
        <v>68</v>
      </c>
      <c r="C32" s="16" t="s">
        <v>141</v>
      </c>
      <c r="D32" s="16" t="s">
        <v>69</v>
      </c>
      <c r="E32" s="17">
        <v>0</v>
      </c>
      <c r="F32" s="17">
        <v>105171.9</v>
      </c>
      <c r="G32" s="17">
        <f t="shared" si="1"/>
        <v>105171.9</v>
      </c>
    </row>
    <row r="33" spans="2:7" ht="12.75">
      <c r="B33" s="16" t="s">
        <v>175</v>
      </c>
      <c r="C33" s="16" t="s">
        <v>174</v>
      </c>
      <c r="D33" s="16" t="s">
        <v>79</v>
      </c>
      <c r="E33" s="17">
        <v>0</v>
      </c>
      <c r="F33" s="17">
        <v>91007.08</v>
      </c>
      <c r="G33" s="17">
        <f t="shared" si="1"/>
        <v>91007.08</v>
      </c>
    </row>
    <row r="34" spans="2:7" ht="12.75">
      <c r="B34" s="16" t="s">
        <v>84</v>
      </c>
      <c r="C34" s="16" t="s">
        <v>142</v>
      </c>
      <c r="D34" s="16" t="s">
        <v>85</v>
      </c>
      <c r="E34" s="17">
        <v>0</v>
      </c>
      <c r="F34" s="17">
        <v>72883.13</v>
      </c>
      <c r="G34" s="17">
        <f t="shared" si="1"/>
        <v>72883.13</v>
      </c>
    </row>
    <row r="35" spans="1:7" ht="12.75">
      <c r="A35" s="24"/>
      <c r="B35" s="25" t="s">
        <v>0</v>
      </c>
      <c r="C35" s="26" t="s">
        <v>6</v>
      </c>
      <c r="D35" s="27"/>
      <c r="E35" s="28">
        <f>SUM(E31:E34)</f>
        <v>0</v>
      </c>
      <c r="F35" s="28">
        <f>SUM(F31:F34)</f>
        <v>346242.18</v>
      </c>
      <c r="G35" s="28">
        <f t="shared" si="1"/>
        <v>346242.18</v>
      </c>
    </row>
    <row r="36" spans="1:7" ht="12.75">
      <c r="A36" s="16" t="s">
        <v>40</v>
      </c>
      <c r="B36" s="16" t="s">
        <v>38</v>
      </c>
      <c r="C36" s="16" t="s">
        <v>144</v>
      </c>
      <c r="D36" s="16" t="s">
        <v>39</v>
      </c>
      <c r="E36" s="17">
        <v>0</v>
      </c>
      <c r="F36" s="17">
        <v>263309.6</v>
      </c>
      <c r="G36" s="17">
        <f t="shared" si="1"/>
        <v>263309.6</v>
      </c>
    </row>
    <row r="37" spans="1:7" ht="12.75">
      <c r="A37" s="24"/>
      <c r="B37" s="25" t="s">
        <v>0</v>
      </c>
      <c r="C37" s="26" t="s">
        <v>7</v>
      </c>
      <c r="D37" s="27"/>
      <c r="E37" s="28">
        <f>SUM(E36)</f>
        <v>0</v>
      </c>
      <c r="F37" s="28">
        <f>SUM(F36)</f>
        <v>263309.6</v>
      </c>
      <c r="G37" s="28">
        <f t="shared" si="1"/>
        <v>263309.6</v>
      </c>
    </row>
    <row r="38" spans="1:7" ht="12.75">
      <c r="A38" s="16" t="s">
        <v>94</v>
      </c>
      <c r="B38" s="16" t="s">
        <v>92</v>
      </c>
      <c r="C38" s="16" t="s">
        <v>145</v>
      </c>
      <c r="D38" s="16" t="s">
        <v>93</v>
      </c>
      <c r="E38" s="17">
        <v>0</v>
      </c>
      <c r="F38" s="17">
        <v>129174.33</v>
      </c>
      <c r="G38" s="17">
        <f t="shared" si="1"/>
        <v>129174.33</v>
      </c>
    </row>
    <row r="39" spans="1:7" ht="12.75">
      <c r="A39" s="24"/>
      <c r="B39" s="25" t="s">
        <v>0</v>
      </c>
      <c r="C39" s="26" t="s">
        <v>8</v>
      </c>
      <c r="D39" s="27"/>
      <c r="E39" s="28">
        <f>SUM(E38)</f>
        <v>0</v>
      </c>
      <c r="F39" s="28">
        <f>SUM(F38)</f>
        <v>129174.33</v>
      </c>
      <c r="G39" s="28">
        <f t="shared" si="1"/>
        <v>129174.33</v>
      </c>
    </row>
    <row r="40" spans="1:7" ht="12.75">
      <c r="A40" s="16" t="s">
        <v>43</v>
      </c>
      <c r="B40" s="16" t="s">
        <v>41</v>
      </c>
      <c r="C40" s="16" t="s">
        <v>146</v>
      </c>
      <c r="D40" s="16" t="s">
        <v>42</v>
      </c>
      <c r="E40" s="17">
        <v>0</v>
      </c>
      <c r="F40" s="17">
        <v>308376.5</v>
      </c>
      <c r="G40" s="17">
        <f t="shared" si="1"/>
        <v>308376.5</v>
      </c>
    </row>
    <row r="41" spans="2:7" ht="12.75">
      <c r="B41" s="16" t="s">
        <v>58</v>
      </c>
      <c r="C41" s="16" t="s">
        <v>118</v>
      </c>
      <c r="D41" s="16" t="s">
        <v>59</v>
      </c>
      <c r="E41" s="17">
        <v>0</v>
      </c>
      <c r="F41" s="17">
        <v>132462</v>
      </c>
      <c r="G41" s="17">
        <f t="shared" si="1"/>
        <v>132462</v>
      </c>
    </row>
    <row r="42" spans="2:7" ht="12.75">
      <c r="B42" s="16" t="s">
        <v>64</v>
      </c>
      <c r="C42" s="16" t="s">
        <v>147</v>
      </c>
      <c r="D42" s="16" t="s">
        <v>65</v>
      </c>
      <c r="E42" s="17">
        <v>0</v>
      </c>
      <c r="F42" s="17">
        <v>288110.49</v>
      </c>
      <c r="G42" s="17">
        <f t="shared" si="1"/>
        <v>288110.49</v>
      </c>
    </row>
    <row r="43" spans="1:7" ht="12.75">
      <c r="A43" s="24"/>
      <c r="B43" s="25" t="s">
        <v>0</v>
      </c>
      <c r="C43" s="26" t="s">
        <v>9</v>
      </c>
      <c r="D43" s="27"/>
      <c r="E43" s="28">
        <f>SUM(E40:E42)</f>
        <v>0</v>
      </c>
      <c r="F43" s="28">
        <f>SUM(F40:F42)</f>
        <v>728948.99</v>
      </c>
      <c r="G43" s="28">
        <f t="shared" si="1"/>
        <v>728948.99</v>
      </c>
    </row>
    <row r="44" spans="1:7" ht="12.75">
      <c r="A44" s="16" t="s">
        <v>78</v>
      </c>
      <c r="B44" s="16" t="s">
        <v>77</v>
      </c>
      <c r="C44" s="16" t="s">
        <v>148</v>
      </c>
      <c r="D44" s="16" t="s">
        <v>39</v>
      </c>
      <c r="E44" s="17">
        <v>0</v>
      </c>
      <c r="F44" s="17">
        <v>140095.15</v>
      </c>
      <c r="G44" s="17">
        <f t="shared" si="1"/>
        <v>140095.15</v>
      </c>
    </row>
    <row r="45" spans="1:7" ht="12.75">
      <c r="A45" s="24"/>
      <c r="B45" s="25" t="s">
        <v>0</v>
      </c>
      <c r="C45" s="26" t="s">
        <v>10</v>
      </c>
      <c r="D45" s="27"/>
      <c r="E45" s="28">
        <f>SUM(E44)</f>
        <v>0</v>
      </c>
      <c r="F45" s="28">
        <f>SUM(F44)</f>
        <v>140095.15</v>
      </c>
      <c r="G45" s="28">
        <f t="shared" si="1"/>
        <v>140095.15</v>
      </c>
    </row>
    <row r="46" spans="1:7" ht="12.75">
      <c r="A46" s="16" t="s">
        <v>56</v>
      </c>
      <c r="B46" s="16" t="s">
        <v>54</v>
      </c>
      <c r="C46" s="16" t="s">
        <v>149</v>
      </c>
      <c r="D46" s="16" t="s">
        <v>55</v>
      </c>
      <c r="E46" s="17">
        <v>0</v>
      </c>
      <c r="F46" s="17">
        <v>166341.1</v>
      </c>
      <c r="G46" s="17">
        <f t="shared" si="1"/>
        <v>166341.1</v>
      </c>
    </row>
    <row r="47" spans="1:7" ht="12.75">
      <c r="A47" s="24"/>
      <c r="B47" s="25" t="s">
        <v>0</v>
      </c>
      <c r="C47" s="26" t="s">
        <v>11</v>
      </c>
      <c r="D47" s="27"/>
      <c r="E47" s="28">
        <f>SUM(E46)</f>
        <v>0</v>
      </c>
      <c r="F47" s="28">
        <f>SUM(F46)</f>
        <v>166341.1</v>
      </c>
      <c r="G47" s="28">
        <f t="shared" si="1"/>
        <v>166341.1</v>
      </c>
    </row>
    <row r="48" spans="1:7" ht="12.75">
      <c r="A48" s="16" t="s">
        <v>83</v>
      </c>
      <c r="B48" s="16" t="s">
        <v>80</v>
      </c>
      <c r="C48" s="16" t="s">
        <v>150</v>
      </c>
      <c r="D48" s="16" t="s">
        <v>82</v>
      </c>
      <c r="E48" s="17">
        <v>0</v>
      </c>
      <c r="F48" s="17">
        <v>245006.41</v>
      </c>
      <c r="G48" s="17">
        <f t="shared" si="1"/>
        <v>245006.41</v>
      </c>
    </row>
    <row r="49" spans="1:7" ht="12.75">
      <c r="A49" s="24"/>
      <c r="B49" s="25" t="s">
        <v>0</v>
      </c>
      <c r="C49" s="26" t="s">
        <v>12</v>
      </c>
      <c r="D49" s="27"/>
      <c r="E49" s="28">
        <f>SUM(E48)</f>
        <v>0</v>
      </c>
      <c r="F49" s="28">
        <f>SUM(F48)</f>
        <v>245006.41</v>
      </c>
      <c r="G49" s="28">
        <f t="shared" si="1"/>
        <v>245006.41</v>
      </c>
    </row>
    <row r="50" spans="1:7" ht="12.75" customHeight="1">
      <c r="A50" s="16" t="s">
        <v>26</v>
      </c>
      <c r="B50" s="16" t="s">
        <v>91</v>
      </c>
      <c r="C50" s="16" t="s">
        <v>24</v>
      </c>
      <c r="D50" s="16" t="s">
        <v>25</v>
      </c>
      <c r="E50" s="17">
        <v>0</v>
      </c>
      <c r="F50" s="17">
        <v>202243.62</v>
      </c>
      <c r="G50" s="17">
        <f t="shared" si="1"/>
        <v>202243.62</v>
      </c>
    </row>
    <row r="51" spans="1:7" ht="12.75">
      <c r="A51" s="24"/>
      <c r="B51" s="25" t="s">
        <v>0</v>
      </c>
      <c r="C51" s="26" t="s">
        <v>13</v>
      </c>
      <c r="D51" s="27"/>
      <c r="E51" s="28">
        <f>SUM(E50)</f>
        <v>0</v>
      </c>
      <c r="F51" s="28">
        <f>SUM(F50)</f>
        <v>202243.62</v>
      </c>
      <c r="G51" s="28">
        <f t="shared" si="1"/>
        <v>202243.62</v>
      </c>
    </row>
    <row r="52" spans="1:7" ht="12.75">
      <c r="A52" s="16" t="s">
        <v>49</v>
      </c>
      <c r="B52" s="16" t="s">
        <v>47</v>
      </c>
      <c r="C52" s="16" t="s">
        <v>152</v>
      </c>
      <c r="D52" s="16" t="s">
        <v>48</v>
      </c>
      <c r="E52" s="17">
        <v>0</v>
      </c>
      <c r="F52" s="17">
        <v>111449.92</v>
      </c>
      <c r="G52" s="17">
        <f t="shared" si="1"/>
        <v>111449.92</v>
      </c>
    </row>
    <row r="53" spans="2:7" ht="12.75" customHeight="1">
      <c r="B53" s="16" t="s">
        <v>75</v>
      </c>
      <c r="C53" s="16" t="s">
        <v>74</v>
      </c>
      <c r="D53" s="16" t="s">
        <v>76</v>
      </c>
      <c r="E53" s="17">
        <v>0</v>
      </c>
      <c r="F53" s="17">
        <v>146779.92</v>
      </c>
      <c r="G53" s="17">
        <f t="shared" si="1"/>
        <v>146779.92</v>
      </c>
    </row>
    <row r="54" spans="1:7" ht="12.75">
      <c r="A54" s="24"/>
      <c r="B54" s="25" t="s">
        <v>0</v>
      </c>
      <c r="C54" s="26" t="s">
        <v>14</v>
      </c>
      <c r="D54" s="27"/>
      <c r="E54" s="28">
        <f>SUM(E52:E53)</f>
        <v>0</v>
      </c>
      <c r="F54" s="28">
        <f>SUM(F52:F53)</f>
        <v>258229.84000000003</v>
      </c>
      <c r="G54" s="28">
        <f t="shared" si="1"/>
        <v>258229.84000000003</v>
      </c>
    </row>
    <row r="55" spans="1:7" ht="12.75" customHeight="1">
      <c r="A55" s="1" t="s">
        <v>86</v>
      </c>
      <c r="B55" s="16" t="s">
        <v>176</v>
      </c>
      <c r="C55" s="16" t="s">
        <v>177</v>
      </c>
      <c r="D55" s="16" t="s">
        <v>178</v>
      </c>
      <c r="E55" s="17">
        <v>0</v>
      </c>
      <c r="F55" s="17">
        <v>165757.82</v>
      </c>
      <c r="G55" s="17">
        <f>E55+F55</f>
        <v>165757.82</v>
      </c>
    </row>
    <row r="56" spans="2:7" ht="12.75" customHeight="1">
      <c r="B56" s="16" t="s">
        <v>100</v>
      </c>
      <c r="C56" s="16" t="s">
        <v>101</v>
      </c>
      <c r="D56" s="16" t="s">
        <v>102</v>
      </c>
      <c r="E56" s="17">
        <v>0</v>
      </c>
      <c r="F56" s="17">
        <v>170521.94</v>
      </c>
      <c r="G56" s="17">
        <f t="shared" si="1"/>
        <v>170521.94</v>
      </c>
    </row>
    <row r="57" spans="2:7" ht="12.75">
      <c r="B57" s="16" t="s">
        <v>108</v>
      </c>
      <c r="C57" s="16" t="s">
        <v>130</v>
      </c>
      <c r="D57" s="16" t="s">
        <v>109</v>
      </c>
      <c r="E57" s="17">
        <v>0</v>
      </c>
      <c r="F57" s="17">
        <v>490389.55</v>
      </c>
      <c r="G57" s="17">
        <f t="shared" si="1"/>
        <v>490389.55</v>
      </c>
    </row>
    <row r="58" spans="1:7" ht="12.75">
      <c r="A58" s="24"/>
      <c r="B58" s="25" t="s">
        <v>0</v>
      </c>
      <c r="C58" s="26" t="s">
        <v>15</v>
      </c>
      <c r="D58" s="27"/>
      <c r="E58" s="28">
        <f>SUM(E55:E57)</f>
        <v>0</v>
      </c>
      <c r="F58" s="28">
        <f>SUM(F55:F57)</f>
        <v>826669.31</v>
      </c>
      <c r="G58" s="28">
        <f t="shared" si="1"/>
        <v>826669.31</v>
      </c>
    </row>
    <row r="59" spans="1:7" ht="12.75">
      <c r="A59" s="16" t="s">
        <v>46</v>
      </c>
      <c r="B59" s="16" t="s">
        <v>44</v>
      </c>
      <c r="C59" s="16" t="s">
        <v>152</v>
      </c>
      <c r="D59" s="16" t="s">
        <v>45</v>
      </c>
      <c r="E59" s="17">
        <v>0</v>
      </c>
      <c r="F59" s="17">
        <v>35352.43</v>
      </c>
      <c r="G59" s="17">
        <f t="shared" si="1"/>
        <v>35352.43</v>
      </c>
    </row>
    <row r="60" spans="1:7" ht="12.75" customHeight="1">
      <c r="A60" s="24"/>
      <c r="B60" s="25" t="s">
        <v>0</v>
      </c>
      <c r="C60" s="26" t="s">
        <v>16</v>
      </c>
      <c r="D60" s="27"/>
      <c r="E60" s="28">
        <f>SUM(E59)</f>
        <v>0</v>
      </c>
      <c r="F60" s="28">
        <f>SUM(F59)</f>
        <v>35352.43</v>
      </c>
      <c r="G60" s="28">
        <f t="shared" si="1"/>
        <v>35352.43</v>
      </c>
    </row>
    <row r="61" spans="1:7" s="12" customFormat="1" ht="12.75" customHeight="1">
      <c r="A61" s="12" t="s">
        <v>162</v>
      </c>
      <c r="B61" s="22" t="s">
        <v>159</v>
      </c>
      <c r="C61" s="22" t="s">
        <v>168</v>
      </c>
      <c r="D61" s="16" t="s">
        <v>161</v>
      </c>
      <c r="E61" s="17">
        <v>0</v>
      </c>
      <c r="F61" s="17">
        <v>311741.93</v>
      </c>
      <c r="G61" s="17">
        <f>E61+F61</f>
        <v>311741.93</v>
      </c>
    </row>
    <row r="62" spans="1:7" ht="12.75" customHeight="1">
      <c r="A62" s="24"/>
      <c r="B62" s="25" t="s">
        <v>166</v>
      </c>
      <c r="C62" s="26" t="s">
        <v>167</v>
      </c>
      <c r="D62" s="27"/>
      <c r="E62" s="28">
        <f>SUM(E61)</f>
        <v>0</v>
      </c>
      <c r="F62" s="28">
        <f>SUM(F61)</f>
        <v>311741.93</v>
      </c>
      <c r="G62" s="28">
        <f>E62+F62</f>
        <v>311741.93</v>
      </c>
    </row>
    <row r="63" spans="1:7" s="12" customFormat="1" ht="12.75" customHeight="1">
      <c r="A63" s="12" t="s">
        <v>171</v>
      </c>
      <c r="B63" s="22" t="s">
        <v>169</v>
      </c>
      <c r="C63" s="22" t="s">
        <v>170</v>
      </c>
      <c r="D63" s="16" t="s">
        <v>172</v>
      </c>
      <c r="E63" s="17">
        <v>0</v>
      </c>
      <c r="F63" s="17">
        <v>60269.12</v>
      </c>
      <c r="G63" s="17">
        <f t="shared" si="1"/>
        <v>60269.12</v>
      </c>
    </row>
    <row r="64" spans="1:7" ht="12.75" customHeight="1">
      <c r="A64" s="24"/>
      <c r="B64" s="25" t="s">
        <v>166</v>
      </c>
      <c r="C64" s="26" t="s">
        <v>167</v>
      </c>
      <c r="D64" s="27"/>
      <c r="E64" s="28">
        <f>SUM(E63)</f>
        <v>0</v>
      </c>
      <c r="F64" s="28">
        <f>SUM(F63)</f>
        <v>60269.12</v>
      </c>
      <c r="G64" s="28">
        <f t="shared" si="1"/>
        <v>60269.12</v>
      </c>
    </row>
    <row r="65" spans="1:7" s="12" customFormat="1" ht="12.75" customHeight="1">
      <c r="A65" s="12" t="s">
        <v>179</v>
      </c>
      <c r="B65" s="22" t="s">
        <v>181</v>
      </c>
      <c r="C65" s="22" t="s">
        <v>182</v>
      </c>
      <c r="D65" s="16" t="s">
        <v>183</v>
      </c>
      <c r="E65" s="17">
        <v>0</v>
      </c>
      <c r="F65" s="17">
        <v>1269347.73</v>
      </c>
      <c r="G65" s="17">
        <f aca="true" t="shared" si="2" ref="G65:G75">E65+F65</f>
        <v>1269347.73</v>
      </c>
    </row>
    <row r="66" spans="1:7" ht="12.75" customHeight="1">
      <c r="A66" s="24"/>
      <c r="B66" s="25" t="s">
        <v>166</v>
      </c>
      <c r="C66" s="26" t="s">
        <v>184</v>
      </c>
      <c r="D66" s="27"/>
      <c r="E66" s="28">
        <f>SUM(E65)</f>
        <v>0</v>
      </c>
      <c r="F66" s="28">
        <f>SUM(F65)</f>
        <v>1269347.73</v>
      </c>
      <c r="G66" s="28">
        <f t="shared" si="2"/>
        <v>1269347.73</v>
      </c>
    </row>
    <row r="67" spans="1:7" s="12" customFormat="1" ht="12.75" customHeight="1">
      <c r="A67" s="12" t="s">
        <v>180</v>
      </c>
      <c r="B67" s="22" t="s">
        <v>191</v>
      </c>
      <c r="C67" s="22" t="s">
        <v>192</v>
      </c>
      <c r="D67" s="16" t="s">
        <v>193</v>
      </c>
      <c r="E67" s="17">
        <v>0</v>
      </c>
      <c r="F67" s="17">
        <v>539974.05</v>
      </c>
      <c r="G67" s="17">
        <f t="shared" si="2"/>
        <v>539974.05</v>
      </c>
    </row>
    <row r="68" spans="2:7" s="12" customFormat="1" ht="12.75" customHeight="1">
      <c r="B68" s="22" t="s">
        <v>185</v>
      </c>
      <c r="C68" s="22" t="s">
        <v>186</v>
      </c>
      <c r="D68" s="16" t="s">
        <v>187</v>
      </c>
      <c r="E68" s="17">
        <v>0</v>
      </c>
      <c r="F68" s="17">
        <v>663294.72</v>
      </c>
      <c r="G68" s="17">
        <f t="shared" si="2"/>
        <v>663294.72</v>
      </c>
    </row>
    <row r="69" spans="1:7" ht="12.75" customHeight="1">
      <c r="A69" s="24"/>
      <c r="B69" s="25" t="s">
        <v>166</v>
      </c>
      <c r="C69" s="26" t="s">
        <v>188</v>
      </c>
      <c r="D69" s="27"/>
      <c r="E69" s="28">
        <f>SUM(E67:E68)</f>
        <v>0</v>
      </c>
      <c r="F69" s="28">
        <f>SUM(F67:F68)</f>
        <v>1203268.77</v>
      </c>
      <c r="G69" s="28">
        <f t="shared" si="2"/>
        <v>1203268.77</v>
      </c>
    </row>
    <row r="70" spans="1:7" ht="12.75" customHeight="1">
      <c r="A70" s="12" t="s">
        <v>194</v>
      </c>
      <c r="B70" s="16" t="s">
        <v>204</v>
      </c>
      <c r="C70" s="16" t="s">
        <v>228</v>
      </c>
      <c r="D70" s="16" t="s">
        <v>207</v>
      </c>
      <c r="E70" s="17">
        <v>0</v>
      </c>
      <c r="F70" s="17">
        <v>86513.86</v>
      </c>
      <c r="G70" s="17">
        <f>E70+F70</f>
        <v>86513.86</v>
      </c>
    </row>
    <row r="71" spans="1:7" ht="12.75" customHeight="1">
      <c r="A71" s="12"/>
      <c r="B71" s="16" t="s">
        <v>195</v>
      </c>
      <c r="C71" s="16" t="s">
        <v>182</v>
      </c>
      <c r="D71" s="16" t="s">
        <v>200</v>
      </c>
      <c r="E71" s="17">
        <v>0</v>
      </c>
      <c r="F71" s="17">
        <v>640642.6</v>
      </c>
      <c r="G71" s="17">
        <f t="shared" si="2"/>
        <v>640642.6</v>
      </c>
    </row>
    <row r="72" spans="2:7" ht="12.75" customHeight="1">
      <c r="B72" s="16" t="s">
        <v>196</v>
      </c>
      <c r="C72" s="16" t="s">
        <v>198</v>
      </c>
      <c r="D72" s="16" t="s">
        <v>201</v>
      </c>
      <c r="E72" s="17">
        <v>0</v>
      </c>
      <c r="F72" s="17">
        <v>394237.43</v>
      </c>
      <c r="G72" s="17">
        <f t="shared" si="2"/>
        <v>394237.43</v>
      </c>
    </row>
    <row r="73" spans="2:7" ht="12.75">
      <c r="B73" s="16" t="s">
        <v>197</v>
      </c>
      <c r="C73" s="16" t="s">
        <v>199</v>
      </c>
      <c r="D73" s="16" t="s">
        <v>202</v>
      </c>
      <c r="E73" s="17">
        <v>0</v>
      </c>
      <c r="F73" s="17">
        <v>460004.55</v>
      </c>
      <c r="G73" s="17">
        <f t="shared" si="2"/>
        <v>460004.55</v>
      </c>
    </row>
    <row r="74" spans="1:7" ht="12.75">
      <c r="A74" s="24"/>
      <c r="B74" s="25" t="s">
        <v>0</v>
      </c>
      <c r="C74" s="26" t="s">
        <v>15</v>
      </c>
      <c r="D74" s="27"/>
      <c r="E74" s="28">
        <f>SUM(E70:E73)</f>
        <v>0</v>
      </c>
      <c r="F74" s="28">
        <f>SUM(F70:F73)</f>
        <v>1581398.44</v>
      </c>
      <c r="G74" s="28">
        <f t="shared" si="2"/>
        <v>1581398.44</v>
      </c>
    </row>
    <row r="75" spans="1:7" ht="12.75" customHeight="1">
      <c r="A75" s="12" t="s">
        <v>209</v>
      </c>
      <c r="B75" s="16" t="s">
        <v>206</v>
      </c>
      <c r="C75" s="16" t="s">
        <v>228</v>
      </c>
      <c r="D75" s="16" t="s">
        <v>208</v>
      </c>
      <c r="E75" s="17">
        <v>0</v>
      </c>
      <c r="F75" s="17">
        <v>27932.08</v>
      </c>
      <c r="G75" s="17">
        <f t="shared" si="2"/>
        <v>27932.08</v>
      </c>
    </row>
    <row r="76" spans="1:7" ht="12.75" customHeight="1">
      <c r="A76" s="12"/>
      <c r="B76" s="16" t="s">
        <v>222</v>
      </c>
      <c r="C76" s="16" t="s">
        <v>223</v>
      </c>
      <c r="D76" s="16" t="s">
        <v>224</v>
      </c>
      <c r="E76" s="17">
        <v>0</v>
      </c>
      <c r="F76" s="17">
        <v>676503.62</v>
      </c>
      <c r="G76" s="17">
        <f>E76+F76</f>
        <v>676503.62</v>
      </c>
    </row>
    <row r="77" spans="2:7" ht="12.75" customHeight="1">
      <c r="B77" s="16" t="s">
        <v>213</v>
      </c>
      <c r="C77" s="16" t="s">
        <v>214</v>
      </c>
      <c r="D77" s="16" t="s">
        <v>215</v>
      </c>
      <c r="E77" s="17">
        <v>0</v>
      </c>
      <c r="F77" s="17">
        <v>118159.03</v>
      </c>
      <c r="G77" s="17">
        <f>E77+F77</f>
        <v>118159.03</v>
      </c>
    </row>
    <row r="78" spans="2:7" ht="12.75">
      <c r="B78" s="16" t="s">
        <v>219</v>
      </c>
      <c r="C78" s="16" t="s">
        <v>199</v>
      </c>
      <c r="D78" s="16" t="s">
        <v>220</v>
      </c>
      <c r="E78" s="17">
        <v>0</v>
      </c>
      <c r="F78" s="17">
        <v>148518.2</v>
      </c>
      <c r="G78" s="17">
        <f>E78+F78</f>
        <v>148518.2</v>
      </c>
    </row>
    <row r="79" spans="1:7" ht="12.75">
      <c r="A79" s="24"/>
      <c r="B79" s="25" t="s">
        <v>0</v>
      </c>
      <c r="C79" s="26" t="s">
        <v>241</v>
      </c>
      <c r="D79" s="27"/>
      <c r="E79" s="28">
        <f>SUM(E75:E78)</f>
        <v>0</v>
      </c>
      <c r="F79" s="28">
        <f>SUM(F75:F78)</f>
        <v>971112.9299999999</v>
      </c>
      <c r="G79" s="28">
        <f>E79+F79</f>
        <v>971112.9299999999</v>
      </c>
    </row>
    <row r="80" spans="1:7" s="12" customFormat="1" ht="12.75" customHeight="1">
      <c r="A80" s="12" t="s">
        <v>238</v>
      </c>
      <c r="B80" s="22" t="s">
        <v>236</v>
      </c>
      <c r="C80" s="22" t="s">
        <v>182</v>
      </c>
      <c r="D80" s="16" t="s">
        <v>237</v>
      </c>
      <c r="E80" s="17">
        <v>0</v>
      </c>
      <c r="F80" s="17">
        <v>20697.28</v>
      </c>
      <c r="G80" s="17">
        <f>E80+F80</f>
        <v>20697.28</v>
      </c>
    </row>
    <row r="81" spans="1:7" ht="12.75" customHeight="1">
      <c r="A81" s="24"/>
      <c r="B81" s="25" t="s">
        <v>166</v>
      </c>
      <c r="C81" s="26" t="s">
        <v>239</v>
      </c>
      <c r="D81" s="27"/>
      <c r="E81" s="28">
        <f>SUM(E80)</f>
        <v>0</v>
      </c>
      <c r="F81" s="28">
        <f>SUM(F80)</f>
        <v>20697.28</v>
      </c>
      <c r="G81" s="28">
        <f>E81+F81</f>
        <v>20697.28</v>
      </c>
    </row>
    <row r="82" spans="1:7" s="12" customFormat="1" ht="12.75" customHeight="1">
      <c r="A82" s="12" t="s">
        <v>235</v>
      </c>
      <c r="B82" s="22" t="s">
        <v>233</v>
      </c>
      <c r="C82" s="22" t="s">
        <v>214</v>
      </c>
      <c r="D82" s="16" t="s">
        <v>234</v>
      </c>
      <c r="E82" s="17">
        <v>0</v>
      </c>
      <c r="F82" s="17">
        <v>6982.06</v>
      </c>
      <c r="G82" s="17">
        <f>E82+F82</f>
        <v>6982.06</v>
      </c>
    </row>
    <row r="83" spans="1:7" ht="12.75" customHeight="1">
      <c r="A83" s="24"/>
      <c r="B83" s="25" t="s">
        <v>166</v>
      </c>
      <c r="C83" s="26" t="s">
        <v>240</v>
      </c>
      <c r="D83" s="27"/>
      <c r="E83" s="28">
        <f>SUM(E82)</f>
        <v>0</v>
      </c>
      <c r="F83" s="28">
        <f>SUM(F82)</f>
        <v>6982.06</v>
      </c>
      <c r="G83" s="28">
        <f>E83+F83</f>
        <v>6982.06</v>
      </c>
    </row>
    <row r="84" spans="1:7" ht="15">
      <c r="A84" s="18" t="s">
        <v>164</v>
      </c>
      <c r="B84" s="19"/>
      <c r="C84" s="20"/>
      <c r="D84" s="18"/>
      <c r="E84" s="21">
        <f>SUM(E9:E83)/2</f>
        <v>0</v>
      </c>
      <c r="F84" s="21">
        <f>SUM(F9:F83)/2</f>
        <v>9411421.5</v>
      </c>
      <c r="G84" s="21">
        <f>SUM(G9:G83)/2</f>
        <v>9411421.5</v>
      </c>
    </row>
  </sheetData>
  <sheetProtection/>
  <mergeCells count="1">
    <mergeCell ref="A2:G2"/>
  </mergeCells>
  <printOptions/>
  <pageMargins left="0" right="0" top="0" bottom="0" header="0" footer="0"/>
  <pageSetup orientation="portrait" paperSize="9"/>
  <headerFooter alignWithMargins="0">
    <oddFooter>&amp;L&amp;C&amp;R</oddFooter>
  </headerFooter>
  <ignoredErrors>
    <ignoredError sqref="E14:F14 E24:F24 E30:F30 E35:F35 E37:F37 E39:F39 E43:F43 E45:F45 E47:F47 E49:F49 E51:F51 E54:F54 E60:F60 E64:F64 E62:F62 E58:F58 E66:G66 E69:F69 G27:G65 E17:F17 G9:G25 E74:F74 G67:G74 G75:G78 E79:G79 E26:G26 E81:F81 E83:F83 G80:G83 E84:G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2014-09-22T18:58:26Z</dcterms:created>
  <dcterms:modified xsi:type="dcterms:W3CDTF">2021-03-16T17:50:28Z</dcterms:modified>
  <cp:category/>
  <cp:version/>
  <cp:contentType/>
  <cp:contentStatus/>
</cp:coreProperties>
</file>