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10848" activeTab="0"/>
  </bookViews>
  <sheets>
    <sheet name="List by District" sheetId="1" r:id="rId1"/>
    <sheet name="List by SERIES" sheetId="2" r:id="rId2"/>
  </sheets>
  <definedNames/>
  <calcPr fullCalcOnLoad="1"/>
</workbook>
</file>

<file path=xl/sharedStrings.xml><?xml version="1.0" encoding="utf-8"?>
<sst xmlns="http://schemas.openxmlformats.org/spreadsheetml/2006/main" count="635" uniqueCount="340">
  <si>
    <r>
      <t>*TOTAL</t>
    </r>
    <r>
      <rPr>
        <sz val="10"/>
        <color indexed="8"/>
        <rFont val="Arial"/>
        <family val="2"/>
      </rPr>
      <t xml:space="preserve"> </t>
    </r>
  </si>
  <si>
    <r>
      <t xml:space="preserve">For  SERIES # </t>
    </r>
    <r>
      <rPr>
        <b/>
        <sz val="10"/>
        <color indexed="8"/>
        <rFont val="Arial"/>
        <family val="2"/>
      </rPr>
      <t>S1996B</t>
    </r>
  </si>
  <si>
    <r>
      <t xml:space="preserve">For  SERIES # </t>
    </r>
    <r>
      <rPr>
        <b/>
        <sz val="10"/>
        <color indexed="8"/>
        <rFont val="Arial"/>
        <family val="2"/>
      </rPr>
      <t>S1996E</t>
    </r>
  </si>
  <si>
    <r>
      <t xml:space="preserve">For  SERIES # </t>
    </r>
    <r>
      <rPr>
        <b/>
        <sz val="10"/>
        <color indexed="8"/>
        <rFont val="Arial"/>
        <family val="2"/>
      </rPr>
      <t>S1997B</t>
    </r>
  </si>
  <si>
    <r>
      <t xml:space="preserve">For  SERIES # </t>
    </r>
    <r>
      <rPr>
        <b/>
        <sz val="10"/>
        <color indexed="8"/>
        <rFont val="Arial"/>
        <family val="2"/>
      </rPr>
      <t>S1997D</t>
    </r>
  </si>
  <si>
    <r>
      <t xml:space="preserve">For  SERIES # </t>
    </r>
    <r>
      <rPr>
        <b/>
        <sz val="10"/>
        <color indexed="8"/>
        <rFont val="Arial"/>
        <family val="2"/>
      </rPr>
      <t>S1998C</t>
    </r>
  </si>
  <si>
    <r>
      <t xml:space="preserve">For  SERIES # </t>
    </r>
    <r>
      <rPr>
        <b/>
        <sz val="10"/>
        <color indexed="8"/>
        <rFont val="Arial"/>
        <family val="2"/>
      </rPr>
      <t>S1999C</t>
    </r>
  </si>
  <si>
    <r>
      <t xml:space="preserve">For  SERIES # </t>
    </r>
    <r>
      <rPr>
        <b/>
        <sz val="10"/>
        <color indexed="8"/>
        <rFont val="Arial"/>
        <family val="2"/>
      </rPr>
      <t>S1999E</t>
    </r>
  </si>
  <si>
    <r>
      <t xml:space="preserve">For  SERIES # </t>
    </r>
    <r>
      <rPr>
        <b/>
        <sz val="10"/>
        <color indexed="8"/>
        <rFont val="Arial"/>
        <family val="2"/>
      </rPr>
      <t>S2000B</t>
    </r>
  </si>
  <si>
    <r>
      <t xml:space="preserve">For  SERIES # </t>
    </r>
    <r>
      <rPr>
        <b/>
        <sz val="10"/>
        <color indexed="8"/>
        <rFont val="Arial"/>
        <family val="2"/>
      </rPr>
      <t>S2000D</t>
    </r>
  </si>
  <si>
    <r>
      <t xml:space="preserve">For  SERIES # </t>
    </r>
    <r>
      <rPr>
        <b/>
        <sz val="10"/>
        <color indexed="8"/>
        <rFont val="Arial"/>
        <family val="2"/>
      </rPr>
      <t>S2001B</t>
    </r>
  </si>
  <si>
    <r>
      <t xml:space="preserve">For  SERIES # </t>
    </r>
    <r>
      <rPr>
        <b/>
        <sz val="10"/>
        <color indexed="8"/>
        <rFont val="Arial"/>
        <family val="2"/>
      </rPr>
      <t>S2001D</t>
    </r>
  </si>
  <si>
    <r>
      <t xml:space="preserve">For  SERIES # </t>
    </r>
    <r>
      <rPr>
        <b/>
        <sz val="10"/>
        <color indexed="8"/>
        <rFont val="Arial"/>
        <family val="2"/>
      </rPr>
      <t>S2002A</t>
    </r>
  </si>
  <si>
    <r>
      <t xml:space="preserve">For  SERIES # </t>
    </r>
    <r>
      <rPr>
        <b/>
        <sz val="10"/>
        <color indexed="8"/>
        <rFont val="Arial"/>
        <family val="2"/>
      </rPr>
      <t>S2002C</t>
    </r>
  </si>
  <si>
    <r>
      <t xml:space="preserve">For  SERIES # </t>
    </r>
    <r>
      <rPr>
        <b/>
        <sz val="10"/>
        <color indexed="8"/>
        <rFont val="Arial"/>
        <family val="2"/>
      </rPr>
      <t>S2004A</t>
    </r>
  </si>
  <si>
    <r>
      <t xml:space="preserve">For  SERIES # </t>
    </r>
    <r>
      <rPr>
        <b/>
        <sz val="10"/>
        <color indexed="8"/>
        <rFont val="Arial"/>
        <family val="2"/>
      </rPr>
      <t>S2004B</t>
    </r>
  </si>
  <si>
    <r>
      <t xml:space="preserve">For  SERIES # </t>
    </r>
    <r>
      <rPr>
        <b/>
        <sz val="10"/>
        <color indexed="8"/>
        <rFont val="Arial"/>
        <family val="2"/>
      </rPr>
      <t>S2004E</t>
    </r>
  </si>
  <si>
    <r>
      <t xml:space="preserve">For  SERIES # </t>
    </r>
    <r>
      <rPr>
        <b/>
        <sz val="10"/>
        <color indexed="8"/>
        <rFont val="Arial"/>
        <family val="2"/>
      </rPr>
      <t>S2005C</t>
    </r>
  </si>
  <si>
    <r>
      <t xml:space="preserve">For  SERIES # </t>
    </r>
    <r>
      <rPr>
        <b/>
        <sz val="10"/>
        <color indexed="8"/>
        <rFont val="Arial"/>
        <family val="2"/>
      </rPr>
      <t>S2005E</t>
    </r>
  </si>
  <si>
    <r>
      <t xml:space="preserve">For  SERIES # </t>
    </r>
    <r>
      <rPr>
        <b/>
        <sz val="10"/>
        <color indexed="8"/>
        <rFont val="Arial"/>
        <family val="2"/>
      </rPr>
      <t>S2007C</t>
    </r>
  </si>
  <si>
    <r>
      <t xml:space="preserve">For  SERIES # </t>
    </r>
    <r>
      <rPr>
        <b/>
        <sz val="10"/>
        <color indexed="8"/>
        <rFont val="Arial"/>
        <family val="2"/>
      </rPr>
      <t>S2007E</t>
    </r>
  </si>
  <si>
    <r>
      <t xml:space="preserve">For  SERIES # </t>
    </r>
    <r>
      <rPr>
        <b/>
        <sz val="10"/>
        <color indexed="8"/>
        <rFont val="Arial"/>
        <family val="2"/>
      </rPr>
      <t>S2008B</t>
    </r>
  </si>
  <si>
    <r>
      <t xml:space="preserve">For  SERIES # </t>
    </r>
    <r>
      <rPr>
        <b/>
        <sz val="10"/>
        <color indexed="8"/>
        <rFont val="Arial"/>
        <family val="2"/>
      </rPr>
      <t>S2008C</t>
    </r>
  </si>
  <si>
    <r>
      <t xml:space="preserve">For  SERIES # </t>
    </r>
    <r>
      <rPr>
        <b/>
        <sz val="10"/>
        <color indexed="8"/>
        <rFont val="Arial"/>
        <family val="2"/>
      </rPr>
      <t>S2009B</t>
    </r>
  </si>
  <si>
    <r>
      <t xml:space="preserve">For  SERIES # </t>
    </r>
    <r>
      <rPr>
        <b/>
        <sz val="10"/>
        <color indexed="8"/>
        <rFont val="Arial"/>
        <family val="2"/>
      </rPr>
      <t>S2009C</t>
    </r>
  </si>
  <si>
    <r>
      <t xml:space="preserve">For  SERIES # </t>
    </r>
    <r>
      <rPr>
        <b/>
        <sz val="10"/>
        <color indexed="8"/>
        <rFont val="Arial"/>
        <family val="2"/>
      </rPr>
      <t>S2009D</t>
    </r>
  </si>
  <si>
    <r>
      <t xml:space="preserve">For  SERIES # </t>
    </r>
    <r>
      <rPr>
        <b/>
        <sz val="10"/>
        <color indexed="8"/>
        <rFont val="Arial"/>
        <family val="2"/>
      </rPr>
      <t>S2009H</t>
    </r>
  </si>
  <si>
    <r>
      <t xml:space="preserve">For  SERIES # </t>
    </r>
    <r>
      <rPr>
        <b/>
        <sz val="10"/>
        <color indexed="8"/>
        <rFont val="Arial"/>
        <family val="2"/>
      </rPr>
      <t>S2010E</t>
    </r>
  </si>
  <si>
    <r>
      <t xml:space="preserve">For  SERIES # </t>
    </r>
    <r>
      <rPr>
        <b/>
        <sz val="10"/>
        <color indexed="8"/>
        <rFont val="Arial"/>
        <family val="2"/>
      </rPr>
      <t>S2011A</t>
    </r>
  </si>
  <si>
    <r>
      <t xml:space="preserve">For  SERIES # </t>
    </r>
    <r>
      <rPr>
        <b/>
        <sz val="10"/>
        <color indexed="8"/>
        <rFont val="Arial"/>
        <family val="2"/>
      </rPr>
      <t>S2011C</t>
    </r>
  </si>
  <si>
    <t>Project No</t>
  </si>
  <si>
    <t>District Name</t>
  </si>
  <si>
    <t>Project Name</t>
  </si>
  <si>
    <t>Series No</t>
  </si>
  <si>
    <t>Principal</t>
  </si>
  <si>
    <t>Interest</t>
  </si>
  <si>
    <t>Total</t>
  </si>
  <si>
    <t xml:space="preserve">ELLSWORTH                </t>
  </si>
  <si>
    <t xml:space="preserve">PREK5 ADDN AND 6-8 RENOV                  </t>
  </si>
  <si>
    <t>S2009H</t>
  </si>
  <si>
    <t>540-447-05-727</t>
  </si>
  <si>
    <t xml:space="preserve">NEW MIDDLE SCH WALDOBORO                  </t>
  </si>
  <si>
    <t>S2007C</t>
  </si>
  <si>
    <t>540-451-03-496</t>
  </si>
  <si>
    <t xml:space="preserve">NEW WARREN COMM SCH-ELEM                  </t>
  </si>
  <si>
    <t>S2000B</t>
  </si>
  <si>
    <t>517-196-03-408</t>
  </si>
  <si>
    <t xml:space="preserve">NEW HEBRON ELEM SCH                       </t>
  </si>
  <si>
    <t>S2001D</t>
  </si>
  <si>
    <t xml:space="preserve">HS ADDN                                   </t>
  </si>
  <si>
    <t>517-334-03-412</t>
  </si>
  <si>
    <t xml:space="preserve">HS ADDN 2ND ISSUE                         </t>
  </si>
  <si>
    <t>S1996B</t>
  </si>
  <si>
    <t>517-334-03-413</t>
  </si>
  <si>
    <t xml:space="preserve">HIGH SCHOOL ADDITION                      </t>
  </si>
  <si>
    <t>S1997B</t>
  </si>
  <si>
    <t>517-334-03-414</t>
  </si>
  <si>
    <t xml:space="preserve">HS ADDITION LAST ISSUE                    </t>
  </si>
  <si>
    <t>S1998C</t>
  </si>
  <si>
    <t>517-334-04-716</t>
  </si>
  <si>
    <t xml:space="preserve">NEW PARIS ELEM SCHOOL                     </t>
  </si>
  <si>
    <t>S2005E</t>
  </si>
  <si>
    <t>557-454-06-717</t>
  </si>
  <si>
    <t xml:space="preserve">NEW MASSABESIC MIDDLE SCHOOL              </t>
  </si>
  <si>
    <t>834-321-09-751</t>
  </si>
  <si>
    <t xml:space="preserve">NEW ELEM CONSOLIDATED SCH                 </t>
  </si>
  <si>
    <t>S2002C</t>
  </si>
  <si>
    <t>503-494-04-731</t>
  </si>
  <si>
    <t xml:space="preserve">NEW PREK-12 SCHOOL                        </t>
  </si>
  <si>
    <t>S2007E</t>
  </si>
  <si>
    <t>546-124-08-735</t>
  </si>
  <si>
    <t xml:space="preserve">NEW PREK8 DEXTER ELEM SCHOOL              </t>
  </si>
  <si>
    <t>S2008C</t>
  </si>
  <si>
    <t>809-153-07-809</t>
  </si>
  <si>
    <t xml:space="preserve">ADDN/RENV MT. BLUE HIGH SCHOOL            </t>
  </si>
  <si>
    <t>S2011C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</si>
  <si>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</si>
  <si>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</si>
  <si>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</si>
  <si>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</si>
  <si>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</si>
  <si>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</si>
  <si>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</si>
  <si>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873-214-07-805</t>
  </si>
  <si>
    <t xml:space="preserve">MIDDLE SCHOOL ADDN                        </t>
  </si>
  <si>
    <t>240-240-02-713</t>
  </si>
  <si>
    <t xml:space="preserve">LINCOLNVILLE             </t>
  </si>
  <si>
    <t xml:space="preserve">NEW ELEMENTARY SCHOOL                     </t>
  </si>
  <si>
    <t>S2005C</t>
  </si>
  <si>
    <t>805-130-03-791</t>
  </si>
  <si>
    <t xml:space="preserve">DURHAM NEW PREK-8 SCHOOL                  </t>
  </si>
  <si>
    <t>S2009C</t>
  </si>
  <si>
    <t xml:space="preserve">NEW ELEM SCHOOL                           </t>
  </si>
  <si>
    <t>520-155-06-420</t>
  </si>
  <si>
    <t>S1997D</t>
  </si>
  <si>
    <t>560-038-03-595</t>
  </si>
  <si>
    <t xml:space="preserve">NOBLE HIGH SCHOOL                         </t>
  </si>
  <si>
    <t>S1999C</t>
  </si>
  <si>
    <t>824-172-02-789</t>
  </si>
  <si>
    <t xml:space="preserve">NEW PREK8 ELEMENTARY SCHOOL               </t>
  </si>
  <si>
    <t xml:space="preserve">NEW CONSOL ELEM - BELFAST                 </t>
  </si>
  <si>
    <t>S2004A</t>
  </si>
  <si>
    <t>820-385-04-783</t>
  </si>
  <si>
    <t xml:space="preserve">ADDN/RENV DIST MIDDLE/HIGH SCH            </t>
  </si>
  <si>
    <t>506-068-07-736</t>
  </si>
  <si>
    <t xml:space="preserve">NEW BUXTON ELEMENTARY SCHOOL              </t>
  </si>
  <si>
    <t>523-232-02-437</t>
  </si>
  <si>
    <t>242-242-05-708</t>
  </si>
  <si>
    <t xml:space="preserve">LISBON                   </t>
  </si>
  <si>
    <t>515-299-02-404</t>
  </si>
  <si>
    <t xml:space="preserve">BURCHARD DUNN SCH, NEW GLOUCESTER         </t>
  </si>
  <si>
    <t>555-200-06-728</t>
  </si>
  <si>
    <t xml:space="preserve">NEW MIDDLE SCHOOL HIRAM                   </t>
  </si>
  <si>
    <t>S1999E</t>
  </si>
  <si>
    <t>825-065-06-743</t>
  </si>
  <si>
    <t xml:space="preserve">NEW MIDDLE SCHOOL                         </t>
  </si>
  <si>
    <t>561-055-04-603</t>
  </si>
  <si>
    <t xml:space="preserve">BRIDGTON ELEM SCH-ADDN/REV                </t>
  </si>
  <si>
    <t>552-433-04-553</t>
  </si>
  <si>
    <t xml:space="preserve">LEAVITT HS ADDIN, IN TURNER               </t>
  </si>
  <si>
    <t>821-219-08-786</t>
  </si>
  <si>
    <t xml:space="preserve">NEW MIDDLE SCH-KENNEBUNK                  </t>
  </si>
  <si>
    <t>S2001B</t>
  </si>
  <si>
    <t>821-219-09-787</t>
  </si>
  <si>
    <t xml:space="preserve">NEW ELEM SCHOOL - KENNEBUNK               </t>
  </si>
  <si>
    <t>913-119-03-689</t>
  </si>
  <si>
    <t xml:space="preserve">DEER ISLE-STON CSD       </t>
  </si>
  <si>
    <t xml:space="preserve">K-8 ELEM SCH-NEW                          </t>
  </si>
  <si>
    <t>S2000D</t>
  </si>
  <si>
    <t>813-378-01-782</t>
  </si>
  <si>
    <t xml:space="preserve">ST GEORGE ELEM ADDN                       </t>
  </si>
  <si>
    <t xml:space="preserve">BRUNSWICK                </t>
  </si>
  <si>
    <t>063-063-12-802</t>
  </si>
  <si>
    <t xml:space="preserve">NEW 3-5 ELEM SCHOOL (SERIES E)            </t>
  </si>
  <si>
    <t>532-017-03-740</t>
  </si>
  <si>
    <t>S2009B</t>
  </si>
  <si>
    <t>558-417-01-586</t>
  </si>
  <si>
    <t xml:space="preserve">ELEM ADDN                                 </t>
  </si>
  <si>
    <t>838-363-03-788</t>
  </si>
  <si>
    <t xml:space="preserve">NEW MIDDLE SCH-READFIELD                  </t>
  </si>
  <si>
    <t>575-047-02-644</t>
  </si>
  <si>
    <t xml:space="preserve">NEW BOWDOIN ELEM SCH                      </t>
  </si>
  <si>
    <t>575-429-08-652</t>
  </si>
  <si>
    <t xml:space="preserve">NEW MT ARARAT MIDDLE SCH                  </t>
  </si>
  <si>
    <t>818-319-08-779</t>
  </si>
  <si>
    <t xml:space="preserve">MESSALONSKEE MIDDLE SCH                   </t>
  </si>
  <si>
    <t>S2002A</t>
  </si>
  <si>
    <t>535-142-06-475</t>
  </si>
  <si>
    <t xml:space="preserve">MARSHWOOD HS                              </t>
  </si>
  <si>
    <t>440-440-02-815</t>
  </si>
  <si>
    <t xml:space="preserve">VEAZIE                   </t>
  </si>
  <si>
    <t>810-125-03-768</t>
  </si>
  <si>
    <t xml:space="preserve">ADDN TO DIRIGO HS                         </t>
  </si>
  <si>
    <t>810-343-02-769</t>
  </si>
  <si>
    <t xml:space="preserve">NEW ELEMENTARY SCHOOL PERU                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</si>
  <si>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</si>
  <si>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</si>
  <si>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</si>
  <si>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</si>
  <si>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</si>
  <si>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ADDN RNV SEDOMOCHA MS                     </t>
  </si>
  <si>
    <t>559-257-09-591</t>
  </si>
  <si>
    <t xml:space="preserve">MADISON ELEM SCH-NEW                      </t>
  </si>
  <si>
    <t>819-548-00-781</t>
  </si>
  <si>
    <t xml:space="preserve">TWO NEW MIDDLE SCHS                       </t>
  </si>
  <si>
    <t>325-325-03-218</t>
  </si>
  <si>
    <t xml:space="preserve">ORRINGTON                </t>
  </si>
  <si>
    <t xml:space="preserve">ADDN TO CENTER DRIVE SCHOOL               </t>
  </si>
  <si>
    <t>215-215-02-800</t>
  </si>
  <si>
    <t xml:space="preserve">JEFFERSON                </t>
  </si>
  <si>
    <t xml:space="preserve">NEW JEFFERSON ELEM SCHOOL                 </t>
  </si>
  <si>
    <t>S2011A</t>
  </si>
  <si>
    <t>802-183-02-767</t>
  </si>
  <si>
    <t xml:space="preserve">NEW HALL-DALE ELEM SCHOOL                 </t>
  </si>
  <si>
    <t>814-362-02-754</t>
  </si>
  <si>
    <t xml:space="preserve">NEW ELEMENTARY                            </t>
  </si>
  <si>
    <t>804-243-03-747</t>
  </si>
  <si>
    <t xml:space="preserve">LITCHFIELD MIDDLE SCHOOL                  </t>
  </si>
  <si>
    <t>S1996E</t>
  </si>
  <si>
    <t>804-458-02-760</t>
  </si>
  <si>
    <t xml:space="preserve">NEW ELEM AND ADDN/RENV TO K-2             </t>
  </si>
  <si>
    <t>511-164-07-380</t>
  </si>
  <si>
    <t xml:space="preserve">HS ADDTN                                  </t>
  </si>
  <si>
    <t>144-144-07-824</t>
  </si>
  <si>
    <t>554-308-02-732</t>
  </si>
  <si>
    <t xml:space="preserve">MILL STREAM ELEM. SCH.                    </t>
  </si>
  <si>
    <t>S2008B</t>
  </si>
  <si>
    <t>554-394-14-560</t>
  </si>
  <si>
    <t xml:space="preserve">NEW SKOWHEGAN MIDDLE SCH                  </t>
  </si>
  <si>
    <t>816-350-02-752</t>
  </si>
  <si>
    <t xml:space="preserve">NEW HIGH SCHOOL                           </t>
  </si>
  <si>
    <t>816-350-02-753</t>
  </si>
  <si>
    <t xml:space="preserve">POLAND HS 2ND ISSUE                       </t>
  </si>
  <si>
    <t>574-013-05-707</t>
  </si>
  <si>
    <t xml:space="preserve">ADDN TO ELEM SCHOOL                       </t>
  </si>
  <si>
    <t>485-485-05-329</t>
  </si>
  <si>
    <t xml:space="preserve">WINTHROP                 </t>
  </si>
  <si>
    <t xml:space="preserve">NEW HIGH SCH                              </t>
  </si>
  <si>
    <t>812-090-02-799</t>
  </si>
  <si>
    <t xml:space="preserve">RSU 12                   </t>
  </si>
  <si>
    <t xml:space="preserve">NEW CHELSEA ELEM SCHOOL                   </t>
  </si>
  <si>
    <t>812-479-01-762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</si>
  <si>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</si>
  <si>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</si>
  <si>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</si>
  <si>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</si>
  <si>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</si>
  <si>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NEW HAMPDEN ACADEMY                       </t>
  </si>
  <si>
    <t>822-483-02-820</t>
  </si>
  <si>
    <t xml:space="preserve">LEROY SMITH SCHOOL ADDN                   </t>
  </si>
  <si>
    <t>508-443-04-365</t>
  </si>
  <si>
    <t xml:space="preserve">VINALHAVEN COMMUNITY SCH                  </t>
  </si>
  <si>
    <t>020-020-00-012</t>
  </si>
  <si>
    <t xml:space="preserve">AUBURN                   </t>
  </si>
  <si>
    <t xml:space="preserve">ADD TO SHERWOOD HGTS &amp; FAIRVIEW           </t>
  </si>
  <si>
    <t>*** STATE</t>
  </si>
  <si>
    <t>TOTALS</t>
  </si>
  <si>
    <t xml:space="preserve">RSU 25 (BUCKSPORT)                </t>
  </si>
  <si>
    <t xml:space="preserve">RSU 05 (DURHAM)                   </t>
  </si>
  <si>
    <t xml:space="preserve">RSU 73 (JAY)                      </t>
  </si>
  <si>
    <t xml:space="preserve">RSU 04 (LITCHFIELD)               </t>
  </si>
  <si>
    <t xml:space="preserve">RSU 38 (MARANACOOK CSD)           </t>
  </si>
  <si>
    <t xml:space="preserve">RSU 02 (MSAD 16)                  </t>
  </si>
  <si>
    <t xml:space="preserve">RSU 18 (MSAD 47)                  </t>
  </si>
  <si>
    <t xml:space="preserve">RSU 20 (MSAD 56)                  </t>
  </si>
  <si>
    <t xml:space="preserve">RSU 21 (MSAD 71)                  </t>
  </si>
  <si>
    <t xml:space="preserve">RSU 34 (OLD TOWN)                 </t>
  </si>
  <si>
    <t>RSU 24 (PENINSULA CSD #20)</t>
  </si>
  <si>
    <t xml:space="preserve">RSU 16 (POLAND)                   </t>
  </si>
  <si>
    <t xml:space="preserve">RSU 14 (RAYMOND)                  </t>
  </si>
  <si>
    <t xml:space="preserve">RSU 06/SAD 06                  </t>
  </si>
  <si>
    <t xml:space="preserve">RSU 10 (MSAD 21)                  </t>
  </si>
  <si>
    <t xml:space="preserve">RSU 40/SAD 40                  </t>
  </si>
  <si>
    <t xml:space="preserve">RSU 54/SAD 54                  </t>
  </si>
  <si>
    <t xml:space="preserve">RSU 55/SAD 55                  </t>
  </si>
  <si>
    <t xml:space="preserve">RSU 68/SAD 68                  </t>
  </si>
  <si>
    <t xml:space="preserve">RSU 11/SAD 11   </t>
  </si>
  <si>
    <t xml:space="preserve">RSU 15/SAD 15                   </t>
  </si>
  <si>
    <t xml:space="preserve">RSU 17/SAD 17                   </t>
  </si>
  <si>
    <t>RSU 17/SAD 17</t>
  </si>
  <si>
    <t>RSU 86/SAD 20</t>
  </si>
  <si>
    <t>RSU 87/SAD 23</t>
  </si>
  <si>
    <t xml:space="preserve">RSU 32/SAD 32                   </t>
  </si>
  <si>
    <t xml:space="preserve">RSU 35/SAD 35                   </t>
  </si>
  <si>
    <t xml:space="preserve">RSU 40/SAD 40                   </t>
  </si>
  <si>
    <t xml:space="preserve">RSU 52/SAD 52                   </t>
  </si>
  <si>
    <t xml:space="preserve">RSU 54/SAD 54                   </t>
  </si>
  <si>
    <t xml:space="preserve">RSU 58/SAD 58    </t>
  </si>
  <si>
    <t xml:space="preserve">RSU 60/SAD 60                   </t>
  </si>
  <si>
    <t xml:space="preserve">RSU 61/SAD 61                   </t>
  </si>
  <si>
    <t xml:space="preserve">RSU 75/SAD 75                   </t>
  </si>
  <si>
    <t xml:space="preserve">RSU 12 (WINDSOR)                  </t>
  </si>
  <si>
    <t xml:space="preserve">RSU 17/SAD 17                  </t>
  </si>
  <si>
    <t xml:space="preserve">RSU 04 (SABATTUS)                 </t>
  </si>
  <si>
    <t xml:space="preserve">RSU 21 (MSAD 71)                   </t>
  </si>
  <si>
    <t xml:space="preserve">RSU 19 (MSAD 48)                   </t>
  </si>
  <si>
    <t xml:space="preserve">RSU 57/SAD 57                  </t>
  </si>
  <si>
    <t xml:space="preserve">RSU 59/SAD 59                  </t>
  </si>
  <si>
    <t xml:space="preserve">RSU 74/SAD 74                  </t>
  </si>
  <si>
    <t>MSAD 46</t>
  </si>
  <si>
    <t>RSU 58/SAD 58</t>
  </si>
  <si>
    <t xml:space="preserve">RSU 04 (LITCHFIELD)     </t>
  </si>
  <si>
    <t>RSU 11/SAD 11</t>
  </si>
  <si>
    <t xml:space="preserve">RSU 17/SAD 17    </t>
  </si>
  <si>
    <t xml:space="preserve">RSU 73 (JAY)                </t>
  </si>
  <si>
    <t>RSU 13 (MSAD 50)</t>
  </si>
  <si>
    <t>RSU 22</t>
  </si>
  <si>
    <t xml:space="preserve">RSU 13 (MSAD 50) </t>
  </si>
  <si>
    <t>RSU 10 (MSAD 21)</t>
  </si>
  <si>
    <t xml:space="preserve">RSU 35/SAD 35         </t>
  </si>
  <si>
    <t xml:space="preserve">RSU 17/SAD 17          </t>
  </si>
  <si>
    <t xml:space="preserve">RSU 15/SAD 15           </t>
  </si>
  <si>
    <t xml:space="preserve">RSU 52/SAD 52            </t>
  </si>
  <si>
    <t xml:space="preserve">RSU 16 (POLAND)          </t>
  </si>
  <si>
    <t xml:space="preserve">RSU 60/SAD 60     </t>
  </si>
  <si>
    <t xml:space="preserve">RSU 14 (RAYMOND)       </t>
  </si>
  <si>
    <t xml:space="preserve">RSU 40/SAD 40      </t>
  </si>
  <si>
    <t>RSU 61/SAD 61</t>
  </si>
  <si>
    <t xml:space="preserve">RSU 75/SAD 75     </t>
  </si>
  <si>
    <t xml:space="preserve">RSU 16 (POLAND) </t>
  </si>
  <si>
    <t>RSU 38 (MARANACOOK CSD)</t>
  </si>
  <si>
    <t xml:space="preserve">RSU 59/SAD 59        </t>
  </si>
  <si>
    <t xml:space="preserve">RSU 21 (MSAD 71)           </t>
  </si>
  <si>
    <t xml:space="preserve">RSU 17/SAD 17           </t>
  </si>
  <si>
    <t xml:space="preserve">RSU 75/SAD 75         </t>
  </si>
  <si>
    <t xml:space="preserve">RSU 19 (MSAD 48)           </t>
  </si>
  <si>
    <t xml:space="preserve">RSU 54/SAD 54              </t>
  </si>
  <si>
    <t xml:space="preserve">RSU 18 (MSAD 47)         </t>
  </si>
  <si>
    <t xml:space="preserve">RSU 08/SAD 08                   </t>
  </si>
  <si>
    <t xml:space="preserve">RSU 08/MSAD 08                   </t>
  </si>
  <si>
    <t xml:space="preserve">RSU 34 (OLD TOWN)      </t>
  </si>
  <si>
    <t xml:space="preserve">RSU 23 (MSAD 56)          </t>
  </si>
  <si>
    <t xml:space="preserve">RSU 25 (BUCKSPORT)         </t>
  </si>
  <si>
    <t xml:space="preserve">RSU 21 (MSAD 71)          </t>
  </si>
  <si>
    <t xml:space="preserve">RSU 04 (SABATTUS)          </t>
  </si>
  <si>
    <t xml:space="preserve">RSU 74/SAD 74           </t>
  </si>
  <si>
    <t xml:space="preserve">RSU 12 (WINDSOR)            </t>
  </si>
  <si>
    <t xml:space="preserve">RSU 57/SAD 57           </t>
  </si>
  <si>
    <t xml:space="preserve">RSU 02 (MSAD 16)           </t>
  </si>
  <si>
    <t xml:space="preserve">RSU 40/SAD 40            </t>
  </si>
  <si>
    <t xml:space="preserve">RSU 55/SAD 55           </t>
  </si>
  <si>
    <t xml:space="preserve">RSU 10 (MSAD 21)             </t>
  </si>
  <si>
    <t xml:space="preserve">RSU 68/SAD 68            </t>
  </si>
  <si>
    <t xml:space="preserve">RSU 03/SAD 03                   </t>
  </si>
  <si>
    <t xml:space="preserve">RSU 03/SAD 03            </t>
  </si>
  <si>
    <t xml:space="preserve">RSU 54/SAD 54             </t>
  </si>
  <si>
    <t xml:space="preserve">MSAD 46              </t>
  </si>
  <si>
    <t xml:space="preserve">RSU 06/SAD 06         </t>
  </si>
  <si>
    <t xml:space="preserve">RSU 32/SAD 32             </t>
  </si>
  <si>
    <t xml:space="preserve">RSU 05 (DURHAM)            </t>
  </si>
  <si>
    <t xml:space="preserve">BREWER            </t>
  </si>
  <si>
    <t xml:space="preserve">RSU 09     </t>
  </si>
  <si>
    <t>RSU 09</t>
  </si>
  <si>
    <t>State of Maine</t>
  </si>
  <si>
    <t>Department of Education</t>
  </si>
  <si>
    <t>List by District</t>
  </si>
  <si>
    <t>871-033-01-827</t>
  </si>
  <si>
    <t>RSU 71</t>
  </si>
  <si>
    <t>NEW CONSOL ELEM - BELFAST</t>
  </si>
  <si>
    <t>564-103-00-828</t>
  </si>
  <si>
    <t>RSU 64/SAD 64</t>
  </si>
  <si>
    <t>NEW CORINTH ELEMENTARY SCHOOL</t>
  </si>
  <si>
    <t>S2015A</t>
  </si>
  <si>
    <t>List by Series</t>
  </si>
  <si>
    <r>
      <t>**</t>
    </r>
    <r>
      <rPr>
        <b/>
        <sz val="11"/>
        <color indexed="8"/>
        <rFont val="Arial"/>
        <family val="2"/>
      </rPr>
      <t>STATE TOTAL</t>
    </r>
  </si>
  <si>
    <t xml:space="preserve">RSU 71 (MSAD 34)            </t>
  </si>
  <si>
    <t xml:space="preserve">*TOTAL </t>
  </si>
  <si>
    <t>For  SERIES # S2015A</t>
  </si>
  <si>
    <t>RSU/MSAD 64</t>
  </si>
  <si>
    <t>EFT Date October 06, 2016</t>
  </si>
  <si>
    <t>Debt Service Series Payments for November 2016</t>
  </si>
  <si>
    <t>Debt Service Wire Transfer for November 2016 Payment</t>
  </si>
  <si>
    <t>FY 2017</t>
  </si>
  <si>
    <t>919-369-03-700</t>
  </si>
  <si>
    <t>FIVE TOWN CSD</t>
  </si>
  <si>
    <t>572-163-01-829</t>
  </si>
  <si>
    <t>RSU 72/MSAD 72</t>
  </si>
  <si>
    <t>S2016A</t>
  </si>
  <si>
    <t>ADDN RENV MOLLY OCKETT SCHOOL</t>
  </si>
  <si>
    <t xml:space="preserve">FIVE TOWN CSD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</si>
</sst>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</numFmts>
  <fonts count="48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readingOrder="1"/>
    </xf>
    <xf numFmtId="0" fontId="3" fillId="0" borderId="11" xfId="0" applyFont="1" applyFill="1" applyBorder="1" applyAlignment="1">
      <alignment horizontal="left" readingOrder="1"/>
    </xf>
    <xf numFmtId="0" fontId="3" fillId="0" borderId="11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7" fontId="2" fillId="0" borderId="13" xfId="0" applyNumberFormat="1" applyFont="1" applyFill="1" applyBorder="1" applyAlignment="1">
      <alignment vertical="top" wrapText="1" readingOrder="1"/>
    </xf>
    <xf numFmtId="0" fontId="1" fillId="0" borderId="12" xfId="0" applyFont="1" applyFill="1" applyBorder="1" applyAlignment="1">
      <alignment horizontal="right" vertical="top" wrapText="1" readingOrder="1"/>
    </xf>
    <xf numFmtId="0" fontId="1" fillId="0" borderId="13" xfId="0" applyFont="1" applyFill="1" applyBorder="1" applyAlignment="1">
      <alignment vertical="top" wrapText="1" readingOrder="1"/>
    </xf>
    <xf numFmtId="7" fontId="3" fillId="0" borderId="13" xfId="0" applyNumberFormat="1" applyFont="1" applyFill="1" applyBorder="1" applyAlignment="1">
      <alignment vertical="top" wrapText="1" readingOrder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vertical="top"/>
      <protection locked="0"/>
    </xf>
    <xf numFmtId="172" fontId="2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72" fontId="5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33" borderId="14" xfId="0" applyFont="1" applyFill="1" applyBorder="1" applyAlignment="1">
      <alignment horizontal="left" readingOrder="1"/>
    </xf>
    <xf numFmtId="0" fontId="0" fillId="34" borderId="0" xfId="0" applyFill="1" applyAlignment="1">
      <alignment/>
    </xf>
    <xf numFmtId="0" fontId="3" fillId="34" borderId="0" xfId="0" applyFont="1" applyFill="1" applyAlignment="1" applyProtection="1">
      <alignment horizontal="right" vertical="top"/>
      <protection locked="0"/>
    </xf>
    <xf numFmtId="0" fontId="3" fillId="34" borderId="0" xfId="0" applyFont="1" applyFill="1" applyAlignment="1" applyProtection="1">
      <alignment horizontal="left" vertical="top"/>
      <protection locked="0"/>
    </xf>
    <xf numFmtId="0" fontId="2" fillId="34" borderId="0" xfId="0" applyFont="1" applyFill="1" applyAlignment="1" applyProtection="1">
      <alignment vertical="top"/>
      <protection locked="0"/>
    </xf>
    <xf numFmtId="172" fontId="3" fillId="34" borderId="0" xfId="0" applyNumberFormat="1" applyFont="1" applyFill="1" applyAlignment="1" applyProtection="1">
      <alignment vertical="top"/>
      <protection locked="0"/>
    </xf>
    <xf numFmtId="7" fontId="0" fillId="0" borderId="0" xfId="0" applyNumberFormat="1" applyFill="1" applyAlignment="1">
      <alignment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2.8515625" style="17" customWidth="1"/>
    <col min="2" max="2" width="15.7109375" style="0" customWidth="1"/>
    <col min="3" max="3" width="28.28125" style="0" customWidth="1"/>
    <col min="4" max="4" width="43.28125" style="0" customWidth="1"/>
    <col min="5" max="5" width="11.28125" style="0" customWidth="1"/>
    <col min="6" max="6" width="14.140625" style="0" customWidth="1"/>
    <col min="7" max="7" width="15.140625" style="0" customWidth="1"/>
    <col min="8" max="8" width="15.28125" style="0" customWidth="1"/>
    <col min="9" max="9" width="13.7109375" style="0" customWidth="1"/>
    <col min="10" max="10" width="0" style="0" hidden="1" customWidth="1"/>
    <col min="11" max="11" width="3.7109375" style="0" customWidth="1"/>
  </cols>
  <sheetData>
    <row r="1" s="2" customFormat="1" ht="12.75">
      <c r="A1" s="16"/>
    </row>
    <row r="2" spans="1:8" s="2" customFormat="1" ht="21">
      <c r="A2" s="16"/>
      <c r="B2" s="32" t="s">
        <v>331</v>
      </c>
      <c r="C2" s="33"/>
      <c r="D2" s="33"/>
      <c r="E2" s="33"/>
      <c r="F2" s="33"/>
      <c r="G2" s="33"/>
      <c r="H2" s="33"/>
    </row>
    <row r="3" spans="1:4" s="2" customFormat="1" ht="15.75" customHeight="1">
      <c r="A3" s="16"/>
      <c r="B3" s="14" t="s">
        <v>329</v>
      </c>
      <c r="D3" s="15" t="s">
        <v>313</v>
      </c>
    </row>
    <row r="4" spans="1:4" s="2" customFormat="1" ht="15.75" customHeight="1">
      <c r="A4" s="16"/>
      <c r="B4" s="14" t="s">
        <v>332</v>
      </c>
      <c r="D4" s="15" t="s">
        <v>314</v>
      </c>
    </row>
    <row r="5" spans="1:4" s="2" customFormat="1" ht="15.75" customHeight="1">
      <c r="A5" s="16"/>
      <c r="D5" s="15" t="s">
        <v>330</v>
      </c>
    </row>
    <row r="6" spans="1:4" s="2" customFormat="1" ht="15.75" customHeight="1">
      <c r="A6" s="16"/>
      <c r="D6" s="15" t="s">
        <v>315</v>
      </c>
    </row>
    <row r="7" spans="2:9" s="3" customFormat="1" ht="13.5">
      <c r="B7" s="5" t="s">
        <v>30</v>
      </c>
      <c r="C7" s="6" t="s">
        <v>31</v>
      </c>
      <c r="D7" s="6" t="s">
        <v>32</v>
      </c>
      <c r="E7" s="6" t="s">
        <v>33</v>
      </c>
      <c r="F7" s="7" t="s">
        <v>34</v>
      </c>
      <c r="G7" s="7" t="s">
        <v>35</v>
      </c>
      <c r="H7" s="7" t="s">
        <v>36</v>
      </c>
      <c r="I7" s="4"/>
    </row>
    <row r="8" spans="2:9" ht="12.75">
      <c r="B8" s="8" t="s">
        <v>212</v>
      </c>
      <c r="C8" s="9" t="s">
        <v>213</v>
      </c>
      <c r="D8" s="9" t="s">
        <v>214</v>
      </c>
      <c r="E8" s="9" t="s">
        <v>178</v>
      </c>
      <c r="F8" s="10">
        <v>376010</v>
      </c>
      <c r="G8" s="10">
        <v>2730.31</v>
      </c>
      <c r="H8" s="10">
        <f>F8+G8</f>
        <v>378740.31</v>
      </c>
      <c r="I8" s="1"/>
    </row>
    <row r="9" spans="2:9" ht="12.75">
      <c r="B9" s="8" t="s">
        <v>203</v>
      </c>
      <c r="C9" s="9" t="s">
        <v>204</v>
      </c>
      <c r="D9" s="9" t="s">
        <v>115</v>
      </c>
      <c r="E9" s="9" t="s">
        <v>205</v>
      </c>
      <c r="F9" s="10">
        <v>899661</v>
      </c>
      <c r="G9" s="10">
        <v>168133.67</v>
      </c>
      <c r="H9" s="10">
        <f aca="true" t="shared" si="0" ref="H9:H72">F9+G9</f>
        <v>1067794.67</v>
      </c>
      <c r="I9" s="1"/>
    </row>
    <row r="10" spans="2:9" ht="12.75">
      <c r="B10" s="8" t="s">
        <v>155</v>
      </c>
      <c r="C10" s="9" t="s">
        <v>156</v>
      </c>
      <c r="D10" s="9" t="s">
        <v>157</v>
      </c>
      <c r="E10" s="9" t="s">
        <v>158</v>
      </c>
      <c r="F10" s="10">
        <v>1547802</v>
      </c>
      <c r="G10" s="10">
        <v>386562.61</v>
      </c>
      <c r="H10" s="10">
        <f t="shared" si="0"/>
        <v>1934364.6099999999</v>
      </c>
      <c r="I10" s="1"/>
    </row>
    <row r="11" spans="2:9" ht="12.75">
      <c r="B11" s="8" t="s">
        <v>132</v>
      </c>
      <c r="C11" s="9" t="s">
        <v>131</v>
      </c>
      <c r="D11" s="9" t="s">
        <v>133</v>
      </c>
      <c r="E11" s="9" t="s">
        <v>78</v>
      </c>
      <c r="F11" s="10">
        <v>934005</v>
      </c>
      <c r="G11" s="10">
        <v>199266.74</v>
      </c>
      <c r="H11" s="10">
        <f t="shared" si="0"/>
        <v>1133271.74</v>
      </c>
      <c r="I11" s="1"/>
    </row>
    <row r="12" spans="2:9" ht="12.75">
      <c r="B12" s="8" t="s">
        <v>79</v>
      </c>
      <c r="C12" s="9" t="s">
        <v>80</v>
      </c>
      <c r="D12" s="9" t="s">
        <v>81</v>
      </c>
      <c r="E12" s="9" t="s">
        <v>82</v>
      </c>
      <c r="F12" s="10">
        <v>386350</v>
      </c>
      <c r="G12" s="10">
        <v>71176.25</v>
      </c>
      <c r="H12" s="10">
        <f t="shared" si="0"/>
        <v>457526.25</v>
      </c>
      <c r="I12" s="1"/>
    </row>
    <row r="13" spans="2:9" ht="12.75">
      <c r="B13" s="8" t="s">
        <v>125</v>
      </c>
      <c r="C13" s="9" t="s">
        <v>126</v>
      </c>
      <c r="D13" s="9" t="s">
        <v>127</v>
      </c>
      <c r="E13" s="9" t="s">
        <v>128</v>
      </c>
      <c r="F13" s="10">
        <v>334939</v>
      </c>
      <c r="G13" s="10">
        <v>23880.08</v>
      </c>
      <c r="H13" s="10">
        <f t="shared" si="0"/>
        <v>358819.08</v>
      </c>
      <c r="I13" s="1"/>
    </row>
    <row r="14" spans="2:9" ht="12.75">
      <c r="B14" s="8" t="s">
        <v>183</v>
      </c>
      <c r="C14" s="9" t="s">
        <v>37</v>
      </c>
      <c r="D14" s="9" t="s">
        <v>38</v>
      </c>
      <c r="E14" s="9" t="s">
        <v>39</v>
      </c>
      <c r="F14" s="10">
        <v>1839795.95</v>
      </c>
      <c r="G14" s="10">
        <v>341689.28</v>
      </c>
      <c r="H14" s="10">
        <f t="shared" si="0"/>
        <v>2181485.23</v>
      </c>
      <c r="I14" s="1"/>
    </row>
    <row r="15" spans="2:9" ht="12.75">
      <c r="B15" s="8" t="s">
        <v>333</v>
      </c>
      <c r="C15" s="9" t="s">
        <v>334</v>
      </c>
      <c r="D15" s="9" t="s">
        <v>190</v>
      </c>
      <c r="E15" s="9" t="s">
        <v>113</v>
      </c>
      <c r="F15" s="10">
        <v>941441</v>
      </c>
      <c r="G15" s="10">
        <v>137043.8</v>
      </c>
      <c r="H15" s="10">
        <f t="shared" si="0"/>
        <v>1078484.8</v>
      </c>
      <c r="I15" s="1"/>
    </row>
    <row r="16" spans="2:9" ht="12.75">
      <c r="B16" s="8" t="s">
        <v>168</v>
      </c>
      <c r="C16" s="9" t="s">
        <v>169</v>
      </c>
      <c r="D16" s="9" t="s">
        <v>170</v>
      </c>
      <c r="E16" s="9" t="s">
        <v>171</v>
      </c>
      <c r="F16" s="10">
        <v>695613.85</v>
      </c>
      <c r="G16" s="10">
        <v>220401.77</v>
      </c>
      <c r="H16" s="10">
        <f t="shared" si="0"/>
        <v>916015.62</v>
      </c>
      <c r="I16" s="1"/>
    </row>
    <row r="17" spans="2:9" ht="12.75">
      <c r="B17" s="8" t="s">
        <v>85</v>
      </c>
      <c r="C17" s="9" t="s">
        <v>86</v>
      </c>
      <c r="D17" s="9" t="s">
        <v>87</v>
      </c>
      <c r="E17" s="9" t="s">
        <v>88</v>
      </c>
      <c r="F17" s="10">
        <v>331708</v>
      </c>
      <c r="G17" s="10">
        <v>54512.33</v>
      </c>
      <c r="H17" s="10">
        <f t="shared" si="0"/>
        <v>386220.33</v>
      </c>
      <c r="I17" s="1"/>
    </row>
    <row r="18" spans="2:9" ht="12.75">
      <c r="B18" s="8" t="s">
        <v>107</v>
      </c>
      <c r="C18" s="9" t="s">
        <v>108</v>
      </c>
      <c r="D18" s="9" t="s">
        <v>92</v>
      </c>
      <c r="E18" s="9" t="s">
        <v>82</v>
      </c>
      <c r="F18" s="10">
        <v>611880</v>
      </c>
      <c r="G18" s="10">
        <v>112725.13</v>
      </c>
      <c r="H18" s="10">
        <f t="shared" si="0"/>
        <v>724605.13</v>
      </c>
      <c r="I18" s="1"/>
    </row>
    <row r="19" spans="2:9" ht="12.75">
      <c r="B19" s="8" t="s">
        <v>70</v>
      </c>
      <c r="C19" s="9" t="s">
        <v>259</v>
      </c>
      <c r="D19" s="9" t="s">
        <v>71</v>
      </c>
      <c r="E19" s="9" t="s">
        <v>72</v>
      </c>
      <c r="F19" s="10">
        <v>1382854</v>
      </c>
      <c r="G19" s="10">
        <v>431182.9</v>
      </c>
      <c r="H19" s="10">
        <f t="shared" si="0"/>
        <v>1814036.9</v>
      </c>
      <c r="I19" s="1"/>
    </row>
    <row r="20" spans="2:9" ht="12.75">
      <c r="B20" s="8" t="s">
        <v>165</v>
      </c>
      <c r="C20" s="9" t="s">
        <v>166</v>
      </c>
      <c r="D20" s="9" t="s">
        <v>167</v>
      </c>
      <c r="E20" s="9" t="s">
        <v>113</v>
      </c>
      <c r="F20" s="10">
        <v>300707</v>
      </c>
      <c r="G20" s="10">
        <v>30988.51</v>
      </c>
      <c r="H20" s="10">
        <f t="shared" si="0"/>
        <v>331695.51</v>
      </c>
      <c r="I20" s="1"/>
    </row>
    <row r="21" spans="2:9" ht="12.75">
      <c r="B21" s="8" t="s">
        <v>172</v>
      </c>
      <c r="C21" s="9" t="s">
        <v>222</v>
      </c>
      <c r="D21" s="9" t="s">
        <v>173</v>
      </c>
      <c r="E21" s="9" t="s">
        <v>61</v>
      </c>
      <c r="F21" s="10">
        <v>495389</v>
      </c>
      <c r="G21" s="10">
        <v>87551.77</v>
      </c>
      <c r="H21" s="10">
        <f t="shared" si="0"/>
        <v>582940.77</v>
      </c>
      <c r="I21" s="1"/>
    </row>
    <row r="22" spans="2:9" ht="12.75">
      <c r="B22" s="8" t="s">
        <v>67</v>
      </c>
      <c r="C22" s="9" t="s">
        <v>303</v>
      </c>
      <c r="D22" s="9" t="s">
        <v>68</v>
      </c>
      <c r="E22" s="9" t="s">
        <v>69</v>
      </c>
      <c r="F22" s="10">
        <v>1976056</v>
      </c>
      <c r="G22" s="10">
        <v>528438.62</v>
      </c>
      <c r="H22" s="10">
        <f t="shared" si="0"/>
        <v>2504494.62</v>
      </c>
      <c r="I22" s="1"/>
    </row>
    <row r="23" spans="2:9" ht="12.75">
      <c r="B23" s="8" t="s">
        <v>176</v>
      </c>
      <c r="C23" s="9" t="s">
        <v>220</v>
      </c>
      <c r="D23" s="9" t="s">
        <v>177</v>
      </c>
      <c r="E23" s="9" t="s">
        <v>178</v>
      </c>
      <c r="F23" s="10">
        <v>295465.57</v>
      </c>
      <c r="G23" s="10">
        <v>2145.47</v>
      </c>
      <c r="H23" s="10">
        <f t="shared" si="0"/>
        <v>297611.04</v>
      </c>
      <c r="I23" s="1"/>
    </row>
    <row r="24" spans="2:9" ht="12.75">
      <c r="B24" s="8" t="s">
        <v>179</v>
      </c>
      <c r="C24" s="9" t="s">
        <v>253</v>
      </c>
      <c r="D24" s="9" t="s">
        <v>180</v>
      </c>
      <c r="E24" s="9" t="s">
        <v>82</v>
      </c>
      <c r="F24" s="10">
        <v>427400</v>
      </c>
      <c r="G24" s="10">
        <v>78738.78</v>
      </c>
      <c r="H24" s="10">
        <f t="shared" si="0"/>
        <v>506138.78</v>
      </c>
      <c r="I24" s="1"/>
    </row>
    <row r="25" spans="2:9" ht="12.75">
      <c r="B25" s="8" t="s">
        <v>89</v>
      </c>
      <c r="C25" s="9" t="s">
        <v>218</v>
      </c>
      <c r="D25" s="9" t="s">
        <v>90</v>
      </c>
      <c r="E25" s="9" t="s">
        <v>91</v>
      </c>
      <c r="F25" s="10">
        <v>886467</v>
      </c>
      <c r="G25" s="10">
        <v>227343.33</v>
      </c>
      <c r="H25" s="10">
        <f t="shared" si="0"/>
        <v>1113810.33</v>
      </c>
      <c r="I25" s="1"/>
    </row>
    <row r="26" spans="2:9" ht="12.75">
      <c r="B26" s="8" t="s">
        <v>104</v>
      </c>
      <c r="C26" s="9" t="s">
        <v>230</v>
      </c>
      <c r="D26" s="9" t="s">
        <v>105</v>
      </c>
      <c r="E26" s="9" t="s">
        <v>72</v>
      </c>
      <c r="F26" s="10">
        <v>1291974</v>
      </c>
      <c r="G26" s="10">
        <v>402846.25</v>
      </c>
      <c r="H26" s="10">
        <f t="shared" si="0"/>
        <v>1694820.25</v>
      </c>
      <c r="I26" s="1"/>
    </row>
    <row r="27" spans="2:9" ht="12.75">
      <c r="B27" s="8" t="s">
        <v>210</v>
      </c>
      <c r="C27" s="9" t="s">
        <v>289</v>
      </c>
      <c r="D27" s="9" t="s">
        <v>211</v>
      </c>
      <c r="E27" s="9" t="s">
        <v>146</v>
      </c>
      <c r="F27" s="10">
        <v>558981.47</v>
      </c>
      <c r="G27" s="10">
        <v>86832.39</v>
      </c>
      <c r="H27" s="10">
        <f t="shared" si="0"/>
        <v>645813.86</v>
      </c>
      <c r="I27" s="1"/>
    </row>
    <row r="28" spans="2:9" ht="12.75">
      <c r="B28" s="8" t="s">
        <v>73</v>
      </c>
      <c r="C28" s="9" t="s">
        <v>312</v>
      </c>
      <c r="D28" s="9" t="s">
        <v>74</v>
      </c>
      <c r="E28" s="9" t="s">
        <v>75</v>
      </c>
      <c r="F28" s="10">
        <v>2617764.34</v>
      </c>
      <c r="G28" s="10">
        <v>818404.68</v>
      </c>
      <c r="H28" s="10">
        <f t="shared" si="0"/>
        <v>3436169.02</v>
      </c>
      <c r="I28" s="1"/>
    </row>
    <row r="29" spans="2:9" ht="12.75">
      <c r="B29" s="8" t="s">
        <v>76</v>
      </c>
      <c r="C29" s="9" t="s">
        <v>311</v>
      </c>
      <c r="D29" s="9" t="s">
        <v>77</v>
      </c>
      <c r="E29" s="9" t="s">
        <v>78</v>
      </c>
      <c r="F29" s="10">
        <v>709189.05</v>
      </c>
      <c r="G29" s="10">
        <v>151303.14</v>
      </c>
      <c r="H29" s="10">
        <f t="shared" si="0"/>
        <v>860492.1900000001</v>
      </c>
      <c r="I29" s="1"/>
    </row>
    <row r="30" spans="2:9" ht="12.75">
      <c r="B30" s="8" t="s">
        <v>151</v>
      </c>
      <c r="C30" s="9" t="s">
        <v>268</v>
      </c>
      <c r="D30" s="9" t="s">
        <v>152</v>
      </c>
      <c r="E30" s="9" t="s">
        <v>94</v>
      </c>
      <c r="F30" s="10">
        <v>214800</v>
      </c>
      <c r="G30" s="10">
        <v>0</v>
      </c>
      <c r="H30" s="10">
        <f t="shared" si="0"/>
        <v>214800</v>
      </c>
      <c r="I30" s="1"/>
    </row>
    <row r="31" spans="2:9" ht="12.75">
      <c r="B31" s="8" t="s">
        <v>153</v>
      </c>
      <c r="C31" s="9" t="s">
        <v>231</v>
      </c>
      <c r="D31" s="9" t="s">
        <v>154</v>
      </c>
      <c r="E31" s="9" t="s">
        <v>42</v>
      </c>
      <c r="F31" s="10">
        <v>674127</v>
      </c>
      <c r="G31" s="10">
        <v>164078.85</v>
      </c>
      <c r="H31" s="10">
        <f t="shared" si="0"/>
        <v>838205.85</v>
      </c>
      <c r="I31" s="1"/>
    </row>
    <row r="32" spans="2:9" ht="12.75">
      <c r="B32" s="8" t="s">
        <v>181</v>
      </c>
      <c r="C32" s="9" t="s">
        <v>236</v>
      </c>
      <c r="D32" s="9" t="s">
        <v>182</v>
      </c>
      <c r="E32" s="9" t="s">
        <v>178</v>
      </c>
      <c r="F32" s="10">
        <v>192500</v>
      </c>
      <c r="G32" s="10">
        <v>1397.8</v>
      </c>
      <c r="H32" s="10">
        <f t="shared" si="0"/>
        <v>193897.8</v>
      </c>
      <c r="I32" s="1"/>
    </row>
    <row r="33" spans="2:9" ht="12.75">
      <c r="B33" s="8" t="s">
        <v>198</v>
      </c>
      <c r="C33" s="9" t="s">
        <v>199</v>
      </c>
      <c r="D33" s="9" t="s">
        <v>200</v>
      </c>
      <c r="E33" s="9" t="s">
        <v>171</v>
      </c>
      <c r="F33" s="10">
        <v>708279.95</v>
      </c>
      <c r="G33" s="10">
        <v>174914.19</v>
      </c>
      <c r="H33" s="10">
        <f t="shared" si="0"/>
        <v>883194.1399999999</v>
      </c>
      <c r="I33" s="1"/>
    </row>
    <row r="34" spans="2:9" ht="12.75">
      <c r="B34" s="8" t="s">
        <v>201</v>
      </c>
      <c r="C34" s="9" t="s">
        <v>251</v>
      </c>
      <c r="D34" s="9" t="s">
        <v>202</v>
      </c>
      <c r="E34" s="9" t="s">
        <v>82</v>
      </c>
      <c r="F34" s="10">
        <v>379217</v>
      </c>
      <c r="G34" s="10">
        <v>69862.24</v>
      </c>
      <c r="H34" s="10">
        <f t="shared" si="0"/>
        <v>449079.24</v>
      </c>
      <c r="I34" s="1"/>
    </row>
    <row r="35" spans="2:9" ht="12.75">
      <c r="B35" s="8" t="s">
        <v>129</v>
      </c>
      <c r="C35" s="9" t="s">
        <v>267</v>
      </c>
      <c r="D35" s="9" t="s">
        <v>130</v>
      </c>
      <c r="E35" s="9" t="s">
        <v>55</v>
      </c>
      <c r="F35" s="10">
        <v>93448.82</v>
      </c>
      <c r="G35" s="10">
        <v>4147.33</v>
      </c>
      <c r="H35" s="10">
        <f t="shared" si="0"/>
        <v>97596.15000000001</v>
      </c>
      <c r="I35" s="1"/>
    </row>
    <row r="36" spans="2:9" ht="12.75">
      <c r="B36" s="8" t="s">
        <v>174</v>
      </c>
      <c r="C36" s="9" t="s">
        <v>229</v>
      </c>
      <c r="D36" s="9" t="s">
        <v>175</v>
      </c>
      <c r="E36" s="9" t="s">
        <v>97</v>
      </c>
      <c r="F36" s="10">
        <v>389759</v>
      </c>
      <c r="G36" s="10">
        <v>0</v>
      </c>
      <c r="H36" s="10">
        <f t="shared" si="0"/>
        <v>389759</v>
      </c>
      <c r="I36" s="1"/>
    </row>
    <row r="37" spans="2:9" ht="12.75">
      <c r="B37" s="8" t="s">
        <v>109</v>
      </c>
      <c r="C37" s="9" t="s">
        <v>237</v>
      </c>
      <c r="D37" s="9" t="s">
        <v>110</v>
      </c>
      <c r="E37" s="9" t="s">
        <v>58</v>
      </c>
      <c r="F37" s="10">
        <v>153750</v>
      </c>
      <c r="G37" s="10">
        <v>0</v>
      </c>
      <c r="H37" s="10">
        <f t="shared" si="0"/>
        <v>153750</v>
      </c>
      <c r="I37" s="1"/>
    </row>
    <row r="38" spans="2:9" ht="12.75">
      <c r="B38" s="8" t="s">
        <v>189</v>
      </c>
      <c r="C38" s="9" t="s">
        <v>228</v>
      </c>
      <c r="D38" s="9" t="s">
        <v>190</v>
      </c>
      <c r="E38" s="9" t="s">
        <v>58</v>
      </c>
      <c r="F38" s="10">
        <v>863178.9</v>
      </c>
      <c r="G38" s="10">
        <v>0</v>
      </c>
      <c r="H38" s="10">
        <f t="shared" si="0"/>
        <v>863178.9</v>
      </c>
      <c r="I38" s="1"/>
    </row>
    <row r="39" spans="2:9" ht="12.75">
      <c r="B39" s="8" t="s">
        <v>191</v>
      </c>
      <c r="C39" s="9" t="s">
        <v>228</v>
      </c>
      <c r="D39" s="9" t="s">
        <v>192</v>
      </c>
      <c r="E39" s="9" t="s">
        <v>45</v>
      </c>
      <c r="F39" s="10">
        <v>36821</v>
      </c>
      <c r="G39" s="10">
        <v>4981.27</v>
      </c>
      <c r="H39" s="10">
        <f t="shared" si="0"/>
        <v>41802.270000000004</v>
      </c>
      <c r="I39" s="1"/>
    </row>
    <row r="40" spans="2:9" ht="12.75">
      <c r="B40" s="8" t="s">
        <v>50</v>
      </c>
      <c r="C40" s="9" t="s">
        <v>239</v>
      </c>
      <c r="D40" s="9" t="s">
        <v>51</v>
      </c>
      <c r="E40" s="9" t="s">
        <v>52</v>
      </c>
      <c r="F40" s="10">
        <v>300000</v>
      </c>
      <c r="G40" s="10">
        <v>2444.7</v>
      </c>
      <c r="H40" s="10">
        <f t="shared" si="0"/>
        <v>302444.7</v>
      </c>
      <c r="I40" s="1"/>
    </row>
    <row r="41" spans="2:9" ht="12.75">
      <c r="B41" s="8" t="s">
        <v>53</v>
      </c>
      <c r="C41" s="9" t="s">
        <v>239</v>
      </c>
      <c r="D41" s="9" t="s">
        <v>54</v>
      </c>
      <c r="E41" s="9" t="s">
        <v>55</v>
      </c>
      <c r="F41" s="10">
        <v>171670</v>
      </c>
      <c r="G41" s="10">
        <v>7619.22</v>
      </c>
      <c r="H41" s="10">
        <f t="shared" si="0"/>
        <v>179289.22</v>
      </c>
      <c r="I41" s="1"/>
    </row>
    <row r="42" spans="2:9" ht="12.75">
      <c r="B42" s="8" t="s">
        <v>59</v>
      </c>
      <c r="C42" s="9" t="s">
        <v>252</v>
      </c>
      <c r="D42" s="9" t="s">
        <v>60</v>
      </c>
      <c r="E42" s="9" t="s">
        <v>61</v>
      </c>
      <c r="F42" s="10">
        <v>546421</v>
      </c>
      <c r="G42" s="10">
        <v>96570.99</v>
      </c>
      <c r="H42" s="10">
        <f t="shared" si="0"/>
        <v>642991.99</v>
      </c>
      <c r="I42" s="1"/>
    </row>
    <row r="43" spans="2:9" ht="12.75">
      <c r="B43" s="8" t="s">
        <v>56</v>
      </c>
      <c r="C43" s="9" t="s">
        <v>238</v>
      </c>
      <c r="D43" s="9" t="s">
        <v>57</v>
      </c>
      <c r="E43" s="9" t="s">
        <v>58</v>
      </c>
      <c r="F43" s="10">
        <v>75375</v>
      </c>
      <c r="G43" s="10">
        <v>0</v>
      </c>
      <c r="H43" s="10">
        <f t="shared" si="0"/>
        <v>75375</v>
      </c>
      <c r="I43" s="1"/>
    </row>
    <row r="44" spans="2:9" ht="12.75">
      <c r="B44" s="8" t="s">
        <v>46</v>
      </c>
      <c r="C44" s="9" t="s">
        <v>238</v>
      </c>
      <c r="D44" s="9" t="s">
        <v>47</v>
      </c>
      <c r="E44" s="9" t="s">
        <v>48</v>
      </c>
      <c r="F44" s="10">
        <v>228838</v>
      </c>
      <c r="G44" s="10">
        <v>34074.05</v>
      </c>
      <c r="H44" s="10">
        <f t="shared" si="0"/>
        <v>262912.05</v>
      </c>
      <c r="I44" s="1"/>
    </row>
    <row r="45" spans="2:9" ht="12.75">
      <c r="B45" s="8" t="s">
        <v>144</v>
      </c>
      <c r="C45" s="9" t="s">
        <v>223</v>
      </c>
      <c r="D45" s="9" t="s">
        <v>145</v>
      </c>
      <c r="E45" s="9" t="s">
        <v>146</v>
      </c>
      <c r="F45" s="10">
        <v>594949.95</v>
      </c>
      <c r="G45" s="10">
        <v>92419.75</v>
      </c>
      <c r="H45" s="10">
        <f t="shared" si="0"/>
        <v>687369.7</v>
      </c>
      <c r="I45" s="1"/>
    </row>
    <row r="46" spans="2:9" ht="12.75">
      <c r="B46" s="8" t="s">
        <v>163</v>
      </c>
      <c r="C46" s="9" t="s">
        <v>255</v>
      </c>
      <c r="D46" s="9" t="s">
        <v>164</v>
      </c>
      <c r="E46" s="9" t="s">
        <v>48</v>
      </c>
      <c r="F46" s="10">
        <v>546750</v>
      </c>
      <c r="G46" s="10">
        <v>81411.27</v>
      </c>
      <c r="H46" s="10">
        <f t="shared" si="0"/>
        <v>628161.27</v>
      </c>
      <c r="I46" s="1"/>
    </row>
    <row r="47" spans="2:9" ht="12.75">
      <c r="B47" s="8" t="s">
        <v>102</v>
      </c>
      <c r="C47" s="9" t="s">
        <v>224</v>
      </c>
      <c r="D47" s="9" t="s">
        <v>103</v>
      </c>
      <c r="E47" s="9" t="s">
        <v>66</v>
      </c>
      <c r="F47" s="10">
        <v>176369.78</v>
      </c>
      <c r="G47" s="10">
        <v>30300.61</v>
      </c>
      <c r="H47" s="10">
        <f t="shared" si="0"/>
        <v>206670.39</v>
      </c>
      <c r="I47" s="1"/>
    </row>
    <row r="48" spans="2:9" ht="12.75">
      <c r="B48" s="8" t="s">
        <v>123</v>
      </c>
      <c r="C48" s="9" t="s">
        <v>225</v>
      </c>
      <c r="D48" s="9" t="s">
        <v>124</v>
      </c>
      <c r="E48" s="9" t="s">
        <v>82</v>
      </c>
      <c r="F48" s="10">
        <v>643553</v>
      </c>
      <c r="G48" s="10">
        <v>118560.11</v>
      </c>
      <c r="H48" s="10">
        <f t="shared" si="0"/>
        <v>762113.11</v>
      </c>
      <c r="I48" s="1"/>
    </row>
    <row r="49" spans="2:9" ht="12.75">
      <c r="B49" s="8" t="s">
        <v>120</v>
      </c>
      <c r="C49" s="9" t="s">
        <v>254</v>
      </c>
      <c r="D49" s="9" t="s">
        <v>121</v>
      </c>
      <c r="E49" s="9" t="s">
        <v>122</v>
      </c>
      <c r="F49" s="10">
        <v>621767.4</v>
      </c>
      <c r="G49" s="10">
        <v>99873.02</v>
      </c>
      <c r="H49" s="10">
        <f t="shared" si="0"/>
        <v>721640.42</v>
      </c>
      <c r="I49" s="1"/>
    </row>
    <row r="50" spans="2:9" ht="12.75">
      <c r="B50" s="8" t="s">
        <v>208</v>
      </c>
      <c r="C50" s="9" t="s">
        <v>266</v>
      </c>
      <c r="D50" s="9" t="s">
        <v>209</v>
      </c>
      <c r="E50" s="9" t="s">
        <v>55</v>
      </c>
      <c r="F50" s="10">
        <v>144150</v>
      </c>
      <c r="G50" s="10">
        <v>6397.7</v>
      </c>
      <c r="H50" s="10">
        <f t="shared" si="0"/>
        <v>150547.7</v>
      </c>
      <c r="I50" s="1"/>
    </row>
    <row r="51" spans="2:9" ht="12.75">
      <c r="B51" s="8" t="s">
        <v>206</v>
      </c>
      <c r="C51" s="9" t="s">
        <v>266</v>
      </c>
      <c r="D51" s="9" t="s">
        <v>207</v>
      </c>
      <c r="E51" s="9" t="s">
        <v>171</v>
      </c>
      <c r="F51" s="10">
        <v>2036882.1</v>
      </c>
      <c r="G51" s="10">
        <v>642870.54</v>
      </c>
      <c r="H51" s="10">
        <f t="shared" si="0"/>
        <v>2679752.64</v>
      </c>
      <c r="I51" s="1"/>
    </row>
    <row r="52" spans="2:9" ht="12.75">
      <c r="B52" s="8" t="s">
        <v>98</v>
      </c>
      <c r="C52" s="9" t="s">
        <v>227</v>
      </c>
      <c r="D52" s="9" t="s">
        <v>99</v>
      </c>
      <c r="E52" s="9" t="s">
        <v>72</v>
      </c>
      <c r="F52" s="10">
        <v>594000</v>
      </c>
      <c r="G52" s="10">
        <v>185213.06</v>
      </c>
      <c r="H52" s="10">
        <f t="shared" si="0"/>
        <v>779213.06</v>
      </c>
      <c r="I52" s="1"/>
    </row>
    <row r="53" spans="2:9" ht="12.75">
      <c r="B53" s="8" t="s">
        <v>114</v>
      </c>
      <c r="C53" s="9" t="s">
        <v>217</v>
      </c>
      <c r="D53" s="9" t="s">
        <v>115</v>
      </c>
      <c r="E53" s="9" t="s">
        <v>66</v>
      </c>
      <c r="F53" s="10">
        <v>402892.94</v>
      </c>
      <c r="G53" s="10">
        <v>47864.31</v>
      </c>
      <c r="H53" s="10">
        <f t="shared" si="0"/>
        <v>450757.25</v>
      </c>
      <c r="I53" s="1"/>
    </row>
    <row r="54" spans="2:9" ht="12.75">
      <c r="B54" s="8" t="s">
        <v>134</v>
      </c>
      <c r="C54" s="9" t="s">
        <v>242</v>
      </c>
      <c r="D54" s="9" t="s">
        <v>68</v>
      </c>
      <c r="E54" s="9" t="s">
        <v>135</v>
      </c>
      <c r="F54" s="10">
        <v>865186.51</v>
      </c>
      <c r="G54" s="10">
        <v>0</v>
      </c>
      <c r="H54" s="10">
        <f t="shared" si="0"/>
        <v>865186.51</v>
      </c>
      <c r="I54" s="1"/>
    </row>
    <row r="55" spans="2:9" ht="12.75">
      <c r="B55" s="8" t="s">
        <v>64</v>
      </c>
      <c r="C55" s="9" t="s">
        <v>226</v>
      </c>
      <c r="D55" s="9" t="s">
        <v>65</v>
      </c>
      <c r="E55" s="9" t="s">
        <v>66</v>
      </c>
      <c r="F55" s="10">
        <v>423609.48</v>
      </c>
      <c r="G55" s="10">
        <v>50325.45</v>
      </c>
      <c r="H55" s="10">
        <f t="shared" si="0"/>
        <v>473934.93</v>
      </c>
      <c r="I55" s="1"/>
    </row>
    <row r="56" spans="2:9" ht="12.75">
      <c r="B56" s="8" t="s">
        <v>147</v>
      </c>
      <c r="C56" s="9" t="s">
        <v>243</v>
      </c>
      <c r="D56" s="9" t="s">
        <v>148</v>
      </c>
      <c r="E56" s="9" t="s">
        <v>94</v>
      </c>
      <c r="F56" s="10">
        <v>1139698.5</v>
      </c>
      <c r="G56" s="10">
        <v>0</v>
      </c>
      <c r="H56" s="10">
        <f t="shared" si="0"/>
        <v>1139698.5</v>
      </c>
      <c r="I56" s="1"/>
    </row>
    <row r="57" spans="2:9" ht="12.75">
      <c r="B57" s="8" t="s">
        <v>138</v>
      </c>
      <c r="C57" s="9" t="s">
        <v>221</v>
      </c>
      <c r="D57" s="9" t="s">
        <v>139</v>
      </c>
      <c r="E57" s="9" t="s">
        <v>128</v>
      </c>
      <c r="F57" s="10">
        <v>364500</v>
      </c>
      <c r="G57" s="10">
        <v>0</v>
      </c>
      <c r="H57" s="10">
        <f t="shared" si="0"/>
        <v>364500</v>
      </c>
      <c r="I57" s="1"/>
    </row>
    <row r="58" spans="2:9" ht="12.75">
      <c r="B58" s="8" t="s">
        <v>40</v>
      </c>
      <c r="C58" s="9" t="s">
        <v>232</v>
      </c>
      <c r="D58" s="9" t="s">
        <v>41</v>
      </c>
      <c r="E58" s="9" t="s">
        <v>42</v>
      </c>
      <c r="F58" s="10">
        <v>571704</v>
      </c>
      <c r="G58" s="10">
        <v>139149.77</v>
      </c>
      <c r="H58" s="10">
        <f t="shared" si="0"/>
        <v>710853.77</v>
      </c>
      <c r="I58" s="1"/>
    </row>
    <row r="59" spans="2:9" ht="12.75">
      <c r="B59" s="8" t="s">
        <v>43</v>
      </c>
      <c r="C59" s="9" t="s">
        <v>244</v>
      </c>
      <c r="D59" s="9" t="s">
        <v>44</v>
      </c>
      <c r="E59" s="9" t="s">
        <v>45</v>
      </c>
      <c r="F59" s="10">
        <v>277500</v>
      </c>
      <c r="G59" s="10">
        <v>0</v>
      </c>
      <c r="H59" s="10">
        <f t="shared" si="0"/>
        <v>277500</v>
      </c>
      <c r="I59" s="1"/>
    </row>
    <row r="60" spans="2:9" ht="12.75">
      <c r="B60" s="8" t="s">
        <v>118</v>
      </c>
      <c r="C60" s="9" t="s">
        <v>245</v>
      </c>
      <c r="D60" s="9" t="s">
        <v>119</v>
      </c>
      <c r="E60" s="9" t="s">
        <v>58</v>
      </c>
      <c r="F60" s="10">
        <v>879700</v>
      </c>
      <c r="G60" s="10">
        <v>0</v>
      </c>
      <c r="H60" s="10">
        <f t="shared" si="0"/>
        <v>879700</v>
      </c>
      <c r="I60" s="1"/>
    </row>
    <row r="61" spans="2:9" ht="12.75">
      <c r="B61" s="8" t="s">
        <v>184</v>
      </c>
      <c r="C61" s="9" t="s">
        <v>233</v>
      </c>
      <c r="D61" s="9" t="s">
        <v>185</v>
      </c>
      <c r="E61" s="9" t="s">
        <v>186</v>
      </c>
      <c r="F61" s="10">
        <v>728769</v>
      </c>
      <c r="G61" s="10">
        <v>190427.03</v>
      </c>
      <c r="H61" s="10">
        <f t="shared" si="0"/>
        <v>919196.03</v>
      </c>
      <c r="I61" s="1"/>
    </row>
    <row r="62" spans="2:9" ht="12.75">
      <c r="B62" s="8" t="s">
        <v>187</v>
      </c>
      <c r="C62" s="9" t="s">
        <v>246</v>
      </c>
      <c r="D62" s="9" t="s">
        <v>188</v>
      </c>
      <c r="E62" s="9" t="s">
        <v>48</v>
      </c>
      <c r="F62" s="10">
        <v>455105</v>
      </c>
      <c r="G62" s="10">
        <v>67765.34</v>
      </c>
      <c r="H62" s="10">
        <f t="shared" si="0"/>
        <v>522870.33999999997</v>
      </c>
      <c r="I62" s="1"/>
    </row>
    <row r="63" spans="2:9" ht="12.75">
      <c r="B63" s="8" t="s">
        <v>111</v>
      </c>
      <c r="C63" s="9" t="s">
        <v>234</v>
      </c>
      <c r="D63" s="9" t="s">
        <v>112</v>
      </c>
      <c r="E63" s="9" t="s">
        <v>42</v>
      </c>
      <c r="F63" s="10">
        <v>779051</v>
      </c>
      <c r="G63" s="10">
        <v>189616.95</v>
      </c>
      <c r="H63" s="10">
        <f t="shared" si="0"/>
        <v>968667.95</v>
      </c>
      <c r="I63" s="1"/>
    </row>
    <row r="64" spans="2:9" ht="12.75">
      <c r="B64" s="8" t="s">
        <v>62</v>
      </c>
      <c r="C64" s="9" t="s">
        <v>256</v>
      </c>
      <c r="D64" s="9" t="s">
        <v>63</v>
      </c>
      <c r="E64" s="9" t="s">
        <v>61</v>
      </c>
      <c r="F64" s="10">
        <v>1009097</v>
      </c>
      <c r="G64" s="10">
        <v>178341.18</v>
      </c>
      <c r="H64" s="10">
        <f t="shared" si="0"/>
        <v>1187438.18</v>
      </c>
      <c r="I64" s="1"/>
    </row>
    <row r="65" spans="2:9" ht="12.75">
      <c r="B65" s="8" t="s">
        <v>136</v>
      </c>
      <c r="C65" s="9" t="s">
        <v>247</v>
      </c>
      <c r="D65" s="9" t="s">
        <v>137</v>
      </c>
      <c r="E65" s="9" t="s">
        <v>52</v>
      </c>
      <c r="F65" s="10">
        <v>134047.01</v>
      </c>
      <c r="G65" s="10">
        <v>1092.34</v>
      </c>
      <c r="H65" s="10">
        <f t="shared" si="0"/>
        <v>135139.35</v>
      </c>
      <c r="I65" s="1"/>
    </row>
    <row r="66" spans="2:9" ht="12.75">
      <c r="B66" s="8" t="s">
        <v>161</v>
      </c>
      <c r="C66" s="9" t="s">
        <v>257</v>
      </c>
      <c r="D66" s="9" t="s">
        <v>162</v>
      </c>
      <c r="E66" s="9" t="s">
        <v>128</v>
      </c>
      <c r="F66" s="10">
        <v>163251</v>
      </c>
      <c r="G66" s="10">
        <v>5226.62</v>
      </c>
      <c r="H66" s="10">
        <f t="shared" si="0"/>
        <v>168477.62</v>
      </c>
      <c r="I66" s="1"/>
    </row>
    <row r="67" spans="2:9" ht="12.75">
      <c r="B67" s="8" t="s">
        <v>95</v>
      </c>
      <c r="C67" s="9" t="s">
        <v>248</v>
      </c>
      <c r="D67" s="9" t="s">
        <v>96</v>
      </c>
      <c r="E67" s="9" t="s">
        <v>97</v>
      </c>
      <c r="F67" s="10">
        <v>1670000</v>
      </c>
      <c r="G67" s="10">
        <v>0</v>
      </c>
      <c r="H67" s="10">
        <f t="shared" si="0"/>
        <v>1670000</v>
      </c>
      <c r="I67" s="1"/>
    </row>
    <row r="68" spans="2:9" ht="12.75">
      <c r="B68" s="8" t="s">
        <v>116</v>
      </c>
      <c r="C68" s="9" t="s">
        <v>249</v>
      </c>
      <c r="D68" s="9" t="s">
        <v>117</v>
      </c>
      <c r="E68" s="9" t="s">
        <v>45</v>
      </c>
      <c r="F68" s="10">
        <v>287094</v>
      </c>
      <c r="G68" s="10">
        <v>0</v>
      </c>
      <c r="H68" s="10">
        <f t="shared" si="0"/>
        <v>287094</v>
      </c>
      <c r="I68" s="1"/>
    </row>
    <row r="69" spans="2:9" ht="12.75">
      <c r="B69" s="8" t="s">
        <v>319</v>
      </c>
      <c r="C69" s="9" t="s">
        <v>320</v>
      </c>
      <c r="D69" s="9" t="s">
        <v>321</v>
      </c>
      <c r="E69" s="9" t="s">
        <v>322</v>
      </c>
      <c r="F69" s="10">
        <v>1281965</v>
      </c>
      <c r="G69" s="10">
        <v>358405.47</v>
      </c>
      <c r="H69" s="10">
        <f t="shared" si="0"/>
        <v>1640370.47</v>
      </c>
      <c r="I69" s="1"/>
    </row>
    <row r="70" spans="2:9" ht="12.75">
      <c r="B70" s="8" t="s">
        <v>159</v>
      </c>
      <c r="C70" s="9" t="s">
        <v>235</v>
      </c>
      <c r="D70" s="9" t="s">
        <v>160</v>
      </c>
      <c r="E70" s="9" t="s">
        <v>42</v>
      </c>
      <c r="F70" s="10">
        <v>539875</v>
      </c>
      <c r="G70" s="10">
        <v>131402.77</v>
      </c>
      <c r="H70" s="10">
        <f t="shared" si="0"/>
        <v>671277.77</v>
      </c>
      <c r="I70" s="1"/>
    </row>
    <row r="71" spans="2:9" ht="12.75">
      <c r="B71" s="8" t="s">
        <v>316</v>
      </c>
      <c r="C71" s="9" t="s">
        <v>317</v>
      </c>
      <c r="D71" s="9" t="s">
        <v>318</v>
      </c>
      <c r="E71" s="9" t="s">
        <v>101</v>
      </c>
      <c r="F71" s="10">
        <v>382644.48</v>
      </c>
      <c r="G71" s="10">
        <v>60875.13</v>
      </c>
      <c r="H71" s="10">
        <f t="shared" si="0"/>
        <v>443519.61</v>
      </c>
      <c r="I71" s="1"/>
    </row>
    <row r="72" spans="2:9" ht="12.75">
      <c r="B72" s="8" t="s">
        <v>335</v>
      </c>
      <c r="C72" s="9" t="s">
        <v>336</v>
      </c>
      <c r="D72" s="9" t="s">
        <v>338</v>
      </c>
      <c r="E72" s="9" t="s">
        <v>337</v>
      </c>
      <c r="F72" s="10">
        <v>0</v>
      </c>
      <c r="G72" s="10">
        <v>195913.35</v>
      </c>
      <c r="H72" s="10">
        <f t="shared" si="0"/>
        <v>195913.35</v>
      </c>
      <c r="I72" s="1"/>
    </row>
    <row r="73" spans="2:9" ht="12.75">
      <c r="B73" s="8" t="s">
        <v>83</v>
      </c>
      <c r="C73" s="9" t="s">
        <v>219</v>
      </c>
      <c r="D73" s="9" t="s">
        <v>84</v>
      </c>
      <c r="E73" s="9" t="s">
        <v>55</v>
      </c>
      <c r="F73" s="10">
        <v>420000</v>
      </c>
      <c r="G73" s="10">
        <v>18640.74</v>
      </c>
      <c r="H73" s="10">
        <f>F73+G73</f>
        <v>438640.74</v>
      </c>
      <c r="I73" s="1"/>
    </row>
    <row r="74" spans="2:9" ht="12.75">
      <c r="B74" s="8" t="s">
        <v>193</v>
      </c>
      <c r="C74" s="9" t="s">
        <v>258</v>
      </c>
      <c r="D74" s="9" t="s">
        <v>194</v>
      </c>
      <c r="E74" s="9" t="s">
        <v>82</v>
      </c>
      <c r="F74" s="10">
        <v>363430</v>
      </c>
      <c r="G74" s="10">
        <v>66953.75</v>
      </c>
      <c r="H74" s="10">
        <f aca="true" t="shared" si="1" ref="H74:H80">F74+G74</f>
        <v>430383.75</v>
      </c>
      <c r="I74" s="1"/>
    </row>
    <row r="75" spans="2:9" ht="12.75">
      <c r="B75" s="8" t="s">
        <v>142</v>
      </c>
      <c r="C75" s="9" t="s">
        <v>250</v>
      </c>
      <c r="D75" s="9" t="s">
        <v>143</v>
      </c>
      <c r="E75" s="9" t="s">
        <v>45</v>
      </c>
      <c r="F75" s="10">
        <v>790000</v>
      </c>
      <c r="G75" s="10">
        <v>46739.38</v>
      </c>
      <c r="H75" s="10">
        <f t="shared" si="1"/>
        <v>836739.38</v>
      </c>
      <c r="I75" s="1"/>
    </row>
    <row r="76" spans="2:9" ht="12.75">
      <c r="B76" s="8" t="s">
        <v>140</v>
      </c>
      <c r="C76" s="9" t="s">
        <v>250</v>
      </c>
      <c r="D76" s="9" t="s">
        <v>141</v>
      </c>
      <c r="E76" s="9" t="s">
        <v>48</v>
      </c>
      <c r="F76" s="10">
        <v>263402.27</v>
      </c>
      <c r="G76" s="10">
        <v>39220.8</v>
      </c>
      <c r="H76" s="10">
        <f t="shared" si="1"/>
        <v>302623.07</v>
      </c>
      <c r="I76" s="1"/>
    </row>
    <row r="77" spans="2:9" ht="12.75">
      <c r="B77" s="8" t="s">
        <v>93</v>
      </c>
      <c r="C77" s="9" t="s">
        <v>240</v>
      </c>
      <c r="D77" s="9" t="s">
        <v>49</v>
      </c>
      <c r="E77" s="9" t="s">
        <v>94</v>
      </c>
      <c r="F77" s="10">
        <v>160750</v>
      </c>
      <c r="G77" s="10">
        <v>0</v>
      </c>
      <c r="H77" s="10">
        <f t="shared" si="1"/>
        <v>160750</v>
      </c>
      <c r="I77" s="1"/>
    </row>
    <row r="78" spans="2:9" ht="12.75">
      <c r="B78" s="8" t="s">
        <v>106</v>
      </c>
      <c r="C78" s="9" t="s">
        <v>241</v>
      </c>
      <c r="D78" s="9" t="s">
        <v>92</v>
      </c>
      <c r="E78" s="9" t="s">
        <v>52</v>
      </c>
      <c r="F78" s="10">
        <v>240925</v>
      </c>
      <c r="G78" s="10">
        <v>1963.29</v>
      </c>
      <c r="H78" s="10">
        <f t="shared" si="1"/>
        <v>242888.29</v>
      </c>
      <c r="I78" s="1"/>
    </row>
    <row r="79" spans="2:9" ht="12.75">
      <c r="B79" s="8" t="s">
        <v>149</v>
      </c>
      <c r="C79" s="9" t="s">
        <v>150</v>
      </c>
      <c r="D79" s="9" t="s">
        <v>92</v>
      </c>
      <c r="E79" s="9" t="s">
        <v>94</v>
      </c>
      <c r="F79" s="10">
        <v>268295</v>
      </c>
      <c r="G79" s="10">
        <v>0</v>
      </c>
      <c r="H79" s="10">
        <f t="shared" si="1"/>
        <v>268295</v>
      </c>
      <c r="I79" s="1"/>
    </row>
    <row r="80" spans="2:9" ht="12.75">
      <c r="B80" s="8" t="s">
        <v>195</v>
      </c>
      <c r="C80" s="9" t="s">
        <v>196</v>
      </c>
      <c r="D80" s="9" t="s">
        <v>197</v>
      </c>
      <c r="E80" s="9" t="s">
        <v>66</v>
      </c>
      <c r="F80" s="10">
        <v>540983.33</v>
      </c>
      <c r="G80" s="10">
        <v>64269.68</v>
      </c>
      <c r="H80" s="10">
        <f t="shared" si="1"/>
        <v>605253.01</v>
      </c>
      <c r="I80" s="1"/>
    </row>
    <row r="81" spans="2:9" ht="15">
      <c r="B81" s="11" t="s">
        <v>215</v>
      </c>
      <c r="C81" s="12" t="s">
        <v>216</v>
      </c>
      <c r="D81" s="9"/>
      <c r="E81" s="9"/>
      <c r="F81" s="13">
        <f>SUBTOTAL(109,F8:F80)</f>
        <v>45631536.65</v>
      </c>
      <c r="G81" s="13">
        <f>SUBTOTAL(109,G8:G80)</f>
        <v>8235227.859999997</v>
      </c>
      <c r="H81" s="13">
        <f>SUBTOTAL(109,H8:H80)</f>
        <v>53866764.510000005</v>
      </c>
      <c r="I81" s="1"/>
    </row>
    <row r="82" spans="2:9" ht="14.25" customHeight="1">
      <c r="B82" s="8"/>
      <c r="C82" s="9"/>
      <c r="D82" s="9"/>
      <c r="E82" s="9"/>
      <c r="F82" s="10"/>
      <c r="G82" s="10"/>
      <c r="H82" s="10"/>
      <c r="I82" s="1"/>
    </row>
    <row r="83" spans="2:8" ht="12.75">
      <c r="B83" s="17"/>
      <c r="C83" s="17"/>
      <c r="D83" s="9"/>
      <c r="E83" s="9"/>
      <c r="F83" s="17"/>
      <c r="G83" s="31"/>
      <c r="H83" s="17"/>
    </row>
  </sheetData>
  <sheetProtection/>
  <mergeCells count="1">
    <mergeCell ref="B2:H2"/>
  </mergeCells>
  <printOptions/>
  <pageMargins left="0" right="0" top="0" bottom="0" header="0" footer="0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2" customWidth="1"/>
    <col min="2" max="2" width="16.28125" style="2" customWidth="1"/>
    <col min="3" max="3" width="23.28125" style="2" customWidth="1"/>
    <col min="4" max="4" width="41.00390625" style="2" customWidth="1"/>
    <col min="5" max="5" width="14.140625" style="2" customWidth="1"/>
    <col min="6" max="6" width="14.28125" style="2" customWidth="1"/>
    <col min="7" max="7" width="14.140625" style="2" customWidth="1"/>
    <col min="8" max="16384" width="8.8515625" style="2" customWidth="1"/>
  </cols>
  <sheetData>
    <row r="1" ht="12.75">
      <c r="A1" s="16"/>
    </row>
    <row r="2" spans="1:7" ht="21">
      <c r="A2" s="32" t="s">
        <v>331</v>
      </c>
      <c r="B2" s="34"/>
      <c r="C2" s="34"/>
      <c r="D2" s="34"/>
      <c r="E2" s="34"/>
      <c r="F2" s="34"/>
      <c r="G2" s="34"/>
    </row>
    <row r="3" spans="1:4" ht="15.75" customHeight="1">
      <c r="A3" s="16"/>
      <c r="C3" s="15"/>
      <c r="D3" s="15" t="s">
        <v>313</v>
      </c>
    </row>
    <row r="4" spans="1:4" ht="15.75" customHeight="1">
      <c r="A4" s="16"/>
      <c r="B4" s="14" t="s">
        <v>329</v>
      </c>
      <c r="D4" s="15" t="s">
        <v>314</v>
      </c>
    </row>
    <row r="5" spans="1:4" ht="15.75" customHeight="1">
      <c r="A5" s="16"/>
      <c r="B5" s="14" t="s">
        <v>332</v>
      </c>
      <c r="D5" s="15" t="s">
        <v>330</v>
      </c>
    </row>
    <row r="6" spans="1:4" ht="15.75" customHeight="1">
      <c r="A6" s="16"/>
      <c r="D6" s="15" t="s">
        <v>323</v>
      </c>
    </row>
    <row r="7" ht="21" customHeight="1"/>
    <row r="8" spans="1:7" ht="13.5">
      <c r="A8" s="25" t="s">
        <v>33</v>
      </c>
      <c r="B8" s="25" t="s">
        <v>30</v>
      </c>
      <c r="C8" s="25" t="s">
        <v>31</v>
      </c>
      <c r="D8" s="25" t="s">
        <v>32</v>
      </c>
      <c r="E8" s="25" t="s">
        <v>34</v>
      </c>
      <c r="F8" s="25" t="s">
        <v>35</v>
      </c>
      <c r="G8" s="25" t="s">
        <v>36</v>
      </c>
    </row>
    <row r="9" spans="1:7" ht="12.75">
      <c r="A9" s="18" t="s">
        <v>52</v>
      </c>
      <c r="B9" s="18" t="s">
        <v>50</v>
      </c>
      <c r="C9" s="18" t="s">
        <v>239</v>
      </c>
      <c r="D9" s="18" t="s">
        <v>51</v>
      </c>
      <c r="E9" s="19">
        <v>300000</v>
      </c>
      <c r="F9" s="19">
        <v>2444.7</v>
      </c>
      <c r="G9" s="19">
        <f>E9+F9</f>
        <v>302444.7</v>
      </c>
    </row>
    <row r="10" spans="2:7" ht="12.75">
      <c r="B10" s="18" t="s">
        <v>106</v>
      </c>
      <c r="C10" s="18" t="s">
        <v>241</v>
      </c>
      <c r="D10" s="18" t="s">
        <v>92</v>
      </c>
      <c r="E10" s="19">
        <v>240925</v>
      </c>
      <c r="F10" s="19">
        <v>1963.29</v>
      </c>
      <c r="G10" s="19">
        <f aca="true" t="shared" si="0" ref="G10:G74">E10+F10</f>
        <v>242888.29</v>
      </c>
    </row>
    <row r="11" spans="2:7" ht="12.75">
      <c r="B11" s="18" t="s">
        <v>136</v>
      </c>
      <c r="C11" s="18" t="s">
        <v>260</v>
      </c>
      <c r="D11" s="18" t="s">
        <v>137</v>
      </c>
      <c r="E11" s="19">
        <v>134047.01</v>
      </c>
      <c r="F11" s="19">
        <v>1092.34</v>
      </c>
      <c r="G11" s="19">
        <f t="shared" si="0"/>
        <v>135139.35</v>
      </c>
    </row>
    <row r="12" spans="1:7" ht="12.75">
      <c r="A12" s="26"/>
      <c r="B12" s="27" t="s">
        <v>0</v>
      </c>
      <c r="C12" s="28" t="s">
        <v>1</v>
      </c>
      <c r="D12" s="29"/>
      <c r="E12" s="30">
        <f>SUM(E9:E11)</f>
        <v>674972.01</v>
      </c>
      <c r="F12" s="30">
        <f>SUM(F9:F11)</f>
        <v>5500.33</v>
      </c>
      <c r="G12" s="30">
        <f t="shared" si="0"/>
        <v>680472.34</v>
      </c>
    </row>
    <row r="13" spans="1:7" ht="12.75">
      <c r="A13" s="18" t="s">
        <v>178</v>
      </c>
      <c r="B13" s="18" t="s">
        <v>176</v>
      </c>
      <c r="C13" s="18" t="s">
        <v>261</v>
      </c>
      <c r="D13" s="18" t="s">
        <v>177</v>
      </c>
      <c r="E13" s="19">
        <v>295465.57</v>
      </c>
      <c r="F13" s="19">
        <v>2145.47</v>
      </c>
      <c r="G13" s="19">
        <f t="shared" si="0"/>
        <v>297611.04</v>
      </c>
    </row>
    <row r="14" spans="2:7" ht="12.75">
      <c r="B14" s="18" t="s">
        <v>181</v>
      </c>
      <c r="C14" s="18" t="s">
        <v>262</v>
      </c>
      <c r="D14" s="18" t="s">
        <v>182</v>
      </c>
      <c r="E14" s="19">
        <v>192500</v>
      </c>
      <c r="F14" s="19">
        <v>1397.8</v>
      </c>
      <c r="G14" s="19">
        <f t="shared" si="0"/>
        <v>193897.8</v>
      </c>
    </row>
    <row r="15" spans="2:7" ht="12.75">
      <c r="B15" s="18" t="s">
        <v>212</v>
      </c>
      <c r="C15" s="18" t="s">
        <v>213</v>
      </c>
      <c r="D15" s="18" t="s">
        <v>214</v>
      </c>
      <c r="E15" s="19">
        <v>376010</v>
      </c>
      <c r="F15" s="19">
        <v>2730.31</v>
      </c>
      <c r="G15" s="19">
        <f t="shared" si="0"/>
        <v>378740.31</v>
      </c>
    </row>
    <row r="16" spans="1:7" ht="12.75">
      <c r="A16" s="26"/>
      <c r="B16" s="27" t="s">
        <v>0</v>
      </c>
      <c r="C16" s="28" t="s">
        <v>2</v>
      </c>
      <c r="D16" s="29"/>
      <c r="E16" s="30">
        <f>SUM(E13:E15)</f>
        <v>863975.5700000001</v>
      </c>
      <c r="F16" s="30">
        <f>SUM(F13:F15)</f>
        <v>6273.58</v>
      </c>
      <c r="G16" s="30">
        <f t="shared" si="0"/>
        <v>870249.15</v>
      </c>
    </row>
    <row r="17" spans="1:7" ht="12.75">
      <c r="A17" s="18" t="s">
        <v>55</v>
      </c>
      <c r="B17" s="18" t="s">
        <v>53</v>
      </c>
      <c r="C17" s="18" t="s">
        <v>263</v>
      </c>
      <c r="D17" s="18" t="s">
        <v>54</v>
      </c>
      <c r="E17" s="19">
        <v>171670</v>
      </c>
      <c r="F17" s="19">
        <v>7619.22</v>
      </c>
      <c r="G17" s="19">
        <f t="shared" si="0"/>
        <v>179289.22</v>
      </c>
    </row>
    <row r="18" spans="2:7" ht="12.75">
      <c r="B18" s="18" t="s">
        <v>83</v>
      </c>
      <c r="C18" s="18" t="s">
        <v>264</v>
      </c>
      <c r="D18" s="18" t="s">
        <v>84</v>
      </c>
      <c r="E18" s="19">
        <v>420000</v>
      </c>
      <c r="F18" s="19">
        <v>18640.74</v>
      </c>
      <c r="G18" s="19">
        <f t="shared" si="0"/>
        <v>438640.74</v>
      </c>
    </row>
    <row r="19" spans="2:7" ht="12.75">
      <c r="B19" s="18" t="s">
        <v>129</v>
      </c>
      <c r="C19" s="18" t="s">
        <v>265</v>
      </c>
      <c r="D19" s="18" t="s">
        <v>130</v>
      </c>
      <c r="E19" s="19">
        <v>93448.82</v>
      </c>
      <c r="F19" s="19">
        <v>4147.33</v>
      </c>
      <c r="G19" s="19">
        <f t="shared" si="0"/>
        <v>97596.15000000001</v>
      </c>
    </row>
    <row r="20" spans="2:7" ht="12.75">
      <c r="B20" s="18" t="s">
        <v>208</v>
      </c>
      <c r="C20" s="18" t="s">
        <v>266</v>
      </c>
      <c r="D20" s="18" t="s">
        <v>209</v>
      </c>
      <c r="E20" s="19">
        <v>144150</v>
      </c>
      <c r="F20" s="19">
        <v>6397.7</v>
      </c>
      <c r="G20" s="19">
        <f t="shared" si="0"/>
        <v>150547.7</v>
      </c>
    </row>
    <row r="21" spans="1:7" ht="12.75">
      <c r="A21" s="26"/>
      <c r="B21" s="27" t="s">
        <v>0</v>
      </c>
      <c r="C21" s="28" t="s">
        <v>3</v>
      </c>
      <c r="D21" s="29"/>
      <c r="E21" s="30">
        <f>SUM(E17:E20)</f>
        <v>829268.8200000001</v>
      </c>
      <c r="F21" s="30">
        <f>SUM(F17:F20)</f>
        <v>36804.99</v>
      </c>
      <c r="G21" s="30">
        <f t="shared" si="0"/>
        <v>866073.81</v>
      </c>
    </row>
    <row r="22" spans="1:7" ht="12.75">
      <c r="A22" s="18" t="s">
        <v>94</v>
      </c>
      <c r="B22" s="18" t="s">
        <v>93</v>
      </c>
      <c r="C22" s="18" t="s">
        <v>240</v>
      </c>
      <c r="D22" s="18" t="s">
        <v>49</v>
      </c>
      <c r="E22" s="19">
        <v>160750</v>
      </c>
      <c r="F22" s="19">
        <v>0</v>
      </c>
      <c r="G22" s="19">
        <f t="shared" si="0"/>
        <v>160750</v>
      </c>
    </row>
    <row r="23" spans="2:7" ht="12.75">
      <c r="B23" s="18" t="s">
        <v>147</v>
      </c>
      <c r="C23" s="18" t="s">
        <v>269</v>
      </c>
      <c r="D23" s="18" t="s">
        <v>148</v>
      </c>
      <c r="E23" s="19">
        <v>1139698.5</v>
      </c>
      <c r="F23" s="19">
        <v>0</v>
      </c>
      <c r="G23" s="19">
        <f t="shared" si="0"/>
        <v>1139698.5</v>
      </c>
    </row>
    <row r="24" spans="2:7" ht="12.75">
      <c r="B24" s="18" t="s">
        <v>149</v>
      </c>
      <c r="C24" s="18" t="s">
        <v>150</v>
      </c>
      <c r="D24" s="18" t="s">
        <v>92</v>
      </c>
      <c r="E24" s="19">
        <v>268295</v>
      </c>
      <c r="F24" s="19">
        <v>0</v>
      </c>
      <c r="G24" s="19">
        <f t="shared" si="0"/>
        <v>268295</v>
      </c>
    </row>
    <row r="25" spans="2:7" ht="12.75">
      <c r="B25" s="18" t="s">
        <v>151</v>
      </c>
      <c r="C25" s="18" t="s">
        <v>268</v>
      </c>
      <c r="D25" s="18" t="s">
        <v>152</v>
      </c>
      <c r="E25" s="19">
        <v>214800</v>
      </c>
      <c r="F25" s="19">
        <v>0</v>
      </c>
      <c r="G25" s="19">
        <f t="shared" si="0"/>
        <v>214800</v>
      </c>
    </row>
    <row r="26" spans="1:7" ht="12.75">
      <c r="A26" s="26"/>
      <c r="B26" s="27" t="s">
        <v>0</v>
      </c>
      <c r="C26" s="28" t="s">
        <v>4</v>
      </c>
      <c r="D26" s="29"/>
      <c r="E26" s="30">
        <f>SUM(E22:E25)</f>
        <v>1783543.5</v>
      </c>
      <c r="F26" s="30">
        <f>SUM(F22:F25)</f>
        <v>0</v>
      </c>
      <c r="G26" s="30">
        <f t="shared" si="0"/>
        <v>1783543.5</v>
      </c>
    </row>
    <row r="27" spans="1:7" ht="12.75">
      <c r="A27" s="18" t="s">
        <v>58</v>
      </c>
      <c r="B27" s="18" t="s">
        <v>56</v>
      </c>
      <c r="C27" s="18" t="s">
        <v>270</v>
      </c>
      <c r="D27" s="18" t="s">
        <v>57</v>
      </c>
      <c r="E27" s="19">
        <v>75375</v>
      </c>
      <c r="F27" s="19">
        <v>0</v>
      </c>
      <c r="G27" s="19">
        <f t="shared" si="0"/>
        <v>75375</v>
      </c>
    </row>
    <row r="28" spans="2:7" ht="12.75">
      <c r="B28" s="18" t="s">
        <v>109</v>
      </c>
      <c r="C28" s="18" t="s">
        <v>271</v>
      </c>
      <c r="D28" s="18" t="s">
        <v>110</v>
      </c>
      <c r="E28" s="19">
        <v>153750</v>
      </c>
      <c r="F28" s="19">
        <v>0</v>
      </c>
      <c r="G28" s="19">
        <f t="shared" si="0"/>
        <v>153750</v>
      </c>
    </row>
    <row r="29" spans="2:7" ht="12.75">
      <c r="B29" s="18" t="s">
        <v>118</v>
      </c>
      <c r="C29" s="18" t="s">
        <v>272</v>
      </c>
      <c r="D29" s="18" t="s">
        <v>119</v>
      </c>
      <c r="E29" s="19">
        <v>879700</v>
      </c>
      <c r="F29" s="19">
        <v>0</v>
      </c>
      <c r="G29" s="19">
        <f t="shared" si="0"/>
        <v>879700</v>
      </c>
    </row>
    <row r="30" spans="2:7" ht="12.75">
      <c r="B30" s="18" t="s">
        <v>189</v>
      </c>
      <c r="C30" s="18" t="s">
        <v>273</v>
      </c>
      <c r="D30" s="18" t="s">
        <v>190</v>
      </c>
      <c r="E30" s="19">
        <v>863178.9</v>
      </c>
      <c r="F30" s="19">
        <v>0</v>
      </c>
      <c r="G30" s="19">
        <f t="shared" si="0"/>
        <v>863178.9</v>
      </c>
    </row>
    <row r="31" spans="1:7" ht="12.75">
      <c r="A31" s="26"/>
      <c r="B31" s="27" t="s">
        <v>0</v>
      </c>
      <c r="C31" s="28" t="s">
        <v>5</v>
      </c>
      <c r="D31" s="29"/>
      <c r="E31" s="30">
        <f>SUM(E27:E30)</f>
        <v>1972003.9</v>
      </c>
      <c r="F31" s="30">
        <f>SUM(F27:F30)</f>
        <v>0</v>
      </c>
      <c r="G31" s="30">
        <f t="shared" si="0"/>
        <v>1972003.9</v>
      </c>
    </row>
    <row r="32" spans="1:7" ht="12.75">
      <c r="A32" s="18" t="s">
        <v>97</v>
      </c>
      <c r="B32" s="18" t="s">
        <v>95</v>
      </c>
      <c r="C32" s="18" t="s">
        <v>274</v>
      </c>
      <c r="D32" s="18" t="s">
        <v>96</v>
      </c>
      <c r="E32" s="19">
        <v>1670000</v>
      </c>
      <c r="F32" s="19">
        <v>0</v>
      </c>
      <c r="G32" s="19">
        <f t="shared" si="0"/>
        <v>1670000</v>
      </c>
    </row>
    <row r="33" spans="2:7" ht="12.75">
      <c r="B33" s="18" t="s">
        <v>174</v>
      </c>
      <c r="C33" s="18" t="s">
        <v>275</v>
      </c>
      <c r="D33" s="18" t="s">
        <v>175</v>
      </c>
      <c r="E33" s="19">
        <v>389759</v>
      </c>
      <c r="F33" s="19">
        <v>0</v>
      </c>
      <c r="G33" s="19">
        <f t="shared" si="0"/>
        <v>389759</v>
      </c>
    </row>
    <row r="34" spans="1:7" ht="12.75">
      <c r="A34" s="26"/>
      <c r="B34" s="27" t="s">
        <v>0</v>
      </c>
      <c r="C34" s="28" t="s">
        <v>6</v>
      </c>
      <c r="D34" s="29"/>
      <c r="E34" s="30">
        <f>SUM(E32:E33)</f>
        <v>2059759</v>
      </c>
      <c r="F34" s="30">
        <f>SUM(F32:F33)</f>
        <v>0</v>
      </c>
      <c r="G34" s="30">
        <f t="shared" si="0"/>
        <v>2059759</v>
      </c>
    </row>
    <row r="35" spans="1:7" ht="12.75">
      <c r="A35" s="2" t="s">
        <v>113</v>
      </c>
      <c r="B35" s="18" t="s">
        <v>165</v>
      </c>
      <c r="C35" s="18" t="s">
        <v>166</v>
      </c>
      <c r="D35" s="18" t="s">
        <v>167</v>
      </c>
      <c r="E35" s="19">
        <v>300707</v>
      </c>
      <c r="F35" s="19">
        <v>30988.51</v>
      </c>
      <c r="G35" s="19">
        <f>E35+F35</f>
        <v>331695.51</v>
      </c>
    </row>
    <row r="36" spans="2:7" ht="12.75">
      <c r="B36" s="18" t="s">
        <v>333</v>
      </c>
      <c r="C36" s="18" t="s">
        <v>339</v>
      </c>
      <c r="D36" s="18" t="s">
        <v>190</v>
      </c>
      <c r="E36" s="19">
        <v>941441</v>
      </c>
      <c r="F36" s="19">
        <v>137043.8</v>
      </c>
      <c r="G36" s="19">
        <f t="shared" si="0"/>
        <v>1078484.8</v>
      </c>
    </row>
    <row r="37" spans="1:7" ht="12.75">
      <c r="A37" s="26"/>
      <c r="B37" s="27" t="s">
        <v>0</v>
      </c>
      <c r="C37" s="28" t="s">
        <v>7</v>
      </c>
      <c r="D37" s="29"/>
      <c r="E37" s="30">
        <f>SUM(E35:E36)</f>
        <v>1242148</v>
      </c>
      <c r="F37" s="30">
        <f>SUM(F35:F36)</f>
        <v>168032.31</v>
      </c>
      <c r="G37" s="30">
        <f t="shared" si="0"/>
        <v>1410180.31</v>
      </c>
    </row>
    <row r="38" spans="1:7" ht="12.75">
      <c r="A38" s="18" t="s">
        <v>45</v>
      </c>
      <c r="B38" s="18" t="s">
        <v>43</v>
      </c>
      <c r="C38" s="18" t="s">
        <v>276</v>
      </c>
      <c r="D38" s="18" t="s">
        <v>44</v>
      </c>
      <c r="E38" s="19">
        <v>277500</v>
      </c>
      <c r="F38" s="19">
        <v>0</v>
      </c>
      <c r="G38" s="19">
        <f t="shared" si="0"/>
        <v>277500</v>
      </c>
    </row>
    <row r="39" spans="2:7" ht="12.75">
      <c r="B39" s="18" t="s">
        <v>116</v>
      </c>
      <c r="C39" s="18" t="s">
        <v>277</v>
      </c>
      <c r="D39" s="18" t="s">
        <v>117</v>
      </c>
      <c r="E39" s="19">
        <v>287094</v>
      </c>
      <c r="F39" s="19">
        <v>0</v>
      </c>
      <c r="G39" s="19">
        <f t="shared" si="0"/>
        <v>287094</v>
      </c>
    </row>
    <row r="40" spans="2:7" ht="12.75">
      <c r="B40" s="18" t="s">
        <v>142</v>
      </c>
      <c r="C40" s="18" t="s">
        <v>278</v>
      </c>
      <c r="D40" s="18" t="s">
        <v>143</v>
      </c>
      <c r="E40" s="19">
        <v>790000</v>
      </c>
      <c r="F40" s="19">
        <v>46739.38</v>
      </c>
      <c r="G40" s="19">
        <f t="shared" si="0"/>
        <v>836739.38</v>
      </c>
    </row>
    <row r="41" spans="2:7" ht="12.75">
      <c r="B41" s="18" t="s">
        <v>191</v>
      </c>
      <c r="C41" s="18" t="s">
        <v>279</v>
      </c>
      <c r="D41" s="18" t="s">
        <v>192</v>
      </c>
      <c r="E41" s="19">
        <v>36821</v>
      </c>
      <c r="F41" s="19">
        <v>4981.27</v>
      </c>
      <c r="G41" s="19">
        <f t="shared" si="0"/>
        <v>41802.270000000004</v>
      </c>
    </row>
    <row r="42" spans="1:7" ht="12.75">
      <c r="A42" s="26"/>
      <c r="B42" s="27" t="s">
        <v>0</v>
      </c>
      <c r="C42" s="28" t="s">
        <v>8</v>
      </c>
      <c r="D42" s="29"/>
      <c r="E42" s="30">
        <f>SUM(E38:E41)</f>
        <v>1391415</v>
      </c>
      <c r="F42" s="30">
        <f>SUM(F38:F41)</f>
        <v>51720.649999999994</v>
      </c>
      <c r="G42" s="30">
        <f t="shared" si="0"/>
        <v>1443135.65</v>
      </c>
    </row>
    <row r="43" spans="1:7" ht="12.75">
      <c r="A43" s="18" t="s">
        <v>128</v>
      </c>
      <c r="B43" s="18" t="s">
        <v>125</v>
      </c>
      <c r="C43" s="18" t="s">
        <v>126</v>
      </c>
      <c r="D43" s="18" t="s">
        <v>127</v>
      </c>
      <c r="E43" s="19">
        <v>334939</v>
      </c>
      <c r="F43" s="19">
        <v>23880.08</v>
      </c>
      <c r="G43" s="19">
        <f t="shared" si="0"/>
        <v>358819.08</v>
      </c>
    </row>
    <row r="44" spans="2:7" ht="12.75">
      <c r="B44" s="18" t="s">
        <v>138</v>
      </c>
      <c r="C44" s="18" t="s">
        <v>280</v>
      </c>
      <c r="D44" s="18" t="s">
        <v>139</v>
      </c>
      <c r="E44" s="19">
        <v>364500</v>
      </c>
      <c r="F44" s="19">
        <v>0</v>
      </c>
      <c r="G44" s="19">
        <f t="shared" si="0"/>
        <v>364500</v>
      </c>
    </row>
    <row r="45" spans="2:7" ht="12.75">
      <c r="B45" s="18" t="s">
        <v>161</v>
      </c>
      <c r="C45" s="18" t="s">
        <v>281</v>
      </c>
      <c r="D45" s="18" t="s">
        <v>162</v>
      </c>
      <c r="E45" s="19">
        <v>163251</v>
      </c>
      <c r="F45" s="19">
        <v>5226.62</v>
      </c>
      <c r="G45" s="19">
        <f t="shared" si="0"/>
        <v>168477.62</v>
      </c>
    </row>
    <row r="46" spans="1:7" ht="12.75">
      <c r="A46" s="26"/>
      <c r="B46" s="27" t="s">
        <v>0</v>
      </c>
      <c r="C46" s="28" t="s">
        <v>9</v>
      </c>
      <c r="D46" s="29"/>
      <c r="E46" s="30">
        <f>SUM(E43:E45)</f>
        <v>862690</v>
      </c>
      <c r="F46" s="30">
        <f>SUM(F43:F45)</f>
        <v>29106.7</v>
      </c>
      <c r="G46" s="30">
        <f t="shared" si="0"/>
        <v>891796.7</v>
      </c>
    </row>
    <row r="47" spans="1:7" ht="12.75">
      <c r="A47" s="18" t="s">
        <v>122</v>
      </c>
      <c r="B47" s="18" t="s">
        <v>120</v>
      </c>
      <c r="C47" s="18" t="s">
        <v>282</v>
      </c>
      <c r="D47" s="18" t="s">
        <v>121</v>
      </c>
      <c r="E47" s="19">
        <v>621767.4</v>
      </c>
      <c r="F47" s="19">
        <v>99873.02</v>
      </c>
      <c r="G47" s="19">
        <f t="shared" si="0"/>
        <v>721640.42</v>
      </c>
    </row>
    <row r="48" spans="1:7" ht="12.75">
      <c r="A48" s="26"/>
      <c r="B48" s="27" t="s">
        <v>0</v>
      </c>
      <c r="C48" s="28" t="s">
        <v>10</v>
      </c>
      <c r="D48" s="29"/>
      <c r="E48" s="30">
        <f>SUM(E47)</f>
        <v>621767.4</v>
      </c>
      <c r="F48" s="30">
        <f>SUM(F47)</f>
        <v>99873.02</v>
      </c>
      <c r="G48" s="30">
        <f t="shared" si="0"/>
        <v>721640.42</v>
      </c>
    </row>
    <row r="49" spans="1:7" ht="12.75">
      <c r="A49" s="18" t="s">
        <v>48</v>
      </c>
      <c r="B49" s="18" t="s">
        <v>46</v>
      </c>
      <c r="C49" s="18" t="s">
        <v>283</v>
      </c>
      <c r="D49" s="18" t="s">
        <v>47</v>
      </c>
      <c r="E49" s="19">
        <v>228838</v>
      </c>
      <c r="F49" s="19">
        <v>34074.05</v>
      </c>
      <c r="G49" s="19">
        <f t="shared" si="0"/>
        <v>262912.05</v>
      </c>
    </row>
    <row r="50" spans="2:7" ht="12.75">
      <c r="B50" s="18" t="s">
        <v>140</v>
      </c>
      <c r="C50" s="18" t="s">
        <v>284</v>
      </c>
      <c r="D50" s="18" t="s">
        <v>141</v>
      </c>
      <c r="E50" s="19">
        <v>263402.27</v>
      </c>
      <c r="F50" s="19">
        <v>39220.8</v>
      </c>
      <c r="G50" s="19">
        <f t="shared" si="0"/>
        <v>302623.07</v>
      </c>
    </row>
    <row r="51" spans="2:7" ht="12.75">
      <c r="B51" s="18" t="s">
        <v>163</v>
      </c>
      <c r="C51" s="18" t="s">
        <v>285</v>
      </c>
      <c r="D51" s="18" t="s">
        <v>164</v>
      </c>
      <c r="E51" s="19">
        <v>546750</v>
      </c>
      <c r="F51" s="19">
        <v>81411.27</v>
      </c>
      <c r="G51" s="19">
        <f t="shared" si="0"/>
        <v>628161.27</v>
      </c>
    </row>
    <row r="52" spans="2:7" ht="12.75">
      <c r="B52" s="18" t="s">
        <v>187</v>
      </c>
      <c r="C52" s="18" t="s">
        <v>286</v>
      </c>
      <c r="D52" s="18" t="s">
        <v>188</v>
      </c>
      <c r="E52" s="19">
        <v>455105</v>
      </c>
      <c r="F52" s="19">
        <v>67765.34</v>
      </c>
      <c r="G52" s="19">
        <f t="shared" si="0"/>
        <v>522870.33999999997</v>
      </c>
    </row>
    <row r="53" spans="1:7" ht="12.75">
      <c r="A53" s="26"/>
      <c r="B53" s="27" t="s">
        <v>0</v>
      </c>
      <c r="C53" s="28" t="s">
        <v>11</v>
      </c>
      <c r="D53" s="29"/>
      <c r="E53" s="30">
        <f>SUM(E49:E52)</f>
        <v>1494095.27</v>
      </c>
      <c r="F53" s="30">
        <f>SUM(F49:F52)</f>
        <v>222471.46</v>
      </c>
      <c r="G53" s="30">
        <f t="shared" si="0"/>
        <v>1716566.73</v>
      </c>
    </row>
    <row r="54" spans="1:7" ht="12.75">
      <c r="A54" s="18" t="s">
        <v>146</v>
      </c>
      <c r="B54" s="18" t="s">
        <v>144</v>
      </c>
      <c r="C54" s="18" t="s">
        <v>287</v>
      </c>
      <c r="D54" s="18" t="s">
        <v>145</v>
      </c>
      <c r="E54" s="19">
        <v>594949.95</v>
      </c>
      <c r="F54" s="19">
        <v>92419.75</v>
      </c>
      <c r="G54" s="19">
        <f t="shared" si="0"/>
        <v>687369.7</v>
      </c>
    </row>
    <row r="55" spans="2:7" ht="12.75">
      <c r="B55" s="18" t="s">
        <v>210</v>
      </c>
      <c r="C55" s="18" t="s">
        <v>288</v>
      </c>
      <c r="D55" s="18" t="s">
        <v>211</v>
      </c>
      <c r="E55" s="19">
        <v>558981.47</v>
      </c>
      <c r="F55" s="19">
        <v>86832.39</v>
      </c>
      <c r="G55" s="19">
        <f t="shared" si="0"/>
        <v>645813.86</v>
      </c>
    </row>
    <row r="56" spans="1:7" ht="12.75">
      <c r="A56" s="26"/>
      <c r="B56" s="27" t="s">
        <v>0</v>
      </c>
      <c r="C56" s="28" t="s">
        <v>12</v>
      </c>
      <c r="D56" s="29"/>
      <c r="E56" s="30">
        <f>SUM(E54:E55)</f>
        <v>1153931.42</v>
      </c>
      <c r="F56" s="30">
        <f>SUM(F54:F55)</f>
        <v>179252.14</v>
      </c>
      <c r="G56" s="30">
        <f t="shared" si="0"/>
        <v>1333183.56</v>
      </c>
    </row>
    <row r="57" spans="1:7" ht="12.75">
      <c r="A57" s="18" t="s">
        <v>66</v>
      </c>
      <c r="B57" s="18" t="s">
        <v>64</v>
      </c>
      <c r="C57" s="18" t="s">
        <v>290</v>
      </c>
      <c r="D57" s="18" t="s">
        <v>65</v>
      </c>
      <c r="E57" s="19">
        <v>423609.48</v>
      </c>
      <c r="F57" s="19">
        <v>50325.45</v>
      </c>
      <c r="G57" s="19">
        <f t="shared" si="0"/>
        <v>473934.93</v>
      </c>
    </row>
    <row r="58" spans="2:7" ht="12.75">
      <c r="B58" s="18" t="s">
        <v>102</v>
      </c>
      <c r="C58" s="18" t="s">
        <v>291</v>
      </c>
      <c r="D58" s="18" t="s">
        <v>103</v>
      </c>
      <c r="E58" s="19">
        <v>176369.78</v>
      </c>
      <c r="F58" s="19">
        <v>30300.61</v>
      </c>
      <c r="G58" s="19">
        <f t="shared" si="0"/>
        <v>206670.39</v>
      </c>
    </row>
    <row r="59" spans="2:7" ht="12.75">
      <c r="B59" s="18" t="s">
        <v>114</v>
      </c>
      <c r="C59" s="18" t="s">
        <v>292</v>
      </c>
      <c r="D59" s="18" t="s">
        <v>115</v>
      </c>
      <c r="E59" s="19">
        <v>402892.94</v>
      </c>
      <c r="F59" s="19">
        <v>47864.31</v>
      </c>
      <c r="G59" s="19">
        <f t="shared" si="0"/>
        <v>450757.25</v>
      </c>
    </row>
    <row r="60" spans="2:7" ht="12.75">
      <c r="B60" s="18" t="s">
        <v>195</v>
      </c>
      <c r="C60" s="18" t="s">
        <v>196</v>
      </c>
      <c r="D60" s="18" t="s">
        <v>197</v>
      </c>
      <c r="E60" s="19">
        <v>540983.33</v>
      </c>
      <c r="F60" s="19">
        <v>64269.68</v>
      </c>
      <c r="G60" s="19">
        <f t="shared" si="0"/>
        <v>605253.01</v>
      </c>
    </row>
    <row r="61" spans="1:7" ht="12.75">
      <c r="A61" s="26"/>
      <c r="B61" s="27" t="s">
        <v>0</v>
      </c>
      <c r="C61" s="28" t="s">
        <v>13</v>
      </c>
      <c r="D61" s="29"/>
      <c r="E61" s="30">
        <f>SUM(E57:E60)</f>
        <v>1543855.5299999998</v>
      </c>
      <c r="F61" s="30">
        <f>SUM(F57:F60)</f>
        <v>192760.05</v>
      </c>
      <c r="G61" s="30">
        <f t="shared" si="0"/>
        <v>1736615.5799999998</v>
      </c>
    </row>
    <row r="62" spans="1:7" ht="12.75">
      <c r="A62" s="18" t="s">
        <v>101</v>
      </c>
      <c r="B62" s="18" t="s">
        <v>316</v>
      </c>
      <c r="C62" s="18" t="s">
        <v>325</v>
      </c>
      <c r="D62" s="18" t="s">
        <v>100</v>
      </c>
      <c r="E62" s="19">
        <v>382644.48</v>
      </c>
      <c r="F62" s="19">
        <v>60875.13</v>
      </c>
      <c r="G62" s="19">
        <f t="shared" si="0"/>
        <v>443519.61</v>
      </c>
    </row>
    <row r="63" spans="1:7" ht="12.75">
      <c r="A63" s="26"/>
      <c r="B63" s="27" t="s">
        <v>0</v>
      </c>
      <c r="C63" s="28" t="s">
        <v>14</v>
      </c>
      <c r="D63" s="29"/>
      <c r="E63" s="30">
        <f>SUM(E62)</f>
        <v>382644.48</v>
      </c>
      <c r="F63" s="30">
        <f>SUM(F62)</f>
        <v>60875.13</v>
      </c>
      <c r="G63" s="30">
        <f t="shared" si="0"/>
        <v>443519.61</v>
      </c>
    </row>
    <row r="64" spans="1:7" ht="12.75">
      <c r="A64" s="18" t="s">
        <v>82</v>
      </c>
      <c r="B64" s="18" t="s">
        <v>79</v>
      </c>
      <c r="C64" s="18" t="s">
        <v>80</v>
      </c>
      <c r="D64" s="18" t="s">
        <v>81</v>
      </c>
      <c r="E64" s="19">
        <v>386350</v>
      </c>
      <c r="F64" s="19">
        <v>71176.25</v>
      </c>
      <c r="G64" s="19">
        <f t="shared" si="0"/>
        <v>457526.25</v>
      </c>
    </row>
    <row r="65" spans="2:7" ht="12.75">
      <c r="B65" s="18" t="s">
        <v>107</v>
      </c>
      <c r="C65" s="18" t="s">
        <v>108</v>
      </c>
      <c r="D65" s="18" t="s">
        <v>92</v>
      </c>
      <c r="E65" s="19">
        <v>611880</v>
      </c>
      <c r="F65" s="19">
        <v>112725.13</v>
      </c>
      <c r="G65" s="19">
        <f t="shared" si="0"/>
        <v>724605.13</v>
      </c>
    </row>
    <row r="66" spans="2:7" ht="12.75">
      <c r="B66" s="18" t="s">
        <v>123</v>
      </c>
      <c r="C66" s="18" t="s">
        <v>293</v>
      </c>
      <c r="D66" s="18" t="s">
        <v>124</v>
      </c>
      <c r="E66" s="19">
        <v>643553</v>
      </c>
      <c r="F66" s="19">
        <v>118560.11</v>
      </c>
      <c r="G66" s="19">
        <f t="shared" si="0"/>
        <v>762113.11</v>
      </c>
    </row>
    <row r="67" spans="2:7" ht="12.75">
      <c r="B67" s="18" t="s">
        <v>179</v>
      </c>
      <c r="C67" s="18" t="s">
        <v>294</v>
      </c>
      <c r="D67" s="18" t="s">
        <v>180</v>
      </c>
      <c r="E67" s="19">
        <v>427400</v>
      </c>
      <c r="F67" s="19">
        <v>78738.78</v>
      </c>
      <c r="G67" s="19">
        <f t="shared" si="0"/>
        <v>506138.78</v>
      </c>
    </row>
    <row r="68" spans="2:7" ht="12.75">
      <c r="B68" s="18" t="s">
        <v>193</v>
      </c>
      <c r="C68" s="18" t="s">
        <v>295</v>
      </c>
      <c r="D68" s="18" t="s">
        <v>194</v>
      </c>
      <c r="E68" s="19">
        <v>363430</v>
      </c>
      <c r="F68" s="19">
        <v>66953.75</v>
      </c>
      <c r="G68" s="19">
        <f t="shared" si="0"/>
        <v>430383.75</v>
      </c>
    </row>
    <row r="69" spans="2:7" ht="12.75">
      <c r="B69" s="18" t="s">
        <v>201</v>
      </c>
      <c r="C69" s="18" t="s">
        <v>296</v>
      </c>
      <c r="D69" s="18" t="s">
        <v>202</v>
      </c>
      <c r="E69" s="19">
        <v>379217</v>
      </c>
      <c r="F69" s="19">
        <v>69862.24</v>
      </c>
      <c r="G69" s="19">
        <f t="shared" si="0"/>
        <v>449079.24</v>
      </c>
    </row>
    <row r="70" spans="1:7" ht="12.75">
      <c r="A70" s="26"/>
      <c r="B70" s="27" t="s">
        <v>0</v>
      </c>
      <c r="C70" s="28" t="s">
        <v>15</v>
      </c>
      <c r="D70" s="29"/>
      <c r="E70" s="30">
        <f>SUM(E64:E69)</f>
        <v>2811830</v>
      </c>
      <c r="F70" s="30">
        <f>SUM(F64:F69)</f>
        <v>518016.26</v>
      </c>
      <c r="G70" s="30">
        <f t="shared" si="0"/>
        <v>3329846.26</v>
      </c>
    </row>
    <row r="71" spans="1:7" ht="12.75">
      <c r="A71" s="18" t="s">
        <v>205</v>
      </c>
      <c r="B71" s="18" t="s">
        <v>203</v>
      </c>
      <c r="C71" s="18" t="s">
        <v>204</v>
      </c>
      <c r="D71" s="18" t="s">
        <v>115</v>
      </c>
      <c r="E71" s="19">
        <v>899661</v>
      </c>
      <c r="F71" s="19">
        <v>168133.67</v>
      </c>
      <c r="G71" s="19">
        <f t="shared" si="0"/>
        <v>1067794.67</v>
      </c>
    </row>
    <row r="72" spans="1:7" ht="12.75">
      <c r="A72" s="26"/>
      <c r="B72" s="27" t="s">
        <v>0</v>
      </c>
      <c r="C72" s="28" t="s">
        <v>16</v>
      </c>
      <c r="D72" s="29"/>
      <c r="E72" s="30">
        <f>SUM(E71)</f>
        <v>899661</v>
      </c>
      <c r="F72" s="30">
        <f>SUM(F71)</f>
        <v>168133.67</v>
      </c>
      <c r="G72" s="30">
        <f t="shared" si="0"/>
        <v>1067794.67</v>
      </c>
    </row>
    <row r="73" spans="1:7" ht="12.75">
      <c r="A73" s="18" t="s">
        <v>88</v>
      </c>
      <c r="B73" s="18" t="s">
        <v>85</v>
      </c>
      <c r="C73" s="18" t="s">
        <v>86</v>
      </c>
      <c r="D73" s="18" t="s">
        <v>87</v>
      </c>
      <c r="E73" s="19">
        <v>331708</v>
      </c>
      <c r="F73" s="19">
        <v>54512.33</v>
      </c>
      <c r="G73" s="19">
        <f t="shared" si="0"/>
        <v>386220.33</v>
      </c>
    </row>
    <row r="74" spans="1:7" ht="12.75">
      <c r="A74" s="26"/>
      <c r="B74" s="27" t="s">
        <v>0</v>
      </c>
      <c r="C74" s="28" t="s">
        <v>17</v>
      </c>
      <c r="D74" s="29"/>
      <c r="E74" s="30">
        <f>SUM(E73)</f>
        <v>331708</v>
      </c>
      <c r="F74" s="30">
        <f>SUM(F73)</f>
        <v>54512.33</v>
      </c>
      <c r="G74" s="30">
        <f t="shared" si="0"/>
        <v>386220.33</v>
      </c>
    </row>
    <row r="75" spans="1:7" ht="12.75">
      <c r="A75" s="18" t="s">
        <v>61</v>
      </c>
      <c r="B75" s="18" t="s">
        <v>59</v>
      </c>
      <c r="C75" s="18" t="s">
        <v>283</v>
      </c>
      <c r="D75" s="18" t="s">
        <v>60</v>
      </c>
      <c r="E75" s="19">
        <v>546421</v>
      </c>
      <c r="F75" s="19">
        <v>96570.99</v>
      </c>
      <c r="G75" s="19">
        <f aca="true" t="shared" si="1" ref="G75:G112">E75+F75</f>
        <v>642991.99</v>
      </c>
    </row>
    <row r="76" spans="2:7" ht="12.75">
      <c r="B76" s="18" t="s">
        <v>62</v>
      </c>
      <c r="C76" s="18" t="s">
        <v>297</v>
      </c>
      <c r="D76" s="18" t="s">
        <v>63</v>
      </c>
      <c r="E76" s="19">
        <v>1009097</v>
      </c>
      <c r="F76" s="19">
        <v>178341.18</v>
      </c>
      <c r="G76" s="19">
        <f t="shared" si="1"/>
        <v>1187438.18</v>
      </c>
    </row>
    <row r="77" spans="2:7" ht="12.75">
      <c r="B77" s="18" t="s">
        <v>172</v>
      </c>
      <c r="C77" s="18" t="s">
        <v>298</v>
      </c>
      <c r="D77" s="18" t="s">
        <v>173</v>
      </c>
      <c r="E77" s="19">
        <v>495389</v>
      </c>
      <c r="F77" s="19">
        <v>87551.77</v>
      </c>
      <c r="G77" s="19">
        <f t="shared" si="1"/>
        <v>582940.77</v>
      </c>
    </row>
    <row r="78" spans="1:7" ht="12.75">
      <c r="A78" s="26"/>
      <c r="B78" s="27" t="s">
        <v>0</v>
      </c>
      <c r="C78" s="28" t="s">
        <v>18</v>
      </c>
      <c r="D78" s="29"/>
      <c r="E78" s="30">
        <f>SUM(E75:E77)</f>
        <v>2050907</v>
      </c>
      <c r="F78" s="30">
        <f>SUM(F75:F77)</f>
        <v>362463.94</v>
      </c>
      <c r="G78" s="30">
        <f t="shared" si="1"/>
        <v>2413370.94</v>
      </c>
    </row>
    <row r="79" spans="1:7" ht="12.75">
      <c r="A79" s="18" t="s">
        <v>42</v>
      </c>
      <c r="B79" s="18" t="s">
        <v>40</v>
      </c>
      <c r="C79" s="18" t="s">
        <v>299</v>
      </c>
      <c r="D79" s="18" t="s">
        <v>41</v>
      </c>
      <c r="E79" s="19">
        <v>571704</v>
      </c>
      <c r="F79" s="19">
        <v>139149.77</v>
      </c>
      <c r="G79" s="19">
        <f t="shared" si="1"/>
        <v>710853.77</v>
      </c>
    </row>
    <row r="80" spans="2:7" ht="12.75">
      <c r="B80" s="18" t="s">
        <v>111</v>
      </c>
      <c r="C80" s="18" t="s">
        <v>300</v>
      </c>
      <c r="D80" s="18" t="s">
        <v>112</v>
      </c>
      <c r="E80" s="19">
        <v>779051</v>
      </c>
      <c r="F80" s="19">
        <v>189616.95</v>
      </c>
      <c r="G80" s="19">
        <f t="shared" si="1"/>
        <v>968667.95</v>
      </c>
    </row>
    <row r="81" spans="2:7" ht="12.75">
      <c r="B81" s="18" t="s">
        <v>153</v>
      </c>
      <c r="C81" s="18" t="s">
        <v>301</v>
      </c>
      <c r="D81" s="18" t="s">
        <v>154</v>
      </c>
      <c r="E81" s="19">
        <v>674127</v>
      </c>
      <c r="F81" s="19">
        <v>164078.85</v>
      </c>
      <c r="G81" s="19">
        <f t="shared" si="1"/>
        <v>838205.85</v>
      </c>
    </row>
    <row r="82" spans="2:7" ht="12.75">
      <c r="B82" s="18" t="s">
        <v>159</v>
      </c>
      <c r="C82" s="18" t="s">
        <v>302</v>
      </c>
      <c r="D82" s="18" t="s">
        <v>160</v>
      </c>
      <c r="E82" s="19">
        <v>539875</v>
      </c>
      <c r="F82" s="19">
        <v>131402.77</v>
      </c>
      <c r="G82" s="19">
        <f t="shared" si="1"/>
        <v>671277.77</v>
      </c>
    </row>
    <row r="83" spans="1:7" ht="12.75">
      <c r="A83" s="26"/>
      <c r="B83" s="27" t="s">
        <v>0</v>
      </c>
      <c r="C83" s="28" t="s">
        <v>19</v>
      </c>
      <c r="D83" s="29"/>
      <c r="E83" s="30">
        <f>SUM(E79:E82)</f>
        <v>2564757</v>
      </c>
      <c r="F83" s="30">
        <f>SUM(F79:F82)</f>
        <v>624248.34</v>
      </c>
      <c r="G83" s="30">
        <f t="shared" si="1"/>
        <v>3189005.34</v>
      </c>
    </row>
    <row r="84" spans="1:7" ht="12.75">
      <c r="A84" s="18" t="s">
        <v>69</v>
      </c>
      <c r="B84" s="18" t="s">
        <v>67</v>
      </c>
      <c r="C84" s="18" t="s">
        <v>304</v>
      </c>
      <c r="D84" s="18" t="s">
        <v>68</v>
      </c>
      <c r="E84" s="19">
        <v>1976056</v>
      </c>
      <c r="F84" s="19">
        <v>528438.62</v>
      </c>
      <c r="G84" s="19">
        <f t="shared" si="1"/>
        <v>2504494.62</v>
      </c>
    </row>
    <row r="85" spans="1:7" ht="12.75">
      <c r="A85" s="26"/>
      <c r="B85" s="27" t="s">
        <v>0</v>
      </c>
      <c r="C85" s="28" t="s">
        <v>20</v>
      </c>
      <c r="D85" s="29"/>
      <c r="E85" s="30">
        <f>SUM(E84)</f>
        <v>1976056</v>
      </c>
      <c r="F85" s="30">
        <f>SUM(F84)</f>
        <v>528438.62</v>
      </c>
      <c r="G85" s="30">
        <f t="shared" si="1"/>
        <v>2504494.62</v>
      </c>
    </row>
    <row r="86" spans="1:7" ht="12.75">
      <c r="A86" s="18" t="s">
        <v>186</v>
      </c>
      <c r="B86" s="18" t="s">
        <v>184</v>
      </c>
      <c r="C86" s="18" t="s">
        <v>305</v>
      </c>
      <c r="D86" s="18" t="s">
        <v>185</v>
      </c>
      <c r="E86" s="19">
        <v>728769</v>
      </c>
      <c r="F86" s="19">
        <v>190427.03</v>
      </c>
      <c r="G86" s="19">
        <f t="shared" si="1"/>
        <v>919196.03</v>
      </c>
    </row>
    <row r="87" spans="1:7" ht="12.75">
      <c r="A87" s="26"/>
      <c r="B87" s="27" t="s">
        <v>0</v>
      </c>
      <c r="C87" s="28" t="s">
        <v>21</v>
      </c>
      <c r="D87" s="29"/>
      <c r="E87" s="30">
        <f>SUM(E86)</f>
        <v>728769</v>
      </c>
      <c r="F87" s="30">
        <f>SUM(F86)</f>
        <v>190427.03</v>
      </c>
      <c r="G87" s="30">
        <f t="shared" si="1"/>
        <v>919196.03</v>
      </c>
    </row>
    <row r="88" spans="1:7" ht="12.75">
      <c r="A88" s="18" t="s">
        <v>72</v>
      </c>
      <c r="B88" s="18" t="s">
        <v>70</v>
      </c>
      <c r="C88" s="18" t="s">
        <v>306</v>
      </c>
      <c r="D88" s="18" t="s">
        <v>71</v>
      </c>
      <c r="E88" s="19">
        <v>1382854</v>
      </c>
      <c r="F88" s="19">
        <v>431182.9</v>
      </c>
      <c r="G88" s="19">
        <f t="shared" si="1"/>
        <v>1814036.9</v>
      </c>
    </row>
    <row r="89" spans="2:7" ht="12.75">
      <c r="B89" s="18" t="s">
        <v>98</v>
      </c>
      <c r="C89" s="18" t="s">
        <v>227</v>
      </c>
      <c r="D89" s="18" t="s">
        <v>99</v>
      </c>
      <c r="E89" s="19">
        <v>594000</v>
      </c>
      <c r="F89" s="19">
        <v>185213.06</v>
      </c>
      <c r="G89" s="19">
        <f t="shared" si="1"/>
        <v>779213.06</v>
      </c>
    </row>
    <row r="90" spans="2:7" ht="12.75">
      <c r="B90" s="18" t="s">
        <v>104</v>
      </c>
      <c r="C90" s="18" t="s">
        <v>307</v>
      </c>
      <c r="D90" s="18" t="s">
        <v>105</v>
      </c>
      <c r="E90" s="19">
        <v>1291974</v>
      </c>
      <c r="F90" s="19">
        <v>402846.25</v>
      </c>
      <c r="G90" s="19">
        <f t="shared" si="1"/>
        <v>1694820.25</v>
      </c>
    </row>
    <row r="91" spans="1:7" ht="12.75">
      <c r="A91" s="26"/>
      <c r="B91" s="27" t="s">
        <v>0</v>
      </c>
      <c r="C91" s="28" t="s">
        <v>22</v>
      </c>
      <c r="D91" s="29"/>
      <c r="E91" s="30">
        <f>SUM(E88:E90)</f>
        <v>3268828</v>
      </c>
      <c r="F91" s="30">
        <f>SUM(F88:F90)</f>
        <v>1019242.21</v>
      </c>
      <c r="G91" s="30">
        <f t="shared" si="1"/>
        <v>4288070.21</v>
      </c>
    </row>
    <row r="92" spans="1:7" ht="12.75">
      <c r="A92" s="18" t="s">
        <v>135</v>
      </c>
      <c r="B92" s="18" t="s">
        <v>134</v>
      </c>
      <c r="C92" s="18" t="s">
        <v>308</v>
      </c>
      <c r="D92" s="18" t="s">
        <v>68</v>
      </c>
      <c r="E92" s="19">
        <v>865186.51</v>
      </c>
      <c r="F92" s="19">
        <v>0</v>
      </c>
      <c r="G92" s="19">
        <f t="shared" si="1"/>
        <v>865186.51</v>
      </c>
    </row>
    <row r="93" spans="1:7" ht="12.75">
      <c r="A93" s="26"/>
      <c r="B93" s="27" t="s">
        <v>0</v>
      </c>
      <c r="C93" s="28" t="s">
        <v>23</v>
      </c>
      <c r="D93" s="29"/>
      <c r="E93" s="30">
        <f>SUM(E92)</f>
        <v>865186.51</v>
      </c>
      <c r="F93" s="30">
        <f>SUM(F92)</f>
        <v>0</v>
      </c>
      <c r="G93" s="30">
        <f t="shared" si="1"/>
        <v>865186.51</v>
      </c>
    </row>
    <row r="94" spans="1:7" ht="12.75">
      <c r="A94" s="18" t="s">
        <v>91</v>
      </c>
      <c r="B94" s="18" t="s">
        <v>89</v>
      </c>
      <c r="C94" s="18" t="s">
        <v>309</v>
      </c>
      <c r="D94" s="18" t="s">
        <v>90</v>
      </c>
      <c r="E94" s="19">
        <v>886467</v>
      </c>
      <c r="F94" s="19">
        <v>227343.33</v>
      </c>
      <c r="G94" s="19">
        <f t="shared" si="1"/>
        <v>1113810.33</v>
      </c>
    </row>
    <row r="95" spans="1:7" ht="12.75">
      <c r="A95" s="26"/>
      <c r="B95" s="27" t="s">
        <v>0</v>
      </c>
      <c r="C95" s="28" t="s">
        <v>24</v>
      </c>
      <c r="D95" s="29"/>
      <c r="E95" s="30">
        <f>SUM(E94)</f>
        <v>886467</v>
      </c>
      <c r="F95" s="30">
        <f>SUM(F94)</f>
        <v>227343.33</v>
      </c>
      <c r="G95" s="30">
        <f t="shared" si="1"/>
        <v>1113810.33</v>
      </c>
    </row>
    <row r="96" spans="1:7" ht="12.75">
      <c r="A96" s="18" t="s">
        <v>158</v>
      </c>
      <c r="B96" s="18" t="s">
        <v>155</v>
      </c>
      <c r="C96" s="18" t="s">
        <v>310</v>
      </c>
      <c r="D96" s="18" t="s">
        <v>157</v>
      </c>
      <c r="E96" s="19">
        <v>1547802</v>
      </c>
      <c r="F96" s="19">
        <v>386562.61</v>
      </c>
      <c r="G96" s="19">
        <f t="shared" si="1"/>
        <v>1934364.6099999999</v>
      </c>
    </row>
    <row r="97" spans="1:7" ht="12.75">
      <c r="A97" s="26"/>
      <c r="B97" s="27" t="s">
        <v>0</v>
      </c>
      <c r="C97" s="28" t="s">
        <v>25</v>
      </c>
      <c r="D97" s="29"/>
      <c r="E97" s="30">
        <f>SUM(E96)</f>
        <v>1547802</v>
      </c>
      <c r="F97" s="30">
        <f>SUM(F96)</f>
        <v>386562.61</v>
      </c>
      <c r="G97" s="30">
        <f t="shared" si="1"/>
        <v>1934364.6099999999</v>
      </c>
    </row>
    <row r="98" spans="1:7" ht="12.75" customHeight="1">
      <c r="A98" s="18" t="s">
        <v>39</v>
      </c>
      <c r="B98" s="18" t="s">
        <v>183</v>
      </c>
      <c r="C98" s="18" t="s">
        <v>37</v>
      </c>
      <c r="D98" s="18" t="s">
        <v>38</v>
      </c>
      <c r="E98" s="19">
        <v>1839795.95</v>
      </c>
      <c r="F98" s="19">
        <v>341689.28</v>
      </c>
      <c r="G98" s="19">
        <f t="shared" si="1"/>
        <v>2181485.23</v>
      </c>
    </row>
    <row r="99" spans="1:7" ht="12.75">
      <c r="A99" s="26"/>
      <c r="B99" s="27" t="s">
        <v>0</v>
      </c>
      <c r="C99" s="28" t="s">
        <v>26</v>
      </c>
      <c r="D99" s="29"/>
      <c r="E99" s="30">
        <f>SUM(E98)</f>
        <v>1839795.95</v>
      </c>
      <c r="F99" s="30">
        <f>SUM(F98)</f>
        <v>341689.28</v>
      </c>
      <c r="G99" s="30">
        <f t="shared" si="1"/>
        <v>2181485.23</v>
      </c>
    </row>
    <row r="100" spans="1:7" ht="12.75">
      <c r="A100" s="18" t="s">
        <v>78</v>
      </c>
      <c r="B100" s="18" t="s">
        <v>76</v>
      </c>
      <c r="C100" s="18" t="s">
        <v>312</v>
      </c>
      <c r="D100" s="18" t="s">
        <v>77</v>
      </c>
      <c r="E100" s="19">
        <v>709189.05</v>
      </c>
      <c r="F100" s="19">
        <v>151303.14</v>
      </c>
      <c r="G100" s="19">
        <f t="shared" si="1"/>
        <v>860492.1900000001</v>
      </c>
    </row>
    <row r="101" spans="2:7" ht="12.75" customHeight="1">
      <c r="B101" s="18" t="s">
        <v>132</v>
      </c>
      <c r="C101" s="18" t="s">
        <v>131</v>
      </c>
      <c r="D101" s="18" t="s">
        <v>133</v>
      </c>
      <c r="E101" s="19">
        <v>934005</v>
      </c>
      <c r="F101" s="19">
        <v>199266.74</v>
      </c>
      <c r="G101" s="19">
        <f t="shared" si="1"/>
        <v>1133271.74</v>
      </c>
    </row>
    <row r="102" spans="1:7" ht="12.75">
      <c r="A102" s="26"/>
      <c r="B102" s="27" t="s">
        <v>0</v>
      </c>
      <c r="C102" s="28" t="s">
        <v>27</v>
      </c>
      <c r="D102" s="29"/>
      <c r="E102" s="30">
        <f>SUM(E100:E101)</f>
        <v>1643194.05</v>
      </c>
      <c r="F102" s="30">
        <f>SUM(F100:F101)</f>
        <v>350569.88</v>
      </c>
      <c r="G102" s="30">
        <f t="shared" si="1"/>
        <v>1993763.9300000002</v>
      </c>
    </row>
    <row r="103" spans="1:7" ht="12.75">
      <c r="A103" s="18" t="s">
        <v>171</v>
      </c>
      <c r="B103" s="18" t="s">
        <v>168</v>
      </c>
      <c r="C103" s="18" t="s">
        <v>169</v>
      </c>
      <c r="D103" s="18" t="s">
        <v>170</v>
      </c>
      <c r="E103" s="19">
        <v>695613.85</v>
      </c>
      <c r="F103" s="19">
        <v>220401.77</v>
      </c>
      <c r="G103" s="19">
        <f t="shared" si="1"/>
        <v>916015.62</v>
      </c>
    </row>
    <row r="104" spans="2:7" ht="12.75" customHeight="1">
      <c r="B104" s="18" t="s">
        <v>198</v>
      </c>
      <c r="C104" s="18" t="s">
        <v>199</v>
      </c>
      <c r="D104" s="18" t="s">
        <v>200</v>
      </c>
      <c r="E104" s="19">
        <v>708279.95</v>
      </c>
      <c r="F104" s="19">
        <v>174914.19</v>
      </c>
      <c r="G104" s="19">
        <f t="shared" si="1"/>
        <v>883194.1399999999</v>
      </c>
    </row>
    <row r="105" spans="2:7" ht="12.75">
      <c r="B105" s="18" t="s">
        <v>206</v>
      </c>
      <c r="C105" s="18" t="s">
        <v>266</v>
      </c>
      <c r="D105" s="18" t="s">
        <v>207</v>
      </c>
      <c r="E105" s="19">
        <v>2036882.1</v>
      </c>
      <c r="F105" s="19">
        <v>642870.54</v>
      </c>
      <c r="G105" s="19">
        <f t="shared" si="1"/>
        <v>2679752.64</v>
      </c>
    </row>
    <row r="106" spans="1:7" ht="12.75">
      <c r="A106" s="26"/>
      <c r="B106" s="27" t="s">
        <v>0</v>
      </c>
      <c r="C106" s="28" t="s">
        <v>28</v>
      </c>
      <c r="D106" s="29"/>
      <c r="E106" s="30">
        <f>SUM(E103:E105)</f>
        <v>3440775.9</v>
      </c>
      <c r="F106" s="30">
        <f>SUM(F103:F105)</f>
        <v>1038186.5</v>
      </c>
      <c r="G106" s="30">
        <f t="shared" si="1"/>
        <v>4478962.4</v>
      </c>
    </row>
    <row r="107" spans="1:7" ht="12.75">
      <c r="A107" s="18" t="s">
        <v>75</v>
      </c>
      <c r="B107" s="18" t="s">
        <v>73</v>
      </c>
      <c r="C107" s="18" t="s">
        <v>312</v>
      </c>
      <c r="D107" s="18" t="s">
        <v>74</v>
      </c>
      <c r="E107" s="19">
        <v>2617764.34</v>
      </c>
      <c r="F107" s="19">
        <v>818404.68</v>
      </c>
      <c r="G107" s="19">
        <f t="shared" si="1"/>
        <v>3436169.02</v>
      </c>
    </row>
    <row r="108" spans="1:7" ht="12.75" customHeight="1">
      <c r="A108" s="26"/>
      <c r="B108" s="27" t="s">
        <v>0</v>
      </c>
      <c r="C108" s="28" t="s">
        <v>29</v>
      </c>
      <c r="D108" s="29"/>
      <c r="E108" s="30">
        <f>SUM(E107)</f>
        <v>2617764.34</v>
      </c>
      <c r="F108" s="30">
        <f>SUM(F107)</f>
        <v>818404.68</v>
      </c>
      <c r="G108" s="30">
        <f t="shared" si="1"/>
        <v>3436169.02</v>
      </c>
    </row>
    <row r="109" spans="1:7" s="14" customFormat="1" ht="12.75" customHeight="1">
      <c r="A109" s="14" t="s">
        <v>322</v>
      </c>
      <c r="B109" s="24" t="s">
        <v>319</v>
      </c>
      <c r="C109" s="24" t="s">
        <v>328</v>
      </c>
      <c r="D109" s="18" t="s">
        <v>321</v>
      </c>
      <c r="E109" s="19">
        <v>1281965</v>
      </c>
      <c r="F109" s="19">
        <v>358405.47</v>
      </c>
      <c r="G109" s="19">
        <f>E109+F109</f>
        <v>1640370.47</v>
      </c>
    </row>
    <row r="110" spans="1:7" ht="12.75" customHeight="1">
      <c r="A110" s="26"/>
      <c r="B110" s="27" t="s">
        <v>326</v>
      </c>
      <c r="C110" s="28" t="s">
        <v>327</v>
      </c>
      <c r="D110" s="29"/>
      <c r="E110" s="30">
        <f>SUM(E109)</f>
        <v>1281965</v>
      </c>
      <c r="F110" s="30">
        <f>SUM(F109)</f>
        <v>358405.47</v>
      </c>
      <c r="G110" s="30">
        <f>E110+F110</f>
        <v>1640370.47</v>
      </c>
    </row>
    <row r="111" spans="1:7" s="14" customFormat="1" ht="12.75" customHeight="1">
      <c r="A111" s="14" t="s">
        <v>337</v>
      </c>
      <c r="B111" s="24" t="s">
        <v>335</v>
      </c>
      <c r="C111" s="24" t="s">
        <v>336</v>
      </c>
      <c r="D111" s="18" t="s">
        <v>338</v>
      </c>
      <c r="E111" s="19">
        <v>0</v>
      </c>
      <c r="F111" s="19">
        <v>195913.35</v>
      </c>
      <c r="G111" s="19">
        <f t="shared" si="1"/>
        <v>195913.35</v>
      </c>
    </row>
    <row r="112" spans="1:7" ht="12.75" customHeight="1">
      <c r="A112" s="26"/>
      <c r="B112" s="27" t="s">
        <v>326</v>
      </c>
      <c r="C112" s="28" t="s">
        <v>327</v>
      </c>
      <c r="D112" s="29"/>
      <c r="E112" s="30">
        <f>SUM(E111)</f>
        <v>0</v>
      </c>
      <c r="F112" s="30">
        <f>SUM(F111)</f>
        <v>195913.35</v>
      </c>
      <c r="G112" s="30">
        <f t="shared" si="1"/>
        <v>195913.35</v>
      </c>
    </row>
    <row r="113" spans="1:7" ht="13.5">
      <c r="A113" s="20" t="s">
        <v>324</v>
      </c>
      <c r="B113" s="21"/>
      <c r="C113" s="22"/>
      <c r="D113" s="20"/>
      <c r="E113" s="23">
        <f>SUM(E9:E112)/2</f>
        <v>45631536.65</v>
      </c>
      <c r="F113" s="23">
        <f>SUM(F9:F112)/2</f>
        <v>8235227.859999999</v>
      </c>
      <c r="G113" s="23">
        <f>SUM(G9:G112)/2</f>
        <v>53866764.510000005</v>
      </c>
    </row>
  </sheetData>
  <sheetProtection/>
  <mergeCells count="1">
    <mergeCell ref="A2:G2"/>
  </mergeCells>
  <printOptions/>
  <pageMargins left="0" right="0" top="0" bottom="0" header="0" footer="0"/>
  <pageSetup orientation="portrait" paperSize="9"/>
  <headerFooter alignWithMargins="0">
    <oddFooter>&amp;L&amp;C&amp;R</oddFooter>
  </headerFooter>
  <ignoredErrors>
    <ignoredError sqref="E113:G113 G109:G112 E12:F12 E16:F16 E21:F21 E26:F26 E31:F31 E34:F34 E37:F37 E42:F42 E46:F46 E48:F48 E53:F53 E56:F56 E61:F61 E63:F63 E70:F70 E72:F72 E74:F74 E78:F78 E83:F83 E85:F85 E87:F87 E91:F91 E93:F93 E95:F95 E97:F97 E99:F99 E102:F102 E106:F106 E108:F108 E112:F112 G9:G108 E110:F1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2014-09-22T18:58:26Z</dcterms:created>
  <dcterms:modified xsi:type="dcterms:W3CDTF">2016-09-09T13:27:50Z</dcterms:modified>
  <cp:category/>
  <cp:version/>
  <cp:contentType/>
  <cp:contentStatus/>
</cp:coreProperties>
</file>