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P:\Child Nutrition\CACFP\2025-2026\CNPweb Updates\"/>
    </mc:Choice>
  </mc:AlternateContent>
  <xr:revisionPtr revIDLastSave="0" documentId="13_ncr:1_{4F6BB496-82B3-4430-A357-F539A37ADBDA}" xr6:coauthVersionLast="47" xr6:coauthVersionMax="47" xr10:uidLastSave="{00000000-0000-0000-0000-000000000000}"/>
  <bookViews>
    <workbookView xWindow="-57720" yWindow="4485" windowWidth="29040" windowHeight="15840" tabRatio="862" xr2:uid="{00000000-000D-0000-FFFF-FFFF00000000}"/>
  </bookViews>
  <sheets>
    <sheet name="Instructions" sheetId="2" r:id="rId1"/>
    <sheet name="A - Income" sheetId="1" r:id="rId2"/>
    <sheet name="B - Operating" sheetId="3" r:id="rId3"/>
    <sheet name="C - Administrative" sheetId="4" r:id="rId4"/>
    <sheet name="D - Summary" sheetId="8" r:id="rId5"/>
    <sheet name="E - Summary of Supporting Docs" sheetId="10" r:id="rId6"/>
    <sheet name="F- Summary of Required Duties" sheetId="11" r:id="rId7"/>
  </sheets>
  <definedNames>
    <definedName name="_xlnm.Print_Area" localSheetId="0">Instructions!$A$1:$O$44</definedName>
    <definedName name="_xlnm.Print_Titles" localSheetId="2">'B - Operating'!$1:$6</definedName>
    <definedName name="_xlnm.Print_Titles" localSheetId="3">'C - Administrative'!$1:$6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1" i="8" l="1"/>
  <c r="M9" i="8"/>
  <c r="F9" i="8"/>
  <c r="F8" i="8"/>
  <c r="M8" i="8"/>
  <c r="J27" i="8"/>
  <c r="G35" i="1" l="1"/>
  <c r="G54" i="1" s="1"/>
  <c r="G26" i="8" s="1"/>
  <c r="M16" i="4"/>
  <c r="N16" i="4" s="1"/>
  <c r="O16" i="4" s="1"/>
  <c r="M17" i="4"/>
  <c r="N17" i="4"/>
  <c r="O17" i="4" s="1"/>
  <c r="M18" i="4"/>
  <c r="N18" i="4"/>
  <c r="O18" i="4" s="1"/>
  <c r="M19" i="4"/>
  <c r="N19" i="4"/>
  <c r="O19" i="4" s="1"/>
  <c r="M20" i="4"/>
  <c r="N20" i="4"/>
  <c r="O20" i="4" s="1"/>
  <c r="M21" i="4"/>
  <c r="N21" i="4"/>
  <c r="O21" i="4" s="1"/>
  <c r="M22" i="4"/>
  <c r="N22" i="4"/>
  <c r="O22" i="4" s="1"/>
  <c r="M23" i="4"/>
  <c r="N23" i="4"/>
  <c r="O23" i="4" s="1"/>
  <c r="M24" i="4"/>
  <c r="N24" i="4"/>
  <c r="O24" i="4" s="1"/>
  <c r="M25" i="4"/>
  <c r="N25" i="4"/>
  <c r="O25" i="4" s="1"/>
  <c r="M26" i="4"/>
  <c r="N26" i="4"/>
  <c r="O26" i="4" s="1"/>
  <c r="M27" i="4"/>
  <c r="N27" i="4"/>
  <c r="O27" i="4" s="1"/>
  <c r="M28" i="4"/>
  <c r="N28" i="4"/>
  <c r="O28" i="4" s="1"/>
  <c r="M92" i="3"/>
  <c r="N92" i="3"/>
  <c r="O92" i="3" s="1"/>
  <c r="M93" i="3"/>
  <c r="N93" i="3"/>
  <c r="O93" i="3"/>
  <c r="M94" i="3"/>
  <c r="N94" i="3"/>
  <c r="O94" i="3"/>
  <c r="M95" i="3"/>
  <c r="N95" i="3"/>
  <c r="O95" i="3"/>
  <c r="M96" i="3"/>
  <c r="N96" i="3"/>
  <c r="O96" i="3" s="1"/>
  <c r="M97" i="3"/>
  <c r="N97" i="3"/>
  <c r="O97" i="3"/>
  <c r="M98" i="3"/>
  <c r="N98" i="3"/>
  <c r="O98" i="3"/>
  <c r="M99" i="3"/>
  <c r="N99" i="3"/>
  <c r="O99" i="3"/>
  <c r="M100" i="3"/>
  <c r="N100" i="3"/>
  <c r="O100" i="3" s="1"/>
  <c r="M101" i="3"/>
  <c r="N101" i="3"/>
  <c r="O101" i="3"/>
  <c r="M102" i="3"/>
  <c r="N102" i="3"/>
  <c r="O102" i="3"/>
  <c r="M103" i="3"/>
  <c r="N103" i="3"/>
  <c r="O103" i="3"/>
  <c r="M104" i="3"/>
  <c r="N104" i="3"/>
  <c r="O104" i="3" s="1"/>
  <c r="M105" i="3"/>
  <c r="N105" i="3"/>
  <c r="O105" i="3"/>
  <c r="M106" i="3"/>
  <c r="N106" i="3"/>
  <c r="O106" i="3"/>
  <c r="M107" i="3"/>
  <c r="N107" i="3"/>
  <c r="O107" i="3"/>
  <c r="A3" i="10" l="1"/>
  <c r="A3" i="8"/>
  <c r="M69" i="3"/>
  <c r="N69" i="3"/>
  <c r="O69" i="3" s="1"/>
  <c r="M70" i="3"/>
  <c r="N70" i="3"/>
  <c r="O70" i="3" s="1"/>
  <c r="M71" i="3"/>
  <c r="N71" i="3" s="1"/>
  <c r="O71" i="3" s="1"/>
  <c r="M72" i="3"/>
  <c r="N72" i="3" s="1"/>
  <c r="O72" i="3" s="1"/>
  <c r="M73" i="3"/>
  <c r="N73" i="3"/>
  <c r="O73" i="3" s="1"/>
  <c r="M74" i="3"/>
  <c r="N74" i="3"/>
  <c r="O74" i="3" s="1"/>
  <c r="M75" i="3"/>
  <c r="N75" i="3"/>
  <c r="O75" i="3" s="1"/>
  <c r="M76" i="3"/>
  <c r="N76" i="3"/>
  <c r="O76" i="3" s="1"/>
  <c r="M77" i="3"/>
  <c r="N77" i="3"/>
  <c r="O77" i="3" s="1"/>
  <c r="M78" i="3"/>
  <c r="N78" i="3"/>
  <c r="O78" i="3"/>
  <c r="M79" i="3"/>
  <c r="N79" i="3"/>
  <c r="O79" i="3" s="1"/>
  <c r="M80" i="3"/>
  <c r="N80" i="3"/>
  <c r="O80" i="3" s="1"/>
  <c r="M81" i="3"/>
  <c r="N81" i="3"/>
  <c r="O81" i="3" s="1"/>
  <c r="M82" i="3"/>
  <c r="N82" i="3"/>
  <c r="O82" i="3"/>
  <c r="M83" i="3"/>
  <c r="N83" i="3"/>
  <c r="O83" i="3" s="1"/>
  <c r="M84" i="3"/>
  <c r="N84" i="3"/>
  <c r="O84" i="3" s="1"/>
  <c r="M85" i="3"/>
  <c r="N85" i="3"/>
  <c r="O85" i="3" s="1"/>
  <c r="M86" i="3"/>
  <c r="N86" i="3"/>
  <c r="O86" i="3"/>
  <c r="M87" i="3"/>
  <c r="N87" i="3"/>
  <c r="O87" i="3" s="1"/>
  <c r="M88" i="3"/>
  <c r="N88" i="3"/>
  <c r="O88" i="3" s="1"/>
  <c r="M89" i="3"/>
  <c r="N89" i="3"/>
  <c r="O89" i="3" s="1"/>
  <c r="M90" i="3"/>
  <c r="N90" i="3"/>
  <c r="O90" i="3"/>
  <c r="M91" i="3"/>
  <c r="N91" i="3"/>
  <c r="O91" i="3" s="1"/>
  <c r="M108" i="3"/>
  <c r="N108" i="3"/>
  <c r="O108" i="3" s="1"/>
  <c r="M109" i="3"/>
  <c r="N109" i="3"/>
  <c r="O109" i="3" s="1"/>
  <c r="M110" i="3"/>
  <c r="N110" i="3"/>
  <c r="O110" i="3"/>
  <c r="M111" i="3"/>
  <c r="N111" i="3"/>
  <c r="O111" i="3" s="1"/>
  <c r="M112" i="3"/>
  <c r="N112" i="3"/>
  <c r="O112" i="3" s="1"/>
  <c r="H64" i="4"/>
  <c r="I132" i="4"/>
  <c r="N29" i="4"/>
  <c r="O29" i="4" s="1"/>
  <c r="M29" i="4"/>
  <c r="J55" i="3"/>
  <c r="J56" i="3"/>
  <c r="J54" i="3"/>
  <c r="J57" i="3" s="1"/>
  <c r="G216" i="3" s="1"/>
  <c r="G33" i="8" s="1"/>
  <c r="J42" i="3"/>
  <c r="L42" i="3" s="1"/>
  <c r="J43" i="3"/>
  <c r="L43" i="3" s="1"/>
  <c r="J44" i="3"/>
  <c r="L44" i="3" s="1"/>
  <c r="J41" i="3"/>
  <c r="L41" i="3" s="1"/>
  <c r="G24" i="1"/>
  <c r="G25" i="8" s="1"/>
  <c r="G16" i="8"/>
  <c r="A3" i="4"/>
  <c r="A3" i="3"/>
  <c r="J47" i="8"/>
  <c r="J39" i="8"/>
  <c r="J48" i="8" s="1"/>
  <c r="J135" i="4"/>
  <c r="I135" i="4"/>
  <c r="K135" i="4"/>
  <c r="I134" i="4"/>
  <c r="I133" i="4"/>
  <c r="K124" i="4"/>
  <c r="J124" i="4"/>
  <c r="I124" i="4"/>
  <c r="J123" i="4"/>
  <c r="I123" i="4"/>
  <c r="K123" i="4"/>
  <c r="J122" i="4"/>
  <c r="I122" i="4"/>
  <c r="J121" i="4"/>
  <c r="I121" i="4"/>
  <c r="K121" i="4"/>
  <c r="I120" i="4"/>
  <c r="I110" i="4"/>
  <c r="J120" i="4" s="1"/>
  <c r="N89" i="4"/>
  <c r="R89" i="4" s="1"/>
  <c r="N88" i="4"/>
  <c r="R88" i="4" s="1"/>
  <c r="N87" i="4"/>
  <c r="R87" i="4" s="1"/>
  <c r="N86" i="4"/>
  <c r="R86" i="4" s="1"/>
  <c r="G79" i="4"/>
  <c r="I79" i="4" s="1"/>
  <c r="J79" i="4" s="1"/>
  <c r="G78" i="4"/>
  <c r="I78" i="4" s="1"/>
  <c r="J78" i="4" s="1"/>
  <c r="G77" i="4"/>
  <c r="I77" i="4" s="1"/>
  <c r="J77" i="4" s="1"/>
  <c r="G76" i="4"/>
  <c r="I76" i="4" s="1"/>
  <c r="J76" i="4" s="1"/>
  <c r="G75" i="4"/>
  <c r="I75" i="4" s="1"/>
  <c r="J75" i="4" s="1"/>
  <c r="G74" i="4"/>
  <c r="I74" i="4" s="1"/>
  <c r="J59" i="4"/>
  <c r="L59" i="4"/>
  <c r="J58" i="4"/>
  <c r="L58" i="4"/>
  <c r="J57" i="4"/>
  <c r="L57" i="4"/>
  <c r="J56" i="4"/>
  <c r="L56" i="4" s="1"/>
  <c r="L45" i="4"/>
  <c r="J45" i="4"/>
  <c r="L44" i="4"/>
  <c r="J44" i="4"/>
  <c r="J43" i="4"/>
  <c r="L43" i="4"/>
  <c r="J42" i="4"/>
  <c r="L42" i="4"/>
  <c r="J41" i="4"/>
  <c r="L41" i="4"/>
  <c r="J40" i="4"/>
  <c r="L40" i="4" s="1"/>
  <c r="L46" i="4" s="1"/>
  <c r="H141" i="4" s="1"/>
  <c r="M15" i="4"/>
  <c r="N15" i="4" s="1"/>
  <c r="N30" i="4" s="1"/>
  <c r="K122" i="4"/>
  <c r="J207" i="3"/>
  <c r="K207" i="3" s="1"/>
  <c r="I207" i="3"/>
  <c r="I206" i="3"/>
  <c r="I205" i="3"/>
  <c r="I204" i="3"/>
  <c r="J196" i="3"/>
  <c r="K196" i="3" s="1"/>
  <c r="I196" i="3"/>
  <c r="J195" i="3"/>
  <c r="K195" i="3" s="1"/>
  <c r="I195" i="3"/>
  <c r="J194" i="3"/>
  <c r="K194" i="3" s="1"/>
  <c r="I194" i="3"/>
  <c r="J193" i="3"/>
  <c r="K193" i="3" s="1"/>
  <c r="I193" i="3"/>
  <c r="I192" i="3"/>
  <c r="I182" i="3"/>
  <c r="J204" i="3" s="1"/>
  <c r="G160" i="3"/>
  <c r="I160" i="3" s="1"/>
  <c r="J160" i="3" s="1"/>
  <c r="G159" i="3"/>
  <c r="G158" i="3"/>
  <c r="I158" i="3" s="1"/>
  <c r="J158" i="3" s="1"/>
  <c r="G157" i="3"/>
  <c r="G156" i="3"/>
  <c r="I156" i="3" s="1"/>
  <c r="J156" i="3" s="1"/>
  <c r="G155" i="3"/>
  <c r="I155" i="3" s="1"/>
  <c r="J155" i="3" s="1"/>
  <c r="H139" i="3"/>
  <c r="J139" i="3"/>
  <c r="H138" i="3"/>
  <c r="J138" i="3"/>
  <c r="H137" i="3"/>
  <c r="J137" i="3"/>
  <c r="H136" i="3"/>
  <c r="J136" i="3"/>
  <c r="J125" i="3"/>
  <c r="L125" i="3"/>
  <c r="J124" i="3"/>
  <c r="L124" i="3"/>
  <c r="J123" i="3"/>
  <c r="L123" i="3" s="1"/>
  <c r="L126" i="3" s="1"/>
  <c r="G218" i="3" s="1"/>
  <c r="G35" i="8" s="1"/>
  <c r="M68" i="3"/>
  <c r="N68" i="3" s="1"/>
  <c r="O68" i="3" s="1"/>
  <c r="J30" i="3"/>
  <c r="J29" i="3"/>
  <c r="J28" i="3"/>
  <c r="J31" i="3" s="1"/>
  <c r="G214" i="3" s="1"/>
  <c r="G31" i="8" s="1"/>
  <c r="J27" i="3"/>
  <c r="G17" i="3"/>
  <c r="G213" i="3" s="1"/>
  <c r="G30" i="8" s="1"/>
  <c r="I157" i="3"/>
  <c r="J157" i="3" s="1"/>
  <c r="I159" i="3"/>
  <c r="J159" i="3" s="1"/>
  <c r="J140" i="3"/>
  <c r="J132" i="4" l="1"/>
  <c r="K132" i="4" s="1"/>
  <c r="J134" i="4"/>
  <c r="K134" i="4" s="1"/>
  <c r="J133" i="4"/>
  <c r="K133" i="4" s="1"/>
  <c r="K120" i="4"/>
  <c r="K125" i="4" s="1"/>
  <c r="H143" i="4" s="1"/>
  <c r="G45" i="8" s="1"/>
  <c r="J206" i="3"/>
  <c r="K206" i="3" s="1"/>
  <c r="J205" i="3"/>
  <c r="K205" i="3" s="1"/>
  <c r="J192" i="3"/>
  <c r="K192" i="3" s="1"/>
  <c r="K197" i="3" s="1"/>
  <c r="G220" i="3" s="1"/>
  <c r="G37" i="8" s="1"/>
  <c r="K204" i="3"/>
  <c r="L60" i="4"/>
  <c r="O113" i="3"/>
  <c r="G217" i="3" s="1"/>
  <c r="G34" i="8" s="1"/>
  <c r="N113" i="3"/>
  <c r="G12" i="8"/>
  <c r="O15" i="4"/>
  <c r="O30" i="4" s="1"/>
  <c r="H140" i="4" s="1"/>
  <c r="G42" i="8" s="1"/>
  <c r="G27" i="8"/>
  <c r="G53" i="8" s="1"/>
  <c r="J49" i="8"/>
  <c r="L45" i="3"/>
  <c r="G215" i="3" s="1"/>
  <c r="G32" i="8" s="1"/>
  <c r="R90" i="4"/>
  <c r="G53" i="1"/>
  <c r="I80" i="4"/>
  <c r="J74" i="4"/>
  <c r="J80" i="4" s="1"/>
  <c r="J161" i="3"/>
  <c r="G219" i="3" s="1"/>
  <c r="G36" i="8" s="1"/>
  <c r="L30" i="8"/>
  <c r="G43" i="8"/>
  <c r="K208" i="3" l="1"/>
  <c r="G221" i="3" s="1"/>
  <c r="G38" i="8" s="1"/>
  <c r="G39" i="8" s="1"/>
  <c r="K136" i="4"/>
  <c r="H144" i="4" s="1"/>
  <c r="G46" i="8" s="1"/>
  <c r="H142" i="4"/>
  <c r="G44" i="8" s="1"/>
  <c r="G47" i="8" l="1"/>
  <c r="L47" i="8" s="1"/>
  <c r="G222" i="3"/>
  <c r="G15" i="8"/>
  <c r="G17" i="8" s="1"/>
  <c r="G54" i="8"/>
  <c r="G55" i="8" s="1"/>
  <c r="H145" i="4"/>
  <c r="G48" i="8" l="1"/>
  <c r="G49" i="8" s="1"/>
  <c r="L49" i="8" s="1"/>
  <c r="G49" i="1"/>
  <c r="G55" i="1" s="1"/>
  <c r="G56" i="1" s="1"/>
</calcChain>
</file>

<file path=xl/sharedStrings.xml><?xml version="1.0" encoding="utf-8"?>
<sst xmlns="http://schemas.openxmlformats.org/spreadsheetml/2006/main" count="618" uniqueCount="369">
  <si>
    <t>Child and Adult Care Food Program</t>
  </si>
  <si>
    <t xml:space="preserve"> </t>
  </si>
  <si>
    <t>Fiscal Year</t>
  </si>
  <si>
    <t>INTRODUCTION</t>
  </si>
  <si>
    <t>Document Instructions</t>
  </si>
  <si>
    <t>Step 1 -</t>
  </si>
  <si>
    <t>The purpose of this document is to assist you, the sponsors, in identifying and planning for program expenses that you will incur in the upcoming fiscal year.</t>
  </si>
  <si>
    <t>Step 2 -</t>
  </si>
  <si>
    <r>
      <t xml:space="preserve">(a) </t>
    </r>
    <r>
      <rPr>
        <i/>
        <sz val="12"/>
        <color indexed="8"/>
        <rFont val="Calibri"/>
        <family val="2"/>
      </rPr>
      <t>Procedures for the Annual CACFP Sponsor Budget Form</t>
    </r>
  </si>
  <si>
    <t>(b) Annual CACFP Budget Guidance</t>
  </si>
  <si>
    <r>
      <t xml:space="preserve">(c) </t>
    </r>
    <r>
      <rPr>
        <i/>
        <sz val="12"/>
        <color indexed="8"/>
        <rFont val="Calibri"/>
        <family val="2"/>
      </rPr>
      <t>FNS Instruction 796-2 Rev. 4: Financial Management - Child and Adult Care Food Program</t>
    </r>
  </si>
  <si>
    <r>
      <t xml:space="preserve">(d) </t>
    </r>
    <r>
      <rPr>
        <i/>
        <sz val="12"/>
        <color indexed="8"/>
        <rFont val="Calibri"/>
        <family val="2"/>
      </rPr>
      <t>USDA Guidance for Management Plans and Budgets</t>
    </r>
  </si>
  <si>
    <t>Step 3 -</t>
  </si>
  <si>
    <t xml:space="preserve">Step 4 - </t>
  </si>
  <si>
    <t>Specific Prior Written Approval Template</t>
  </si>
  <si>
    <t>Step 5 -</t>
  </si>
  <si>
    <t xml:space="preserve">If any budgeted items are "less-than-arms-length" transactions, meaning the institution is doing business with those related by blood, family, business and legal relationships, this must be indicated in the "Sponsor Explanation" column of the budgeted line item.  These items may require Specific Prior Written Approval from both the State agency and the USDA. </t>
  </si>
  <si>
    <t>Less Than Arms-Length Rental Calculation Template</t>
  </si>
  <si>
    <t>Step 6 -</t>
  </si>
  <si>
    <t xml:space="preserve">The CACFP budget should reflect only those revenues and expenses that will be directly related to your operation of the CACFP and should serve to establish overall fiscal viability of the program while demonstrating the operation of a non-profit foodservice account. At a minimum, costs that would not exist if you did not participate in the CACFP program (such as food costs and operational labor) must be reflected in the budget.
</t>
  </si>
  <si>
    <t>Step 7 -</t>
  </si>
  <si>
    <t>Step 8 -</t>
  </si>
  <si>
    <t>You can "copy and paste", but you CANNOT "cut and paste".  It will change the formulas.</t>
  </si>
  <si>
    <t>Step 9 -</t>
  </si>
  <si>
    <t xml:space="preserve">Step 11 - </t>
  </si>
  <si>
    <t>Procurement Requirements: All sponsors using Federal non-profit food service funds must follow applicable procurement regulations. Conducting proper procurement helps to ensure that sponsors receive the best product possible for the best price. It also helps to ensure there is free and open competition and that taxpayer funds are being spent wisely.</t>
  </si>
  <si>
    <t>NOTE: CACFP Reimbursements subsidize the non-profit food service operation but may not be sufficient to cover all food service expenses.  CACFP funds are designated exclusively for the non-profit food service account and may not be used to fund any other costs in your organization.</t>
  </si>
  <si>
    <t>Additional Resources</t>
  </si>
  <si>
    <t>FNS Instruction 796-2 Rev 4</t>
  </si>
  <si>
    <t>USDA Guidance for Management Plans and Budgets</t>
  </si>
  <si>
    <t>SCHEDULE A: CACFP INCOME AND NON-PROGRAM FUNDS USED TO MEET CACFP REQUIREMENTS</t>
  </si>
  <si>
    <t>Sponsor Information</t>
  </si>
  <si>
    <t>*Enter the information requested below.</t>
  </si>
  <si>
    <t>Sponsor Name</t>
  </si>
  <si>
    <t>Agreement Number</t>
  </si>
  <si>
    <t>Date Budget Created</t>
  </si>
  <si>
    <t>Revision</t>
  </si>
  <si>
    <t>Number of CACFP Sites</t>
  </si>
  <si>
    <t xml:space="preserve">Estimated Annual Food Program Reimbursement Worksheet </t>
  </si>
  <si>
    <t>Source</t>
  </si>
  <si>
    <t>Annual Amount</t>
  </si>
  <si>
    <t>Sponsor Explanation</t>
  </si>
  <si>
    <t>Estimated CACFP Reimbursement</t>
  </si>
  <si>
    <t>Estimated CACFP Cash-In-Lieu Reimbursement</t>
  </si>
  <si>
    <t>Section Total</t>
  </si>
  <si>
    <t>*Respond to the following question.  If Yes, complete the table below.</t>
  </si>
  <si>
    <t>Amount</t>
  </si>
  <si>
    <t>Schedule A Total Income</t>
  </si>
  <si>
    <t>Section</t>
  </si>
  <si>
    <t>Annual CACFP Income</t>
  </si>
  <si>
    <t>CACFP Income</t>
  </si>
  <si>
    <t>Prior Year CACFP Surplus</t>
  </si>
  <si>
    <t>Total Income</t>
  </si>
  <si>
    <t>Child and Adult Care Food Program - New and Multi Site Centers</t>
  </si>
  <si>
    <t>SCHEDULE B: OPERATING COSTS FOR CACFP</t>
  </si>
  <si>
    <r>
      <t>3. Purchased Food Costs</t>
    </r>
    <r>
      <rPr>
        <b/>
        <sz val="9"/>
        <color indexed="8"/>
        <rFont val="Calibri"/>
        <family val="2"/>
      </rPr>
      <t/>
    </r>
  </si>
  <si>
    <t>*Note, any meals served that were purchased from a vendor for which the Sponsor does not have an approved and fully executed contract on file cannot be paid for with federal funds.</t>
  </si>
  <si>
    <t>Type</t>
  </si>
  <si>
    <t>Annual Cost</t>
  </si>
  <si>
    <t>Purchased Food</t>
  </si>
  <si>
    <r>
      <t xml:space="preserve">Purchased Vended Meals </t>
    </r>
    <r>
      <rPr>
        <i/>
        <sz val="10"/>
        <color indexed="8"/>
        <rFont val="Calibri"/>
        <family val="2"/>
      </rPr>
      <t>*Provide Vendor Name</t>
    </r>
  </si>
  <si>
    <t>Item Description</t>
  </si>
  <si>
    <t>Est. Purchase Date</t>
  </si>
  <si>
    <t>Total Cost</t>
  </si>
  <si>
    <t>% Allocated to CACFP</t>
  </si>
  <si>
    <t>Annual Cost to CACFP</t>
  </si>
  <si>
    <t>Purchase Date</t>
  </si>
  <si>
    <t>Life Expectancy</t>
  </si>
  <si>
    <t>Annual Depreciation</t>
  </si>
  <si>
    <t>5. NonFood Supplies</t>
  </si>
  <si>
    <t>* Includes: non-food supply costs (i.e. dish detergent, cleaning supplies, food storage supplies, paper napkins, paper plates, etc.) and office supplies (pens, pencils, notepads,printer supplies/copier supplies)</t>
  </si>
  <si>
    <t>Brief Description of Supplies Purchased</t>
  </si>
  <si>
    <t>Annual Supply Expense</t>
  </si>
  <si>
    <t>6. Labor Costs - Employees with CACFP Food Service Duties</t>
  </si>
  <si>
    <t>* Complete the table below for each employee who performs CACFP duties, regardless of if they will be compensated with CACFP funds.</t>
  </si>
  <si>
    <t>Position/Title</t>
  </si>
  <si>
    <t>Number of Personnel in Position</t>
  </si>
  <si>
    <t>CACFP Program Months</t>
  </si>
  <si>
    <t>Hourly
Wage</t>
  </si>
  <si>
    <t>Avg. Hours per Month*</t>
  </si>
  <si>
    <t>Avg. Benefits Paid per Month</t>
  </si>
  <si>
    <t>Total Cost to CACFP</t>
  </si>
  <si>
    <t>Specific CACFP Job Duties</t>
  </si>
  <si>
    <t>Total</t>
  </si>
  <si>
    <t>for CACFP</t>
  </si>
  <si>
    <t>by Sponsor</t>
  </si>
  <si>
    <t>by CACFP</t>
  </si>
  <si>
    <t>Monthly</t>
  </si>
  <si>
    <t>Annual</t>
  </si>
  <si>
    <t>7. Contracted Services</t>
  </si>
  <si>
    <t xml:space="preserve">*Note the following contracted services require specific prior written approval - all less-than arms length transactions; maintenance &amp; service repair contracts on Program equipment; and all other purchased service costs needed for Program operation. These items must be included on the Documentation Tab. Submit supporting documentation and provide an explanation of the allocation method below. </t>
  </si>
  <si>
    <t>* Examples of contracted services include: equipment rental/maintenance contracts, janitorial, independent contractors who provide nutritional services , or any other services related to CACFP operations. If the employer has the right to control or direct only the result of the work and not what will be done and how it will be done then the individual is an independent contractor. Contractors receive a form 1099.</t>
  </si>
  <si>
    <t>Contracted Service</t>
  </si>
  <si>
    <t>Provider</t>
  </si>
  <si>
    <t>Monthly Cost</t>
  </si>
  <si>
    <t>8. Other Operational Costs</t>
  </si>
  <si>
    <t>(a) Miscellaneous Food Service Expenses</t>
  </si>
  <si>
    <t>* Specify any additional operational expenses that have not been listed</t>
  </si>
  <si>
    <t>Description</t>
  </si>
  <si>
    <t>(b) Annual Mileage for CACFP Food Transportation Costs and Staff Training</t>
  </si>
  <si>
    <t>* The mileage reimbursement formula assumes the federal rate.  If your organization reimburses employees at a lesser rate, specify it below.</t>
  </si>
  <si>
    <t>Federal Reimbursement Rate (maximum allowable)</t>
  </si>
  <si>
    <t>Mileage Reimbursement Rate (if different from federal rate)</t>
  </si>
  <si>
    <t xml:space="preserve">* Mileage logs must be maintained per FNS 796-2 Rev. 4 VIII I 39(c) </t>
  </si>
  <si>
    <t xml:space="preserve"> I certify that mileage logs are completed by each employee per regulatory guidance and are maintained on file. </t>
  </si>
  <si>
    <t>Monthly Average</t>
  </si>
  <si>
    <t>Number of Months</t>
  </si>
  <si>
    <t>Total Miles</t>
  </si>
  <si>
    <t>Mileage Reimbursement</t>
  </si>
  <si>
    <t>9. Facility and Utilities Costs</t>
  </si>
  <si>
    <t>(a) Percent of Facility Expenses Allocable to CACFP through Food Service Operations</t>
  </si>
  <si>
    <t>*Must be completed if CACFP funds will be used for Facility costs and utilities.</t>
  </si>
  <si>
    <r>
      <t xml:space="preserve">How many </t>
    </r>
    <r>
      <rPr>
        <b/>
        <sz val="12"/>
        <color indexed="8"/>
        <rFont val="Calibri"/>
        <family val="2"/>
      </rPr>
      <t>WEEKS PER YEAR</t>
    </r>
    <r>
      <rPr>
        <sz val="12"/>
        <color indexed="8"/>
        <rFont val="Calibri"/>
        <family val="2"/>
      </rPr>
      <t xml:space="preserve"> is the center active in CACFP (average if &gt;1 site)?</t>
    </r>
  </si>
  <si>
    <r>
      <t xml:space="preserve">How many </t>
    </r>
    <r>
      <rPr>
        <b/>
        <sz val="12"/>
        <color indexed="8"/>
        <rFont val="Calibri"/>
        <family val="2"/>
      </rPr>
      <t xml:space="preserve">HOURS PER WEEK </t>
    </r>
    <r>
      <rPr>
        <sz val="12"/>
        <color indexed="8"/>
        <rFont val="Calibri"/>
        <family val="2"/>
      </rPr>
      <t>is the center open (average if &gt;1 site)?</t>
    </r>
  </si>
  <si>
    <t>Total Area in sq. ft. (average if &gt;1 site)</t>
  </si>
  <si>
    <t>Hour per Week Used for CACFP Food Service</t>
  </si>
  <si>
    <t>Center(s)</t>
  </si>
  <si>
    <t>Kitchen(s)</t>
  </si>
  <si>
    <t>Food Storage(s)</t>
  </si>
  <si>
    <t>Other*</t>
  </si>
  <si>
    <t>Describe 'Other'.  Include name of area(s) and how it's used for CACFP operation.</t>
  </si>
  <si>
    <t>Percent of Facility Expenses Allocable to CACFP</t>
  </si>
  <si>
    <t>(b) Facility Costs</t>
  </si>
  <si>
    <t>*Indicate if rental/lease, owned or less than arms length</t>
  </si>
  <si>
    <r>
      <t xml:space="preserve">*Costs associated with less-than-arms-length lease arrangements are limited to depreciation only.  </t>
    </r>
    <r>
      <rPr>
        <i/>
        <sz val="11"/>
        <color indexed="10"/>
        <rFont val="Calibri"/>
        <family val="2"/>
      </rPr>
      <t>Less-than-arms-length and related-party transactions require specific prior written approval and the completion of the "Less than arms length rental" template</t>
    </r>
  </si>
  <si>
    <t>Lessor/Owner</t>
  </si>
  <si>
    <t>Are utilities or other items included in lease?</t>
  </si>
  <si>
    <t>(c) Utilities (Do not include utilities included in the rental cost above)</t>
  </si>
  <si>
    <t>Utility</t>
  </si>
  <si>
    <t>Company</t>
  </si>
  <si>
    <t>Power/Gas</t>
  </si>
  <si>
    <t>Water</t>
  </si>
  <si>
    <t>Waste</t>
  </si>
  <si>
    <t>Other (Specify)</t>
  </si>
  <si>
    <t>Schedule B Total Cost to CACFP</t>
  </si>
  <si>
    <t>4a</t>
  </si>
  <si>
    <t>4b</t>
  </si>
  <si>
    <t>NonFood Supplies</t>
  </si>
  <si>
    <t>Labor</t>
  </si>
  <si>
    <t>Contracted Services</t>
  </si>
  <si>
    <t>Other Operational Costs</t>
  </si>
  <si>
    <t>Facility</t>
  </si>
  <si>
    <t>9(b)</t>
  </si>
  <si>
    <t>Utilities</t>
  </si>
  <si>
    <t>9(c)</t>
  </si>
  <si>
    <t>Total Operational Costs</t>
  </si>
  <si>
    <t>SCHEDULE C: ADMINISTRATIVE COSTS - Administrative costs charged to the program cannot exceed the lesser of 15% of projected annual CACFP reimbursement or net allowable administrative costs</t>
  </si>
  <si>
    <t>10. Labor Costs - Employees with CACFP administrative duties</t>
  </si>
  <si>
    <t xml:space="preserve">*Administrative duties include CACFP recordkeeping, monitoring, claim review &amp; submission, completing &amp; providing CACFP training,  program oversight. </t>
  </si>
  <si>
    <t>* Monitoring duties could include preparing for a review, conducting reviews, writing  review reports, providing technical assistance, and activities related to the annual updating of enrollment forms.</t>
  </si>
  <si>
    <t>Avg Hours per Month*</t>
  </si>
  <si>
    <t>Avg Benefits Paid per Month</t>
  </si>
  <si>
    <t>Specific CACFP Job Duties (Required)</t>
  </si>
  <si>
    <t>CACFP Administrative Duties and Monitoring</t>
  </si>
  <si>
    <t>11. Contracted Services for CACFP Administrative Costs</t>
  </si>
  <si>
    <t>* These items require specific prior written approval and must be included on the Documentation Tab. Submit supporting documentation with the budget and provide an explanation of the allocation below. Examples could include: Equipment lease/rental, Accounting services, Payroll services, etc.</t>
  </si>
  <si>
    <t>* Examples of contracted services include: equipment lease/rental, payroll services, accounting services, independent contractors who provide bookkeeping and/or accounting services, or any other services related to CACFP administrative tasks. If the employer has the right to control or direct only the result of the work and not what will be done and how it will be done then the individual is an independent contractor. Contractors receive a form 1099.</t>
  </si>
  <si>
    <t>12. Other Administrative Costs</t>
  </si>
  <si>
    <t>(a) Miscellaneous Office Expenses</t>
  </si>
  <si>
    <t>(b) Annual Mileage, Lodging, and Meals for Monitoring and Other Administrative Support</t>
  </si>
  <si>
    <t>*The mileage reimbursement formula assumes the federal rate.  If your organization reimburses employees at a lesser rate, specify it below.</t>
  </si>
  <si>
    <t>(c) Conference Travel/Training Costs</t>
  </si>
  <si>
    <t>Note: Specific Prior Written Approval is Required for allocated share of travel &amp; registration fees when CACFP is only a portion of a larger child &amp; adult care related agenda</t>
  </si>
  <si>
    <t>Conference/Class</t>
  </si>
  <si>
    <t>Dates of Travel</t>
  </si>
  <si>
    <t>Number of Nights of Lodging</t>
  </si>
  <si>
    <t>Registration Fee</t>
  </si>
  <si>
    <t>Individual Airfare</t>
  </si>
  <si>
    <t>Total Lodging Cost</t>
  </si>
  <si>
    <t>Individual Meals</t>
  </si>
  <si>
    <t>Cost to CACFP per Employee</t>
  </si>
  <si>
    <t>Number of Employees</t>
  </si>
  <si>
    <t>Car Rental Total</t>
  </si>
  <si>
    <t>Arrive</t>
  </si>
  <si>
    <t>Depart</t>
  </si>
  <si>
    <t>13. Facility and Utilities Costs - FOR USE OF ADMINISTRATIVE/OFFICE SPACE ONLY</t>
  </si>
  <si>
    <t>Note this section is for the allocation of administrative facility expenses only, facility expenses related to the operation of the food service should listed on the operation tab. For example, this section would be used by a sponsoring organization of centers that rents office space for its operation of the CACFP.</t>
  </si>
  <si>
    <t>(a) Percent of Facility Expenses Allocable to CACFP through Administration</t>
  </si>
  <si>
    <t>*Must be completed if CACFP funds will be used to pay facility and utility costs related to office space</t>
  </si>
  <si>
    <t>How many weeks per year is the center active in CACFP (average if &gt;1 site)?</t>
  </si>
  <si>
    <t>How many hours per week is the center open (average if &gt;1 site)?</t>
  </si>
  <si>
    <t>Total Area in sq.ft. (average if &gt;1 site)</t>
  </si>
  <si>
    <t>Office</t>
  </si>
  <si>
    <t>(b) Facility Cost</t>
  </si>
  <si>
    <t>*Costs associated with less-than-arms-length lease arrangements are limited to depreciation only.  Less-than-arms-length and related-party transactions require specific prior written approval and the completion of the "Less than arms length rental" tab</t>
  </si>
  <si>
    <t>Allocated to CACFP</t>
  </si>
  <si>
    <t>(c) Utilities</t>
  </si>
  <si>
    <t>Electricity</t>
  </si>
  <si>
    <t>Office Phone System</t>
  </si>
  <si>
    <t>Internet</t>
  </si>
  <si>
    <t>Schedule C Total Cost to CACFP</t>
  </si>
  <si>
    <t>Other Administrative Costs</t>
  </si>
  <si>
    <t>13(b)</t>
  </si>
  <si>
    <t>13(c)</t>
  </si>
  <si>
    <t>Total Administrative Costs</t>
  </si>
  <si>
    <t>ANNUAL CACFP BUDGET SUMMARY</t>
  </si>
  <si>
    <t>Date Created</t>
  </si>
  <si>
    <t>Number of Sites</t>
  </si>
  <si>
    <t>% of Income Spent on Food</t>
  </si>
  <si>
    <t>No more than 15% of your projected CACFP meal reimbursement can be used to fund administrative costs.</t>
  </si>
  <si>
    <t>Admin Costs Paid with CACFP Funds</t>
  </si>
  <si>
    <t>Maximum CACFP Allowable for Admin</t>
  </si>
  <si>
    <t>CACFP Funded Admin %</t>
  </si>
  <si>
    <t>Direct Funded: Indicate with a YES which of the CACFP expenses will be directly funded with the CACFP reimbursement that is earned</t>
  </si>
  <si>
    <t>Line Item</t>
  </si>
  <si>
    <t>CACFP Amount</t>
  </si>
  <si>
    <t>Paid for w/ CACFP Funds (Yes/No)</t>
  </si>
  <si>
    <t>Total CACFP Income</t>
  </si>
  <si>
    <t>Income Grand Total</t>
  </si>
  <si>
    <t>B</t>
  </si>
  <si>
    <t>Operating Costs</t>
  </si>
  <si>
    <t>Other Operational</t>
  </si>
  <si>
    <t>Operational Subtotal</t>
  </si>
  <si>
    <t>C</t>
  </si>
  <si>
    <t>Administrative Costs</t>
  </si>
  <si>
    <t>Other Administrative</t>
  </si>
  <si>
    <t>Administrative Subtotal</t>
  </si>
  <si>
    <t>Expenses Grand Total</t>
  </si>
  <si>
    <t>Overall Balance</t>
  </si>
  <si>
    <t>Calculation of CACFP Funded Balance</t>
  </si>
  <si>
    <t>CACFP Funded Expenses</t>
  </si>
  <si>
    <t>CACFP Funded Balance</t>
  </si>
  <si>
    <t>Summary of Supporting Documentation</t>
  </si>
  <si>
    <t>Tab</t>
  </si>
  <si>
    <t>Type/Item</t>
  </si>
  <si>
    <t>Required Documentation</t>
  </si>
  <si>
    <t>A - Income</t>
  </si>
  <si>
    <t>B- Operating</t>
  </si>
  <si>
    <t>3. Purchased Food Costs</t>
  </si>
  <si>
    <t>Purchased Food/Purchased Vended Meals</t>
  </si>
  <si>
    <t>Provide methodology used to estimate purchased food cost.</t>
  </si>
  <si>
    <t>Food Cost Justification</t>
  </si>
  <si>
    <t>1) Inventory list with all equipment with a useful life of more than a year that were funded with CACFP funds. 2) Allocation percentage - provide the rationale used to support the allocation percentage used.</t>
  </si>
  <si>
    <t>Small Equipment Inventory/Allocation Plan</t>
  </si>
  <si>
    <t xml:space="preserve">1)Inventory list with all equipment with a useful life of more than one year that were funded with CACFP funds. 2) Allocation plan: the rationale used to support the allocation percentage used. 3) Depreciation Schedule - Documentation for determining annual depreciation or depreciation schedule if not using straight line. Specific prior written approval is required if not using straight line method. </t>
  </si>
  <si>
    <t>Capital Equipment Inventory, Allocation Plan &amp; Depreciation Schedule</t>
  </si>
  <si>
    <t>5. Nonfood Supplies</t>
  </si>
  <si>
    <t>Nonfood Supplies</t>
  </si>
  <si>
    <t>1) Methodology used to arrive at estimated amount. 2) Allocation percentage: the rationale used to support the allocation percentage used.</t>
  </si>
  <si>
    <t>Non-Food Supply Justification/Allocation Plan</t>
  </si>
  <si>
    <t>1) Copy of executed contract for current year. 2) Allocation plan - rationale used to support the allocation percentage used.</t>
  </si>
  <si>
    <t>Contracted Services Agreement/Allocation Plan</t>
  </si>
  <si>
    <t>8(a) Miscellaneous Food Service Expenses</t>
  </si>
  <si>
    <t>Miscellaneous Food Service Expenses</t>
  </si>
  <si>
    <t>1) Calculation supporting how budgeted line item was estimated. 2) Allocation plan: the rationale used to support the allocation percentage used.</t>
  </si>
  <si>
    <t>Misc Food Service Expense Justification/Allocation Plan</t>
  </si>
  <si>
    <t>8(b) Annual Mileage, Lodging, and Meals for CACFP Food Transportation Costs and Staff Training</t>
  </si>
  <si>
    <t>Mileage Log</t>
  </si>
  <si>
    <t>Mileage logs must be maintained per FNS 796-2 Rev. 4 VIII I 39(c) , this is not required to be submitted as part of the budgeting process but must be available upon request as part of a review.</t>
  </si>
  <si>
    <t>N/A</t>
  </si>
  <si>
    <t>9 Facility and Utilities Cost</t>
  </si>
  <si>
    <t>Rental/Lease Expense</t>
  </si>
  <si>
    <t>1) Copy of lease or rental agreements 2) Support for square footage used in allocation</t>
  </si>
  <si>
    <t>Owned Facility - Depreciation Expense</t>
  </si>
  <si>
    <t>Copy of depreciation schedule 2) Support for square footage used in allocation</t>
  </si>
  <si>
    <t>Less than Arms Length Rental</t>
  </si>
  <si>
    <t>1) Documentation must be provided that supports the property acquisition cost and value of land used for Less than arms length rental calculation. 2) Complete the less than arms length rental template. 3) Provide support for square footage used in allocation</t>
  </si>
  <si>
    <t>Provide copies of invoices used to estimate annual cost.</t>
  </si>
  <si>
    <t>Justification of Utilities</t>
  </si>
  <si>
    <t xml:space="preserve">C- Administrative </t>
  </si>
  <si>
    <t>10. Labor Costs - Employees with CACFP Administrative Duties</t>
  </si>
  <si>
    <t>Contracted Services Agreement - Administrative/Allocation Plan</t>
  </si>
  <si>
    <t>Miscellaneous Office Expenses</t>
  </si>
  <si>
    <t>1) Provide documentation to support the cost of the items and 2) allocation plan: the rationale used to support the allocation percentage used.</t>
  </si>
  <si>
    <t>Other Administrative Costs Justification/Allocation Plan</t>
  </si>
  <si>
    <t>13. Facility and Utilities Costs</t>
  </si>
  <si>
    <t>1) Documentation must be provided that supports the property acquisition cost and value of land used for Less than arms length rental calculation. 2) Provide support for square footage used in allocation. 3)Complete the less than arms length rental template.</t>
  </si>
  <si>
    <t>1a. Projected CACFP Income</t>
  </si>
  <si>
    <t>1b.  Prior Year CACFP Surplus</t>
  </si>
  <si>
    <t>2.  Non-Program Funds Used to Meet CACFP Requirements</t>
  </si>
  <si>
    <t>1a.</t>
  </si>
  <si>
    <t>1b.</t>
  </si>
  <si>
    <t>A1a</t>
  </si>
  <si>
    <t>The purpose of this worksheet is to summarize the additional supporting documentation REQUIRED with submission of the annual budget. Note: see CACFP Budget Supporting Docs guidance for more information on supporting documentation.</t>
  </si>
  <si>
    <t>CACFP Budget Support Docs Guidance</t>
  </si>
  <si>
    <t>CACFP Budget Supporting Docs Guidance</t>
  </si>
  <si>
    <t xml:space="preserve">*Purchased food is projected consumable program food costs (including snacks). Note if there are purchased vended meals there can only be an amount in purchased food if these supplemental food purchases are creditable under the CACFP meal pattern and are going towards a reimbursable meal. </t>
  </si>
  <si>
    <t>A1b</t>
  </si>
  <si>
    <t>Maine Department of Education, Child Nutrition</t>
  </si>
  <si>
    <t>You will need four documents to correctly prepare the budget and make expenditures throughout the year:</t>
  </si>
  <si>
    <t xml:space="preserve">Some budget line items require "Prior Approval" or "Specific Prior Written Approval" from the State Agency/FNS . See separate "Specific Prior Written Approval" template "Costs Req Specific Approval Tab" for a listing of costs that require "Specific Prior Written Approval". If a line item requires "Specific Prior Written Approval" you must complete the  "Specific Prior Written Approval" template.  Prior Approval is received by the institution when Maine CACFP approves the budget in the online application packet. </t>
  </si>
  <si>
    <t>If you need to submit a budget revision, do not edit or revise this form.  Contact Maine CACFP.</t>
  </si>
  <si>
    <t>When finished, attach budget to the "CACFP Budget" Checklist item in CNPweb. All applicable supporting documents must also be submitted in the "CACFP Checklist" Section of CNPweb. See Summary of Supporting Docs tab for a summary of the required documentation that must be submitted.</t>
  </si>
  <si>
    <t>Maine Department of Education,  Child Nutrition</t>
  </si>
  <si>
    <t>Maine CACFP Comments</t>
  </si>
  <si>
    <t>SUPPORTING DOCUMENTATION REQUIRED: Upload documentation supporting how the food cost was calculated to the "Food Cost Justification" Checklist item in CNPweb.</t>
  </si>
  <si>
    <t>SUPPORTING DOCUMENTATION REQUIRED: Provide an equipment inventory list with all equipment with a useful life of more than a year that are being funded with CACFP funds. Allocation percentage - provide the rationale used to support the allocation percentage used. Upload documentation to "Small Equipment Inventory/Allocation Plan" Checklist Item in CNPweb.</t>
  </si>
  <si>
    <t>SUPPORTING DOCUMENTATION REQUIRED: 1)Inventory list with all equipment with a useful life of more than one year that were funded with CACFP funds. 2) Allocation plan: the rationale used to support the allocation percentage used. 3) Depreciation Schedule - Documentation for determining annual depreciation or depreciation schedule if not using straight line. Specific prior written approval is required if not using straight line method. Upload supporting documentation to "Capital Equipment Inventory, Allocation Plan &amp; Depreciation Schedule" Checklist item in CNPweb.</t>
  </si>
  <si>
    <t>SUPPORTING DOCUMENTATION REQUIRED: 1) Methodology used to arrive at estimated amount. 2) Allocation percentage: the rationale used to support the allocation percentage used. Upload supporting documentation to "Non-Food Supply Justification/Allocation Plan" Checklist item in CNPweb.</t>
  </si>
  <si>
    <t>Ensuring meal pattern requirements are met</t>
  </si>
  <si>
    <t>A</t>
  </si>
  <si>
    <t>Ensuring meal counts are taken and recorded</t>
  </si>
  <si>
    <t>Ensuring fiscal management</t>
  </si>
  <si>
    <t>Maintaining proper records</t>
  </si>
  <si>
    <t>Satisfying training requirements</t>
  </si>
  <si>
    <t>Sanitation</t>
  </si>
  <si>
    <t>F</t>
  </si>
  <si>
    <t>Satisfying civil rights requirements</t>
  </si>
  <si>
    <t>Creating Menus</t>
  </si>
  <si>
    <t>Shopping for food</t>
  </si>
  <si>
    <t>Cooking/preparing food</t>
  </si>
  <si>
    <t>Creating Standardized Recipes</t>
  </si>
  <si>
    <t>Collecting CN Labels or Product Formulation Statements</t>
  </si>
  <si>
    <t>Completing portion menus</t>
  </si>
  <si>
    <t>Category                              A= Admin Labor              F= Food Service Labor</t>
  </si>
  <si>
    <t>Job Duties</t>
  </si>
  <si>
    <t>SUPPORTING DOCUMENTATION REQUIRED: Provide copy of contract for current year and rationale/method for allocation percentage. Upload required documentation to "Contracted Services Agreement/Allocation Plan" Checklist item in CNPweb.</t>
  </si>
  <si>
    <t xml:space="preserve">Maine CACFP Comments </t>
  </si>
  <si>
    <t>SUPPORTING DOCUMENTATION REQUIRED: Calculation supporting how budgeted line item was estimated. Allocation plan: the rationale used to support the allocation percentage used. Upload supporting documentation to "Misc Food Service Expense Justification/Allocation Plan" Checklist item in CNPweb.</t>
  </si>
  <si>
    <t>SUPPORTING DOCUMENTATION REQUIRED: A) Copies of lease/rental agreement for rented spaces. B) Depreciation schedule for owned properties. C) Less than arms length rental must provide documentation that supports the property acquisition cost and value of land D) support for square footage amounts used in allocation. Upload required supporting documentation to "Rental/Lease Agreement &amp; Square Footage Justification" Checklist item in CNPWeb.</t>
  </si>
  <si>
    <t xml:space="preserve">Maine Department of Education, Child Nutrition </t>
  </si>
  <si>
    <t>SUPPORTING DOCUMENTATION REQUIRED: Provide copy of contract for current year and rationale/method for allocation percentage. Upload required documentation to "Contracted Services Agreement - Administrative/Allocation Plan" Checklist item in CNPweb.</t>
  </si>
  <si>
    <t>SUPPORTING DOCUMENTATION REQUIRED:  Provide documentation to support the cost of the items and an allocation plan: the rationale used to support the allocation percentage used. Upload supporting documentation to "Other Administrative Costs Justification/Allocation Plan" Checklist item in CNPweb.</t>
  </si>
  <si>
    <t>SUPPORTING DOCUMENTATION REQUIRED: A) Copies of lease/rental agreement for rented spaces. B) Depreciation schedule for owned properties. C) Less than arms length rental must provide documentation that supports the property acquisition cost and value of land  D) support for square footage amounts used in allocation. Upload required supporting documentation to "Rental/Lease Agreement &amp; Square Footage Justification" Checklist item in CNPweb.</t>
  </si>
  <si>
    <t>SUPPORTING DOCUMENTATION REQUIRED: Provide copies of invoices used to estimate annual cost. Upload supporting documentation to "Justification for Utilities" Checklist item in CNPweb.</t>
  </si>
  <si>
    <t>Maine CACFP Approved Amount</t>
  </si>
  <si>
    <t>CNPweb Checklist Item</t>
  </si>
  <si>
    <t>Rental/Lease Agreement &amp; Square Footage Justification</t>
  </si>
  <si>
    <t>Less than Arms Length Rental Calculation</t>
  </si>
  <si>
    <t>Justification for Utilities</t>
  </si>
  <si>
    <t>Specific Prior Written Approval Template  - Scroll down to CACFP Budget</t>
  </si>
  <si>
    <t>Less Than Arms-Length Rental Calculation Template -Scroll down to CACFP Budget</t>
  </si>
  <si>
    <t xml:space="preserve">Maine CACFP Budget Guidance </t>
  </si>
  <si>
    <t>Procedures for the Annual CACFP Budget Form</t>
  </si>
  <si>
    <t>The following links take you to Maine CACFP Resources Webpage- Please scroll down to CACFP Budget Section</t>
  </si>
  <si>
    <t xml:space="preserve">Name of Person Completing the Budget: </t>
  </si>
  <si>
    <t>Contact Phone Number</t>
  </si>
  <si>
    <t>Contact Email</t>
  </si>
  <si>
    <t>I, the Authorized Representative for CACFP, hereby certify that the information on this form is true and correct to the best of my knowledge.</t>
  </si>
  <si>
    <t>Step 10 -</t>
  </si>
  <si>
    <t>CACFP Reimbursement Rates</t>
  </si>
  <si>
    <r>
      <t xml:space="preserve">Complete each section that is applicable to your organization. </t>
    </r>
    <r>
      <rPr>
        <b/>
        <sz val="12"/>
        <color rgb="FFFF0000"/>
        <rFont val="Calibri"/>
        <family val="2"/>
      </rPr>
      <t xml:space="preserve">The following "cost" sections are required for </t>
    </r>
    <r>
      <rPr>
        <b/>
        <u/>
        <sz val="12"/>
        <color rgb="FFFF0000"/>
        <rFont val="Calibri"/>
        <family val="2"/>
      </rPr>
      <t>all</t>
    </r>
    <r>
      <rPr>
        <b/>
        <sz val="12"/>
        <color rgb="FFFF0000"/>
        <rFont val="Calibri"/>
        <family val="2"/>
      </rPr>
      <t xml:space="preserve"> sponsors: 3. Purchased Food Costs, 5. Nonfood Supplies, 6. Labor Costs (Food Service), and 10. Labor Costs (Admin).</t>
    </r>
    <r>
      <rPr>
        <sz val="12"/>
        <color theme="1"/>
        <rFont val="Calibri"/>
        <family val="2"/>
      </rPr>
      <t xml:space="preserve"> Provide explanations for all budget items that require further information.  Even though some fields look small, they will store as much text as you type into them (within reason).</t>
    </r>
  </si>
  <si>
    <r>
      <t xml:space="preserve">*Provide a detailed explanation of how these costs were determined. </t>
    </r>
    <r>
      <rPr>
        <b/>
        <i/>
        <sz val="11"/>
        <color theme="1"/>
        <rFont val="Calibri"/>
        <family val="2"/>
      </rPr>
      <t>Maine CACFP expects that food costs will comprise a minimum of 50% of the Estimated Reimbursement.</t>
    </r>
    <r>
      <rPr>
        <i/>
        <sz val="11"/>
        <color theme="1"/>
        <rFont val="Calibri"/>
        <family val="2"/>
      </rPr>
      <t xml:space="preserve"> If meals are purchased, a current contract must be in place.</t>
    </r>
  </si>
  <si>
    <t>To calculate Estimated Annual Food Program Reimbursement – New CACFP Sponsors of Centers must use the Estimated Annual Food Program Reimbursement Worksheet. Experienced Sponsors can use the CACFP Sponsor Reimbursement Report (provided by the State Agency) to estimate their CACFP Reimbursement and CIL for the new year budget. Experienced sponsors are Sponsors that operated for at least 9 months in the previous year.</t>
  </si>
  <si>
    <t>Budget - 2026</t>
  </si>
  <si>
    <r>
      <t xml:space="preserve">Does this institution estimate </t>
    </r>
    <r>
      <rPr>
        <sz val="12"/>
        <color indexed="8"/>
        <rFont val="Calibri"/>
        <family val="2"/>
      </rPr>
      <t xml:space="preserve">having a surplus balance of CACFP funds as of 9/30 of the </t>
    </r>
    <r>
      <rPr>
        <b/>
        <sz val="12"/>
        <color theme="8" tint="-0.249977111117893"/>
        <rFont val="Calibri"/>
        <family val="2"/>
      </rPr>
      <t>2025</t>
    </r>
    <r>
      <rPr>
        <sz val="12"/>
        <color indexed="8"/>
        <rFont val="Calibri"/>
        <family val="2"/>
      </rPr>
      <t>?</t>
    </r>
  </si>
  <si>
    <r>
      <t xml:space="preserve">Estimated prior year surplus balance as of </t>
    </r>
    <r>
      <rPr>
        <b/>
        <sz val="12"/>
        <color theme="8" tint="-0.249977111117893"/>
        <rFont val="Calibri"/>
        <family val="2"/>
      </rPr>
      <t>9/30/25</t>
    </r>
  </si>
  <si>
    <r>
      <t>Per FNS Instruction 796-2 Rev 4, all participating institutions must operate a nonprofit food service principally for the benefit of enrolled participants. All program reimbursement funds must be used solely for allowable CACFP purposes. Any surplus of funds must be retained and used only to maintain, expand, or improve the CACFP.</t>
    </r>
    <r>
      <rPr>
        <sz val="11"/>
        <color rgb="FFFF0000"/>
        <rFont val="Calibri"/>
        <family val="2"/>
      </rPr>
      <t xml:space="preserve"> </t>
    </r>
    <r>
      <rPr>
        <i/>
        <sz val="11"/>
        <color rgb="FFFF0000"/>
        <rFont val="Calibri"/>
        <family val="2"/>
      </rPr>
      <t>Complete the section below if you anticipate having excess CACFP funds as of the end of the previous Federal fiscal year (</t>
    </r>
    <r>
      <rPr>
        <b/>
        <i/>
        <sz val="11"/>
        <color theme="8" tint="-0.249977111117893"/>
        <rFont val="Calibri"/>
        <family val="2"/>
      </rPr>
      <t>9/30/25</t>
    </r>
    <r>
      <rPr>
        <i/>
        <sz val="11"/>
        <color rgb="FFFF0000"/>
        <rFont val="Calibri"/>
        <family val="2"/>
      </rPr>
      <t>). Note: Do not enter a CACFP deficit - a CACFP deficit cannot be carried forward into the next year.</t>
    </r>
  </si>
  <si>
    <r>
      <t xml:space="preserve">Does this institution </t>
    </r>
    <r>
      <rPr>
        <b/>
        <sz val="12"/>
        <color indexed="8"/>
        <rFont val="Calibri"/>
        <family val="2"/>
      </rPr>
      <t>have "Other"</t>
    </r>
    <r>
      <rPr>
        <sz val="12"/>
        <color indexed="8"/>
        <rFont val="Calibri"/>
        <family val="2"/>
      </rPr>
      <t xml:space="preserve"> </t>
    </r>
    <r>
      <rPr>
        <b/>
        <sz val="12"/>
        <color indexed="8"/>
        <rFont val="Calibri"/>
        <family val="2"/>
      </rPr>
      <t>non-program funds to meet CA</t>
    </r>
    <r>
      <rPr>
        <sz val="12"/>
        <color indexed="8"/>
        <rFont val="Calibri"/>
        <family val="2"/>
      </rPr>
      <t>CFP requirements?</t>
    </r>
  </si>
  <si>
    <r>
      <t>"Other" refers to funds that are available for any purpose and are in addition to funds already reserved for organizational expenses. Examples of non-program funds are Head Start funds, tuition, parent fees, donations, etc.</t>
    </r>
    <r>
      <rPr>
        <i/>
        <sz val="11"/>
        <color rgb="FFFF0000"/>
        <rFont val="Calibri"/>
        <family val="2"/>
      </rPr>
      <t xml:space="preserve"> If CACFP expenses exceed the CACFP reimbursement, non-program funds are required to be included in this section.</t>
    </r>
  </si>
  <si>
    <t>"Other" Non-Program Funding Source</t>
  </si>
  <si>
    <t>"Other" Non-CACFP Funds</t>
  </si>
  <si>
    <r>
      <t xml:space="preserve">*New Sponsors must document projected CACFP income using the Estimated Annual Food Program Reimbursement Worksheet. </t>
    </r>
    <r>
      <rPr>
        <i/>
        <sz val="11"/>
        <color rgb="FFFF0000"/>
        <rFont val="Calibri"/>
        <family val="2"/>
      </rPr>
      <t>Uplo</t>
    </r>
    <r>
      <rPr>
        <i/>
        <sz val="11"/>
        <color indexed="10"/>
        <rFont val="Calibri"/>
        <family val="2"/>
      </rPr>
      <t xml:space="preserve">ad the Estimated Annual Food Program Reimbursement Worksheet template (linked below) to the "Reimbursement Calculator" checklist item in CNPweb. </t>
    </r>
    <r>
      <rPr>
        <i/>
        <sz val="11"/>
        <rFont val="Calibri"/>
        <family val="2"/>
      </rPr>
      <t>Experience Sp</t>
    </r>
    <r>
      <rPr>
        <i/>
        <sz val="11"/>
        <color theme="1"/>
        <rFont val="Calibri"/>
        <family val="2"/>
      </rPr>
      <t xml:space="preserve">onsors should use the CACFP Sponsor Reimbursement Report for the previous program year. </t>
    </r>
    <r>
      <rPr>
        <i/>
        <sz val="11"/>
        <color rgb="FFFF0000"/>
        <rFont val="Calibri"/>
        <family val="2"/>
      </rPr>
      <t xml:space="preserve">The State Agency </t>
    </r>
    <r>
      <rPr>
        <i/>
        <sz val="11"/>
        <color indexed="10"/>
        <rFont val="Calibri"/>
        <family val="2"/>
      </rPr>
      <t>provides this report, and the sponsor should upload the report to the "CACFP Sponsor Reimbursement Report" checklist item in CNPweb. Experienced Sponsors operated for at least 9 months in the previous agreement year.</t>
    </r>
  </si>
  <si>
    <t>4a. Equipment- Under $10,000</t>
  </si>
  <si>
    <t>* List all kitchen equipment/durable supplies with a useful life of over one year costing under $10,000 per unit (i.e fridge, stove, small appliances) claimed as a direct cost to CACFP. (2 CFR 200.313)</t>
  </si>
  <si>
    <t>4b. Capital Equipment - Over $10,000</t>
  </si>
  <si>
    <t>* List all equipment and other nonexpendable personal property with a useful life of more than one year and an acquisition cost that meets the regulatory definition of equipment, currently $10,000, that will be supported with CACFP funds.</t>
  </si>
  <si>
    <t>*All equipment over $10,000 must be depreciated (2 CFR 200.313)</t>
  </si>
  <si>
    <t>Equipment - Under $10,000</t>
  </si>
  <si>
    <t>Capital Equipment - Over $10,000</t>
  </si>
  <si>
    <t>* These are labor costs associated with serving meals to eligible participants. Examples could include: procurement of food, food prep, cooking, serving meals, clean-up, etc. Examples of employee benefits are health insurance, dental insurance, vision insurance, life insurance, and retirement.</t>
  </si>
  <si>
    <t>* Complete the table below for each employee who performs CACFP duties, regardless if they will be compensated with CACFP funds. Examples of employee benefits are health insurance, dental insurance, vision insurance, life insurance, and retirement.</t>
  </si>
  <si>
    <t>.70 IRS rate effective 1/1/25</t>
  </si>
  <si>
    <t xml:space="preserve">*Submit supporting documentation with the budget and provide an explanation of the allocation below. </t>
  </si>
  <si>
    <t>*These are other costs that support CACFP administration and could include the "Indirect Rate," printing costs, photocopies, postage, etc.</t>
  </si>
  <si>
    <t>Reimbursement Calculator -OR- CACFP Sponsor Reimbursement Report</t>
  </si>
  <si>
    <t>Reimbursement for New Sponsors must be calculated using the "Estimated Annual Food Program Reimbursement Worksheet." Experienced Sponsors can upload the "CACFP Sponsor Reimbursement Report"</t>
  </si>
  <si>
    <t>4a. Equipment - Under $10,000</t>
  </si>
  <si>
    <t>SUPPORTING DOCUMENTATION REQUIRED: Provide a copy of the job description of all employees listed below, each job description must include an allocation percentage for "Non-CACFP Time, CACFP Food Service Time, and CACFP Administrative Time". Upload job descriptions to "Job Descriptions Food Service &amp; Administrative" to the checklist tab in CNPweb. -OR- Complete and upload the "Job Descriptions Supplemental Form" to the corresponding item on the checklist tab in CNPweb. The sponsor must complete and upload the "Job Description Supplemental Form" if job descriptions do not include an allocation percentage. For a list of required CACFP Duties, see the Excel sheet "F" below.</t>
  </si>
  <si>
    <r>
      <t xml:space="preserve">SUPPORTING DOCUMENTATION REQUIRED: Provide a copy of the job description of all employees listed below, each job description must include an allocation percentage for "Non-CACFP Time, CACFP Food Service Time, and CACFP Administrative Time". Upload job descriptions to "Job Descriptions Food Service &amp; Administrative" to the checklist tab in CNPweb. </t>
    </r>
    <r>
      <rPr>
        <b/>
        <sz val="11"/>
        <color theme="1"/>
        <rFont val="Calibri"/>
        <family val="2"/>
      </rPr>
      <t>-OR</t>
    </r>
    <r>
      <rPr>
        <b/>
        <sz val="11"/>
        <color rgb="FFFF0000"/>
        <rFont val="Calibri"/>
        <family val="2"/>
      </rPr>
      <t>- Complete and upload the "Job Descriptions Supplemental Form" to the corresponding item on the checklist tab in CNPweb. The sponsor must complete and upload the "Job Description Supplemental Form" if job descriptions do not include an allocation percentage. For a list of required CACFP Duties, see the Excel sheet "F" below.</t>
    </r>
  </si>
  <si>
    <t>Job Descriptions for Food Service &amp; Administrative -OR- Job Description Supplemental Form</t>
  </si>
  <si>
    <t>Job descriptions for all employees listed that include allocation percentages -OR- Complete and upload the "Job Description Supplemental Form".</t>
  </si>
  <si>
    <r>
      <t xml:space="preserve">Recording Infant Meals </t>
    </r>
    <r>
      <rPr>
        <i/>
        <sz val="11"/>
        <color theme="1"/>
        <rFont val="Calibri"/>
        <family val="2"/>
        <scheme val="minor"/>
      </rPr>
      <t>(If applicable)</t>
    </r>
  </si>
  <si>
    <r>
      <t xml:space="preserve">Program Monitors </t>
    </r>
    <r>
      <rPr>
        <i/>
        <sz val="11"/>
        <color theme="1"/>
        <rFont val="Calibri"/>
        <family val="2"/>
        <scheme val="minor"/>
      </rPr>
      <t>(If Sponsor has more than one site)</t>
    </r>
  </si>
  <si>
    <r>
      <t xml:space="preserve">Ensuring Meal Benefit Forms (IEFs) are available for every claimed child and the forms are classified accurately                           </t>
    </r>
    <r>
      <rPr>
        <i/>
        <sz val="11"/>
        <color theme="1"/>
        <rFont val="Calibri"/>
        <family val="2"/>
        <scheme val="minor"/>
      </rPr>
      <t>(If applicable)</t>
    </r>
  </si>
  <si>
    <r>
      <t>Tracking CACFP Income &amp; Expenses</t>
    </r>
    <r>
      <rPr>
        <b/>
        <i/>
        <sz val="11"/>
        <color theme="10"/>
        <rFont val="Calibri"/>
        <family val="2"/>
        <scheme val="minor"/>
      </rPr>
      <t xml:space="preserve">                                         </t>
    </r>
    <r>
      <rPr>
        <i/>
        <sz val="11"/>
        <color theme="10"/>
        <rFont val="Calibri"/>
        <family val="2"/>
        <scheme val="minor"/>
      </rPr>
      <t>(CACFP Financial Tracking Workbook)</t>
    </r>
  </si>
  <si>
    <r>
      <t xml:space="preserve">Preparing the monthly CACFP claim- </t>
    </r>
    <r>
      <rPr>
        <i/>
        <sz val="11"/>
        <color theme="1"/>
        <rFont val="Calibri"/>
        <family val="2"/>
        <scheme val="minor"/>
      </rPr>
      <t>Sponsor Admin</t>
    </r>
  </si>
  <si>
    <r>
      <t xml:space="preserve">Submitting the monthly CACFP claim- </t>
    </r>
    <r>
      <rPr>
        <i/>
        <sz val="11"/>
        <color theme="1"/>
        <rFont val="Calibri"/>
        <family val="2"/>
        <scheme val="minor"/>
      </rPr>
      <t>Claim Approver</t>
    </r>
  </si>
  <si>
    <t>ANNUAL CACFP SPONSOR CENTER BUDGET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</si>
</sst>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0.000"/>
    <numFmt numFmtId="166" formatCode="_(&quot;$&quot;* #,##0.000_);_(&quot;$&quot;* \(#,##0.000\);_(&quot;$&quot;* &quot;-&quot;??_);_(@_)"/>
    <numFmt numFmtId="167" formatCode="0.0%"/>
  </numFmts>
  <fonts count="58" x14ac:knownFonts="1">
    <font>
      <sz val="11"/>
      <color theme="1"/>
      <name val="Calibri"/>
      <family val="2"/>
      <scheme val="minor"/>
    </font>
    <font>
      <sz val="12"/>
      <name val="Calibri"/>
      <family val="2"/>
    </font>
    <font>
      <sz val="10"/>
      <name val="Calibri"/>
      <family val="2"/>
    </font>
    <font>
      <b/>
      <sz val="12"/>
      <color indexed="8"/>
      <name val="Calibri"/>
      <family val="2"/>
    </font>
    <font>
      <sz val="12"/>
      <color indexed="8"/>
      <name val="Calibri"/>
      <family val="2"/>
    </font>
    <font>
      <i/>
      <sz val="12"/>
      <color indexed="8"/>
      <name val="Calibri"/>
      <family val="2"/>
    </font>
    <font>
      <i/>
      <sz val="11"/>
      <color indexed="10"/>
      <name val="Calibri"/>
      <family val="2"/>
    </font>
    <font>
      <b/>
      <sz val="9"/>
      <color indexed="8"/>
      <name val="Calibri"/>
      <family val="2"/>
    </font>
    <font>
      <i/>
      <sz val="10"/>
      <color indexed="8"/>
      <name val="Calibri"/>
      <family val="2"/>
    </font>
    <font>
      <sz val="8"/>
      <name val="Arial"/>
      <family val="2"/>
    </font>
    <font>
      <i/>
      <sz val="11"/>
      <name val="Calibri"/>
      <family val="2"/>
    </font>
    <font>
      <sz val="11"/>
      <color theme="1"/>
      <name val="Calibri"/>
      <family val="2"/>
      <scheme val="minor"/>
    </font>
    <font>
      <u/>
      <sz val="11"/>
      <color theme="10"/>
      <name val="Calibri"/>
      <family val="2"/>
      <scheme val="minor"/>
    </font>
    <font>
      <sz val="12"/>
      <color theme="1"/>
      <name val="Calibri"/>
      <family val="2"/>
    </font>
    <font>
      <sz val="10"/>
      <color theme="9" tint="-0.499984740745262"/>
      <name val="Calibri"/>
      <family val="2"/>
    </font>
    <font>
      <sz val="12"/>
      <color theme="9" tint="-0.499984740745262"/>
      <name val="Calibri"/>
      <family val="2"/>
    </font>
    <font>
      <sz val="14"/>
      <color theme="1"/>
      <name val="Calibri"/>
      <family val="2"/>
    </font>
    <font>
      <b/>
      <sz val="12"/>
      <color theme="1"/>
      <name val="Calibri"/>
      <family val="2"/>
    </font>
    <font>
      <i/>
      <sz val="11"/>
      <color rgb="FFFF0000"/>
      <name val="Calibri"/>
      <family val="2"/>
    </font>
    <font>
      <i/>
      <sz val="11"/>
      <color theme="1"/>
      <name val="Calibri"/>
      <family val="2"/>
    </font>
    <font>
      <b/>
      <i/>
      <sz val="14"/>
      <color rgb="FFC00000"/>
      <name val="Calibri"/>
      <family val="2"/>
    </font>
    <font>
      <i/>
      <u/>
      <sz val="11"/>
      <color theme="1"/>
      <name val="Calibri"/>
      <family val="2"/>
    </font>
    <font>
      <b/>
      <i/>
      <sz val="12"/>
      <color theme="5"/>
      <name val="Calibri"/>
      <family val="2"/>
    </font>
    <font>
      <sz val="12"/>
      <color theme="1"/>
      <name val="Calibri"/>
      <family val="2"/>
      <scheme val="minor"/>
    </font>
    <font>
      <b/>
      <sz val="14"/>
      <color theme="1"/>
      <name val="Calibri"/>
      <family val="2"/>
    </font>
    <font>
      <sz val="10"/>
      <color theme="1"/>
      <name val="Calibri"/>
      <family val="2"/>
    </font>
    <font>
      <b/>
      <sz val="10"/>
      <color rgb="FF195186"/>
      <name val="Calibri"/>
      <family val="2"/>
    </font>
    <font>
      <b/>
      <sz val="11"/>
      <color rgb="FF195186"/>
      <name val="Calibri"/>
      <family val="2"/>
    </font>
    <font>
      <sz val="11"/>
      <color theme="9" tint="-0.499984740745262"/>
      <name val="Calibri"/>
      <family val="2"/>
    </font>
    <font>
      <b/>
      <sz val="12"/>
      <color rgb="FF195186"/>
      <name val="Calibri"/>
      <family val="2"/>
    </font>
    <font>
      <b/>
      <sz val="11"/>
      <color rgb="FFFF0000"/>
      <name val="Calibri"/>
      <family val="2"/>
    </font>
    <font>
      <b/>
      <sz val="12"/>
      <color theme="9" tint="-0.499984740745262"/>
      <name val="Calibri"/>
      <family val="2"/>
    </font>
    <font>
      <i/>
      <sz val="12"/>
      <color theme="1"/>
      <name val="Calibri"/>
      <family val="2"/>
    </font>
    <font>
      <b/>
      <sz val="32"/>
      <color theme="9" tint="-0.499984740745262"/>
      <name val="Calibri"/>
      <family val="2"/>
    </font>
    <font>
      <sz val="12"/>
      <color theme="3" tint="-0.499984740745262"/>
      <name val="Calibri"/>
      <family val="2"/>
    </font>
    <font>
      <i/>
      <sz val="11"/>
      <color theme="4"/>
      <name val="Calibri"/>
      <family val="2"/>
    </font>
    <font>
      <b/>
      <sz val="18"/>
      <color rgb="FF195186"/>
      <name val="Calibri"/>
      <family val="2"/>
      <scheme val="minor"/>
    </font>
    <font>
      <b/>
      <sz val="12"/>
      <color theme="1"/>
      <name val="Calibri"/>
      <family val="2"/>
      <scheme val="minor"/>
    </font>
    <font>
      <sz val="11"/>
      <color theme="1"/>
      <name val="Calibri"/>
      <family val="2"/>
    </font>
    <font>
      <sz val="11"/>
      <color rgb="FFFF0000"/>
      <name val="Calibri"/>
      <family val="2"/>
    </font>
    <font>
      <b/>
      <u/>
      <sz val="11"/>
      <color theme="10"/>
      <name val="Calibri"/>
      <family val="2"/>
      <scheme val="minor"/>
    </font>
    <font>
      <sz val="12"/>
      <color rgb="FF000000"/>
      <name val="Calibri"/>
      <family val="2"/>
      <scheme val="minor"/>
    </font>
    <font>
      <b/>
      <sz val="11"/>
      <color theme="1"/>
      <name val="Calibri"/>
      <family val="2"/>
      <scheme val="minor"/>
    </font>
    <font>
      <b/>
      <sz val="16"/>
      <color rgb="FF195186"/>
      <name val="Calibri"/>
      <family val="2"/>
    </font>
    <font>
      <b/>
      <sz val="12"/>
      <name val="Calibri"/>
      <family val="2"/>
    </font>
    <font>
      <b/>
      <i/>
      <sz val="11"/>
      <name val="Calibri"/>
      <family val="2"/>
    </font>
    <font>
      <sz val="11"/>
      <name val="Calibri"/>
      <family val="2"/>
      <scheme val="minor"/>
    </font>
    <font>
      <b/>
      <sz val="11"/>
      <name val="Calibri"/>
      <family val="2"/>
      <scheme val="minor"/>
    </font>
    <font>
      <b/>
      <sz val="12"/>
      <color rgb="FFFF0000"/>
      <name val="Calibri"/>
      <family val="2"/>
    </font>
    <font>
      <b/>
      <u/>
      <sz val="12"/>
      <color rgb="FFFF0000"/>
      <name val="Calibri"/>
      <family val="2"/>
    </font>
    <font>
      <b/>
      <i/>
      <sz val="11"/>
      <color theme="1"/>
      <name val="Calibri"/>
      <family val="2"/>
    </font>
    <font>
      <i/>
      <sz val="11"/>
      <color theme="1"/>
      <name val="Calibri"/>
      <family val="2"/>
      <scheme val="minor"/>
    </font>
    <font>
      <b/>
      <sz val="12"/>
      <color theme="8" tint="-0.249977111117893"/>
      <name val="Calibri"/>
      <family val="2"/>
    </font>
    <font>
      <b/>
      <i/>
      <sz val="11"/>
      <color theme="8" tint="-0.249977111117893"/>
      <name val="Calibri"/>
      <family val="2"/>
    </font>
    <font>
      <b/>
      <sz val="11"/>
      <color theme="1"/>
      <name val="Calibri"/>
      <family val="2"/>
    </font>
    <font>
      <b/>
      <u/>
      <sz val="12"/>
      <color theme="10"/>
      <name val="Calibri"/>
      <family val="2"/>
      <scheme val="minor"/>
    </font>
    <font>
      <i/>
      <sz val="11"/>
      <color theme="10"/>
      <name val="Calibri"/>
      <family val="2"/>
      <scheme val="minor"/>
    </font>
    <font>
      <b/>
      <i/>
      <sz val="11"/>
      <color theme="10"/>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D1E6F3"/>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D1E6F3"/>
        <bgColor rgb="FF000000"/>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9" tint="-0.499984740745262"/>
      </top>
      <bottom/>
      <diagonal/>
    </border>
    <border>
      <left/>
      <right/>
      <top/>
      <bottom style="thin">
        <color theme="9" tint="-0.499984740745262"/>
      </bottom>
      <diagonal/>
    </border>
    <border>
      <left/>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right style="thin">
        <color theme="9" tint="-0.499984740745262"/>
      </right>
      <top/>
      <bottom/>
      <diagonal/>
    </border>
    <border>
      <left/>
      <right style="thin">
        <color theme="9" tint="-0.499984740745262"/>
      </right>
      <top style="thin">
        <color theme="9" tint="-0.499984740745262"/>
      </top>
      <bottom style="thin">
        <color theme="9" tint="-0.499984740745262"/>
      </bottom>
      <diagonal/>
    </border>
    <border>
      <left/>
      <right style="thin">
        <color theme="9" tint="-0.499984740745262"/>
      </right>
      <top/>
      <bottom style="thin">
        <color theme="9" tint="-0.499984740745262"/>
      </bottom>
      <diagonal/>
    </border>
    <border>
      <left style="thin">
        <color theme="9" tint="-0.499984740745262"/>
      </left>
      <right/>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style="thin">
        <color indexed="64"/>
      </left>
      <right/>
      <top style="thin">
        <color theme="9" tint="-0.499984740745262"/>
      </top>
      <bottom style="thin">
        <color theme="9" tint="-0.499984740745262"/>
      </bottom>
      <diagonal/>
    </border>
    <border>
      <left/>
      <right style="thin">
        <color indexed="64"/>
      </right>
      <top style="thin">
        <color theme="9" tint="-0.499984740745262"/>
      </top>
      <bottom style="thin">
        <color theme="9" tint="-0.499984740745262"/>
      </bottom>
      <diagonal/>
    </border>
    <border>
      <left style="thin">
        <color indexed="64"/>
      </left>
      <right/>
      <top style="thin">
        <color theme="9" tint="-0.499984740745262"/>
      </top>
      <bottom style="thin">
        <color indexed="64"/>
      </bottom>
      <diagonal/>
    </border>
    <border>
      <left/>
      <right/>
      <top style="thin">
        <color theme="9" tint="-0.499984740745262"/>
      </top>
      <bottom style="thin">
        <color indexed="64"/>
      </bottom>
      <diagonal/>
    </border>
    <border>
      <left/>
      <right style="thin">
        <color indexed="64"/>
      </right>
      <top style="thin">
        <color theme="9" tint="-0.499984740745262"/>
      </top>
      <bottom style="thin">
        <color indexed="64"/>
      </bottom>
      <diagonal/>
    </border>
    <border>
      <left style="thin">
        <color indexed="64"/>
      </left>
      <right/>
      <top style="thin">
        <color indexed="64"/>
      </top>
      <bottom style="thin">
        <color theme="9" tint="-0.499984740745262"/>
      </bottom>
      <diagonal/>
    </border>
    <border>
      <left/>
      <right/>
      <top style="thin">
        <color indexed="64"/>
      </top>
      <bottom style="thin">
        <color theme="9" tint="-0.499984740745262"/>
      </bottom>
      <diagonal/>
    </border>
    <border>
      <left/>
      <right style="thin">
        <color indexed="64"/>
      </right>
      <top style="thin">
        <color indexed="64"/>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thin">
        <color theme="9" tint="-0.499984740745262"/>
      </left>
      <right style="thin">
        <color theme="9" tint="-0.499984740745262"/>
      </right>
      <top/>
      <bottom style="thin">
        <color theme="9" tint="-0.499984740745262"/>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diagonalUp="1" diagonalDown="1">
      <left style="thin">
        <color theme="9" tint="-0.499984740745262"/>
      </left>
      <right style="thin">
        <color theme="9" tint="-0.499984740745262"/>
      </right>
      <top style="thin">
        <color theme="9" tint="-0.499984740745262"/>
      </top>
      <bottom style="thin">
        <color theme="9" tint="-0.499984740745262"/>
      </bottom>
      <diagonal style="thin">
        <color theme="9" tint="-0.499984740745262"/>
      </diagonal>
    </border>
    <border diagonalUp="1" diagonalDown="1">
      <left style="thin">
        <color indexed="64"/>
      </left>
      <right style="thin">
        <color indexed="64"/>
      </right>
      <top style="thin">
        <color indexed="64"/>
      </top>
      <bottom style="thin">
        <color indexed="64"/>
      </bottom>
      <diagonal style="thin">
        <color theme="9" tint="-0.499984740745262"/>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5">
    <xf numFmtId="0" fontId="0" fillId="0" borderId="0"/>
    <xf numFmtId="43" fontId="11" fillId="0" borderId="0" applyFont="0" applyFill="0" applyBorder="0" applyAlignment="0" applyProtection="0"/>
    <xf numFmtId="44" fontId="11" fillId="0" borderId="0" applyFont="0" applyFill="0" applyBorder="0" applyAlignment="0" applyProtection="0"/>
    <xf numFmtId="0" fontId="12" fillId="0" borderId="0" applyNumberFormat="0" applyFill="0" applyBorder="0" applyAlignment="0" applyProtection="0"/>
    <xf numFmtId="9" fontId="11" fillId="0" borderId="0" applyFont="0" applyFill="0" applyBorder="0" applyAlignment="0" applyProtection="0"/>
  </cellStyleXfs>
  <cellXfs count="454">
    <xf numFmtId="0" fontId="0" fillId="0" borderId="0" xfId="0"/>
    <xf numFmtId="0" fontId="13" fillId="2" borderId="0" xfId="0" applyFont="1" applyFill="1"/>
    <xf numFmtId="0" fontId="14" fillId="3" borderId="0" xfId="0" applyFont="1" applyFill="1"/>
    <xf numFmtId="0" fontId="0" fillId="3" borderId="0" xfId="0" applyFill="1"/>
    <xf numFmtId="0" fontId="14" fillId="3" borderId="0" xfId="0" applyFont="1" applyFill="1" applyAlignment="1">
      <alignment horizontal="right"/>
    </xf>
    <xf numFmtId="0" fontId="15" fillId="3" borderId="0" xfId="0" applyFont="1" applyFill="1"/>
    <xf numFmtId="0" fontId="13" fillId="3" borderId="0" xfId="0" applyFont="1" applyFill="1"/>
    <xf numFmtId="0" fontId="16" fillId="3" borderId="0" xfId="0" applyFont="1" applyFill="1"/>
    <xf numFmtId="0" fontId="17" fillId="3" borderId="0" xfId="0" applyFont="1" applyFill="1" applyAlignment="1">
      <alignment horizontal="left"/>
    </xf>
    <xf numFmtId="0" fontId="13" fillId="3" borderId="0" xfId="0" applyFont="1" applyFill="1" applyAlignment="1">
      <alignment horizontal="right" vertical="top"/>
    </xf>
    <xf numFmtId="0" fontId="13" fillId="3" borderId="0" xfId="0" applyFont="1" applyFill="1" applyAlignment="1">
      <alignment horizontal="left"/>
    </xf>
    <xf numFmtId="0" fontId="17" fillId="3" borderId="0" xfId="0" applyFont="1" applyFill="1" applyAlignment="1">
      <alignment horizontal="right" vertical="top"/>
    </xf>
    <xf numFmtId="0" fontId="18" fillId="3" borderId="0" xfId="0" applyFont="1" applyFill="1" applyAlignment="1">
      <alignment vertical="top" wrapText="1"/>
    </xf>
    <xf numFmtId="0" fontId="0" fillId="2" borderId="0" xfId="0" applyFill="1"/>
    <xf numFmtId="0" fontId="1" fillId="3" borderId="0" xfId="0" applyFont="1" applyFill="1"/>
    <xf numFmtId="0" fontId="13" fillId="3" borderId="0" xfId="0" applyFont="1" applyFill="1" applyAlignment="1">
      <alignment wrapText="1"/>
    </xf>
    <xf numFmtId="44" fontId="1" fillId="3" borderId="0" xfId="2" applyFont="1" applyFill="1" applyBorder="1" applyProtection="1"/>
    <xf numFmtId="49" fontId="1" fillId="3" borderId="0" xfId="0" applyNumberFormat="1" applyFont="1" applyFill="1"/>
    <xf numFmtId="0" fontId="2" fillId="3" borderId="0" xfId="0" applyFont="1" applyFill="1"/>
    <xf numFmtId="49" fontId="13" fillId="3" borderId="0" xfId="0" applyNumberFormat="1" applyFont="1" applyFill="1"/>
    <xf numFmtId="44" fontId="13" fillId="3" borderId="23" xfId="2" applyFont="1" applyFill="1" applyBorder="1" applyProtection="1"/>
    <xf numFmtId="166" fontId="19" fillId="3" borderId="0" xfId="2" applyNumberFormat="1" applyFont="1" applyFill="1" applyBorder="1" applyAlignment="1" applyProtection="1"/>
    <xf numFmtId="0" fontId="13" fillId="3" borderId="0" xfId="0" applyFont="1" applyFill="1" applyAlignment="1">
      <alignment horizontal="left" wrapText="1"/>
    </xf>
    <xf numFmtId="44" fontId="13" fillId="3" borderId="0" xfId="2" applyFont="1" applyFill="1" applyBorder="1" applyProtection="1"/>
    <xf numFmtId="0" fontId="23" fillId="3" borderId="1" xfId="0" applyFont="1" applyFill="1" applyBorder="1"/>
    <xf numFmtId="0" fontId="13" fillId="3" borderId="0" xfId="0" applyFont="1" applyFill="1" applyAlignment="1" applyProtection="1">
      <alignment horizontal="center"/>
      <protection locked="0"/>
    </xf>
    <xf numFmtId="0" fontId="27" fillId="3" borderId="0" xfId="0" applyFont="1" applyFill="1"/>
    <xf numFmtId="0" fontId="28" fillId="3" borderId="0" xfId="0" applyFont="1" applyFill="1"/>
    <xf numFmtId="0" fontId="27" fillId="3" borderId="0" xfId="0" applyFont="1" applyFill="1" applyAlignment="1">
      <alignment horizontal="left"/>
    </xf>
    <xf numFmtId="44" fontId="13" fillId="4" borderId="1" xfId="2" quotePrefix="1" applyFont="1" applyFill="1" applyBorder="1" applyAlignment="1" applyProtection="1">
      <alignment horizontal="center"/>
      <protection locked="0"/>
    </xf>
    <xf numFmtId="14" fontId="13" fillId="4" borderId="1" xfId="0" applyNumberFormat="1" applyFont="1" applyFill="1" applyBorder="1" applyProtection="1">
      <protection locked="0"/>
    </xf>
    <xf numFmtId="44" fontId="13" fillId="4" borderId="1" xfId="2" applyFont="1" applyFill="1" applyBorder="1" applyAlignment="1" applyProtection="1">
      <alignment horizontal="center"/>
      <protection locked="0"/>
    </xf>
    <xf numFmtId="10" fontId="13" fillId="4" borderId="1" xfId="4" applyNumberFormat="1" applyFont="1" applyFill="1" applyBorder="1" applyAlignment="1" applyProtection="1">
      <protection locked="0"/>
    </xf>
    <xf numFmtId="44" fontId="13" fillId="4" borderId="25" xfId="2" applyFont="1" applyFill="1" applyBorder="1" applyProtection="1">
      <protection locked="0"/>
    </xf>
    <xf numFmtId="1" fontId="13" fillId="4" borderId="1" xfId="0" applyNumberFormat="1" applyFont="1" applyFill="1" applyBorder="1" applyProtection="1">
      <protection locked="0"/>
    </xf>
    <xf numFmtId="1" fontId="13" fillId="4" borderId="1" xfId="0" applyNumberFormat="1" applyFont="1" applyFill="1" applyBorder="1" applyAlignment="1" applyProtection="1">
      <alignment horizontal="center"/>
      <protection locked="0"/>
    </xf>
    <xf numFmtId="44" fontId="13" fillId="4" borderId="1" xfId="2" applyFont="1" applyFill="1" applyBorder="1" applyAlignment="1" applyProtection="1">
      <protection locked="0"/>
    </xf>
    <xf numFmtId="164" fontId="13" fillId="4" borderId="1" xfId="2" applyNumberFormat="1" applyFont="1" applyFill="1" applyBorder="1" applyAlignment="1" applyProtection="1">
      <protection locked="0"/>
    </xf>
    <xf numFmtId="44" fontId="13" fillId="0" borderId="1" xfId="2" applyFont="1" applyFill="1" applyBorder="1" applyAlignment="1" applyProtection="1"/>
    <xf numFmtId="9" fontId="13" fillId="4" borderId="1" xfId="0" applyNumberFormat="1" applyFont="1" applyFill="1" applyBorder="1" applyAlignment="1" applyProtection="1">
      <alignment horizontal="center"/>
      <protection locked="0"/>
    </xf>
    <xf numFmtId="1" fontId="13" fillId="4" borderId="25" xfId="0" applyNumberFormat="1" applyFont="1" applyFill="1" applyBorder="1" applyProtection="1">
      <protection locked="0"/>
    </xf>
    <xf numFmtId="165" fontId="1" fillId="4" borderId="27" xfId="2" applyNumberFormat="1" applyFont="1" applyFill="1" applyBorder="1" applyAlignment="1" applyProtection="1">
      <protection locked="0"/>
    </xf>
    <xf numFmtId="165" fontId="1" fillId="4" borderId="1" xfId="2" applyNumberFormat="1" applyFont="1" applyFill="1" applyBorder="1" applyAlignment="1" applyProtection="1">
      <protection locked="0"/>
    </xf>
    <xf numFmtId="44" fontId="13" fillId="3" borderId="28" xfId="2" applyFont="1" applyFill="1" applyBorder="1" applyProtection="1"/>
    <xf numFmtId="44" fontId="13" fillId="0" borderId="1" xfId="0" applyNumberFormat="1" applyFont="1" applyBorder="1"/>
    <xf numFmtId="44" fontId="13" fillId="0" borderId="1" xfId="2" applyFont="1" applyFill="1" applyBorder="1" applyProtection="1"/>
    <xf numFmtId="1" fontId="13" fillId="4" borderId="1" xfId="1" applyNumberFormat="1" applyFont="1" applyFill="1" applyBorder="1" applyProtection="1">
      <protection locked="0"/>
    </xf>
    <xf numFmtId="0" fontId="13" fillId="4" borderId="1" xfId="2" applyNumberFormat="1" applyFont="1" applyFill="1" applyBorder="1" applyProtection="1">
      <protection locked="0"/>
    </xf>
    <xf numFmtId="0" fontId="13" fillId="4" borderId="1" xfId="0" applyFont="1" applyFill="1" applyBorder="1" applyProtection="1">
      <protection locked="0"/>
    </xf>
    <xf numFmtId="44" fontId="13" fillId="3" borderId="1" xfId="2" applyFont="1" applyFill="1" applyBorder="1" applyAlignment="1" applyProtection="1"/>
    <xf numFmtId="9" fontId="13" fillId="4" borderId="1" xfId="4" applyFont="1" applyFill="1" applyBorder="1" applyProtection="1">
      <protection locked="0"/>
    </xf>
    <xf numFmtId="9" fontId="13" fillId="4" borderId="25" xfId="4" applyFont="1" applyFill="1" applyBorder="1" applyProtection="1">
      <protection locked="0"/>
    </xf>
    <xf numFmtId="44" fontId="13" fillId="3" borderId="2" xfId="2" applyFont="1" applyFill="1" applyBorder="1" applyProtection="1"/>
    <xf numFmtId="44" fontId="13" fillId="3" borderId="1" xfId="0" applyNumberFormat="1" applyFont="1" applyFill="1" applyBorder="1"/>
    <xf numFmtId="10" fontId="13" fillId="4" borderId="1" xfId="0" applyNumberFormat="1" applyFont="1" applyFill="1" applyBorder="1" applyProtection="1">
      <protection locked="0"/>
    </xf>
    <xf numFmtId="0" fontId="0" fillId="3" borderId="0" xfId="0" applyFill="1" applyAlignment="1">
      <alignment wrapText="1"/>
    </xf>
    <xf numFmtId="0" fontId="9" fillId="3" borderId="0" xfId="0" applyFont="1" applyFill="1"/>
    <xf numFmtId="0" fontId="23" fillId="3" borderId="4" xfId="0" applyFont="1" applyFill="1" applyBorder="1"/>
    <xf numFmtId="0" fontId="23" fillId="3" borderId="1" xfId="0" applyFont="1" applyFill="1" applyBorder="1" applyAlignment="1">
      <alignment wrapText="1"/>
    </xf>
    <xf numFmtId="0" fontId="23" fillId="3" borderId="5" xfId="0" applyFont="1" applyFill="1" applyBorder="1"/>
    <xf numFmtId="0" fontId="23" fillId="3" borderId="6" xfId="0" applyFont="1" applyFill="1" applyBorder="1" applyAlignment="1">
      <alignment wrapText="1"/>
    </xf>
    <xf numFmtId="0" fontId="23" fillId="3" borderId="6" xfId="0" applyFont="1" applyFill="1" applyBorder="1"/>
    <xf numFmtId="0" fontId="13" fillId="3" borderId="29" xfId="0" applyFont="1" applyFill="1" applyBorder="1"/>
    <xf numFmtId="0" fontId="13" fillId="3" borderId="1" xfId="0" applyFont="1" applyFill="1" applyBorder="1" applyAlignment="1" applyProtection="1">
      <alignment horizontal="center"/>
      <protection locked="0"/>
    </xf>
    <xf numFmtId="0" fontId="13" fillId="0" borderId="1" xfId="0" applyFont="1" applyBorder="1" applyAlignment="1" applyProtection="1">
      <alignment horizontal="center"/>
      <protection locked="0"/>
    </xf>
    <xf numFmtId="44" fontId="13" fillId="0" borderId="1" xfId="2" applyFont="1" applyBorder="1" applyProtection="1"/>
    <xf numFmtId="44" fontId="13" fillId="0" borderId="1" xfId="2" quotePrefix="1" applyFont="1" applyFill="1" applyBorder="1" applyAlignment="1" applyProtection="1">
      <alignment horizontal="center"/>
    </xf>
    <xf numFmtId="44" fontId="13" fillId="3" borderId="1" xfId="2" applyFont="1" applyFill="1" applyBorder="1" applyAlignment="1" applyProtection="1">
      <alignment horizontal="center"/>
    </xf>
    <xf numFmtId="0" fontId="19" fillId="3" borderId="0" xfId="0" applyFont="1" applyFill="1"/>
    <xf numFmtId="0" fontId="19" fillId="3" borderId="0" xfId="0" applyFont="1" applyFill="1" applyAlignment="1">
      <alignment horizontal="left" vertical="top"/>
    </xf>
    <xf numFmtId="0" fontId="30" fillId="3" borderId="0" xfId="0" applyFont="1" applyFill="1" applyAlignment="1">
      <alignment horizontal="left"/>
    </xf>
    <xf numFmtId="0" fontId="21" fillId="3" borderId="0" xfId="0" applyFont="1" applyFill="1" applyAlignment="1">
      <alignment horizontal="left"/>
    </xf>
    <xf numFmtId="44" fontId="19" fillId="3" borderId="0" xfId="0" applyNumberFormat="1" applyFont="1" applyFill="1" applyAlignment="1">
      <alignment horizontal="left"/>
    </xf>
    <xf numFmtId="0" fontId="13" fillId="3" borderId="0" xfId="0" quotePrefix="1" applyFont="1" applyFill="1" applyAlignment="1">
      <alignment horizontal="center"/>
    </xf>
    <xf numFmtId="165" fontId="1" fillId="3" borderId="0" xfId="2" applyNumberFormat="1" applyFont="1" applyFill="1" applyBorder="1" applyAlignment="1" applyProtection="1">
      <alignment horizontal="center"/>
    </xf>
    <xf numFmtId="0" fontId="13" fillId="0" borderId="25" xfId="0" applyFont="1" applyBorder="1" applyAlignment="1" applyProtection="1">
      <alignment horizontal="center"/>
      <protection locked="0"/>
    </xf>
    <xf numFmtId="44" fontId="13" fillId="0" borderId="25" xfId="2" applyFont="1" applyBorder="1" applyProtection="1"/>
    <xf numFmtId="0" fontId="19" fillId="3" borderId="23" xfId="0" applyFont="1" applyFill="1" applyBorder="1" applyAlignment="1">
      <alignment horizontal="left"/>
    </xf>
    <xf numFmtId="0" fontId="24" fillId="3" borderId="0" xfId="0" applyFont="1" applyFill="1"/>
    <xf numFmtId="10" fontId="13" fillId="3" borderId="1" xfId="4" applyNumberFormat="1" applyFont="1" applyFill="1" applyBorder="1" applyAlignment="1" applyProtection="1">
      <alignment horizontal="center"/>
    </xf>
    <xf numFmtId="10" fontId="13" fillId="3" borderId="1" xfId="4" applyNumberFormat="1" applyFont="1" applyFill="1" applyBorder="1" applyProtection="1"/>
    <xf numFmtId="0" fontId="13" fillId="3" borderId="25" xfId="0" applyFont="1" applyFill="1" applyBorder="1" applyAlignment="1">
      <alignment horizontal="right"/>
    </xf>
    <xf numFmtId="44" fontId="13" fillId="4" borderId="24" xfId="2" applyFont="1" applyFill="1" applyBorder="1" applyProtection="1">
      <protection locked="0"/>
    </xf>
    <xf numFmtId="0" fontId="23" fillId="0" borderId="7" xfId="0" applyFont="1" applyBorder="1" applyAlignment="1" applyProtection="1">
      <alignment horizontal="center" vertical="center"/>
      <protection locked="0"/>
    </xf>
    <xf numFmtId="0" fontId="23" fillId="0" borderId="7" xfId="0" applyFont="1" applyBorder="1" applyAlignment="1" applyProtection="1">
      <alignment horizontal="center" vertical="center" wrapText="1"/>
      <protection locked="0"/>
    </xf>
    <xf numFmtId="0" fontId="23" fillId="0" borderId="1" xfId="0" applyFont="1" applyBorder="1" applyAlignment="1">
      <alignment wrapText="1"/>
    </xf>
    <xf numFmtId="0" fontId="37" fillId="6" borderId="47" xfId="0" applyFont="1" applyFill="1" applyBorder="1" applyAlignment="1" applyProtection="1">
      <alignment horizontal="center" vertical="center" wrapText="1"/>
      <protection locked="0"/>
    </xf>
    <xf numFmtId="0" fontId="37" fillId="6" borderId="46" xfId="0" applyFont="1" applyFill="1" applyBorder="1" applyAlignment="1">
      <alignment horizontal="center" vertical="center"/>
    </xf>
    <xf numFmtId="0" fontId="37" fillId="6" borderId="2" xfId="0" applyFont="1" applyFill="1" applyBorder="1" applyAlignment="1">
      <alignment horizontal="center" vertical="center" wrapText="1"/>
    </xf>
    <xf numFmtId="0" fontId="37" fillId="6" borderId="2" xfId="0" applyFont="1" applyFill="1" applyBorder="1" applyAlignment="1">
      <alignment horizontal="center" vertical="center"/>
    </xf>
    <xf numFmtId="0" fontId="23" fillId="0" borderId="8" xfId="0" applyFont="1" applyBorder="1" applyAlignment="1" applyProtection="1">
      <alignment horizontal="center" vertical="center"/>
      <protection locked="0"/>
    </xf>
    <xf numFmtId="0" fontId="13" fillId="3" borderId="1" xfId="0" applyFont="1" applyFill="1" applyBorder="1" applyAlignment="1">
      <alignment horizontal="center"/>
    </xf>
    <xf numFmtId="0" fontId="17" fillId="3" borderId="1" xfId="0" applyFont="1" applyFill="1" applyBorder="1" applyAlignment="1">
      <alignment horizontal="center"/>
    </xf>
    <xf numFmtId="0" fontId="13" fillId="3" borderId="0" xfId="0" applyFont="1" applyFill="1" applyAlignment="1">
      <alignment horizontal="center"/>
    </xf>
    <xf numFmtId="0" fontId="17" fillId="3" borderId="0" xfId="0" applyFont="1" applyFill="1"/>
    <xf numFmtId="0" fontId="19" fillId="3" borderId="0" xfId="0" applyFont="1" applyFill="1" applyAlignment="1">
      <alignment wrapText="1"/>
    </xf>
    <xf numFmtId="0" fontId="12" fillId="0" borderId="0" xfId="3" applyProtection="1"/>
    <xf numFmtId="0" fontId="35" fillId="3" borderId="3" xfId="0" applyFont="1" applyFill="1" applyBorder="1"/>
    <xf numFmtId="0" fontId="13" fillId="3" borderId="0" xfId="0" applyFont="1" applyFill="1" applyAlignment="1" applyProtection="1">
      <alignment horizontal="left"/>
      <protection locked="0"/>
    </xf>
    <xf numFmtId="0" fontId="0" fillId="3" borderId="0" xfId="0" applyFill="1" applyProtection="1">
      <protection locked="0"/>
    </xf>
    <xf numFmtId="0" fontId="17" fillId="3" borderId="0" xfId="0" applyFont="1" applyFill="1" applyAlignment="1" applyProtection="1">
      <alignment horizontal="left"/>
      <protection locked="0"/>
    </xf>
    <xf numFmtId="0" fontId="35" fillId="3" borderId="0" xfId="0" applyFont="1" applyFill="1" applyProtection="1">
      <protection locked="0"/>
    </xf>
    <xf numFmtId="44" fontId="13" fillId="3" borderId="1" xfId="2" applyFont="1" applyFill="1" applyBorder="1" applyProtection="1"/>
    <xf numFmtId="0" fontId="13" fillId="3" borderId="1" xfId="0" applyFont="1" applyFill="1" applyBorder="1"/>
    <xf numFmtId="44" fontId="13" fillId="4" borderId="1" xfId="2" applyFont="1" applyFill="1" applyBorder="1" applyProtection="1">
      <protection locked="0"/>
    </xf>
    <xf numFmtId="3" fontId="13" fillId="4" borderId="25" xfId="0" applyNumberFormat="1" applyFont="1" applyFill="1" applyBorder="1" applyProtection="1">
      <protection locked="0"/>
    </xf>
    <xf numFmtId="0" fontId="30" fillId="3" borderId="0" xfId="0" applyFont="1" applyFill="1" applyAlignment="1">
      <alignment horizontal="left" wrapText="1"/>
    </xf>
    <xf numFmtId="0" fontId="19" fillId="3" borderId="0" xfId="0" applyFont="1" applyFill="1" applyAlignment="1">
      <alignment horizontal="left"/>
    </xf>
    <xf numFmtId="0" fontId="13" fillId="0" borderId="1" xfId="0" applyFont="1" applyBorder="1" applyAlignment="1">
      <alignment horizontal="center"/>
    </xf>
    <xf numFmtId="49" fontId="13" fillId="4" borderId="1" xfId="0" applyNumberFormat="1" applyFont="1" applyFill="1" applyBorder="1" applyProtection="1">
      <protection locked="0"/>
    </xf>
    <xf numFmtId="44" fontId="19" fillId="3" borderId="0" xfId="2" applyFont="1" applyFill="1" applyBorder="1" applyAlignment="1" applyProtection="1">
      <alignment horizontal="left"/>
    </xf>
    <xf numFmtId="0" fontId="19" fillId="3" borderId="0" xfId="0" applyFont="1" applyFill="1" applyAlignment="1">
      <alignment horizontal="left" wrapText="1"/>
    </xf>
    <xf numFmtId="0" fontId="19" fillId="3" borderId="0" xfId="0" applyFont="1" applyFill="1" applyAlignment="1">
      <alignment horizontal="left" vertical="top" wrapText="1"/>
    </xf>
    <xf numFmtId="0" fontId="13" fillId="3" borderId="25" xfId="0" applyFont="1" applyFill="1" applyBorder="1" applyAlignment="1">
      <alignment horizontal="center"/>
    </xf>
    <xf numFmtId="0" fontId="13" fillId="3" borderId="24" xfId="0" applyFont="1" applyFill="1" applyBorder="1"/>
    <xf numFmtId="0" fontId="13" fillId="3" borderId="25" xfId="0" applyFont="1" applyFill="1" applyBorder="1"/>
    <xf numFmtId="44" fontId="13" fillId="3" borderId="30" xfId="2" applyFont="1" applyFill="1" applyBorder="1" applyProtection="1"/>
    <xf numFmtId="44" fontId="13" fillId="3" borderId="27" xfId="2" applyFont="1" applyFill="1" applyBorder="1" applyProtection="1"/>
    <xf numFmtId="44" fontId="13" fillId="3" borderId="25" xfId="2" applyFont="1" applyFill="1" applyBorder="1" applyProtection="1"/>
    <xf numFmtId="0" fontId="13" fillId="3" borderId="22" xfId="0" applyFont="1" applyFill="1" applyBorder="1" applyAlignment="1">
      <alignment horizontal="center"/>
    </xf>
    <xf numFmtId="0" fontId="13" fillId="3" borderId="30" xfId="0" applyFont="1" applyFill="1" applyBorder="1"/>
    <xf numFmtId="0" fontId="13" fillId="3" borderId="27" xfId="0" applyFont="1" applyFill="1" applyBorder="1"/>
    <xf numFmtId="0" fontId="26" fillId="3" borderId="0" xfId="0" applyFont="1" applyFill="1"/>
    <xf numFmtId="9" fontId="13" fillId="3" borderId="0" xfId="0" applyNumberFormat="1" applyFont="1" applyFill="1" applyAlignment="1">
      <alignment horizontal="center"/>
    </xf>
    <xf numFmtId="0" fontId="30" fillId="3" borderId="3" xfId="0" applyFont="1" applyFill="1" applyBorder="1" applyAlignment="1">
      <alignment horizontal="left" wrapText="1"/>
    </xf>
    <xf numFmtId="0" fontId="19" fillId="3" borderId="3" xfId="0" applyFont="1" applyFill="1" applyBorder="1" applyAlignment="1">
      <alignment horizontal="left"/>
    </xf>
    <xf numFmtId="0" fontId="20" fillId="3" borderId="0" xfId="0" applyFont="1" applyFill="1" applyAlignment="1">
      <alignment horizontal="left"/>
    </xf>
    <xf numFmtId="1" fontId="13" fillId="4" borderId="1" xfId="0" applyNumberFormat="1" applyFont="1" applyFill="1" applyBorder="1"/>
    <xf numFmtId="44" fontId="13" fillId="4" borderId="1" xfId="2" applyFont="1" applyFill="1" applyBorder="1" applyProtection="1"/>
    <xf numFmtId="0" fontId="20" fillId="0" borderId="0" xfId="0" applyFont="1" applyAlignment="1">
      <alignment horizontal="left"/>
    </xf>
    <xf numFmtId="9" fontId="13" fillId="4" borderId="1" xfId="0" applyNumberFormat="1" applyFont="1" applyFill="1" applyBorder="1" applyAlignment="1">
      <alignment horizontal="center"/>
    </xf>
    <xf numFmtId="165" fontId="1" fillId="3" borderId="0" xfId="2" applyNumberFormat="1" applyFont="1" applyFill="1" applyBorder="1" applyAlignment="1" applyProtection="1"/>
    <xf numFmtId="0" fontId="22" fillId="3" borderId="0" xfId="0" applyFont="1" applyFill="1" applyAlignment="1">
      <alignment horizontal="left"/>
    </xf>
    <xf numFmtId="0" fontId="13" fillId="0" borderId="30" xfId="0" applyFont="1" applyBorder="1" applyAlignment="1">
      <alignment horizontal="center"/>
    </xf>
    <xf numFmtId="0" fontId="0" fillId="3" borderId="0" xfId="0" applyFill="1" applyAlignment="1">
      <alignment horizontal="center"/>
    </xf>
    <xf numFmtId="0" fontId="13" fillId="0" borderId="25" xfId="0" applyFont="1" applyBorder="1" applyAlignment="1">
      <alignment horizontal="center"/>
    </xf>
    <xf numFmtId="10" fontId="13" fillId="0" borderId="1" xfId="4" applyNumberFormat="1" applyFont="1" applyBorder="1" applyAlignment="1" applyProtection="1">
      <alignment horizontal="center"/>
    </xf>
    <xf numFmtId="10" fontId="13" fillId="0" borderId="25" xfId="4" applyNumberFormat="1" applyFont="1" applyBorder="1" applyAlignment="1" applyProtection="1">
      <alignment horizontal="center"/>
    </xf>
    <xf numFmtId="0" fontId="13" fillId="3" borderId="22" xfId="0" applyFont="1" applyFill="1" applyBorder="1"/>
    <xf numFmtId="0" fontId="13" fillId="3" borderId="26" xfId="0" applyFont="1" applyFill="1" applyBorder="1"/>
    <xf numFmtId="10" fontId="13" fillId="3" borderId="25" xfId="4" applyNumberFormat="1" applyFont="1" applyFill="1" applyBorder="1" applyAlignment="1" applyProtection="1">
      <alignment horizontal="center"/>
    </xf>
    <xf numFmtId="0" fontId="24" fillId="3" borderId="0" xfId="0" applyFont="1" applyFill="1" applyAlignment="1">
      <alignment horizontal="left" wrapText="1"/>
    </xf>
    <xf numFmtId="1" fontId="13" fillId="3" borderId="0" xfId="0" applyNumberFormat="1" applyFont="1" applyFill="1" applyAlignment="1">
      <alignment horizontal="center" wrapText="1"/>
    </xf>
    <xf numFmtId="167" fontId="13" fillId="3" borderId="0" xfId="4" applyNumberFormat="1" applyFont="1" applyFill="1" applyBorder="1" applyAlignment="1" applyProtection="1">
      <alignment horizontal="center" wrapText="1"/>
    </xf>
    <xf numFmtId="0" fontId="29" fillId="3" borderId="0" xfId="0" applyFont="1" applyFill="1" applyAlignment="1">
      <alignment horizontal="left"/>
    </xf>
    <xf numFmtId="0" fontId="17" fillId="3" borderId="0" xfId="0" applyFont="1" applyFill="1" applyAlignment="1">
      <alignment horizontal="left" wrapText="1"/>
    </xf>
    <xf numFmtId="0" fontId="13" fillId="3" borderId="0" xfId="0" applyFont="1" applyFill="1" applyAlignment="1">
      <alignment horizontal="left" vertical="top" wrapText="1"/>
    </xf>
    <xf numFmtId="0" fontId="18" fillId="3" borderId="0" xfId="0" applyFont="1" applyFill="1"/>
    <xf numFmtId="44" fontId="0" fillId="3" borderId="0" xfId="0" applyNumberFormat="1" applyFill="1"/>
    <xf numFmtId="9" fontId="25" fillId="3" borderId="0" xfId="4" applyFont="1" applyFill="1" applyProtection="1"/>
    <xf numFmtId="44" fontId="13" fillId="3" borderId="30" xfId="2" applyFont="1" applyFill="1" applyBorder="1" applyProtection="1">
      <protection locked="0"/>
    </xf>
    <xf numFmtId="44" fontId="31" fillId="5" borderId="24" xfId="2" applyFont="1" applyFill="1" applyBorder="1" applyProtection="1">
      <protection locked="0"/>
    </xf>
    <xf numFmtId="44" fontId="13" fillId="3" borderId="24" xfId="2" applyFont="1" applyFill="1" applyBorder="1" applyAlignment="1" applyProtection="1">
      <alignment horizontal="center"/>
      <protection locked="0"/>
    </xf>
    <xf numFmtId="44" fontId="13" fillId="3" borderId="24" xfId="2" applyFont="1" applyFill="1" applyBorder="1" applyProtection="1">
      <protection locked="0"/>
    </xf>
    <xf numFmtId="44" fontId="31" fillId="5" borderId="25" xfId="2" applyFont="1" applyFill="1" applyBorder="1" applyProtection="1">
      <protection locked="0"/>
    </xf>
    <xf numFmtId="165" fontId="1" fillId="3" borderId="24" xfId="2" applyNumberFormat="1" applyFont="1" applyFill="1" applyBorder="1" applyAlignment="1" applyProtection="1"/>
    <xf numFmtId="0" fontId="30" fillId="3" borderId="0" xfId="0" applyFont="1" applyFill="1" applyAlignment="1">
      <alignment wrapText="1"/>
    </xf>
    <xf numFmtId="0" fontId="38" fillId="3" borderId="0" xfId="0" applyFont="1" applyFill="1" applyAlignment="1">
      <alignment horizontal="left"/>
    </xf>
    <xf numFmtId="44" fontId="13" fillId="3" borderId="0" xfId="2" applyFont="1" applyFill="1" applyBorder="1" applyAlignment="1" applyProtection="1"/>
    <xf numFmtId="0" fontId="12" fillId="3" borderId="0" xfId="3" applyFill="1" applyAlignment="1">
      <alignment horizontal="left"/>
    </xf>
    <xf numFmtId="43" fontId="13" fillId="4" borderId="1" xfId="2" quotePrefix="1" applyNumberFormat="1" applyFont="1" applyFill="1" applyBorder="1" applyAlignment="1" applyProtection="1">
      <alignment horizontal="center"/>
      <protection locked="0"/>
    </xf>
    <xf numFmtId="0" fontId="42" fillId="0" borderId="1" xfId="0" applyFont="1" applyBorder="1" applyAlignment="1">
      <alignment horizontal="center"/>
    </xf>
    <xf numFmtId="0" fontId="42" fillId="0" borderId="1" xfId="0" applyFont="1" applyBorder="1" applyAlignment="1">
      <alignment horizontal="center" wrapText="1"/>
    </xf>
    <xf numFmtId="0" fontId="42" fillId="9" borderId="1" xfId="0" applyFont="1" applyFill="1" applyBorder="1"/>
    <xf numFmtId="0" fontId="42" fillId="10" borderId="1" xfId="0" applyFont="1" applyFill="1" applyBorder="1"/>
    <xf numFmtId="0" fontId="42" fillId="9" borderId="1" xfId="0" applyFont="1" applyFill="1" applyBorder="1" applyAlignment="1">
      <alignment wrapText="1"/>
    </xf>
    <xf numFmtId="0" fontId="18" fillId="3" borderId="0" xfId="0" applyFont="1" applyFill="1" applyAlignment="1">
      <alignment horizontal="center" vertical="top" wrapText="1"/>
    </xf>
    <xf numFmtId="0" fontId="42" fillId="3" borderId="0" xfId="0" applyFont="1" applyFill="1"/>
    <xf numFmtId="0" fontId="12" fillId="0" borderId="0" xfId="3" applyFill="1"/>
    <xf numFmtId="0" fontId="18" fillId="3" borderId="1" xfId="0" applyFont="1" applyFill="1" applyBorder="1" applyAlignment="1">
      <alignment horizontal="center" vertical="top" wrapText="1"/>
    </xf>
    <xf numFmtId="0" fontId="0" fillId="3" borderId="0" xfId="0" applyFill="1" applyAlignment="1">
      <alignment vertical="top" wrapText="1"/>
    </xf>
    <xf numFmtId="0" fontId="47" fillId="3" borderId="0" xfId="0" applyFont="1" applyFill="1" applyAlignment="1" applyProtection="1">
      <alignment vertical="center" wrapText="1"/>
      <protection locked="0"/>
    </xf>
    <xf numFmtId="0" fontId="42" fillId="3" borderId="56" xfId="0" applyFont="1" applyFill="1" applyBorder="1"/>
    <xf numFmtId="0" fontId="18" fillId="3" borderId="57" xfId="0" applyFont="1" applyFill="1" applyBorder="1" applyAlignment="1">
      <alignment horizontal="center" vertical="top" wrapText="1"/>
    </xf>
    <xf numFmtId="0" fontId="42" fillId="3" borderId="4" xfId="0" applyFont="1" applyFill="1" applyBorder="1"/>
    <xf numFmtId="0" fontId="42" fillId="3" borderId="58" xfId="0" applyFont="1" applyFill="1" applyBorder="1"/>
    <xf numFmtId="0" fontId="18" fillId="3" borderId="55" xfId="0" applyFont="1" applyFill="1" applyBorder="1" applyAlignment="1">
      <alignment horizontal="center" vertical="top" wrapText="1"/>
    </xf>
    <xf numFmtId="0" fontId="18" fillId="3" borderId="15" xfId="0" applyFont="1" applyFill="1" applyBorder="1" applyAlignment="1">
      <alignment horizontal="center" vertical="top" wrapText="1"/>
    </xf>
    <xf numFmtId="0" fontId="18" fillId="3" borderId="15" xfId="0" applyFont="1" applyFill="1" applyBorder="1" applyAlignment="1">
      <alignment vertical="top" wrapText="1"/>
    </xf>
    <xf numFmtId="0" fontId="13" fillId="10" borderId="1" xfId="0" applyFont="1" applyFill="1" applyBorder="1" applyAlignment="1">
      <alignment horizontal="center" wrapText="1"/>
    </xf>
    <xf numFmtId="0" fontId="13" fillId="10" borderId="1" xfId="0" applyFont="1" applyFill="1" applyBorder="1" applyAlignment="1">
      <alignment horizontal="center"/>
    </xf>
    <xf numFmtId="0" fontId="13" fillId="9" borderId="1" xfId="0" applyFont="1" applyFill="1" applyBorder="1" applyAlignment="1">
      <alignment horizontal="center"/>
    </xf>
    <xf numFmtId="0" fontId="13" fillId="9" borderId="1" xfId="0" applyFont="1" applyFill="1" applyBorder="1" applyAlignment="1">
      <alignment horizontal="center" wrapText="1"/>
    </xf>
    <xf numFmtId="0" fontId="12" fillId="3" borderId="0" xfId="3" applyFill="1" applyProtection="1">
      <protection locked="0"/>
    </xf>
    <xf numFmtId="0" fontId="0" fillId="0" borderId="0" xfId="0" applyAlignment="1">
      <alignment wrapText="1"/>
    </xf>
    <xf numFmtId="0" fontId="40" fillId="9" borderId="1" xfId="3" applyFont="1" applyFill="1" applyBorder="1" applyAlignment="1">
      <alignment wrapText="1"/>
    </xf>
    <xf numFmtId="0" fontId="13" fillId="3" borderId="0" xfId="0" applyFont="1" applyFill="1" applyAlignment="1">
      <alignment horizontal="left" vertical="top" wrapText="1"/>
    </xf>
    <xf numFmtId="0" fontId="32" fillId="3" borderId="0" xfId="0" applyFont="1" applyFill="1" applyAlignment="1">
      <alignment horizontal="left" vertical="top" wrapText="1"/>
    </xf>
    <xf numFmtId="0" fontId="17" fillId="3" borderId="0" xfId="0" applyFont="1" applyFill="1" applyAlignment="1">
      <alignment horizontal="left"/>
    </xf>
    <xf numFmtId="0" fontId="33" fillId="3" borderId="0" xfId="0" applyFont="1" applyFill="1" applyAlignment="1">
      <alignment horizontal="center" vertical="center"/>
    </xf>
    <xf numFmtId="0" fontId="43" fillId="3" borderId="3" xfId="0" applyFont="1" applyFill="1" applyBorder="1" applyAlignment="1">
      <alignment horizontal="center"/>
    </xf>
    <xf numFmtId="0" fontId="43" fillId="3" borderId="11" xfId="0" applyFont="1" applyFill="1" applyBorder="1" applyAlignment="1">
      <alignment horizontal="center" vertical="center"/>
    </xf>
    <xf numFmtId="0" fontId="43" fillId="3" borderId="0" xfId="0" applyFont="1" applyFill="1" applyAlignment="1">
      <alignment horizontal="center" vertical="center"/>
    </xf>
    <xf numFmtId="0" fontId="44" fillId="3" borderId="0" xfId="0" applyFont="1" applyFill="1" applyAlignment="1">
      <alignment horizontal="left" vertical="center"/>
    </xf>
    <xf numFmtId="0" fontId="12" fillId="0" borderId="0" xfId="3" applyFill="1"/>
    <xf numFmtId="0" fontId="17" fillId="3" borderId="0" xfId="0" applyFont="1" applyFill="1" applyAlignment="1">
      <alignment horizontal="left" vertical="top" wrapText="1"/>
    </xf>
    <xf numFmtId="0" fontId="18" fillId="3" borderId="0" xfId="0" applyFont="1" applyFill="1" applyAlignment="1">
      <alignment horizontal="left" vertical="top" wrapText="1"/>
    </xf>
    <xf numFmtId="0" fontId="13" fillId="0" borderId="0" xfId="0" applyFont="1" applyAlignment="1">
      <alignment horizontal="left" vertical="top" wrapText="1"/>
    </xf>
    <xf numFmtId="0" fontId="12" fillId="0" borderId="0" xfId="3" applyFill="1" applyAlignment="1">
      <alignment horizontal="left"/>
    </xf>
    <xf numFmtId="0" fontId="45" fillId="11" borderId="54" xfId="0" applyFont="1" applyFill="1" applyBorder="1" applyAlignment="1" applyProtection="1">
      <alignment horizontal="left" vertical="top" wrapText="1"/>
      <protection locked="0"/>
    </xf>
    <xf numFmtId="0" fontId="45" fillId="11" borderId="62" xfId="0" applyFont="1" applyFill="1" applyBorder="1" applyAlignment="1" applyProtection="1">
      <alignment horizontal="left" vertical="top" wrapText="1"/>
      <protection locked="0"/>
    </xf>
    <xf numFmtId="0" fontId="45" fillId="11" borderId="63" xfId="0" applyFont="1" applyFill="1" applyBorder="1" applyAlignment="1" applyProtection="1">
      <alignment horizontal="left" vertical="top" wrapText="1"/>
      <protection locked="0"/>
    </xf>
    <xf numFmtId="0" fontId="46" fillId="11" borderId="59" xfId="0" applyFont="1" applyFill="1" applyBorder="1" applyAlignment="1" applyProtection="1">
      <alignment horizontal="left"/>
      <protection locked="0"/>
    </xf>
    <xf numFmtId="0" fontId="46" fillId="11" borderId="60" xfId="0" applyFont="1" applyFill="1" applyBorder="1" applyAlignment="1" applyProtection="1">
      <alignment horizontal="left"/>
      <protection locked="0"/>
    </xf>
    <xf numFmtId="0" fontId="46" fillId="11" borderId="61" xfId="0" applyFont="1" applyFill="1" applyBorder="1" applyAlignment="1" applyProtection="1">
      <alignment horizontal="left"/>
      <protection locked="0"/>
    </xf>
    <xf numFmtId="0" fontId="47" fillId="11" borderId="64" xfId="0" applyFont="1" applyFill="1" applyBorder="1" applyAlignment="1" applyProtection="1">
      <alignment horizontal="center" vertical="center" wrapText="1"/>
      <protection locked="0"/>
    </xf>
    <xf numFmtId="0" fontId="47" fillId="11" borderId="65" xfId="0" applyFont="1" applyFill="1" applyBorder="1" applyAlignment="1" applyProtection="1">
      <alignment horizontal="center" vertical="center" wrapText="1"/>
      <protection locked="0"/>
    </xf>
    <xf numFmtId="0" fontId="42" fillId="3" borderId="49" xfId="0" applyFont="1" applyFill="1" applyBorder="1" applyAlignment="1">
      <alignment horizontal="left" vertical="top" wrapText="1"/>
    </xf>
    <xf numFmtId="0" fontId="42" fillId="3" borderId="50" xfId="0" applyFont="1" applyFill="1" applyBorder="1" applyAlignment="1">
      <alignment horizontal="left" vertical="top" wrapText="1"/>
    </xf>
    <xf numFmtId="0" fontId="42" fillId="3" borderId="52" xfId="0" applyFont="1" applyFill="1" applyBorder="1" applyAlignment="1">
      <alignment horizontal="left" vertical="top" wrapText="1"/>
    </xf>
    <xf numFmtId="0" fontId="42" fillId="3" borderId="53" xfId="0" applyFont="1" applyFill="1" applyBorder="1" applyAlignment="1">
      <alignment horizontal="left" vertical="top" wrapText="1"/>
    </xf>
    <xf numFmtId="0" fontId="13" fillId="3" borderId="1" xfId="0" applyFont="1" applyFill="1" applyBorder="1" applyAlignment="1">
      <alignment horizontal="center"/>
    </xf>
    <xf numFmtId="0" fontId="13" fillId="3" borderId="31" xfId="0" applyFont="1" applyFill="1" applyBorder="1" applyAlignment="1">
      <alignment horizontal="left"/>
    </xf>
    <xf numFmtId="0" fontId="13" fillId="3" borderId="24" xfId="0" applyFont="1" applyFill="1" applyBorder="1" applyAlignment="1">
      <alignment horizontal="left"/>
    </xf>
    <xf numFmtId="0" fontId="13" fillId="3" borderId="32" xfId="0" applyFont="1" applyFill="1" applyBorder="1" applyAlignment="1">
      <alignment horizontal="left"/>
    </xf>
    <xf numFmtId="49" fontId="13" fillId="4" borderId="24" xfId="0" applyNumberFormat="1" applyFont="1" applyFill="1" applyBorder="1" applyAlignment="1" applyProtection="1">
      <alignment horizontal="left"/>
      <protection locked="0"/>
    </xf>
    <xf numFmtId="49" fontId="13" fillId="4" borderId="32" xfId="0" applyNumberFormat="1" applyFont="1" applyFill="1" applyBorder="1" applyAlignment="1" applyProtection="1">
      <alignment horizontal="left"/>
      <protection locked="0"/>
    </xf>
    <xf numFmtId="0" fontId="13" fillId="3" borderId="33" xfId="0" applyFont="1" applyFill="1" applyBorder="1" applyAlignment="1">
      <alignment horizontal="left"/>
    </xf>
    <xf numFmtId="0" fontId="13" fillId="3" borderId="34" xfId="0" applyFont="1" applyFill="1" applyBorder="1" applyAlignment="1">
      <alignment horizontal="left"/>
    </xf>
    <xf numFmtId="0" fontId="13" fillId="3" borderId="35" xfId="0" applyFont="1" applyFill="1" applyBorder="1" applyAlignment="1">
      <alignment horizontal="left"/>
    </xf>
    <xf numFmtId="49" fontId="13" fillId="4" borderId="34" xfId="0" applyNumberFormat="1" applyFont="1" applyFill="1" applyBorder="1" applyAlignment="1" applyProtection="1">
      <alignment horizontal="left"/>
      <protection locked="0"/>
    </xf>
    <xf numFmtId="49" fontId="13" fillId="4" borderId="35" xfId="0" applyNumberFormat="1" applyFont="1" applyFill="1" applyBorder="1" applyAlignment="1" applyProtection="1">
      <alignment horizontal="left"/>
      <protection locked="0"/>
    </xf>
    <xf numFmtId="0" fontId="19" fillId="3" borderId="0" xfId="0" applyFont="1" applyFill="1" applyAlignment="1">
      <alignment wrapText="1"/>
    </xf>
    <xf numFmtId="49" fontId="13" fillId="4" borderId="31" xfId="0" applyNumberFormat="1" applyFont="1" applyFill="1" applyBorder="1" applyAlignment="1" applyProtection="1">
      <alignment horizontal="center"/>
      <protection locked="0"/>
    </xf>
    <xf numFmtId="49" fontId="13" fillId="4" borderId="32" xfId="0" applyNumberFormat="1" applyFont="1" applyFill="1" applyBorder="1" applyAlignment="1" applyProtection="1">
      <alignment horizontal="center"/>
      <protection locked="0"/>
    </xf>
    <xf numFmtId="0" fontId="24" fillId="3" borderId="0" xfId="0" applyFont="1" applyFill="1" applyAlignment="1">
      <alignment horizontal="left"/>
    </xf>
    <xf numFmtId="0" fontId="19" fillId="3" borderId="0" xfId="0" applyFont="1" applyFill="1" applyAlignment="1">
      <alignment horizontal="left"/>
    </xf>
    <xf numFmtId="0" fontId="13" fillId="3" borderId="12" xfId="0" applyFont="1" applyFill="1" applyBorder="1" applyAlignment="1">
      <alignment horizontal="left"/>
    </xf>
    <xf numFmtId="0" fontId="13" fillId="3" borderId="13" xfId="0" applyFont="1" applyFill="1" applyBorder="1" applyAlignment="1">
      <alignment horizontal="left"/>
    </xf>
    <xf numFmtId="0" fontId="13" fillId="3" borderId="14" xfId="0" applyFont="1" applyFill="1" applyBorder="1" applyAlignment="1">
      <alignment horizontal="left"/>
    </xf>
    <xf numFmtId="49" fontId="13" fillId="4" borderId="13" xfId="0" applyNumberFormat="1" applyFont="1" applyFill="1" applyBorder="1" applyAlignment="1" applyProtection="1">
      <alignment horizontal="left"/>
      <protection locked="0"/>
    </xf>
    <xf numFmtId="49" fontId="13" fillId="4" borderId="14" xfId="0" applyNumberFormat="1" applyFont="1" applyFill="1" applyBorder="1" applyAlignment="1" applyProtection="1">
      <alignment horizontal="left"/>
      <protection locked="0"/>
    </xf>
    <xf numFmtId="0" fontId="13" fillId="3" borderId="36" xfId="0" applyFont="1" applyFill="1" applyBorder="1" applyAlignment="1">
      <alignment horizontal="left"/>
    </xf>
    <xf numFmtId="0" fontId="13" fillId="3" borderId="37" xfId="0" applyFont="1" applyFill="1" applyBorder="1" applyAlignment="1">
      <alignment horizontal="left"/>
    </xf>
    <xf numFmtId="0" fontId="13" fillId="3" borderId="38" xfId="0" applyFont="1" applyFill="1" applyBorder="1" applyAlignment="1">
      <alignment horizontal="left"/>
    </xf>
    <xf numFmtId="49" fontId="13" fillId="4" borderId="37" xfId="0" applyNumberFormat="1" applyFont="1" applyFill="1" applyBorder="1" applyAlignment="1" applyProtection="1">
      <alignment horizontal="left"/>
      <protection locked="0"/>
    </xf>
    <xf numFmtId="49" fontId="13" fillId="4" borderId="38" xfId="0" applyNumberFormat="1" applyFont="1" applyFill="1" applyBorder="1" applyAlignment="1" applyProtection="1">
      <alignment horizontal="left"/>
      <protection locked="0"/>
    </xf>
    <xf numFmtId="0" fontId="1" fillId="3" borderId="1" xfId="0" applyFont="1" applyFill="1" applyBorder="1"/>
    <xf numFmtId="44" fontId="13" fillId="3" borderId="1" xfId="2" applyFont="1" applyFill="1" applyBorder="1" applyAlignment="1" applyProtection="1"/>
    <xf numFmtId="0" fontId="13" fillId="3" borderId="1" xfId="0" applyFont="1" applyFill="1" applyBorder="1" applyAlignment="1">
      <alignment wrapText="1"/>
    </xf>
    <xf numFmtId="49" fontId="34" fillId="4" borderId="1" xfId="0" applyNumberFormat="1" applyFont="1" applyFill="1" applyBorder="1" applyAlignment="1" applyProtection="1">
      <alignment horizontal="center"/>
      <protection locked="0"/>
    </xf>
    <xf numFmtId="44" fontId="13" fillId="4" borderId="1" xfId="2" applyFont="1" applyFill="1" applyBorder="1" applyAlignment="1" applyProtection="1">
      <protection locked="0"/>
    </xf>
    <xf numFmtId="49" fontId="13" fillId="4" borderId="1" xfId="0" applyNumberFormat="1" applyFont="1" applyFill="1" applyBorder="1" applyProtection="1">
      <protection locked="0"/>
    </xf>
    <xf numFmtId="0" fontId="13" fillId="3" borderId="1" xfId="0" applyFont="1" applyFill="1" applyBorder="1"/>
    <xf numFmtId="0" fontId="41" fillId="8" borderId="12" xfId="0" applyFont="1" applyFill="1" applyBorder="1" applyProtection="1">
      <protection locked="0"/>
    </xf>
    <xf numFmtId="0" fontId="41" fillId="8" borderId="13" xfId="0" applyFont="1" applyFill="1" applyBorder="1" applyProtection="1">
      <protection locked="0"/>
    </xf>
    <xf numFmtId="0" fontId="41" fillId="8" borderId="14" xfId="0" applyFont="1" applyFill="1" applyBorder="1" applyProtection="1">
      <protection locked="0"/>
    </xf>
    <xf numFmtId="0" fontId="13" fillId="4" borderId="1" xfId="0" applyFont="1" applyFill="1" applyBorder="1" applyProtection="1">
      <protection locked="0"/>
    </xf>
    <xf numFmtId="0" fontId="13" fillId="4" borderId="1" xfId="0" applyFont="1" applyFill="1" applyBorder="1" applyAlignment="1">
      <alignment wrapText="1"/>
    </xf>
    <xf numFmtId="0" fontId="13" fillId="3" borderId="1" xfId="0" applyFont="1" applyFill="1" applyBorder="1" applyAlignment="1">
      <alignment horizontal="center" wrapText="1"/>
    </xf>
    <xf numFmtId="0" fontId="17" fillId="3" borderId="1" xfId="0" applyFont="1" applyFill="1" applyBorder="1" applyAlignment="1">
      <alignment horizontal="center"/>
    </xf>
    <xf numFmtId="44" fontId="17" fillId="3" borderId="1" xfId="2" applyFont="1" applyFill="1" applyBorder="1" applyAlignment="1" applyProtection="1"/>
    <xf numFmtId="0" fontId="13" fillId="3" borderId="1" xfId="0" applyFont="1" applyFill="1" applyBorder="1" applyAlignment="1" applyProtection="1">
      <alignment horizontal="center"/>
      <protection locked="0"/>
    </xf>
    <xf numFmtId="49" fontId="13" fillId="4" borderId="1" xfId="0" applyNumberFormat="1" applyFont="1" applyFill="1" applyBorder="1" applyAlignment="1" applyProtection="1">
      <alignment wrapText="1"/>
      <protection locked="0"/>
    </xf>
    <xf numFmtId="49" fontId="13" fillId="0" borderId="1" xfId="0" applyNumberFormat="1" applyFont="1" applyBorder="1"/>
    <xf numFmtId="49" fontId="13" fillId="4" borderId="1" xfId="2" applyNumberFormat="1" applyFont="1" applyFill="1" applyBorder="1" applyAlignment="1" applyProtection="1">
      <protection locked="0"/>
    </xf>
    <xf numFmtId="0" fontId="13" fillId="3" borderId="1" xfId="0" quotePrefix="1" applyFont="1" applyFill="1" applyBorder="1" applyAlignment="1">
      <alignment horizontal="center" wrapText="1"/>
    </xf>
    <xf numFmtId="0" fontId="13" fillId="10" borderId="1" xfId="0" applyFont="1" applyFill="1" applyBorder="1" applyAlignment="1">
      <alignment horizontal="center" wrapText="1"/>
    </xf>
    <xf numFmtId="0" fontId="13" fillId="10" borderId="1" xfId="0" applyFont="1" applyFill="1" applyBorder="1" applyAlignment="1">
      <alignment horizontal="center"/>
    </xf>
    <xf numFmtId="49" fontId="13" fillId="4" borderId="12" xfId="0" applyNumberFormat="1" applyFont="1" applyFill="1" applyBorder="1" applyAlignment="1" applyProtection="1">
      <alignment horizontal="center"/>
      <protection locked="0"/>
    </xf>
    <xf numFmtId="49" fontId="13" fillId="4" borderId="13" xfId="0" applyNumberFormat="1" applyFont="1" applyFill="1" applyBorder="1" applyAlignment="1" applyProtection="1">
      <alignment horizontal="center"/>
      <protection locked="0"/>
    </xf>
    <xf numFmtId="49" fontId="13" fillId="4" borderId="14" xfId="0" applyNumberFormat="1" applyFont="1" applyFill="1" applyBorder="1" applyAlignment="1" applyProtection="1">
      <alignment horizontal="center"/>
      <protection locked="0"/>
    </xf>
    <xf numFmtId="0" fontId="13" fillId="0" borderId="1" xfId="0" applyFont="1" applyBorder="1" applyAlignment="1">
      <alignment horizontal="center"/>
    </xf>
    <xf numFmtId="0" fontId="13" fillId="0" borderId="12" xfId="0" applyFont="1" applyBorder="1" applyAlignment="1">
      <alignment horizontal="center"/>
    </xf>
    <xf numFmtId="0" fontId="13" fillId="0" borderId="13" xfId="0" applyFont="1" applyBorder="1" applyAlignment="1">
      <alignment horizontal="center"/>
    </xf>
    <xf numFmtId="0" fontId="13" fillId="0" borderId="14" xfId="0" applyFont="1" applyBorder="1" applyAlignment="1">
      <alignment horizontal="center"/>
    </xf>
    <xf numFmtId="0" fontId="13" fillId="0" borderId="1" xfId="0" applyFont="1" applyBorder="1" applyAlignment="1">
      <alignment horizontal="center" wrapText="1"/>
    </xf>
    <xf numFmtId="0" fontId="19" fillId="3" borderId="0" xfId="0" applyFont="1" applyFill="1" applyAlignment="1">
      <alignment horizontal="left" vertical="top" wrapText="1"/>
    </xf>
    <xf numFmtId="0" fontId="30" fillId="3" borderId="0" xfId="0" applyFont="1" applyFill="1" applyAlignment="1">
      <alignment horizontal="left" wrapText="1"/>
    </xf>
    <xf numFmtId="0" fontId="13" fillId="3" borderId="15" xfId="0" applyFont="1" applyFill="1" applyBorder="1" applyAlignment="1">
      <alignment horizontal="center" wrapText="1"/>
    </xf>
    <xf numFmtId="0" fontId="13" fillId="3" borderId="11" xfId="0" applyFont="1" applyFill="1" applyBorder="1" applyAlignment="1">
      <alignment horizontal="center" wrapText="1"/>
    </xf>
    <xf numFmtId="0" fontId="13" fillId="3" borderId="16" xfId="0" applyFont="1" applyFill="1" applyBorder="1" applyAlignment="1">
      <alignment horizontal="center" wrapText="1"/>
    </xf>
    <xf numFmtId="0" fontId="13" fillId="3" borderId="19" xfId="0" applyFont="1" applyFill="1" applyBorder="1" applyAlignment="1">
      <alignment horizontal="center" wrapText="1"/>
    </xf>
    <xf numFmtId="0" fontId="13" fillId="3" borderId="3" xfId="0" applyFont="1" applyFill="1" applyBorder="1" applyAlignment="1">
      <alignment horizontal="center" wrapText="1"/>
    </xf>
    <xf numFmtId="0" fontId="13" fillId="3" borderId="20" xfId="0" applyFont="1" applyFill="1" applyBorder="1" applyAlignment="1">
      <alignment horizontal="center" wrapText="1"/>
    </xf>
    <xf numFmtId="0" fontId="13" fillId="3" borderId="21" xfId="0" applyFont="1" applyFill="1" applyBorder="1" applyAlignment="1">
      <alignment horizontal="center" wrapText="1"/>
    </xf>
    <xf numFmtId="0" fontId="13" fillId="3" borderId="2" xfId="0" applyFont="1" applyFill="1" applyBorder="1" applyAlignment="1">
      <alignment horizontal="center" wrapText="1"/>
    </xf>
    <xf numFmtId="0" fontId="13" fillId="3" borderId="29" xfId="0" applyFont="1" applyFill="1" applyBorder="1" applyAlignment="1">
      <alignment horizontal="center"/>
    </xf>
    <xf numFmtId="0" fontId="13" fillId="3" borderId="28" xfId="0" applyFont="1" applyFill="1" applyBorder="1" applyAlignment="1">
      <alignment horizontal="center"/>
    </xf>
    <xf numFmtId="0" fontId="13" fillId="0" borderId="21" xfId="0" applyFont="1" applyBorder="1" applyAlignment="1">
      <alignment horizontal="center" wrapText="1"/>
    </xf>
    <xf numFmtId="0" fontId="13" fillId="0" borderId="2" xfId="0" applyFont="1" applyBorder="1" applyAlignment="1">
      <alignment horizontal="center" wrapText="1"/>
    </xf>
    <xf numFmtId="0" fontId="24" fillId="3" borderId="0" xfId="0" applyFont="1" applyFill="1"/>
    <xf numFmtId="0" fontId="13" fillId="0" borderId="1" xfId="0" quotePrefix="1" applyFont="1" applyBorder="1" applyAlignment="1">
      <alignment horizontal="center" wrapText="1"/>
    </xf>
    <xf numFmtId="0" fontId="19" fillId="0" borderId="0" xfId="0" applyFont="1" applyAlignment="1">
      <alignment horizontal="left" wrapText="1"/>
    </xf>
    <xf numFmtId="0" fontId="13" fillId="3" borderId="1" xfId="0" applyFont="1" applyFill="1" applyBorder="1" applyAlignment="1">
      <alignment horizontal="left"/>
    </xf>
    <xf numFmtId="0" fontId="41" fillId="8" borderId="12" xfId="0" applyFont="1" applyFill="1" applyBorder="1" applyAlignment="1" applyProtection="1">
      <alignment wrapText="1"/>
      <protection locked="0"/>
    </xf>
    <xf numFmtId="0" fontId="41" fillId="8" borderId="13" xfId="0" applyFont="1" applyFill="1" applyBorder="1" applyAlignment="1" applyProtection="1">
      <alignment wrapText="1"/>
      <protection locked="0"/>
    </xf>
    <xf numFmtId="0" fontId="41" fillId="8" borderId="14" xfId="0" applyFont="1" applyFill="1" applyBorder="1" applyAlignment="1" applyProtection="1">
      <alignment wrapText="1"/>
      <protection locked="0"/>
    </xf>
    <xf numFmtId="0" fontId="13" fillId="0" borderId="1" xfId="0" applyFont="1" applyBorder="1"/>
    <xf numFmtId="49" fontId="13" fillId="4" borderId="12" xfId="0" applyNumberFormat="1" applyFont="1" applyFill="1" applyBorder="1" applyAlignment="1" applyProtection="1">
      <alignment horizontal="center" wrapText="1"/>
      <protection locked="0"/>
    </xf>
    <xf numFmtId="49" fontId="13" fillId="4" borderId="13" xfId="0" applyNumberFormat="1" applyFont="1" applyFill="1" applyBorder="1" applyAlignment="1" applyProtection="1">
      <alignment horizontal="center" wrapText="1"/>
      <protection locked="0"/>
    </xf>
    <xf numFmtId="49" fontId="13" fillId="4" borderId="14" xfId="0" applyNumberFormat="1" applyFont="1" applyFill="1" applyBorder="1" applyAlignment="1" applyProtection="1">
      <alignment horizontal="center" wrapText="1"/>
      <protection locked="0"/>
    </xf>
    <xf numFmtId="0" fontId="17" fillId="3" borderId="0" xfId="0" applyFont="1" applyFill="1"/>
    <xf numFmtId="0" fontId="23" fillId="10" borderId="21" xfId="0" applyFont="1" applyFill="1" applyBorder="1" applyAlignment="1">
      <alignment horizontal="center" wrapText="1"/>
    </xf>
    <xf numFmtId="0" fontId="23" fillId="10" borderId="2" xfId="0" applyFont="1" applyFill="1" applyBorder="1" applyAlignment="1">
      <alignment horizontal="center" wrapText="1"/>
    </xf>
    <xf numFmtId="0" fontId="19" fillId="3" borderId="0" xfId="0" applyFont="1" applyFill="1" applyAlignment="1">
      <alignment horizontal="left" wrapText="1"/>
    </xf>
    <xf numFmtId="0" fontId="13" fillId="4" borderId="1" xfId="0" applyFont="1" applyFill="1" applyBorder="1" applyAlignment="1" applyProtection="1">
      <alignment horizontal="left" wrapText="1"/>
      <protection locked="0"/>
    </xf>
    <xf numFmtId="44" fontId="19" fillId="3" borderId="0" xfId="2" applyFont="1" applyFill="1" applyBorder="1" applyAlignment="1" applyProtection="1">
      <alignment horizontal="left"/>
    </xf>
    <xf numFmtId="49" fontId="13" fillId="4" borderId="1" xfId="0" applyNumberFormat="1" applyFont="1" applyFill="1" applyBorder="1"/>
    <xf numFmtId="49" fontId="13" fillId="4" borderId="1" xfId="0" applyNumberFormat="1" applyFont="1" applyFill="1" applyBorder="1" applyAlignment="1">
      <alignment wrapText="1"/>
    </xf>
    <xf numFmtId="0" fontId="13" fillId="3" borderId="0" xfId="0" applyFont="1" applyFill="1" applyAlignment="1">
      <alignment horizontal="center"/>
    </xf>
    <xf numFmtId="0" fontId="13" fillId="0" borderId="15" xfId="0" applyFont="1" applyBorder="1" applyAlignment="1">
      <alignment horizontal="center"/>
    </xf>
    <xf numFmtId="0" fontId="13" fillId="0" borderId="11" xfId="0" applyFont="1" applyBorder="1" applyAlignment="1">
      <alignment horizontal="center"/>
    </xf>
    <xf numFmtId="0" fontId="13" fillId="0" borderId="16" xfId="0" applyFont="1" applyBorder="1" applyAlignment="1">
      <alignment horizontal="center"/>
    </xf>
    <xf numFmtId="0" fontId="13" fillId="0" borderId="17" xfId="0" applyFont="1" applyBorder="1" applyAlignment="1">
      <alignment horizontal="center"/>
    </xf>
    <xf numFmtId="0" fontId="13" fillId="0" borderId="0" xfId="0" applyFont="1" applyAlignment="1">
      <alignment horizontal="center"/>
    </xf>
    <xf numFmtId="0" fontId="13" fillId="0" borderId="18" xfId="0" applyFont="1" applyBorder="1" applyAlignment="1">
      <alignment horizontal="center"/>
    </xf>
    <xf numFmtId="0" fontId="13" fillId="0" borderId="19" xfId="0" applyFont="1" applyBorder="1" applyAlignment="1">
      <alignment horizontal="center"/>
    </xf>
    <xf numFmtId="0" fontId="13" fillId="0" borderId="3" xfId="0" applyFont="1" applyBorder="1" applyAlignment="1">
      <alignment horizontal="center"/>
    </xf>
    <xf numFmtId="0" fontId="13" fillId="0" borderId="20" xfId="0" applyFont="1" applyBorder="1" applyAlignment="1">
      <alignment horizontal="center"/>
    </xf>
    <xf numFmtId="0" fontId="13" fillId="0" borderId="12" xfId="0" applyFont="1" applyBorder="1" applyAlignment="1">
      <alignment horizontal="left"/>
    </xf>
    <xf numFmtId="0" fontId="13" fillId="0" borderId="13" xfId="0" applyFont="1" applyBorder="1" applyAlignment="1">
      <alignment horizontal="left"/>
    </xf>
    <xf numFmtId="0" fontId="13" fillId="0" borderId="14" xfId="0" applyFont="1" applyBorder="1" applyAlignment="1">
      <alignment horizontal="left"/>
    </xf>
    <xf numFmtId="0" fontId="13" fillId="4" borderId="1" xfId="0" applyFont="1" applyFill="1" applyBorder="1" applyAlignment="1" applyProtection="1">
      <alignment horizontal="center"/>
      <protection locked="0"/>
    </xf>
    <xf numFmtId="0" fontId="13" fillId="0" borderId="15" xfId="0" applyFont="1" applyBorder="1" applyAlignment="1">
      <alignment horizontal="center" wrapText="1"/>
    </xf>
    <xf numFmtId="0" fontId="13" fillId="0" borderId="11" xfId="0" applyFont="1" applyBorder="1" applyAlignment="1">
      <alignment horizontal="center" wrapText="1"/>
    </xf>
    <xf numFmtId="0" fontId="13" fillId="0" borderId="16" xfId="0" applyFont="1" applyBorder="1" applyAlignment="1">
      <alignment horizontal="center" wrapText="1"/>
    </xf>
    <xf numFmtId="0" fontId="13" fillId="0" borderId="17" xfId="0" applyFont="1" applyBorder="1" applyAlignment="1">
      <alignment horizontal="center" wrapText="1"/>
    </xf>
    <xf numFmtId="0" fontId="13" fillId="0" borderId="0" xfId="0" applyFont="1" applyAlignment="1">
      <alignment horizontal="center" wrapText="1"/>
    </xf>
    <xf numFmtId="0" fontId="13" fillId="0" borderId="18" xfId="0" applyFont="1" applyBorder="1" applyAlignment="1">
      <alignment horizontal="center" wrapText="1"/>
    </xf>
    <xf numFmtId="0" fontId="13" fillId="0" borderId="19" xfId="0" applyFont="1" applyBorder="1" applyAlignment="1">
      <alignment horizontal="center" wrapText="1"/>
    </xf>
    <xf numFmtId="0" fontId="13" fillId="0" borderId="3" xfId="0" applyFont="1" applyBorder="1" applyAlignment="1">
      <alignment horizontal="center" wrapText="1"/>
    </xf>
    <xf numFmtId="0" fontId="13" fillId="0" borderId="20" xfId="0" applyFont="1" applyBorder="1" applyAlignment="1">
      <alignment horizontal="center" wrapText="1"/>
    </xf>
    <xf numFmtId="0" fontId="13" fillId="0" borderId="30" xfId="0" applyFont="1" applyBorder="1" applyAlignment="1">
      <alignment horizontal="center"/>
    </xf>
    <xf numFmtId="0" fontId="13" fillId="0" borderId="24" xfId="0" applyFont="1" applyBorder="1" applyAlignment="1">
      <alignment horizontal="center"/>
    </xf>
    <xf numFmtId="0" fontId="13" fillId="0" borderId="27" xfId="0" applyFont="1" applyBorder="1" applyAlignment="1">
      <alignment horizontal="center"/>
    </xf>
    <xf numFmtId="0" fontId="13" fillId="0" borderId="30" xfId="0" applyFont="1" applyBorder="1"/>
    <xf numFmtId="0" fontId="13" fillId="0" borderId="24" xfId="0" applyFont="1" applyBorder="1"/>
    <xf numFmtId="0" fontId="13" fillId="0" borderId="27" xfId="0" applyFont="1" applyBorder="1"/>
    <xf numFmtId="0" fontId="13" fillId="4" borderId="30" xfId="0" applyFont="1" applyFill="1" applyBorder="1" applyAlignment="1" applyProtection="1">
      <alignment horizontal="center"/>
      <protection locked="0"/>
    </xf>
    <xf numFmtId="0" fontId="13" fillId="4" borderId="27" xfId="0" applyFont="1" applyFill="1" applyBorder="1" applyAlignment="1" applyProtection="1">
      <alignment horizontal="center"/>
      <protection locked="0"/>
    </xf>
    <xf numFmtId="49" fontId="13" fillId="4" borderId="25" xfId="0" applyNumberFormat="1" applyFont="1" applyFill="1" applyBorder="1" applyProtection="1">
      <protection locked="0"/>
    </xf>
    <xf numFmtId="0" fontId="1" fillId="0" borderId="25" xfId="0" applyFont="1" applyBorder="1"/>
    <xf numFmtId="0" fontId="13" fillId="0" borderId="44" xfId="0" applyFont="1" applyBorder="1"/>
    <xf numFmtId="3" fontId="13" fillId="4" borderId="25" xfId="0" applyNumberFormat="1" applyFont="1" applyFill="1" applyBorder="1" applyProtection="1">
      <protection locked="0"/>
    </xf>
    <xf numFmtId="0" fontId="19" fillId="3" borderId="23" xfId="0" applyFont="1" applyFill="1" applyBorder="1"/>
    <xf numFmtId="0" fontId="19" fillId="3" borderId="0" xfId="0" applyFont="1" applyFill="1"/>
    <xf numFmtId="0" fontId="13" fillId="0" borderId="1" xfId="0" applyFont="1" applyBorder="1" applyAlignment="1">
      <alignment horizontal="left"/>
    </xf>
    <xf numFmtId="0" fontId="0" fillId="0" borderId="25" xfId="0" applyBorder="1" applyAlignment="1">
      <alignment horizontal="center"/>
    </xf>
    <xf numFmtId="0" fontId="13" fillId="0" borderId="25" xfId="0" applyFont="1" applyBorder="1" applyAlignment="1">
      <alignment horizontal="center"/>
    </xf>
    <xf numFmtId="0" fontId="1" fillId="0" borderId="25" xfId="0" applyFont="1" applyBorder="1" applyAlignment="1">
      <alignment horizontal="center" wrapText="1"/>
    </xf>
    <xf numFmtId="0" fontId="13" fillId="0" borderId="39" xfId="0" applyFont="1" applyBorder="1" applyAlignment="1">
      <alignment horizontal="center" wrapText="1"/>
    </xf>
    <xf numFmtId="0" fontId="13" fillId="0" borderId="40" xfId="0" applyFont="1" applyBorder="1" applyAlignment="1">
      <alignment horizontal="center" wrapText="1"/>
    </xf>
    <xf numFmtId="49" fontId="13" fillId="4" borderId="30" xfId="0" applyNumberFormat="1" applyFont="1" applyFill="1" applyBorder="1" applyAlignment="1" applyProtection="1">
      <alignment wrapText="1"/>
      <protection locked="0"/>
    </xf>
    <xf numFmtId="49" fontId="13" fillId="4" borderId="24" xfId="0" applyNumberFormat="1" applyFont="1" applyFill="1" applyBorder="1" applyAlignment="1" applyProtection="1">
      <alignment wrapText="1"/>
      <protection locked="0"/>
    </xf>
    <xf numFmtId="49" fontId="13" fillId="4" borderId="27" xfId="0" applyNumberFormat="1" applyFont="1" applyFill="1" applyBorder="1" applyAlignment="1" applyProtection="1">
      <alignment wrapText="1"/>
      <protection locked="0"/>
    </xf>
    <xf numFmtId="0" fontId="13" fillId="3" borderId="30" xfId="0" applyFont="1" applyFill="1" applyBorder="1" applyAlignment="1">
      <alignment horizontal="left"/>
    </xf>
    <xf numFmtId="0" fontId="13" fillId="3" borderId="27" xfId="0" applyFont="1" applyFill="1" applyBorder="1" applyAlignment="1">
      <alignment horizontal="left"/>
    </xf>
    <xf numFmtId="49" fontId="2" fillId="4" borderId="41" xfId="0" applyNumberFormat="1" applyFont="1" applyFill="1" applyBorder="1" applyAlignment="1" applyProtection="1">
      <alignment horizontal="center"/>
      <protection locked="0"/>
    </xf>
    <xf numFmtId="49" fontId="2" fillId="4" borderId="22" xfId="0" applyNumberFormat="1" applyFont="1" applyFill="1" applyBorder="1" applyAlignment="1" applyProtection="1">
      <alignment horizontal="center"/>
      <protection locked="0"/>
    </xf>
    <xf numFmtId="49" fontId="2" fillId="4" borderId="42" xfId="0" applyNumberFormat="1" applyFont="1" applyFill="1" applyBorder="1" applyAlignment="1" applyProtection="1">
      <alignment horizontal="center"/>
      <protection locked="0"/>
    </xf>
    <xf numFmtId="49" fontId="2" fillId="4" borderId="43" xfId="0" applyNumberFormat="1" applyFont="1" applyFill="1" applyBorder="1" applyAlignment="1" applyProtection="1">
      <alignment horizontal="center"/>
      <protection locked="0"/>
    </xf>
    <xf numFmtId="49" fontId="2" fillId="4" borderId="0" xfId="0" applyNumberFormat="1" applyFont="1" applyFill="1" applyAlignment="1" applyProtection="1">
      <alignment horizontal="center"/>
      <protection locked="0"/>
    </xf>
    <xf numFmtId="49" fontId="2" fillId="4" borderId="26" xfId="0" applyNumberFormat="1" applyFont="1" applyFill="1" applyBorder="1" applyAlignment="1" applyProtection="1">
      <alignment horizontal="center"/>
      <protection locked="0"/>
    </xf>
    <xf numFmtId="49" fontId="2" fillId="4" borderId="29" xfId="0" applyNumberFormat="1" applyFont="1" applyFill="1" applyBorder="1" applyAlignment="1" applyProtection="1">
      <alignment horizontal="center"/>
      <protection locked="0"/>
    </xf>
    <xf numFmtId="49" fontId="2" fillId="4" borderId="23" xfId="0" applyNumberFormat="1" applyFont="1" applyFill="1" applyBorder="1" applyAlignment="1" applyProtection="1">
      <alignment horizontal="center"/>
      <protection locked="0"/>
    </xf>
    <xf numFmtId="49" fontId="2" fillId="4" borderId="28" xfId="0" applyNumberFormat="1" applyFont="1" applyFill="1" applyBorder="1" applyAlignment="1" applyProtection="1">
      <alignment horizontal="center"/>
      <protection locked="0"/>
    </xf>
    <xf numFmtId="0" fontId="13" fillId="0" borderId="25" xfId="0" quotePrefix="1" applyFont="1" applyBorder="1" applyAlignment="1">
      <alignment horizontal="center" wrapText="1"/>
    </xf>
    <xf numFmtId="0" fontId="13" fillId="0" borderId="25" xfId="0" applyFont="1" applyBorder="1" applyAlignment="1">
      <alignment horizontal="center" wrapText="1"/>
    </xf>
    <xf numFmtId="0" fontId="30" fillId="3" borderId="23" xfId="0" applyFont="1" applyFill="1" applyBorder="1" applyAlignment="1">
      <alignment horizontal="left" wrapText="1"/>
    </xf>
    <xf numFmtId="0" fontId="13" fillId="0" borderId="41" xfId="0" applyFont="1" applyBorder="1" applyAlignment="1">
      <alignment horizontal="center"/>
    </xf>
    <xf numFmtId="0" fontId="13" fillId="0" borderId="22" xfId="0" applyFont="1" applyBorder="1" applyAlignment="1">
      <alignment horizontal="center"/>
    </xf>
    <xf numFmtId="0" fontId="13" fillId="0" borderId="42" xfId="0" applyFont="1" applyBorder="1" applyAlignment="1">
      <alignment horizontal="center"/>
    </xf>
    <xf numFmtId="0" fontId="13" fillId="0" borderId="29" xfId="0" applyFont="1" applyBorder="1" applyAlignment="1">
      <alignment horizontal="center"/>
    </xf>
    <xf numFmtId="0" fontId="13" fillId="0" borderId="23" xfId="0" applyFont="1" applyBorder="1" applyAlignment="1">
      <alignment horizontal="center"/>
    </xf>
    <xf numFmtId="0" fontId="13" fillId="0" borderId="28" xfId="0" applyFont="1" applyBorder="1" applyAlignment="1">
      <alignment horizontal="center"/>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39" xfId="0" applyFont="1" applyFill="1" applyBorder="1" applyAlignment="1">
      <alignment horizontal="center" wrapText="1"/>
    </xf>
    <xf numFmtId="0" fontId="13" fillId="3" borderId="40" xfId="0" applyFont="1" applyFill="1" applyBorder="1" applyAlignment="1">
      <alignment horizontal="center" wrapText="1"/>
    </xf>
    <xf numFmtId="0" fontId="13" fillId="3" borderId="25" xfId="0" quotePrefix="1" applyFont="1" applyFill="1" applyBorder="1" applyAlignment="1">
      <alignment horizontal="center" wrapText="1"/>
    </xf>
    <xf numFmtId="0" fontId="13" fillId="3" borderId="25" xfId="0" applyFont="1" applyFill="1" applyBorder="1" applyAlignment="1">
      <alignment horizontal="center" wrapText="1"/>
    </xf>
    <xf numFmtId="0" fontId="13" fillId="3" borderId="25" xfId="0" applyFont="1" applyFill="1" applyBorder="1" applyAlignment="1">
      <alignment horizontal="center"/>
    </xf>
    <xf numFmtId="0" fontId="13" fillId="3" borderId="30" xfId="0" applyFont="1" applyFill="1" applyBorder="1" applyAlignment="1">
      <alignment horizontal="center"/>
    </xf>
    <xf numFmtId="0" fontId="13" fillId="3" borderId="27" xfId="0" applyFont="1" applyFill="1" applyBorder="1" applyAlignment="1">
      <alignment horizontal="center"/>
    </xf>
    <xf numFmtId="0" fontId="17" fillId="3" borderId="25" xfId="0" applyFont="1" applyFill="1" applyBorder="1"/>
    <xf numFmtId="44" fontId="17" fillId="3" borderId="25" xfId="0" applyNumberFormat="1" applyFont="1" applyFill="1" applyBorder="1" applyAlignment="1">
      <alignment horizontal="center"/>
    </xf>
    <xf numFmtId="0" fontId="17" fillId="3" borderId="25" xfId="0" applyFont="1" applyFill="1" applyBorder="1" applyAlignment="1">
      <alignment horizontal="center"/>
    </xf>
    <xf numFmtId="0" fontId="13" fillId="3" borderId="30" xfId="0" applyFont="1" applyFill="1" applyBorder="1"/>
    <xf numFmtId="0" fontId="13" fillId="3" borderId="24" xfId="0" applyFont="1" applyFill="1" applyBorder="1"/>
    <xf numFmtId="0" fontId="13" fillId="3" borderId="27" xfId="0" applyFont="1" applyFill="1" applyBorder="1"/>
    <xf numFmtId="44" fontId="13" fillId="3" borderId="25" xfId="0" applyNumberFormat="1" applyFont="1" applyFill="1" applyBorder="1" applyAlignment="1">
      <alignment horizontal="center"/>
    </xf>
    <xf numFmtId="0" fontId="13" fillId="3" borderId="25" xfId="0" applyFont="1" applyFill="1" applyBorder="1"/>
    <xf numFmtId="0" fontId="17" fillId="3" borderId="1" xfId="0" applyFont="1" applyFill="1" applyBorder="1"/>
    <xf numFmtId="44" fontId="17" fillId="3" borderId="1" xfId="0" applyNumberFormat="1" applyFont="1" applyFill="1" applyBorder="1" applyAlignment="1">
      <alignment horizontal="center"/>
    </xf>
    <xf numFmtId="0" fontId="13" fillId="3" borderId="12" xfId="0" applyFont="1" applyFill="1" applyBorder="1" applyAlignment="1">
      <alignment horizontal="center"/>
    </xf>
    <xf numFmtId="0" fontId="13" fillId="3" borderId="13" xfId="0" applyFont="1" applyFill="1" applyBorder="1" applyAlignment="1">
      <alignment horizontal="center"/>
    </xf>
    <xf numFmtId="0" fontId="13" fillId="3" borderId="14" xfId="0" applyFont="1" applyFill="1" applyBorder="1" applyAlignment="1">
      <alignment horizontal="center"/>
    </xf>
    <xf numFmtId="44" fontId="13" fillId="3" borderId="1" xfId="0" applyNumberFormat="1" applyFont="1" applyFill="1" applyBorder="1" applyAlignment="1">
      <alignment horizontal="center"/>
    </xf>
    <xf numFmtId="0" fontId="30" fillId="3" borderId="0" xfId="0" applyFont="1" applyFill="1" applyAlignment="1">
      <alignment horizontal="left" vertical="top" wrapText="1"/>
    </xf>
    <xf numFmtId="0" fontId="13" fillId="3" borderId="45" xfId="0" applyFont="1" applyFill="1" applyBorder="1"/>
    <xf numFmtId="3" fontId="13" fillId="4" borderId="1" xfId="0" applyNumberFormat="1" applyFont="1" applyFill="1" applyBorder="1" applyProtection="1">
      <protection locked="0"/>
    </xf>
    <xf numFmtId="49" fontId="2" fillId="4" borderId="1" xfId="0" applyNumberFormat="1" applyFont="1" applyFill="1" applyBorder="1" applyAlignment="1" applyProtection="1">
      <alignment horizontal="center"/>
      <protection locked="0"/>
    </xf>
    <xf numFmtId="0" fontId="13" fillId="3" borderId="2" xfId="0" applyFont="1" applyFill="1" applyBorder="1" applyAlignment="1">
      <alignment horizontal="center"/>
    </xf>
    <xf numFmtId="0" fontId="0" fillId="3" borderId="1" xfId="0" applyFill="1" applyBorder="1" applyAlignment="1">
      <alignment horizontal="center"/>
    </xf>
    <xf numFmtId="0" fontId="1" fillId="3" borderId="1" xfId="0" applyFont="1" applyFill="1" applyBorder="1" applyAlignment="1">
      <alignment horizontal="center" wrapText="1"/>
    </xf>
    <xf numFmtId="0" fontId="13" fillId="4" borderId="24" xfId="0" applyFont="1" applyFill="1" applyBorder="1" applyAlignment="1" applyProtection="1">
      <alignment horizontal="center"/>
      <protection locked="0"/>
    </xf>
    <xf numFmtId="0" fontId="13" fillId="0" borderId="39" xfId="0" applyFont="1" applyBorder="1" applyAlignment="1">
      <alignment horizontal="center"/>
    </xf>
    <xf numFmtId="0" fontId="13" fillId="0" borderId="40" xfId="0" applyFont="1" applyBorder="1" applyAlignment="1">
      <alignment horizontal="center"/>
    </xf>
    <xf numFmtId="0" fontId="30" fillId="3" borderId="3" xfId="0" applyFont="1" applyFill="1" applyBorder="1" applyAlignment="1">
      <alignment horizontal="left" vertical="top" wrapText="1"/>
    </xf>
    <xf numFmtId="0" fontId="10" fillId="3" borderId="0" xfId="0" applyFont="1" applyFill="1" applyAlignment="1">
      <alignment horizontal="left"/>
    </xf>
    <xf numFmtId="0" fontId="13" fillId="9" borderId="1" xfId="0" applyFont="1" applyFill="1" applyBorder="1" applyAlignment="1">
      <alignment horizontal="center"/>
    </xf>
    <xf numFmtId="0" fontId="13" fillId="9" borderId="1" xfId="0" applyFont="1" applyFill="1" applyBorder="1" applyAlignment="1">
      <alignment horizontal="center" wrapText="1"/>
    </xf>
    <xf numFmtId="0" fontId="23" fillId="9" borderId="1" xfId="0" applyFont="1" applyFill="1" applyBorder="1" applyAlignment="1">
      <alignment horizontal="center" wrapText="1"/>
    </xf>
    <xf numFmtId="0" fontId="13" fillId="3" borderId="0" xfId="0" applyFont="1" applyFill="1" applyAlignment="1">
      <alignment horizontal="left" indent="1"/>
    </xf>
    <xf numFmtId="14" fontId="13" fillId="3" borderId="0" xfId="0" applyNumberFormat="1" applyFont="1" applyFill="1" applyAlignment="1">
      <alignment horizontal="center"/>
    </xf>
    <xf numFmtId="0" fontId="29" fillId="5" borderId="30" xfId="0" applyFont="1" applyFill="1" applyBorder="1"/>
    <xf numFmtId="0" fontId="29" fillId="5" borderId="24" xfId="0" applyFont="1" applyFill="1" applyBorder="1"/>
    <xf numFmtId="0" fontId="29" fillId="5" borderId="27" xfId="0" applyFont="1" applyFill="1" applyBorder="1"/>
    <xf numFmtId="44" fontId="31" fillId="5" borderId="25" xfId="2" applyFont="1" applyFill="1" applyBorder="1" applyAlignment="1" applyProtection="1"/>
    <xf numFmtId="44" fontId="31" fillId="5" borderId="1" xfId="2" applyFont="1" applyFill="1" applyBorder="1" applyAlignment="1" applyProtection="1"/>
    <xf numFmtId="0" fontId="29" fillId="5" borderId="1" xfId="0" applyFont="1" applyFill="1" applyBorder="1"/>
    <xf numFmtId="44" fontId="13" fillId="3" borderId="30" xfId="2" applyFont="1" applyFill="1" applyBorder="1" applyAlignment="1" applyProtection="1"/>
    <xf numFmtId="44" fontId="13" fillId="3" borderId="27" xfId="2" applyFont="1" applyFill="1" applyBorder="1" applyAlignment="1" applyProtection="1"/>
    <xf numFmtId="44" fontId="13" fillId="3" borderId="25" xfId="2" applyFont="1" applyFill="1" applyBorder="1" applyAlignment="1" applyProtection="1"/>
    <xf numFmtId="0" fontId="13" fillId="3" borderId="24" xfId="0" applyFont="1" applyFill="1" applyBorder="1" applyAlignment="1">
      <alignment horizontal="center"/>
    </xf>
    <xf numFmtId="44" fontId="13" fillId="3" borderId="30" xfId="2" applyFont="1" applyFill="1" applyBorder="1" applyAlignment="1" applyProtection="1">
      <alignment horizontal="center"/>
    </xf>
    <xf numFmtId="44" fontId="13" fillId="3" borderId="27" xfId="2" applyFont="1" applyFill="1" applyBorder="1" applyAlignment="1" applyProtection="1">
      <alignment horizontal="center"/>
    </xf>
    <xf numFmtId="0" fontId="29" fillId="5" borderId="30" xfId="0" applyFont="1" applyFill="1" applyBorder="1" applyAlignment="1">
      <alignment horizontal="left"/>
    </xf>
    <xf numFmtId="0" fontId="29" fillId="5" borderId="24" xfId="0" applyFont="1" applyFill="1" applyBorder="1" applyAlignment="1">
      <alignment horizontal="left"/>
    </xf>
    <xf numFmtId="0" fontId="29" fillId="5" borderId="27" xfId="0" applyFont="1" applyFill="1" applyBorder="1" applyAlignment="1">
      <alignment horizontal="left"/>
    </xf>
    <xf numFmtId="44" fontId="31" fillId="5" borderId="30" xfId="2" applyFont="1" applyFill="1" applyBorder="1" applyAlignment="1" applyProtection="1"/>
    <xf numFmtId="44" fontId="31" fillId="5" borderId="27" xfId="2" applyFont="1" applyFill="1" applyBorder="1" applyAlignment="1" applyProtection="1"/>
    <xf numFmtId="0" fontId="24" fillId="3" borderId="0" xfId="0" applyFont="1" applyFill="1" applyAlignment="1">
      <alignment horizontal="left" wrapText="1"/>
    </xf>
    <xf numFmtId="0" fontId="13" fillId="3" borderId="1" xfId="0" applyFont="1" applyFill="1" applyBorder="1" applyAlignment="1">
      <alignment horizontal="left" wrapText="1"/>
    </xf>
    <xf numFmtId="0" fontId="13" fillId="3" borderId="12" xfId="0" applyFont="1" applyFill="1" applyBorder="1" applyAlignment="1">
      <alignment horizontal="center" wrapText="1"/>
    </xf>
    <xf numFmtId="0" fontId="13" fillId="3" borderId="13" xfId="0" applyFont="1" applyFill="1" applyBorder="1" applyAlignment="1">
      <alignment horizontal="center" wrapText="1"/>
    </xf>
    <xf numFmtId="0" fontId="13" fillId="3" borderId="14" xfId="0" applyFont="1" applyFill="1" applyBorder="1" applyAlignment="1">
      <alignment horizontal="center" wrapText="1"/>
    </xf>
    <xf numFmtId="0" fontId="13" fillId="3" borderId="41" xfId="0" applyFont="1" applyFill="1" applyBorder="1" applyAlignment="1">
      <alignment horizontal="center"/>
    </xf>
    <xf numFmtId="0" fontId="13" fillId="3" borderId="22" xfId="0" applyFont="1" applyFill="1" applyBorder="1" applyAlignment="1">
      <alignment horizontal="center"/>
    </xf>
    <xf numFmtId="0" fontId="13" fillId="3" borderId="42" xfId="0" applyFont="1" applyFill="1" applyBorder="1" applyAlignment="1">
      <alignment horizontal="center"/>
    </xf>
    <xf numFmtId="0" fontId="13" fillId="3" borderId="23" xfId="0" applyFont="1" applyFill="1" applyBorder="1" applyAlignment="1">
      <alignment horizontal="center"/>
    </xf>
    <xf numFmtId="0" fontId="17" fillId="3" borderId="39" xfId="0" applyFont="1" applyFill="1" applyBorder="1" applyAlignment="1" applyProtection="1">
      <alignment horizontal="center" wrapText="1"/>
      <protection locked="0"/>
    </xf>
    <xf numFmtId="0" fontId="17" fillId="3" borderId="40" xfId="0" applyFont="1" applyFill="1" applyBorder="1" applyAlignment="1" applyProtection="1">
      <alignment horizontal="center" wrapText="1"/>
      <protection locked="0"/>
    </xf>
    <xf numFmtId="44" fontId="13" fillId="3" borderId="1" xfId="2" applyFont="1" applyFill="1" applyBorder="1" applyAlignment="1" applyProtection="1">
      <alignment horizontal="center" wrapText="1"/>
    </xf>
    <xf numFmtId="9" fontId="13" fillId="3" borderId="24" xfId="4" applyFont="1" applyFill="1" applyBorder="1" applyAlignment="1" applyProtection="1">
      <alignment horizontal="center" wrapText="1"/>
    </xf>
    <xf numFmtId="9" fontId="13" fillId="3" borderId="27" xfId="4" applyFont="1" applyFill="1" applyBorder="1" applyAlignment="1" applyProtection="1">
      <alignment horizontal="center" wrapText="1"/>
    </xf>
    <xf numFmtId="0" fontId="17" fillId="7" borderId="48" xfId="0" applyFont="1" applyFill="1" applyBorder="1" applyAlignment="1">
      <alignment horizontal="left" vertical="top" wrapText="1"/>
    </xf>
    <xf numFmtId="0" fontId="17" fillId="7" borderId="49" xfId="0" applyFont="1" applyFill="1" applyBorder="1" applyAlignment="1">
      <alignment horizontal="left" vertical="top" wrapText="1"/>
    </xf>
    <xf numFmtId="0" fontId="17" fillId="7" borderId="50" xfId="0" applyFont="1" applyFill="1" applyBorder="1" applyAlignment="1">
      <alignment horizontal="left" vertical="top" wrapText="1"/>
    </xf>
    <xf numFmtId="0" fontId="17" fillId="7" borderId="51" xfId="0" applyFont="1" applyFill="1" applyBorder="1" applyAlignment="1">
      <alignment horizontal="left" vertical="top" wrapText="1"/>
    </xf>
    <xf numFmtId="0" fontId="17" fillId="7" borderId="52" xfId="0" applyFont="1" applyFill="1" applyBorder="1" applyAlignment="1">
      <alignment horizontal="left" vertical="top" wrapText="1"/>
    </xf>
    <xf numFmtId="0" fontId="17" fillId="7" borderId="53" xfId="0" applyFont="1" applyFill="1" applyBorder="1" applyAlignment="1">
      <alignment horizontal="left" vertical="top" wrapText="1"/>
    </xf>
    <xf numFmtId="14" fontId="13" fillId="3" borderId="1" xfId="0" applyNumberFormat="1" applyFont="1" applyFill="1" applyBorder="1" applyAlignment="1">
      <alignment horizontal="left" wrapText="1"/>
    </xf>
    <xf numFmtId="1" fontId="13" fillId="3" borderId="1" xfId="0" applyNumberFormat="1" applyFont="1" applyFill="1" applyBorder="1" applyAlignment="1">
      <alignment horizontal="center"/>
    </xf>
    <xf numFmtId="1" fontId="13" fillId="3" borderId="1" xfId="0" applyNumberFormat="1" applyFont="1" applyFill="1" applyBorder="1" applyAlignment="1">
      <alignment horizontal="center" wrapText="1"/>
    </xf>
    <xf numFmtId="167" fontId="13" fillId="0" borderId="1" xfId="4" applyNumberFormat="1" applyFont="1" applyFill="1" applyBorder="1" applyAlignment="1" applyProtection="1">
      <alignment horizontal="center" wrapText="1"/>
    </xf>
    <xf numFmtId="0" fontId="0" fillId="3" borderId="0" xfId="0" applyFill="1" applyAlignment="1">
      <alignment horizontal="center"/>
    </xf>
    <xf numFmtId="0" fontId="13" fillId="3" borderId="30" xfId="0" applyFont="1" applyFill="1" applyBorder="1" applyAlignment="1">
      <alignment horizontal="left" wrapText="1"/>
    </xf>
    <xf numFmtId="0" fontId="13" fillId="3" borderId="24" xfId="0" applyFont="1" applyFill="1" applyBorder="1" applyAlignment="1">
      <alignment horizontal="left" wrapText="1"/>
    </xf>
    <xf numFmtId="0" fontId="37" fillId="3" borderId="0" xfId="0" applyFont="1" applyFill="1" applyAlignment="1">
      <alignment horizontal="center" vertical="top" wrapText="1"/>
    </xf>
    <xf numFmtId="0" fontId="36" fillId="0" borderId="9" xfId="0" applyFont="1" applyBorder="1" applyAlignment="1">
      <alignment horizontal="center"/>
    </xf>
    <xf numFmtId="0" fontId="36" fillId="0" borderId="10" xfId="0" applyFont="1" applyBorder="1" applyAlignment="1">
      <alignment horizontal="center"/>
    </xf>
    <xf numFmtId="0" fontId="55" fillId="0" borderId="0" xfId="3" applyFont="1" applyFill="1" applyAlignment="1">
      <alignment horizontal="center"/>
    </xf>
  </cellXfs>
  <cellStyles count="5">
    <cellStyle name="Comma" xfId="1" builtinId="3"/>
    <cellStyle name="Currency" xfId="2" builtinId="4"/>
    <cellStyle name="Hyperlink" xfId="3" builtinId="8"/>
    <cellStyle name="Normal" xfId="0" builtinId="0"/>
    <cellStyle name="Percent" xfId="4" builtinId="5"/>
  </cellStyles>
  <dxfs count="27">
    <dxf>
      <font>
        <b/>
        <i val="0"/>
      </font>
      <border>
        <left/>
        <right/>
        <top style="thin">
          <color rgb="FFC00000"/>
        </top>
        <bottom style="thin">
          <color rgb="FFC00000"/>
        </bottom>
      </border>
    </dxf>
    <dxf>
      <font>
        <color rgb="FFC00000"/>
      </font>
      <fill>
        <patternFill>
          <bgColor theme="5" tint="0.79998168889431442"/>
        </patternFill>
      </fill>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font>
        <color theme="0"/>
      </font>
      <fill>
        <patternFill>
          <bgColor rgb="FFFF0000"/>
        </patternFill>
      </fill>
      <border>
        <left style="thin">
          <color rgb="FFFF0000"/>
        </left>
        <right style="thin">
          <color rgb="FFFF0000"/>
        </right>
        <top style="thin">
          <color rgb="FFFF0000"/>
        </top>
        <bottom style="thin">
          <color rgb="FFFF0000"/>
        </bottom>
      </border>
    </dxf>
    <dxf>
      <font>
        <color rgb="FFFF0000"/>
      </font>
      <fill>
        <patternFill>
          <bgColor theme="5" tint="0.79998168889431442"/>
        </patternFill>
      </fill>
    </dxf>
    <dxf>
      <font>
        <color rgb="FF006100"/>
      </font>
      <fill>
        <patternFill>
          <bgColor rgb="FFC6EFCE"/>
        </patternFill>
      </fill>
    </dxf>
    <dxf>
      <fill>
        <patternFill>
          <bgColor theme="5" tint="0.79998168889431442"/>
        </patternFill>
      </fill>
      <border>
        <top style="thin">
          <color rgb="FFC00000"/>
        </top>
        <bottom style="thin">
          <color rgb="FFC00000"/>
        </bottom>
      </border>
    </dxf>
    <dxf>
      <fill>
        <patternFill>
          <bgColor theme="5" tint="0.79998168889431442"/>
        </patternFill>
      </fill>
      <border>
        <top style="thin">
          <color rgb="FFC00000"/>
        </top>
        <bottom style="thin">
          <color rgb="FFC00000"/>
        </bottom>
      </border>
    </dxf>
    <dxf>
      <fill>
        <patternFill>
          <bgColor theme="5" tint="0.79998168889431442"/>
        </patternFill>
      </fill>
      <border>
        <top style="thin">
          <color rgb="FFC00000"/>
        </top>
        <bottom style="thin">
          <color rgb="FFC00000"/>
        </bottom>
      </border>
    </dxf>
    <dxf>
      <fill>
        <patternFill>
          <bgColor theme="5" tint="0.79998168889431442"/>
        </patternFill>
      </fill>
      <border>
        <top style="thin">
          <color rgb="FFC00000"/>
        </top>
        <bottom style="thin">
          <color rgb="FFC00000"/>
        </bottom>
      </border>
    </dxf>
    <dxf>
      <font>
        <color rgb="FFFF0000"/>
      </font>
      <fill>
        <patternFill>
          <bgColor theme="5" tint="0.79998168889431442"/>
        </patternFill>
      </fill>
    </dxf>
    <dxf>
      <font>
        <color rgb="FF006100"/>
      </font>
      <fill>
        <patternFill>
          <bgColor rgb="FFC6EFCE"/>
        </patternFill>
      </fill>
    </dxf>
    <dxf>
      <fill>
        <patternFill>
          <bgColor theme="5" tint="0.79998168889431442"/>
        </patternFill>
      </fill>
      <border>
        <top style="thin">
          <color rgb="FFC00000"/>
        </top>
        <bottom style="thin">
          <color rgb="FFC00000"/>
        </bottom>
      </border>
    </dxf>
    <dxf>
      <fill>
        <patternFill>
          <bgColor theme="5" tint="0.79998168889431442"/>
        </patternFill>
      </fill>
      <border>
        <top style="thin">
          <color rgb="FFC00000"/>
        </top>
        <bottom style="thin">
          <color rgb="FFC00000"/>
        </bottom>
      </border>
    </dxf>
    <dxf>
      <fill>
        <patternFill>
          <bgColor theme="5" tint="0.79998168889431442"/>
        </patternFill>
      </fill>
      <border>
        <top style="thin">
          <color rgb="FFC00000"/>
        </top>
        <bottom style="thin">
          <color rgb="FFC00000"/>
        </bottom>
      </border>
    </dxf>
    <dxf>
      <fill>
        <patternFill>
          <bgColor theme="5" tint="0.79998168889431442"/>
        </patternFill>
      </fill>
      <border>
        <top style="thin">
          <color rgb="FFC00000"/>
        </top>
        <bottom style="thin">
          <color rgb="FFC00000"/>
        </bottom>
      </border>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5" tint="0.79998168889431442"/>
        </patternFill>
      </fill>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47625</xdr:rowOff>
    </xdr:from>
    <xdr:to>
      <xdr:col>4</xdr:col>
      <xdr:colOff>493577</xdr:colOff>
      <xdr:row>3</xdr:row>
      <xdr:rowOff>388697</xdr:rowOff>
    </xdr:to>
    <xdr:pic>
      <xdr:nvPicPr>
        <xdr:cNvPr id="2" name="Picture 1">
          <a:extLst>
            <a:ext uri="{FF2B5EF4-FFF2-40B4-BE49-F238E27FC236}">
              <a16:creationId xmlns:a16="http://schemas.microsoft.com/office/drawing/2014/main" id="{CAFCC651-D37B-7990-96B5-67BCA86E2EB3}"/>
            </a:ext>
          </a:extLst>
        </xdr:cNvPr>
        <xdr:cNvPicPr>
          <a:picLocks noChangeAspect="1"/>
        </xdr:cNvPicPr>
      </xdr:nvPicPr>
      <xdr:blipFill>
        <a:blip xmlns:r="http://schemas.openxmlformats.org/officeDocument/2006/relationships" r:embed="rId1"/>
        <a:stretch>
          <a:fillRect/>
        </a:stretch>
      </xdr:blipFill>
      <xdr:spPr>
        <a:xfrm>
          <a:off x="9525" y="47625"/>
          <a:ext cx="2103302" cy="883997"/>
        </a:xfrm>
        <a:prstGeom prst="rect">
          <a:avLst/>
        </a:prstGeom>
      </xdr:spPr>
    </xdr:pic>
    <xdr:clientData/>
  </xdr:twoCellAnchor>
  <xdr:twoCellAnchor editAs="oneCell">
    <xdr:from>
      <xdr:col>6</xdr:col>
      <xdr:colOff>295275</xdr:colOff>
      <xdr:row>0</xdr:row>
      <xdr:rowOff>28575</xdr:rowOff>
    </xdr:from>
    <xdr:to>
      <xdr:col>8</xdr:col>
      <xdr:colOff>620791</xdr:colOff>
      <xdr:row>3</xdr:row>
      <xdr:rowOff>436708</xdr:rowOff>
    </xdr:to>
    <xdr:pic>
      <xdr:nvPicPr>
        <xdr:cNvPr id="3" name="Picture 2">
          <a:extLst>
            <a:ext uri="{FF2B5EF4-FFF2-40B4-BE49-F238E27FC236}">
              <a16:creationId xmlns:a16="http://schemas.microsoft.com/office/drawing/2014/main" id="{8B5AB10E-251A-A0DF-11DB-E1CD10E91307}"/>
            </a:ext>
          </a:extLst>
        </xdr:cNvPr>
        <xdr:cNvPicPr>
          <a:picLocks noChangeAspect="1"/>
        </xdr:cNvPicPr>
      </xdr:nvPicPr>
      <xdr:blipFill>
        <a:blip xmlns:r="http://schemas.openxmlformats.org/officeDocument/2006/relationships" r:embed="rId2"/>
        <a:stretch>
          <a:fillRect/>
        </a:stretch>
      </xdr:blipFill>
      <xdr:spPr>
        <a:xfrm>
          <a:off x="3448050" y="28575"/>
          <a:ext cx="1639966" cy="9510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aine.gov/doe/schools/nutrition/cacfp/resources" TargetMode="External"/><Relationship Id="rId3" Type="http://schemas.openxmlformats.org/officeDocument/2006/relationships/hyperlink" Target="https://www.maine.gov/doe/schools/nutrition/cacfp/resources" TargetMode="External"/><Relationship Id="rId7" Type="http://schemas.openxmlformats.org/officeDocument/2006/relationships/hyperlink" Target="https://www.maine.gov/doe/schools/nutrition/cacfp/resources" TargetMode="External"/><Relationship Id="rId2" Type="http://schemas.openxmlformats.org/officeDocument/2006/relationships/hyperlink" Target="https://fns-prod.azureedge.us/sites/default/files/resource-files/CACFP%20Management_PlansHandbook.pdf" TargetMode="External"/><Relationship Id="rId1" Type="http://schemas.openxmlformats.org/officeDocument/2006/relationships/hyperlink" Target="https://drive.google.com/file/d/1C1zbGrsCuat_2-HX25m-byMdu9Gw2GWE/view?usp=sharing" TargetMode="External"/><Relationship Id="rId6" Type="http://schemas.openxmlformats.org/officeDocument/2006/relationships/hyperlink" Target="https://www.maine.gov/doe/schools/nutrition/cacfp/resources" TargetMode="External"/><Relationship Id="rId11" Type="http://schemas.openxmlformats.org/officeDocument/2006/relationships/drawing" Target="../drawings/drawing1.xml"/><Relationship Id="rId5" Type="http://schemas.openxmlformats.org/officeDocument/2006/relationships/hyperlink" Target="https://www.maine.gov/doe/schools/nutrition/cacfp/resources" TargetMode="External"/><Relationship Id="rId10" Type="http://schemas.openxmlformats.org/officeDocument/2006/relationships/printerSettings" Target="../printerSettings/printerSettings1.bin"/><Relationship Id="rId4" Type="http://schemas.openxmlformats.org/officeDocument/2006/relationships/hyperlink" Target="https://www.maine.gov/doe/schools/nutrition/cacfp/resources" TargetMode="External"/><Relationship Id="rId9" Type="http://schemas.openxmlformats.org/officeDocument/2006/relationships/hyperlink" Target="https://www.maine.gov/doe/schools/nutrition/cacfp/resourc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maine.gov/doe/schools/nutrition/cacfp/resources/applicanttraining" TargetMode="External"/><Relationship Id="rId1" Type="http://schemas.openxmlformats.org/officeDocument/2006/relationships/hyperlink" Target="https://www.maine.gov/doe/schools/nutrition/cacfp/resourc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maine.gov/doe/schools/nutrition/cacfp/resourc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maine.gov/doe/schools/nutrition/cacfp/resources/applicanttrain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54"/>
  <sheetViews>
    <sheetView tabSelected="1" zoomScale="90" zoomScaleNormal="90" workbookViewId="0">
      <selection activeCell="B5" sqref="B5:O5"/>
    </sheetView>
  </sheetViews>
  <sheetFormatPr defaultColWidth="9.19921875" defaultRowHeight="14.25" x14ac:dyDescent="0.45"/>
  <cols>
    <col min="1" max="1" width="1.46484375" style="3" customWidth="1"/>
    <col min="2" max="2" width="2.73046875" style="3" customWidth="1"/>
    <col min="3" max="4" width="9.19921875" style="3"/>
    <col min="5" max="5" width="12.19921875" style="3" customWidth="1"/>
    <col min="6" max="10" width="9.19921875" style="3"/>
    <col min="11" max="11" width="6.265625" style="3" customWidth="1"/>
    <col min="12" max="12" width="6" style="3" customWidth="1"/>
    <col min="13" max="13" width="9.19921875" style="3"/>
    <col min="14" max="14" width="16.53125" style="3" customWidth="1"/>
    <col min="15" max="16384" width="9.19921875" style="3"/>
  </cols>
  <sheetData>
    <row r="1" spans="1:15" x14ac:dyDescent="0.45">
      <c r="B1" s="2"/>
      <c r="C1" s="2"/>
      <c r="D1" s="2"/>
      <c r="E1" s="2"/>
      <c r="F1" s="2"/>
      <c r="G1" s="2"/>
      <c r="H1" s="2"/>
      <c r="L1" s="26" t="s">
        <v>278</v>
      </c>
    </row>
    <row r="2" spans="1:15" x14ac:dyDescent="0.45">
      <c r="A2" s="2"/>
      <c r="B2" s="2"/>
      <c r="C2" s="2"/>
      <c r="D2" s="2"/>
      <c r="E2" s="2"/>
      <c r="F2" s="2"/>
      <c r="G2" s="2"/>
      <c r="H2" s="2"/>
      <c r="L2" s="28" t="s">
        <v>0</v>
      </c>
      <c r="O2" s="4"/>
    </row>
    <row r="3" spans="1:15" x14ac:dyDescent="0.45">
      <c r="A3" s="2"/>
      <c r="B3" s="2"/>
      <c r="C3" s="2"/>
      <c r="D3" s="2"/>
      <c r="E3" s="2"/>
      <c r="F3" s="2"/>
      <c r="G3" s="2"/>
      <c r="H3" s="2"/>
      <c r="J3" s="27"/>
      <c r="O3" s="4"/>
    </row>
    <row r="4" spans="1:15" ht="40.9" x14ac:dyDescent="0.45">
      <c r="A4" s="2"/>
      <c r="B4" s="189"/>
      <c r="C4" s="189"/>
      <c r="D4" s="189"/>
      <c r="E4" s="189"/>
      <c r="F4" s="189"/>
      <c r="G4" s="189"/>
      <c r="H4" s="189"/>
      <c r="I4" s="189"/>
      <c r="J4" s="189"/>
      <c r="K4" s="189"/>
      <c r="L4" s="189"/>
      <c r="M4" s="189"/>
      <c r="N4" s="189"/>
      <c r="O4" s="189"/>
    </row>
    <row r="5" spans="1:15" ht="21" x14ac:dyDescent="0.65">
      <c r="B5" s="190" t="s">
        <v>368</v>
      </c>
      <c r="C5" s="190"/>
      <c r="D5" s="190"/>
      <c r="E5" s="190"/>
      <c r="F5" s="190"/>
      <c r="G5" s="190"/>
      <c r="H5" s="190"/>
      <c r="I5" s="190"/>
      <c r="J5" s="190"/>
      <c r="K5" s="190"/>
      <c r="L5" s="190"/>
      <c r="M5" s="190"/>
      <c r="N5" s="190"/>
      <c r="O5" s="190"/>
    </row>
    <row r="6" spans="1:15" ht="21" x14ac:dyDescent="0.5">
      <c r="A6" s="5" t="s">
        <v>1</v>
      </c>
      <c r="B6" s="191" t="s">
        <v>2</v>
      </c>
      <c r="C6" s="191"/>
      <c r="D6" s="191"/>
      <c r="E6" s="191"/>
      <c r="F6" s="191"/>
      <c r="G6" s="191"/>
      <c r="H6" s="191"/>
      <c r="I6" s="191"/>
      <c r="J6" s="191"/>
      <c r="K6" s="191"/>
      <c r="L6" s="191"/>
      <c r="M6" s="191"/>
      <c r="N6" s="191"/>
      <c r="O6" s="191"/>
    </row>
    <row r="7" spans="1:15" ht="21" x14ac:dyDescent="0.5">
      <c r="A7" s="6"/>
      <c r="B7" s="192">
        <v>2026</v>
      </c>
      <c r="C7" s="192"/>
      <c r="D7" s="192"/>
      <c r="E7" s="192"/>
      <c r="F7" s="192"/>
      <c r="G7" s="192"/>
      <c r="H7" s="192"/>
      <c r="I7" s="192"/>
      <c r="J7" s="192"/>
      <c r="K7" s="192"/>
      <c r="L7" s="192"/>
      <c r="M7" s="192"/>
      <c r="N7" s="192"/>
      <c r="O7" s="192"/>
    </row>
    <row r="8" spans="1:15" ht="18" x14ac:dyDescent="0.55000000000000004">
      <c r="A8" s="7"/>
      <c r="B8" s="193" t="s">
        <v>3</v>
      </c>
      <c r="C8" s="193"/>
      <c r="D8" s="193"/>
      <c r="E8" s="193"/>
      <c r="F8" s="193"/>
      <c r="G8" s="193"/>
      <c r="H8" s="193"/>
      <c r="I8" s="193"/>
      <c r="J8" s="193"/>
      <c r="K8" s="193"/>
      <c r="L8" s="193"/>
      <c r="M8" s="193"/>
      <c r="N8" s="193"/>
    </row>
    <row r="9" spans="1:15" ht="15.75" x14ac:dyDescent="0.5">
      <c r="A9" s="1"/>
      <c r="B9" s="188" t="s">
        <v>4</v>
      </c>
      <c r="C9" s="188"/>
      <c r="D9" s="188"/>
      <c r="E9" s="188"/>
      <c r="F9" s="188"/>
      <c r="G9" s="188"/>
      <c r="H9" s="188"/>
      <c r="I9" s="188"/>
      <c r="J9" s="188"/>
      <c r="K9" s="188"/>
      <c r="L9" s="188"/>
      <c r="M9" s="188"/>
      <c r="N9" s="6"/>
    </row>
    <row r="10" spans="1:15" ht="38.25" customHeight="1" x14ac:dyDescent="0.5">
      <c r="A10" s="1"/>
      <c r="B10" s="8"/>
      <c r="C10" s="9" t="s">
        <v>5</v>
      </c>
      <c r="D10" s="186" t="s">
        <v>6</v>
      </c>
      <c r="E10" s="186"/>
      <c r="F10" s="186"/>
      <c r="G10" s="186"/>
      <c r="H10" s="186"/>
      <c r="I10" s="186"/>
      <c r="J10" s="186"/>
      <c r="K10" s="186"/>
      <c r="L10" s="186"/>
      <c r="M10" s="186"/>
      <c r="N10" s="186"/>
    </row>
    <row r="11" spans="1:15" ht="15.75" x14ac:dyDescent="0.5">
      <c r="A11" s="1"/>
      <c r="B11" s="8"/>
      <c r="C11" s="9" t="s">
        <v>7</v>
      </c>
      <c r="D11" s="186" t="s">
        <v>279</v>
      </c>
      <c r="E11" s="186"/>
      <c r="F11" s="186"/>
      <c r="G11" s="186"/>
      <c r="H11" s="186"/>
      <c r="I11" s="186"/>
      <c r="J11" s="186"/>
      <c r="K11" s="186"/>
      <c r="L11" s="186"/>
      <c r="M11" s="186"/>
      <c r="N11" s="186"/>
    </row>
    <row r="12" spans="1:15" ht="15.75" x14ac:dyDescent="0.5">
      <c r="A12" s="1"/>
      <c r="B12" s="8"/>
      <c r="C12" s="10"/>
      <c r="D12" s="186" t="s">
        <v>8</v>
      </c>
      <c r="E12" s="186"/>
      <c r="F12" s="186"/>
      <c r="G12" s="186"/>
      <c r="H12" s="186"/>
      <c r="I12" s="186"/>
      <c r="J12" s="186"/>
      <c r="K12" s="186"/>
      <c r="L12" s="186"/>
      <c r="M12" s="186"/>
      <c r="N12" s="186"/>
    </row>
    <row r="13" spans="1:15" ht="15.75" x14ac:dyDescent="0.5">
      <c r="A13" s="1"/>
      <c r="B13" s="8"/>
      <c r="C13" s="10"/>
      <c r="D13" s="187" t="s">
        <v>9</v>
      </c>
      <c r="E13" s="187"/>
      <c r="F13" s="187"/>
      <c r="G13" s="187"/>
      <c r="H13" s="187"/>
      <c r="I13" s="187"/>
      <c r="J13" s="187"/>
      <c r="K13" s="187"/>
      <c r="L13" s="187"/>
      <c r="M13" s="187"/>
      <c r="N13" s="187"/>
    </row>
    <row r="14" spans="1:15" ht="15.75" x14ac:dyDescent="0.5">
      <c r="A14" s="1"/>
      <c r="B14" s="8"/>
      <c r="C14" s="10"/>
      <c r="D14" s="186" t="s">
        <v>10</v>
      </c>
      <c r="E14" s="186"/>
      <c r="F14" s="186"/>
      <c r="G14" s="186"/>
      <c r="H14" s="186"/>
      <c r="I14" s="186"/>
      <c r="J14" s="186"/>
      <c r="K14" s="186"/>
      <c r="L14" s="186"/>
      <c r="M14" s="186"/>
      <c r="N14" s="186"/>
    </row>
    <row r="15" spans="1:15" ht="15.75" x14ac:dyDescent="0.5">
      <c r="A15" s="1"/>
      <c r="B15" s="8"/>
      <c r="C15" s="10"/>
      <c r="D15" s="186" t="s">
        <v>11</v>
      </c>
      <c r="E15" s="186"/>
      <c r="F15" s="186"/>
      <c r="G15" s="186"/>
      <c r="H15" s="186"/>
      <c r="I15" s="186"/>
      <c r="J15" s="186"/>
      <c r="K15" s="186"/>
      <c r="L15" s="186"/>
      <c r="M15" s="186"/>
      <c r="N15" s="186"/>
    </row>
    <row r="16" spans="1:15" ht="65.25" customHeight="1" x14ac:dyDescent="0.5">
      <c r="A16" s="1"/>
      <c r="B16" s="8"/>
      <c r="C16" s="9" t="s">
        <v>12</v>
      </c>
      <c r="D16" s="186" t="s">
        <v>331</v>
      </c>
      <c r="E16" s="186"/>
      <c r="F16" s="186"/>
      <c r="G16" s="186"/>
      <c r="H16" s="186"/>
      <c r="I16" s="186"/>
      <c r="J16" s="186"/>
      <c r="K16" s="186"/>
      <c r="L16" s="186"/>
      <c r="M16" s="186"/>
      <c r="N16" s="186"/>
    </row>
    <row r="17" spans="1:14" ht="81.75" customHeight="1" x14ac:dyDescent="0.5">
      <c r="A17" s="1"/>
      <c r="B17" s="8"/>
      <c r="C17" s="9" t="s">
        <v>13</v>
      </c>
      <c r="D17" s="186" t="s">
        <v>280</v>
      </c>
      <c r="E17" s="186"/>
      <c r="F17" s="186"/>
      <c r="G17" s="186"/>
      <c r="H17" s="186"/>
      <c r="I17" s="186"/>
      <c r="J17" s="186"/>
      <c r="K17" s="186"/>
      <c r="L17" s="186"/>
      <c r="M17" s="186"/>
      <c r="N17" s="186"/>
    </row>
    <row r="18" spans="1:14" ht="21.7" customHeight="1" x14ac:dyDescent="0.5">
      <c r="A18" s="1"/>
      <c r="B18" s="8"/>
      <c r="C18" s="9"/>
      <c r="D18" s="194" t="s">
        <v>320</v>
      </c>
      <c r="E18" s="194"/>
      <c r="F18" s="194"/>
      <c r="G18" s="194"/>
      <c r="H18" s="194"/>
      <c r="I18" s="194"/>
      <c r="J18" s="194"/>
      <c r="K18" s="194"/>
      <c r="L18" s="194"/>
      <c r="M18" s="194"/>
      <c r="N18" s="194"/>
    </row>
    <row r="19" spans="1:14" ht="64.900000000000006" customHeight="1" x14ac:dyDescent="0.5">
      <c r="A19" s="1"/>
      <c r="B19" s="8"/>
      <c r="C19" s="9" t="s">
        <v>15</v>
      </c>
      <c r="D19" s="186" t="s">
        <v>16</v>
      </c>
      <c r="E19" s="186"/>
      <c r="F19" s="186"/>
      <c r="G19" s="186"/>
      <c r="H19" s="186"/>
      <c r="I19" s="186"/>
      <c r="J19" s="186"/>
      <c r="K19" s="186"/>
      <c r="L19" s="186"/>
      <c r="M19" s="186"/>
      <c r="N19" s="186"/>
    </row>
    <row r="20" spans="1:14" ht="14.35" customHeight="1" x14ac:dyDescent="0.5">
      <c r="A20" s="1"/>
      <c r="B20" s="8"/>
      <c r="C20" s="9"/>
      <c r="D20" s="194" t="s">
        <v>321</v>
      </c>
      <c r="E20" s="194"/>
      <c r="F20" s="194"/>
      <c r="G20" s="194"/>
      <c r="H20" s="194"/>
      <c r="I20" s="194"/>
      <c r="J20" s="194"/>
      <c r="K20" s="194"/>
      <c r="L20" s="194"/>
      <c r="M20" s="194"/>
      <c r="N20" s="194"/>
    </row>
    <row r="21" spans="1:14" ht="70.5" customHeight="1" x14ac:dyDescent="0.5">
      <c r="A21" s="1"/>
      <c r="B21" s="8"/>
      <c r="C21" s="9" t="s">
        <v>18</v>
      </c>
      <c r="D21" s="186" t="s">
        <v>19</v>
      </c>
      <c r="E21" s="186"/>
      <c r="F21" s="186"/>
      <c r="G21" s="186"/>
      <c r="H21" s="186"/>
      <c r="I21" s="186"/>
      <c r="J21" s="186"/>
      <c r="K21" s="186"/>
      <c r="L21" s="186"/>
      <c r="M21" s="186"/>
      <c r="N21" s="186"/>
    </row>
    <row r="22" spans="1:14" ht="70.5" customHeight="1" x14ac:dyDescent="0.5">
      <c r="A22" s="1"/>
      <c r="B22" s="8"/>
      <c r="C22" s="9" t="s">
        <v>20</v>
      </c>
      <c r="D22" s="197" t="s">
        <v>333</v>
      </c>
      <c r="E22" s="197"/>
      <c r="F22" s="197"/>
      <c r="G22" s="197"/>
      <c r="H22" s="197"/>
      <c r="I22" s="197"/>
      <c r="J22" s="197"/>
      <c r="K22" s="197"/>
      <c r="L22" s="197"/>
      <c r="M22" s="197"/>
      <c r="N22" s="197"/>
    </row>
    <row r="23" spans="1:14" ht="15.75" x14ac:dyDescent="0.5">
      <c r="A23" s="1"/>
      <c r="B23" s="8"/>
      <c r="C23" s="9" t="s">
        <v>21</v>
      </c>
      <c r="D23" s="186" t="s">
        <v>22</v>
      </c>
      <c r="E23" s="186"/>
      <c r="F23" s="186"/>
      <c r="G23" s="186"/>
      <c r="H23" s="186"/>
      <c r="I23" s="186"/>
      <c r="J23" s="186"/>
      <c r="K23" s="186"/>
      <c r="L23" s="186"/>
      <c r="M23" s="186"/>
      <c r="N23" s="186"/>
    </row>
    <row r="24" spans="1:14" ht="54" customHeight="1" x14ac:dyDescent="0.5">
      <c r="A24" s="1"/>
      <c r="B24" s="8"/>
      <c r="C24" s="9" t="s">
        <v>23</v>
      </c>
      <c r="D24" s="186" t="s">
        <v>282</v>
      </c>
      <c r="E24" s="186"/>
      <c r="F24" s="186"/>
      <c r="G24" s="186"/>
      <c r="H24" s="186"/>
      <c r="I24" s="186"/>
      <c r="J24" s="186"/>
      <c r="K24" s="186"/>
      <c r="L24" s="186"/>
      <c r="M24" s="186"/>
      <c r="N24" s="186"/>
    </row>
    <row r="25" spans="1:14" ht="21.75" customHeight="1" x14ac:dyDescent="0.5">
      <c r="A25" s="1"/>
      <c r="B25" s="8"/>
      <c r="C25" s="9" t="s">
        <v>329</v>
      </c>
      <c r="D25" s="197" t="s">
        <v>281</v>
      </c>
      <c r="E25" s="197"/>
      <c r="F25" s="197"/>
      <c r="G25" s="197"/>
      <c r="H25" s="197"/>
      <c r="I25" s="197"/>
      <c r="J25" s="197"/>
      <c r="K25" s="197"/>
      <c r="L25" s="197"/>
      <c r="M25" s="197"/>
      <c r="N25" s="197"/>
    </row>
    <row r="26" spans="1:14" ht="69" customHeight="1" x14ac:dyDescent="0.5">
      <c r="A26" s="1"/>
      <c r="B26" s="8"/>
      <c r="C26" s="11" t="s">
        <v>24</v>
      </c>
      <c r="D26" s="195" t="s">
        <v>25</v>
      </c>
      <c r="E26" s="195"/>
      <c r="F26" s="195"/>
      <c r="G26" s="195"/>
      <c r="H26" s="195"/>
      <c r="I26" s="195"/>
      <c r="J26" s="195"/>
      <c r="K26" s="195"/>
      <c r="L26" s="195"/>
      <c r="M26" s="195"/>
      <c r="N26" s="195"/>
    </row>
    <row r="27" spans="1:14" ht="15.75" customHeight="1" x14ac:dyDescent="0.5">
      <c r="A27" s="1"/>
      <c r="B27" s="6"/>
      <c r="C27" s="12"/>
      <c r="D27" s="196" t="s">
        <v>26</v>
      </c>
      <c r="E27" s="196"/>
      <c r="F27" s="196"/>
      <c r="G27" s="196"/>
      <c r="H27" s="196"/>
      <c r="I27" s="196"/>
      <c r="J27" s="196"/>
      <c r="K27" s="196"/>
      <c r="L27" s="196"/>
      <c r="M27" s="196"/>
      <c r="N27" s="196"/>
    </row>
    <row r="28" spans="1:14" x14ac:dyDescent="0.45">
      <c r="A28" s="13"/>
      <c r="D28" s="196"/>
      <c r="E28" s="196"/>
      <c r="F28" s="196"/>
      <c r="G28" s="196"/>
      <c r="H28" s="196"/>
      <c r="I28" s="196"/>
      <c r="J28" s="196"/>
      <c r="K28" s="196"/>
      <c r="L28" s="196"/>
      <c r="M28" s="196"/>
      <c r="N28" s="196"/>
    </row>
    <row r="29" spans="1:14" x14ac:dyDescent="0.45">
      <c r="A29" s="13"/>
      <c r="D29" s="196"/>
      <c r="E29" s="196"/>
      <c r="F29" s="196"/>
      <c r="G29" s="196"/>
      <c r="H29" s="196"/>
      <c r="I29" s="196"/>
      <c r="J29" s="196"/>
      <c r="K29" s="196"/>
      <c r="L29" s="196"/>
      <c r="M29" s="196"/>
      <c r="N29" s="196"/>
    </row>
    <row r="30" spans="1:14" ht="14.65" thickBot="1" x14ac:dyDescent="0.5">
      <c r="A30" s="13"/>
      <c r="D30" s="166"/>
      <c r="E30" s="166"/>
      <c r="F30" s="166"/>
      <c r="G30" s="166"/>
      <c r="H30" s="166"/>
      <c r="I30" s="166"/>
      <c r="J30" s="166"/>
      <c r="K30" s="166"/>
      <c r="L30" s="166"/>
      <c r="M30" s="166"/>
      <c r="N30" s="166"/>
    </row>
    <row r="31" spans="1:14" ht="14.65" thickBot="1" x14ac:dyDescent="0.5">
      <c r="A31" s="13"/>
      <c r="C31" s="172" t="s">
        <v>325</v>
      </c>
      <c r="D31" s="173"/>
      <c r="E31" s="173"/>
      <c r="F31" s="176"/>
      <c r="G31" s="199"/>
      <c r="H31" s="200"/>
      <c r="I31" s="200"/>
      <c r="J31" s="200"/>
      <c r="K31" s="200"/>
      <c r="L31" s="200"/>
      <c r="M31" s="200"/>
      <c r="N31" s="201"/>
    </row>
    <row r="32" spans="1:14" ht="14.65" thickBot="1" x14ac:dyDescent="0.5">
      <c r="A32" s="13"/>
      <c r="C32" s="174" t="s">
        <v>326</v>
      </c>
      <c r="D32" s="169"/>
      <c r="E32" s="178"/>
      <c r="F32" s="199"/>
      <c r="G32" s="200"/>
      <c r="H32" s="200"/>
      <c r="I32" s="200"/>
      <c r="J32" s="200"/>
      <c r="K32" s="200"/>
      <c r="L32" s="200"/>
      <c r="M32" s="200"/>
      <c r="N32" s="201"/>
    </row>
    <row r="33" spans="1:14" ht="14.65" thickBot="1" x14ac:dyDescent="0.5">
      <c r="A33" s="13"/>
      <c r="C33" s="175" t="s">
        <v>327</v>
      </c>
      <c r="D33" s="177"/>
      <c r="E33" s="202"/>
      <c r="F33" s="203"/>
      <c r="G33" s="203"/>
      <c r="H33" s="203"/>
      <c r="I33" s="203"/>
      <c r="J33" s="203"/>
      <c r="K33" s="203"/>
      <c r="L33" s="203"/>
      <c r="M33" s="203"/>
      <c r="N33" s="204"/>
    </row>
    <row r="34" spans="1:14" ht="14.25" customHeight="1" x14ac:dyDescent="0.45">
      <c r="A34" s="13"/>
      <c r="C34" s="205"/>
      <c r="D34" s="207" t="s">
        <v>328</v>
      </c>
      <c r="E34" s="207"/>
      <c r="F34" s="207"/>
      <c r="G34" s="207"/>
      <c r="H34" s="207"/>
      <c r="I34" s="207"/>
      <c r="J34" s="207"/>
      <c r="K34" s="207"/>
      <c r="L34" s="207"/>
      <c r="M34" s="207"/>
      <c r="N34" s="208"/>
    </row>
    <row r="35" spans="1:14" ht="14.65" thickBot="1" x14ac:dyDescent="0.5">
      <c r="A35" s="13"/>
      <c r="C35" s="206"/>
      <c r="D35" s="209"/>
      <c r="E35" s="209"/>
      <c r="F35" s="209"/>
      <c r="G35" s="209"/>
      <c r="H35" s="209"/>
      <c r="I35" s="209"/>
      <c r="J35" s="209"/>
      <c r="K35" s="209"/>
      <c r="L35" s="209"/>
      <c r="M35" s="209"/>
      <c r="N35" s="210"/>
    </row>
    <row r="36" spans="1:14" x14ac:dyDescent="0.45">
      <c r="A36" s="13"/>
      <c r="C36" s="171"/>
      <c r="D36" s="170"/>
      <c r="E36" s="170"/>
      <c r="F36" s="170"/>
      <c r="G36" s="170"/>
      <c r="H36" s="170"/>
      <c r="I36" s="170"/>
      <c r="J36" s="170"/>
      <c r="K36" s="170"/>
      <c r="L36" s="170"/>
      <c r="M36" s="170"/>
      <c r="N36" s="170"/>
    </row>
    <row r="37" spans="1:14" ht="15.75" x14ac:dyDescent="0.5">
      <c r="A37" s="13"/>
      <c r="C37" s="188" t="s">
        <v>27</v>
      </c>
      <c r="D37" s="188"/>
      <c r="E37" s="188"/>
      <c r="F37" s="188"/>
      <c r="G37" s="188"/>
      <c r="H37" s="188"/>
      <c r="I37" s="188"/>
      <c r="J37" s="188"/>
      <c r="K37" s="188"/>
      <c r="L37" s="188"/>
      <c r="M37" s="188"/>
      <c r="N37" s="188"/>
    </row>
    <row r="38" spans="1:14" ht="15.75" x14ac:dyDescent="0.5">
      <c r="A38" s="13"/>
      <c r="C38" s="159" t="s">
        <v>28</v>
      </c>
      <c r="D38" s="8"/>
      <c r="E38" s="8"/>
      <c r="F38" s="8"/>
      <c r="G38" s="8"/>
      <c r="H38" s="8"/>
      <c r="I38" s="8"/>
      <c r="J38" s="8"/>
      <c r="K38" s="8"/>
      <c r="L38" s="8"/>
      <c r="M38" s="8"/>
      <c r="N38" s="8"/>
    </row>
    <row r="39" spans="1:14" ht="15.75" x14ac:dyDescent="0.5">
      <c r="A39" s="13"/>
      <c r="C39" s="159" t="s">
        <v>29</v>
      </c>
      <c r="D39" s="8"/>
      <c r="E39" s="8"/>
      <c r="F39" s="8"/>
      <c r="G39" s="8"/>
      <c r="H39" s="8"/>
      <c r="I39" s="8"/>
      <c r="J39" s="8"/>
      <c r="K39" s="8"/>
      <c r="L39" s="8"/>
      <c r="M39" s="8"/>
      <c r="N39" s="8"/>
    </row>
    <row r="40" spans="1:14" ht="15.75" x14ac:dyDescent="0.5">
      <c r="A40" s="13"/>
      <c r="C40" s="159"/>
      <c r="D40" s="8"/>
      <c r="E40" s="8"/>
      <c r="F40" s="8"/>
      <c r="G40" s="8"/>
      <c r="H40" s="8"/>
      <c r="I40" s="8"/>
      <c r="J40" s="8"/>
      <c r="K40" s="8"/>
      <c r="L40" s="8"/>
      <c r="M40" s="8"/>
      <c r="N40" s="8"/>
    </row>
    <row r="41" spans="1:14" ht="15.75" x14ac:dyDescent="0.5">
      <c r="A41" s="13"/>
      <c r="C41" s="167" t="s">
        <v>324</v>
      </c>
      <c r="N41" s="8"/>
    </row>
    <row r="42" spans="1:14" ht="15.75" x14ac:dyDescent="0.5">
      <c r="A42" s="13"/>
      <c r="C42" s="198" t="s">
        <v>322</v>
      </c>
      <c r="D42" s="198"/>
      <c r="E42" s="198"/>
      <c r="F42" s="198"/>
      <c r="G42" s="198"/>
      <c r="H42" s="198"/>
      <c r="I42" s="198"/>
      <c r="J42" s="198"/>
      <c r="K42" s="8"/>
      <c r="L42" s="8"/>
      <c r="M42" s="8"/>
    </row>
    <row r="43" spans="1:14" ht="15.75" x14ac:dyDescent="0.5">
      <c r="A43" s="13"/>
      <c r="C43" s="168" t="s">
        <v>323</v>
      </c>
      <c r="D43" s="157"/>
      <c r="E43" s="157"/>
      <c r="F43" s="8"/>
      <c r="G43" s="8"/>
      <c r="H43" s="8"/>
      <c r="I43" s="8"/>
      <c r="J43" s="8"/>
      <c r="K43" s="8"/>
      <c r="L43" s="8"/>
      <c r="M43" s="8"/>
    </row>
    <row r="44" spans="1:14" x14ac:dyDescent="0.45">
      <c r="C44" s="194" t="s">
        <v>17</v>
      </c>
      <c r="D44" s="194"/>
      <c r="E44" s="194"/>
      <c r="F44" s="194"/>
      <c r="G44" s="194"/>
      <c r="H44" s="194"/>
      <c r="I44" s="194"/>
      <c r="J44" s="194"/>
      <c r="K44" s="194"/>
      <c r="L44" s="194"/>
      <c r="M44" s="194"/>
    </row>
    <row r="45" spans="1:14" x14ac:dyDescent="0.45">
      <c r="C45" s="194" t="s">
        <v>14</v>
      </c>
      <c r="D45" s="194"/>
      <c r="E45" s="194"/>
      <c r="F45" s="194"/>
      <c r="G45" s="194"/>
      <c r="H45" s="194"/>
      <c r="I45" s="194"/>
      <c r="J45" s="194"/>
      <c r="K45" s="194"/>
      <c r="L45" s="194"/>
      <c r="M45" s="194"/>
    </row>
    <row r="46" spans="1:14" x14ac:dyDescent="0.45">
      <c r="C46" s="168" t="s">
        <v>274</v>
      </c>
    </row>
    <row r="51" spans="3:9" x14ac:dyDescent="0.45">
      <c r="F51" s="56"/>
      <c r="G51" s="56"/>
      <c r="H51" s="56"/>
    </row>
    <row r="52" spans="3:9" ht="15" customHeight="1" x14ac:dyDescent="0.45">
      <c r="C52" s="56"/>
      <c r="D52" s="56"/>
      <c r="E52" s="56"/>
      <c r="I52" s="56"/>
    </row>
    <row r="53" spans="3:9" x14ac:dyDescent="0.45">
      <c r="F53" s="56"/>
      <c r="G53" s="56"/>
      <c r="H53" s="56"/>
    </row>
    <row r="54" spans="3:9" x14ac:dyDescent="0.45">
      <c r="C54" s="56"/>
      <c r="D54" s="56"/>
      <c r="E54" s="56"/>
      <c r="I54" s="56"/>
    </row>
  </sheetData>
  <sheetProtection algorithmName="SHA-512" hashValue="zSZ325WGqgb+yPUq2rZ5EuGDqyqYfXxUb89s+4tCN9nbgW3Z/PJljv5c6kWI0j1sWqF12UUtQigFtnJ9lbCS2A==" saltValue="r+7Vmp4S+Q/m7p5jGdeBHg==" spinCount="100000" sheet="1" objects="1" scenarios="1"/>
  <mergeCells count="33">
    <mergeCell ref="C44:M44"/>
    <mergeCell ref="C45:M45"/>
    <mergeCell ref="D21:N21"/>
    <mergeCell ref="D22:N22"/>
    <mergeCell ref="D19:N19"/>
    <mergeCell ref="C42:J42"/>
    <mergeCell ref="G31:N31"/>
    <mergeCell ref="F32:N32"/>
    <mergeCell ref="E33:N33"/>
    <mergeCell ref="C34:C35"/>
    <mergeCell ref="D34:N35"/>
    <mergeCell ref="D17:N17"/>
    <mergeCell ref="D16:N16"/>
    <mergeCell ref="D18:N18"/>
    <mergeCell ref="D20:N20"/>
    <mergeCell ref="C37:N37"/>
    <mergeCell ref="D26:N26"/>
    <mergeCell ref="D27:N29"/>
    <mergeCell ref="D23:N23"/>
    <mergeCell ref="D25:N25"/>
    <mergeCell ref="D24:N24"/>
    <mergeCell ref="B9:M9"/>
    <mergeCell ref="B4:O4"/>
    <mergeCell ref="B5:O5"/>
    <mergeCell ref="B6:O6"/>
    <mergeCell ref="B7:O7"/>
    <mergeCell ref="B8:N8"/>
    <mergeCell ref="D10:N10"/>
    <mergeCell ref="D11:N11"/>
    <mergeCell ref="D12:N12"/>
    <mergeCell ref="D14:N14"/>
    <mergeCell ref="D15:N15"/>
    <mergeCell ref="D13:N13"/>
  </mergeCells>
  <conditionalFormatting sqref="A9:A27">
    <cfRule type="expression" dxfId="26" priority="35" stopIfTrue="1">
      <formula>IF(AND($H$44&lt;&gt;"",$H$45&lt;&gt;"",#REF!="Yes",$C$48="Yes",$C$51,$I$56&lt;&gt;"",OR($I$56="No",$D$59&lt;&gt;"")),TRUE,FALSE)</formula>
    </cfRule>
  </conditionalFormatting>
  <conditionalFormatting sqref="B4">
    <cfRule type="containsText" dxfId="25" priority="7" stopIfTrue="1" operator="containsText" text="Approved">
      <formula>NOT(ISERROR(SEARCH("Approved",B4)))</formula>
    </cfRule>
    <cfRule type="containsText" dxfId="24" priority="8" stopIfTrue="1" operator="containsText" text="Returned">
      <formula>NOT(ISERROR(SEARCH("Returned",B4)))</formula>
    </cfRule>
    <cfRule type="containsText" dxfId="23" priority="9" stopIfTrue="1" operator="containsText" text="Denied">
      <formula>NOT(ISERROR(SEARCH("Denied",B4)))</formula>
    </cfRule>
  </conditionalFormatting>
  <conditionalFormatting sqref="B6:B8">
    <cfRule type="containsText" dxfId="22" priority="3" stopIfTrue="1" operator="containsText" text="Approved">
      <formula>NOT(ISERROR(SEARCH("Approved",B6)))</formula>
    </cfRule>
    <cfRule type="containsText" dxfId="21" priority="4" stopIfTrue="1" operator="containsText" text="Returned">
      <formula>NOT(ISERROR(SEARCH("Returned",B6)))</formula>
    </cfRule>
    <cfRule type="containsText" dxfId="20" priority="5" stopIfTrue="1" operator="containsText" text="Denied">
      <formula>NOT(ISERROR(SEARCH("Denied",B6)))</formula>
    </cfRule>
  </conditionalFormatting>
  <hyperlinks>
    <hyperlink ref="C38" r:id="rId1" xr:uid="{00000000-0004-0000-0000-000002000000}"/>
    <hyperlink ref="C39" r:id="rId2" xr:uid="{00000000-0004-0000-0000-000003000000}"/>
    <hyperlink ref="D18:N18" r:id="rId3" display="Specific Prior Written Approval Template" xr:uid="{76352BBC-B3B8-45FD-B8CA-9B3D93A36D44}"/>
    <hyperlink ref="D20:N20" r:id="rId4" display="Less Than Arms-Length Rental Calculation Template -Scroll down to CACFP Budget" xr:uid="{68474B54-6A4F-4674-AC68-BF95033C7E33}"/>
    <hyperlink ref="C42:J42" r:id="rId5" display="Maine CACFP Budget Guidance - Scroll down to CACFP Budget" xr:uid="{14A18817-DBD4-4269-9911-5099686D7599}"/>
    <hyperlink ref="C44:M44" r:id="rId6" display="Less Than Arms-Length Rental Calculation Template" xr:uid="{C422439C-6774-4298-A977-A60DFF56D800}"/>
    <hyperlink ref="C45:M45" r:id="rId7" display="Specific Prior Written Approval Template" xr:uid="{94CF0153-7B4E-45ED-8D69-199A25A02D9C}"/>
    <hyperlink ref="C46" r:id="rId8" xr:uid="{9E9A88E8-7461-480B-A24E-39A86D2A0836}"/>
    <hyperlink ref="C43" r:id="rId9" xr:uid="{54D0C719-50A4-4DE6-A528-561E883D7C65}"/>
  </hyperlinks>
  <pageMargins left="0.7" right="0.7" top="0.75" bottom="0.75" header="0.3" footer="0.3"/>
  <pageSetup scale="62" orientation="portrait"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57"/>
  <sheetViews>
    <sheetView zoomScaleNormal="100" workbookViewId="0">
      <selection activeCell="G22" sqref="G22:H22"/>
    </sheetView>
  </sheetViews>
  <sheetFormatPr defaultColWidth="9.19921875" defaultRowHeight="14.25" x14ac:dyDescent="0.45"/>
  <cols>
    <col min="1" max="1" width="2.19921875" style="3" customWidth="1"/>
    <col min="2" max="2" width="2.6640625" style="3" customWidth="1"/>
    <col min="3" max="3" width="9.19921875" style="3"/>
    <col min="4" max="4" width="15.73046875" style="3" customWidth="1"/>
    <col min="5" max="7" width="9.19921875" style="3"/>
    <col min="8" max="8" width="12.53125" style="3" customWidth="1"/>
    <col min="9" max="10" width="9.19921875" style="3"/>
    <col min="11" max="11" width="11.53125" style="3" customWidth="1"/>
    <col min="12" max="12" width="13.73046875" style="3" customWidth="1"/>
    <col min="13" max="13" width="17.46484375" style="3" customWidth="1"/>
    <col min="14" max="16384" width="9.19921875" style="3"/>
  </cols>
  <sheetData>
    <row r="1" spans="1:18" x14ac:dyDescent="0.45">
      <c r="A1" s="26" t="s">
        <v>283</v>
      </c>
    </row>
    <row r="2" spans="1:18" x14ac:dyDescent="0.45">
      <c r="A2" s="26" t="s">
        <v>0</v>
      </c>
    </row>
    <row r="3" spans="1:18" x14ac:dyDescent="0.45">
      <c r="A3" s="26" t="s">
        <v>334</v>
      </c>
    </row>
    <row r="6" spans="1:18" ht="18" x14ac:dyDescent="0.55000000000000004">
      <c r="B6" s="225" t="s">
        <v>30</v>
      </c>
      <c r="C6" s="225"/>
      <c r="D6" s="225"/>
      <c r="E6" s="225"/>
      <c r="F6" s="225"/>
      <c r="G6" s="225"/>
      <c r="H6" s="225"/>
      <c r="I6" s="225"/>
      <c r="J6" s="225"/>
      <c r="K6" s="225"/>
      <c r="L6" s="225"/>
      <c r="M6" s="225"/>
      <c r="N6" s="225"/>
      <c r="O6" s="225"/>
      <c r="P6" s="225"/>
      <c r="Q6" s="225"/>
    </row>
    <row r="7" spans="1:18" ht="15.75" x14ac:dyDescent="0.5">
      <c r="B7" s="188" t="s">
        <v>31</v>
      </c>
      <c r="C7" s="188"/>
      <c r="D7" s="188"/>
      <c r="E7" s="188"/>
      <c r="F7" s="188"/>
      <c r="G7" s="188"/>
      <c r="H7" s="188"/>
      <c r="I7" s="188"/>
      <c r="J7" s="188"/>
      <c r="K7" s="188"/>
      <c r="L7" s="188"/>
      <c r="M7" s="188"/>
      <c r="N7" s="188"/>
      <c r="O7" s="8"/>
      <c r="P7" s="8"/>
      <c r="Q7" s="8"/>
      <c r="R7" s="6"/>
    </row>
    <row r="8" spans="1:18" ht="15.75" x14ac:dyDescent="0.5">
      <c r="B8" s="10"/>
      <c r="C8" s="226" t="s">
        <v>32</v>
      </c>
      <c r="D8" s="226"/>
      <c r="E8" s="226"/>
      <c r="F8" s="226"/>
      <c r="G8" s="226"/>
      <c r="H8" s="226"/>
      <c r="I8" s="226"/>
      <c r="J8" s="226"/>
      <c r="K8" s="226"/>
      <c r="L8" s="226"/>
      <c r="M8" s="226"/>
      <c r="N8" s="226"/>
      <c r="O8" s="8"/>
      <c r="P8" s="8"/>
      <c r="Q8" s="8"/>
      <c r="R8" s="6"/>
    </row>
    <row r="9" spans="1:18" ht="15.75" x14ac:dyDescent="0.5">
      <c r="B9" s="10"/>
      <c r="C9" s="10"/>
      <c r="D9" s="10"/>
      <c r="E9" s="10"/>
      <c r="F9" s="10"/>
      <c r="G9" s="10"/>
      <c r="H9" s="10"/>
      <c r="I9" s="10"/>
      <c r="J9" s="10"/>
      <c r="K9" s="10"/>
      <c r="L9" s="10"/>
      <c r="M9" s="10"/>
      <c r="N9" s="10"/>
      <c r="O9" s="8"/>
      <c r="P9" s="8"/>
      <c r="Q9" s="8"/>
      <c r="R9" s="6"/>
    </row>
    <row r="10" spans="1:18" ht="15.75" x14ac:dyDescent="0.5">
      <c r="B10" s="10"/>
      <c r="C10" s="227" t="s">
        <v>33</v>
      </c>
      <c r="D10" s="228"/>
      <c r="E10" s="229"/>
      <c r="F10" s="230"/>
      <c r="G10" s="230"/>
      <c r="H10" s="230"/>
      <c r="I10" s="230"/>
      <c r="J10" s="230"/>
      <c r="K10" s="230"/>
      <c r="L10" s="230"/>
      <c r="M10" s="230"/>
      <c r="N10" s="231"/>
      <c r="O10" s="8"/>
      <c r="P10" s="8"/>
      <c r="Q10" s="8"/>
      <c r="R10" s="6"/>
    </row>
    <row r="11" spans="1:18" ht="15.75" x14ac:dyDescent="0.5">
      <c r="B11" s="10"/>
      <c r="C11" s="232" t="s">
        <v>34</v>
      </c>
      <c r="D11" s="233"/>
      <c r="E11" s="234"/>
      <c r="F11" s="235"/>
      <c r="G11" s="236"/>
      <c r="H11" s="98"/>
      <c r="I11" s="98"/>
      <c r="J11" s="98"/>
      <c r="K11" s="98"/>
      <c r="L11" s="98"/>
      <c r="M11" s="98"/>
      <c r="N11" s="98"/>
      <c r="O11" s="8"/>
      <c r="P11" s="8"/>
      <c r="Q11" s="8"/>
      <c r="R11" s="6"/>
    </row>
    <row r="12" spans="1:18" ht="15.75" x14ac:dyDescent="0.5">
      <c r="B12" s="10"/>
      <c r="C12" s="212" t="s">
        <v>35</v>
      </c>
      <c r="D12" s="213"/>
      <c r="E12" s="214"/>
      <c r="F12" s="215"/>
      <c r="G12" s="216"/>
      <c r="H12" s="98"/>
      <c r="I12" s="98"/>
      <c r="J12" s="98"/>
      <c r="K12" s="98"/>
      <c r="L12" s="98"/>
      <c r="M12" s="98"/>
      <c r="N12" s="98"/>
      <c r="O12" s="8"/>
      <c r="P12" s="8"/>
      <c r="Q12" s="8"/>
      <c r="R12" s="6"/>
    </row>
    <row r="13" spans="1:18" ht="15.75" x14ac:dyDescent="0.5">
      <c r="B13" s="10"/>
      <c r="C13" s="212" t="s">
        <v>36</v>
      </c>
      <c r="D13" s="213"/>
      <c r="E13" s="214"/>
      <c r="F13" s="223"/>
      <c r="G13" s="224"/>
      <c r="H13" s="98"/>
      <c r="I13" s="98"/>
      <c r="J13" s="98"/>
      <c r="K13" s="98"/>
      <c r="L13" s="98"/>
      <c r="M13" s="98"/>
      <c r="N13" s="98"/>
      <c r="O13" s="8"/>
      <c r="P13" s="8"/>
      <c r="Q13" s="8"/>
      <c r="R13" s="6"/>
    </row>
    <row r="14" spans="1:18" ht="15.75" x14ac:dyDescent="0.5">
      <c r="B14" s="10"/>
      <c r="C14" s="217" t="s">
        <v>37</v>
      </c>
      <c r="D14" s="218"/>
      <c r="E14" s="219"/>
      <c r="F14" s="220"/>
      <c r="G14" s="221"/>
      <c r="H14" s="98"/>
      <c r="I14" s="98"/>
      <c r="J14" s="98"/>
      <c r="K14" s="98"/>
      <c r="L14" s="98"/>
      <c r="M14" s="98"/>
      <c r="N14" s="98"/>
      <c r="O14" s="8"/>
      <c r="P14" s="8"/>
      <c r="Q14" s="8"/>
      <c r="R14" s="6"/>
    </row>
    <row r="15" spans="1:18" ht="15.75" x14ac:dyDescent="0.5">
      <c r="B15" s="10"/>
      <c r="C15" s="10"/>
      <c r="D15" s="10"/>
      <c r="E15" s="10"/>
      <c r="F15" s="10"/>
      <c r="G15" s="10"/>
      <c r="H15" s="10"/>
      <c r="I15" s="10"/>
      <c r="J15" s="10"/>
      <c r="K15" s="10"/>
      <c r="L15" s="10"/>
      <c r="M15" s="10"/>
      <c r="N15" s="10"/>
      <c r="O15" s="8"/>
      <c r="P15" s="8"/>
      <c r="Q15" s="8"/>
      <c r="R15" s="6"/>
    </row>
    <row r="16" spans="1:18" ht="15.75" x14ac:dyDescent="0.5">
      <c r="B16" s="188" t="s">
        <v>267</v>
      </c>
      <c r="C16" s="188"/>
      <c r="D16" s="188"/>
      <c r="E16" s="188"/>
      <c r="F16" s="188"/>
      <c r="G16" s="188"/>
      <c r="H16" s="188"/>
      <c r="I16" s="188"/>
      <c r="J16" s="188"/>
      <c r="K16" s="188"/>
      <c r="L16" s="188"/>
      <c r="M16" s="188"/>
      <c r="N16" s="188"/>
      <c r="O16" s="188"/>
      <c r="P16" s="188"/>
      <c r="Q16" s="188"/>
    </row>
    <row r="17" spans="1:19" ht="57.75" customHeight="1" x14ac:dyDescent="0.5">
      <c r="B17" s="8"/>
      <c r="C17" s="222" t="s">
        <v>342</v>
      </c>
      <c r="D17" s="222"/>
      <c r="E17" s="222"/>
      <c r="F17" s="222"/>
      <c r="G17" s="222"/>
      <c r="H17" s="222"/>
      <c r="I17" s="222"/>
      <c r="J17" s="222"/>
      <c r="K17" s="222"/>
      <c r="L17" s="222"/>
      <c r="M17" s="222"/>
      <c r="N17" s="222"/>
      <c r="O17" s="222"/>
      <c r="P17" s="8"/>
      <c r="Q17" s="8"/>
    </row>
    <row r="18" spans="1:19" ht="15.75" x14ac:dyDescent="0.5">
      <c r="A18" s="99"/>
      <c r="B18" s="100"/>
      <c r="C18" s="168" t="s">
        <v>38</v>
      </c>
      <c r="D18" s="101"/>
      <c r="E18" s="101"/>
      <c r="F18" s="101"/>
      <c r="G18" s="101"/>
      <c r="H18" s="101"/>
      <c r="I18" s="183" t="s">
        <v>330</v>
      </c>
      <c r="J18" s="95"/>
      <c r="K18" s="95"/>
      <c r="L18" s="95"/>
      <c r="M18" s="95"/>
      <c r="N18" s="95"/>
      <c r="O18" s="95"/>
      <c r="P18" s="8"/>
      <c r="Q18" s="8"/>
    </row>
    <row r="19" spans="1:19" ht="15.75" x14ac:dyDescent="0.5">
      <c r="B19" s="8"/>
      <c r="C19" s="96"/>
      <c r="D19" s="97"/>
      <c r="E19" s="97"/>
      <c r="F19" s="97"/>
      <c r="G19" s="97"/>
      <c r="H19" s="97"/>
      <c r="I19" s="97"/>
      <c r="J19" s="95"/>
      <c r="K19" s="95"/>
      <c r="L19" s="95"/>
      <c r="M19" s="95"/>
      <c r="N19" s="95"/>
      <c r="O19" s="95"/>
      <c r="P19" s="8"/>
      <c r="Q19" s="8"/>
    </row>
    <row r="20" spans="1:19" ht="15.75" x14ac:dyDescent="0.5">
      <c r="B20" s="6"/>
      <c r="C20" s="211"/>
      <c r="D20" s="211" t="s">
        <v>39</v>
      </c>
      <c r="E20" s="211"/>
      <c r="F20" s="211"/>
      <c r="G20" s="211" t="s">
        <v>40</v>
      </c>
      <c r="H20" s="211"/>
      <c r="I20" s="211" t="s">
        <v>41</v>
      </c>
      <c r="J20" s="211"/>
      <c r="K20" s="211"/>
      <c r="L20" s="211"/>
      <c r="M20" s="211"/>
      <c r="N20" s="211" t="s">
        <v>284</v>
      </c>
      <c r="O20" s="211"/>
      <c r="P20" s="211"/>
      <c r="Q20" s="211"/>
      <c r="R20" s="211"/>
    </row>
    <row r="21" spans="1:19" ht="15.75" x14ac:dyDescent="0.5">
      <c r="B21" s="6"/>
      <c r="C21" s="211"/>
      <c r="D21" s="211"/>
      <c r="E21" s="211"/>
      <c r="F21" s="211"/>
      <c r="G21" s="211"/>
      <c r="H21" s="211"/>
      <c r="I21" s="211"/>
      <c r="J21" s="211"/>
      <c r="K21" s="211"/>
      <c r="L21" s="211"/>
      <c r="M21" s="211"/>
      <c r="N21" s="211"/>
      <c r="O21" s="211"/>
      <c r="P21" s="211"/>
      <c r="Q21" s="211"/>
      <c r="R21" s="211"/>
    </row>
    <row r="22" spans="1:19" ht="15.75" x14ac:dyDescent="0.5">
      <c r="B22" s="6"/>
      <c r="C22" s="63"/>
      <c r="D22" s="243" t="s">
        <v>42</v>
      </c>
      <c r="E22" s="243"/>
      <c r="F22" s="243"/>
      <c r="G22" s="241"/>
      <c r="H22" s="241"/>
      <c r="I22" s="242"/>
      <c r="J22" s="242"/>
      <c r="K22" s="242"/>
      <c r="L22" s="242"/>
      <c r="M22" s="242"/>
      <c r="N22" s="237"/>
      <c r="O22" s="237"/>
      <c r="P22" s="237"/>
      <c r="Q22" s="237"/>
      <c r="R22" s="237"/>
    </row>
    <row r="23" spans="1:19" ht="30" customHeight="1" x14ac:dyDescent="0.5">
      <c r="B23" s="6"/>
      <c r="C23" s="63"/>
      <c r="D23" s="239" t="s">
        <v>43</v>
      </c>
      <c r="E23" s="239"/>
      <c r="F23" s="239"/>
      <c r="G23" s="241"/>
      <c r="H23" s="241"/>
      <c r="I23" s="242"/>
      <c r="J23" s="242"/>
      <c r="K23" s="242"/>
      <c r="L23" s="242"/>
      <c r="M23" s="242"/>
      <c r="N23" s="237"/>
      <c r="O23" s="237"/>
      <c r="P23" s="237"/>
      <c r="Q23" s="237"/>
      <c r="R23" s="237"/>
    </row>
    <row r="24" spans="1:19" ht="15.75" x14ac:dyDescent="0.5">
      <c r="B24" s="6"/>
      <c r="C24" s="93"/>
      <c r="D24" s="6"/>
      <c r="E24" s="211" t="s">
        <v>44</v>
      </c>
      <c r="F24" s="211"/>
      <c r="G24" s="238">
        <f>G22+G23</f>
        <v>0</v>
      </c>
      <c r="H24" s="238"/>
      <c r="I24" s="19"/>
      <c r="J24" s="19"/>
      <c r="K24" s="19"/>
      <c r="L24" s="19"/>
      <c r="M24" s="19"/>
      <c r="N24" s="14"/>
      <c r="O24" s="14"/>
      <c r="P24" s="14"/>
      <c r="Q24" s="14"/>
      <c r="R24" s="14"/>
    </row>
    <row r="25" spans="1:19" ht="15.75" x14ac:dyDescent="0.5">
      <c r="B25" s="6"/>
      <c r="C25" s="93"/>
      <c r="D25" s="6"/>
      <c r="E25" s="6"/>
      <c r="F25" s="6"/>
      <c r="G25" s="16"/>
      <c r="H25" s="16"/>
      <c r="I25" s="17"/>
      <c r="J25" s="17"/>
      <c r="K25" s="17"/>
      <c r="L25" s="17"/>
      <c r="M25" s="17"/>
      <c r="N25" s="18"/>
    </row>
    <row r="26" spans="1:19" ht="15.75" x14ac:dyDescent="0.5">
      <c r="B26" s="6"/>
      <c r="C26" s="93"/>
      <c r="D26" s="6"/>
      <c r="E26" s="6"/>
      <c r="F26" s="6"/>
      <c r="G26" s="16"/>
      <c r="H26" s="16"/>
      <c r="I26" s="17"/>
      <c r="J26" s="17"/>
      <c r="K26" s="17"/>
      <c r="L26" s="17"/>
      <c r="M26" s="17"/>
      <c r="N26" s="18"/>
    </row>
    <row r="27" spans="1:19" ht="15.75" x14ac:dyDescent="0.5">
      <c r="B27" s="188" t="s">
        <v>268</v>
      </c>
      <c r="C27" s="188"/>
      <c r="D27" s="188"/>
      <c r="E27" s="188"/>
      <c r="F27" s="188"/>
      <c r="G27" s="188"/>
      <c r="H27" s="188"/>
      <c r="I27" s="188"/>
      <c r="J27" s="188"/>
      <c r="K27" s="188"/>
      <c r="L27" s="188"/>
      <c r="M27" s="188"/>
      <c r="N27" s="188"/>
      <c r="O27" s="188"/>
      <c r="P27" s="188"/>
      <c r="Q27" s="188"/>
      <c r="R27" s="14"/>
    </row>
    <row r="28" spans="1:19" ht="15.75" x14ac:dyDescent="0.5">
      <c r="B28" s="8"/>
      <c r="C28" s="226" t="s">
        <v>45</v>
      </c>
      <c r="D28" s="226"/>
      <c r="E28" s="226"/>
      <c r="F28" s="226"/>
      <c r="G28" s="226"/>
      <c r="H28" s="226"/>
      <c r="I28" s="226"/>
      <c r="J28" s="226"/>
      <c r="K28" s="226"/>
      <c r="L28" s="226"/>
      <c r="M28" s="226"/>
      <c r="N28" s="8"/>
      <c r="O28" s="8"/>
      <c r="P28" s="8"/>
      <c r="Q28" s="8"/>
      <c r="R28" s="14"/>
    </row>
    <row r="29" spans="1:19" ht="15.75" x14ac:dyDescent="0.5">
      <c r="C29" s="91"/>
      <c r="D29" s="239" t="s">
        <v>335</v>
      </c>
      <c r="E29" s="239"/>
      <c r="F29" s="239"/>
      <c r="G29" s="239"/>
      <c r="H29" s="239"/>
      <c r="I29" s="239"/>
      <c r="J29" s="239"/>
      <c r="K29" s="239"/>
      <c r="L29" s="240"/>
      <c r="M29" s="240"/>
      <c r="N29" s="19"/>
      <c r="O29" s="14"/>
      <c r="P29" s="14"/>
      <c r="Q29" s="14"/>
      <c r="R29" s="14"/>
      <c r="S29" s="14"/>
    </row>
    <row r="30" spans="1:19" ht="77.25" customHeight="1" x14ac:dyDescent="0.5">
      <c r="C30" s="25"/>
      <c r="D30" s="222" t="s">
        <v>337</v>
      </c>
      <c r="E30" s="222"/>
      <c r="F30" s="222"/>
      <c r="G30" s="222"/>
      <c r="H30" s="222"/>
      <c r="I30" s="222"/>
      <c r="J30" s="222"/>
      <c r="K30" s="222"/>
      <c r="L30" s="222"/>
      <c r="M30" s="222"/>
      <c r="N30" s="19"/>
      <c r="O30" s="14"/>
      <c r="P30" s="14"/>
      <c r="Q30" s="14"/>
      <c r="R30" s="14"/>
      <c r="S30" s="14"/>
    </row>
    <row r="31" spans="1:19" ht="15.75" x14ac:dyDescent="0.5">
      <c r="B31" s="6"/>
      <c r="C31" s="93"/>
      <c r="D31" s="6"/>
      <c r="E31" s="93"/>
      <c r="F31" s="93"/>
      <c r="G31" s="158"/>
      <c r="H31" s="158"/>
      <c r="I31" s="19"/>
      <c r="J31" s="19"/>
      <c r="K31" s="19"/>
      <c r="L31" s="19"/>
      <c r="M31" s="19"/>
      <c r="N31" s="14"/>
      <c r="O31" s="14"/>
      <c r="P31" s="14"/>
      <c r="Q31" s="14"/>
      <c r="R31" s="14"/>
    </row>
    <row r="32" spans="1:19" ht="15.75" x14ac:dyDescent="0.5">
      <c r="B32" s="6"/>
      <c r="C32" s="211"/>
      <c r="D32" s="249"/>
      <c r="E32" s="249"/>
      <c r="F32" s="249"/>
      <c r="G32" s="211" t="s">
        <v>46</v>
      </c>
      <c r="H32" s="211"/>
      <c r="I32" s="211" t="s">
        <v>41</v>
      </c>
      <c r="J32" s="211"/>
      <c r="K32" s="211"/>
      <c r="L32" s="211"/>
      <c r="M32" s="211"/>
      <c r="N32" s="211" t="s">
        <v>284</v>
      </c>
      <c r="O32" s="211"/>
      <c r="P32" s="211"/>
      <c r="Q32" s="211"/>
      <c r="R32" s="211"/>
    </row>
    <row r="33" spans="2:18" ht="15.75" x14ac:dyDescent="0.5">
      <c r="B33" s="6"/>
      <c r="C33" s="211"/>
      <c r="D33" s="249"/>
      <c r="E33" s="249"/>
      <c r="F33" s="249"/>
      <c r="G33" s="211"/>
      <c r="H33" s="211"/>
      <c r="I33" s="211"/>
      <c r="J33" s="211"/>
      <c r="K33" s="211"/>
      <c r="L33" s="211"/>
      <c r="M33" s="211"/>
      <c r="N33" s="211"/>
      <c r="O33" s="211"/>
      <c r="P33" s="211"/>
      <c r="Q33" s="211"/>
      <c r="R33" s="211"/>
    </row>
    <row r="34" spans="2:18" ht="33.75" customHeight="1" x14ac:dyDescent="0.5">
      <c r="B34" s="6"/>
      <c r="C34" s="108"/>
      <c r="D34" s="248" t="s">
        <v>336</v>
      </c>
      <c r="E34" s="248"/>
      <c r="F34" s="248"/>
      <c r="G34" s="241">
        <v>0</v>
      </c>
      <c r="H34" s="241"/>
      <c r="I34" s="242"/>
      <c r="J34" s="242"/>
      <c r="K34" s="242"/>
      <c r="L34" s="242"/>
      <c r="M34" s="242"/>
      <c r="N34" s="237"/>
      <c r="O34" s="237"/>
      <c r="P34" s="237"/>
      <c r="Q34" s="237"/>
      <c r="R34" s="237"/>
    </row>
    <row r="35" spans="2:18" ht="15.75" x14ac:dyDescent="0.5">
      <c r="B35" s="6"/>
      <c r="C35" s="93"/>
      <c r="D35" s="6"/>
      <c r="E35" s="211" t="s">
        <v>44</v>
      </c>
      <c r="F35" s="211"/>
      <c r="G35" s="238">
        <f ca="1">SUM(OFFSET(G34,0,0,ROW()-ROW(G34)))</f>
        <v>0</v>
      </c>
      <c r="H35" s="238"/>
      <c r="I35" s="19"/>
      <c r="J35" s="19"/>
      <c r="K35" s="19"/>
      <c r="L35" s="19"/>
      <c r="M35" s="19"/>
      <c r="N35" s="14"/>
      <c r="O35" s="14"/>
      <c r="P35" s="14"/>
      <c r="Q35" s="14"/>
      <c r="R35" s="14"/>
    </row>
    <row r="36" spans="2:18" ht="15.75" x14ac:dyDescent="0.5">
      <c r="B36" s="6"/>
      <c r="C36" s="93"/>
      <c r="D36" s="6"/>
      <c r="E36" s="6"/>
      <c r="F36" s="6"/>
      <c r="G36" s="16"/>
      <c r="H36" s="16"/>
      <c r="I36" s="17"/>
      <c r="J36" s="17"/>
      <c r="K36" s="17"/>
      <c r="L36" s="17"/>
      <c r="M36" s="17"/>
      <c r="N36" s="18"/>
    </row>
    <row r="37" spans="2:18" ht="15.75" x14ac:dyDescent="0.5">
      <c r="B37" s="6"/>
      <c r="C37" s="93"/>
      <c r="D37" s="6"/>
      <c r="E37" s="6"/>
      <c r="F37" s="6"/>
      <c r="G37" s="16"/>
      <c r="H37" s="16"/>
      <c r="I37" s="17"/>
      <c r="J37" s="17"/>
      <c r="K37" s="17"/>
      <c r="L37" s="17"/>
      <c r="M37" s="17"/>
      <c r="N37" s="18"/>
    </row>
    <row r="38" spans="2:18" ht="15.75" x14ac:dyDescent="0.5">
      <c r="B38" s="188" t="s">
        <v>269</v>
      </c>
      <c r="C38" s="188"/>
      <c r="D38" s="188"/>
      <c r="E38" s="188"/>
      <c r="F38" s="188"/>
      <c r="G38" s="188"/>
      <c r="H38" s="188"/>
      <c r="I38" s="188"/>
      <c r="J38" s="188"/>
      <c r="K38" s="188"/>
      <c r="L38" s="188"/>
      <c r="M38" s="188"/>
      <c r="N38" s="188"/>
      <c r="O38" s="188"/>
      <c r="P38" s="188"/>
      <c r="Q38" s="188"/>
    </row>
    <row r="39" spans="2:18" ht="15.75" x14ac:dyDescent="0.5">
      <c r="B39" s="8"/>
      <c r="C39" s="226" t="s">
        <v>45</v>
      </c>
      <c r="D39" s="226"/>
      <c r="E39" s="226"/>
      <c r="F39" s="226"/>
      <c r="G39" s="226"/>
      <c r="H39" s="226"/>
      <c r="I39" s="226"/>
      <c r="J39" s="226"/>
      <c r="K39" s="226"/>
      <c r="L39" s="226"/>
      <c r="M39" s="226"/>
      <c r="N39" s="8"/>
      <c r="O39" s="8"/>
      <c r="P39" s="8"/>
      <c r="Q39" s="8"/>
    </row>
    <row r="40" spans="2:18" ht="15.75" x14ac:dyDescent="0.5">
      <c r="B40" s="6"/>
      <c r="C40" s="63"/>
      <c r="D40" s="239" t="s">
        <v>338</v>
      </c>
      <c r="E40" s="239"/>
      <c r="F40" s="239"/>
      <c r="G40" s="239"/>
      <c r="H40" s="239"/>
      <c r="I40" s="239"/>
      <c r="J40" s="239"/>
      <c r="K40" s="239"/>
      <c r="L40" s="240"/>
      <c r="M40" s="240"/>
      <c r="N40" s="18"/>
    </row>
    <row r="41" spans="2:18" ht="63" customHeight="1" x14ac:dyDescent="0.5">
      <c r="B41" s="6"/>
      <c r="C41" s="93"/>
      <c r="D41" s="222" t="s">
        <v>339</v>
      </c>
      <c r="E41" s="222"/>
      <c r="F41" s="222"/>
      <c r="G41" s="222"/>
      <c r="H41" s="222"/>
      <c r="I41" s="222"/>
      <c r="J41" s="222"/>
      <c r="K41" s="222"/>
      <c r="L41" s="222"/>
      <c r="M41" s="222"/>
      <c r="N41" s="15"/>
      <c r="O41" s="15"/>
    </row>
    <row r="42" spans="2:18" ht="15.75" x14ac:dyDescent="0.5">
      <c r="B42" s="6"/>
      <c r="C42" s="93"/>
      <c r="D42" s="6"/>
      <c r="E42" s="6"/>
      <c r="F42" s="6"/>
      <c r="G42" s="16"/>
      <c r="H42" s="16"/>
      <c r="I42" s="17"/>
      <c r="J42" s="17"/>
      <c r="K42" s="17"/>
      <c r="L42" s="17"/>
      <c r="M42" s="17"/>
      <c r="N42" s="18"/>
    </row>
    <row r="43" spans="2:18" ht="15.75" x14ac:dyDescent="0.5">
      <c r="B43" s="6"/>
      <c r="C43" s="252"/>
      <c r="D43" s="249" t="s">
        <v>340</v>
      </c>
      <c r="E43" s="249"/>
      <c r="F43" s="249"/>
      <c r="G43" s="211" t="s">
        <v>40</v>
      </c>
      <c r="H43" s="211"/>
      <c r="I43" s="211" t="s">
        <v>41</v>
      </c>
      <c r="J43" s="211"/>
      <c r="K43" s="211"/>
      <c r="L43" s="211"/>
      <c r="M43" s="211"/>
      <c r="N43" s="211" t="s">
        <v>284</v>
      </c>
      <c r="O43" s="211"/>
      <c r="P43" s="211"/>
      <c r="Q43" s="211"/>
      <c r="R43" s="211"/>
    </row>
    <row r="44" spans="2:18" ht="15.75" x14ac:dyDescent="0.5">
      <c r="B44" s="6"/>
      <c r="C44" s="252"/>
      <c r="D44" s="249"/>
      <c r="E44" s="249"/>
      <c r="F44" s="249"/>
      <c r="G44" s="211"/>
      <c r="H44" s="211"/>
      <c r="I44" s="211"/>
      <c r="J44" s="211"/>
      <c r="K44" s="211"/>
      <c r="L44" s="211"/>
      <c r="M44" s="211"/>
      <c r="N44" s="211"/>
      <c r="O44" s="211"/>
      <c r="P44" s="211"/>
      <c r="Q44" s="211"/>
      <c r="R44" s="211"/>
    </row>
    <row r="45" spans="2:18" ht="15.75" x14ac:dyDescent="0.5">
      <c r="B45" s="6"/>
      <c r="C45" s="64"/>
      <c r="D45" s="247"/>
      <c r="E45" s="247"/>
      <c r="F45" s="247"/>
      <c r="G45" s="241"/>
      <c r="H45" s="241"/>
      <c r="I45" s="244"/>
      <c r="J45" s="245"/>
      <c r="K45" s="245"/>
      <c r="L45" s="245"/>
      <c r="M45" s="246"/>
      <c r="N45" s="237"/>
      <c r="O45" s="237"/>
      <c r="P45" s="237"/>
      <c r="Q45" s="237"/>
      <c r="R45" s="237"/>
    </row>
    <row r="46" spans="2:18" ht="15.75" x14ac:dyDescent="0.5">
      <c r="B46" s="6"/>
      <c r="C46" s="64"/>
      <c r="D46" s="247"/>
      <c r="E46" s="247"/>
      <c r="F46" s="247"/>
      <c r="G46" s="241"/>
      <c r="H46" s="241"/>
      <c r="I46" s="244"/>
      <c r="J46" s="245"/>
      <c r="K46" s="245"/>
      <c r="L46" s="245"/>
      <c r="M46" s="246"/>
      <c r="N46" s="237"/>
      <c r="O46" s="237"/>
      <c r="P46" s="237"/>
      <c r="Q46" s="237"/>
      <c r="R46" s="237"/>
    </row>
    <row r="47" spans="2:18" ht="15.75" x14ac:dyDescent="0.5">
      <c r="B47" s="6"/>
      <c r="C47" s="64"/>
      <c r="D47" s="247"/>
      <c r="E47" s="247"/>
      <c r="F47" s="247"/>
      <c r="G47" s="241"/>
      <c r="H47" s="241"/>
      <c r="I47" s="242"/>
      <c r="J47" s="242"/>
      <c r="K47" s="242"/>
      <c r="L47" s="242"/>
      <c r="M47" s="242"/>
      <c r="N47" s="237"/>
      <c r="O47" s="237"/>
      <c r="P47" s="237"/>
      <c r="Q47" s="237"/>
      <c r="R47" s="237"/>
    </row>
    <row r="48" spans="2:18" ht="15.75" x14ac:dyDescent="0.5">
      <c r="B48" s="6"/>
      <c r="C48" s="64"/>
      <c r="D48" s="247"/>
      <c r="E48" s="247"/>
      <c r="F48" s="247"/>
      <c r="G48" s="241"/>
      <c r="H48" s="241"/>
      <c r="I48" s="242"/>
      <c r="J48" s="242"/>
      <c r="K48" s="242"/>
      <c r="L48" s="242"/>
      <c r="M48" s="242"/>
      <c r="N48" s="237"/>
      <c r="O48" s="237"/>
      <c r="P48" s="237"/>
      <c r="Q48" s="237"/>
      <c r="R48" s="237"/>
    </row>
    <row r="49" spans="2:18" ht="15.75" x14ac:dyDescent="0.5">
      <c r="B49" s="6"/>
      <c r="C49" s="93"/>
      <c r="D49" s="6"/>
      <c r="E49" s="211" t="s">
        <v>44</v>
      </c>
      <c r="F49" s="211"/>
      <c r="G49" s="238">
        <f ca="1">SUM(OFFSET(G45,0,0,ROW()-ROW(G45)))</f>
        <v>0</v>
      </c>
      <c r="H49" s="238"/>
      <c r="I49" s="19"/>
      <c r="J49" s="19"/>
      <c r="K49" s="19"/>
      <c r="L49" s="19"/>
      <c r="M49" s="19"/>
      <c r="N49" s="14"/>
      <c r="O49" s="14"/>
      <c r="P49" s="14"/>
      <c r="Q49" s="14"/>
      <c r="R49" s="14"/>
    </row>
    <row r="50" spans="2:18" ht="15.75" x14ac:dyDescent="0.5">
      <c r="B50" s="6"/>
      <c r="C50" s="93"/>
      <c r="D50" s="6"/>
      <c r="E50" s="93"/>
      <c r="F50" s="93"/>
      <c r="G50" s="158"/>
      <c r="H50" s="158"/>
      <c r="I50" s="19"/>
      <c r="J50" s="19"/>
      <c r="K50" s="19"/>
      <c r="L50" s="19"/>
      <c r="M50" s="19"/>
      <c r="N50" s="14"/>
      <c r="O50" s="14"/>
      <c r="P50" s="14"/>
      <c r="Q50" s="14"/>
      <c r="R50" s="14"/>
    </row>
    <row r="51" spans="2:18" ht="15.75" x14ac:dyDescent="0.5">
      <c r="B51" s="94" t="s">
        <v>47</v>
      </c>
      <c r="C51" s="93"/>
      <c r="D51" s="6"/>
      <c r="E51" s="6"/>
      <c r="F51" s="6"/>
      <c r="G51" s="23"/>
      <c r="H51" s="23"/>
      <c r="I51" s="19"/>
      <c r="J51" s="19"/>
      <c r="K51" s="19"/>
      <c r="L51" s="19"/>
      <c r="M51" s="19"/>
    </row>
    <row r="52" spans="2:18" ht="15.75" x14ac:dyDescent="0.5">
      <c r="B52" s="6"/>
      <c r="C52" s="211"/>
      <c r="D52" s="211"/>
      <c r="E52" s="211"/>
      <c r="F52" s="91" t="s">
        <v>48</v>
      </c>
      <c r="G52" s="238" t="s">
        <v>49</v>
      </c>
      <c r="H52" s="238"/>
      <c r="I52" s="19"/>
      <c r="J52" s="19"/>
      <c r="K52" s="19"/>
      <c r="L52" s="19"/>
      <c r="M52" s="19"/>
    </row>
    <row r="53" spans="2:18" ht="15.75" x14ac:dyDescent="0.5">
      <c r="B53" s="6"/>
      <c r="C53" s="243" t="s">
        <v>50</v>
      </c>
      <c r="D53" s="243"/>
      <c r="E53" s="243"/>
      <c r="F53" s="91" t="s">
        <v>270</v>
      </c>
      <c r="G53" s="238">
        <f>ROUND(G24,2)</f>
        <v>0</v>
      </c>
      <c r="H53" s="238"/>
      <c r="I53" s="19"/>
      <c r="J53" s="19"/>
      <c r="K53" s="19"/>
      <c r="L53" s="19"/>
      <c r="M53" s="19"/>
    </row>
    <row r="54" spans="2:18" ht="15.75" x14ac:dyDescent="0.5">
      <c r="B54" s="6"/>
      <c r="C54" s="243" t="s">
        <v>51</v>
      </c>
      <c r="D54" s="243"/>
      <c r="E54" s="243"/>
      <c r="F54" s="91" t="s">
        <v>271</v>
      </c>
      <c r="G54" s="238">
        <f ca="1">G35</f>
        <v>0</v>
      </c>
      <c r="H54" s="238"/>
      <c r="I54" s="19"/>
      <c r="J54" s="19"/>
      <c r="K54" s="19"/>
      <c r="L54" s="19"/>
      <c r="M54" s="19"/>
    </row>
    <row r="55" spans="2:18" ht="14.25" customHeight="1" x14ac:dyDescent="0.5">
      <c r="B55" s="6"/>
      <c r="C55" s="243" t="s">
        <v>341</v>
      </c>
      <c r="D55" s="243"/>
      <c r="E55" s="243"/>
      <c r="F55" s="91">
        <v>2</v>
      </c>
      <c r="G55" s="238">
        <f ca="1">ROUND(G49,2)</f>
        <v>0</v>
      </c>
      <c r="H55" s="238"/>
      <c r="I55" s="19"/>
      <c r="J55" s="19"/>
      <c r="K55" s="19"/>
      <c r="L55" s="19"/>
      <c r="M55" s="19"/>
    </row>
    <row r="56" spans="2:18" ht="15.75" x14ac:dyDescent="0.5">
      <c r="B56" s="6"/>
      <c r="C56" s="250" t="s">
        <v>52</v>
      </c>
      <c r="D56" s="250"/>
      <c r="E56" s="250"/>
      <c r="F56" s="92"/>
      <c r="G56" s="251">
        <f ca="1">SUM(G53,G55,G54)</f>
        <v>0</v>
      </c>
      <c r="H56" s="251"/>
    </row>
    <row r="57" spans="2:18" ht="15.75" x14ac:dyDescent="0.5">
      <c r="B57" s="6"/>
      <c r="C57" s="6"/>
      <c r="D57" s="6"/>
      <c r="E57" s="93"/>
      <c r="F57" s="93"/>
      <c r="G57" s="6"/>
      <c r="H57" s="6"/>
    </row>
  </sheetData>
  <sheetProtection algorithmName="SHA-512" hashValue="s76fRYqRguMMoN16j9AZWYAotQtVqO/iSHR4m5aTZvOiwpUV1K47FPN6oHj6bIRLN4g7ZR7P3Oz4FsWaQkd83A==" saltValue="4+NDqVnzttEZyGkoumweKQ==" spinCount="100000" sheet="1" objects="1" scenarios="1"/>
  <protectedRanges>
    <protectedRange password="CB1D" sqref="O29:S30 N22:R24 N34:R35 R27:R28 N31:R31 N45:R50" name="Range1"/>
  </protectedRanges>
  <mergeCells count="84">
    <mergeCell ref="C54:E54"/>
    <mergeCell ref="G54:H54"/>
    <mergeCell ref="D30:M30"/>
    <mergeCell ref="C56:E56"/>
    <mergeCell ref="G56:H56"/>
    <mergeCell ref="G53:H53"/>
    <mergeCell ref="E35:F35"/>
    <mergeCell ref="G35:H35"/>
    <mergeCell ref="D48:F48"/>
    <mergeCell ref="G48:H48"/>
    <mergeCell ref="I48:M48"/>
    <mergeCell ref="C43:C44"/>
    <mergeCell ref="D43:F44"/>
    <mergeCell ref="G43:H44"/>
    <mergeCell ref="I43:M44"/>
    <mergeCell ref="D45:F45"/>
    <mergeCell ref="B27:Q27"/>
    <mergeCell ref="D29:K29"/>
    <mergeCell ref="L29:M29"/>
    <mergeCell ref="C32:C33"/>
    <mergeCell ref="D32:F33"/>
    <mergeCell ref="G32:H33"/>
    <mergeCell ref="I32:M33"/>
    <mergeCell ref="N32:R33"/>
    <mergeCell ref="C28:M28"/>
    <mergeCell ref="N48:R48"/>
    <mergeCell ref="C55:E55"/>
    <mergeCell ref="G55:H55"/>
    <mergeCell ref="D34:F34"/>
    <mergeCell ref="G34:H34"/>
    <mergeCell ref="I34:M34"/>
    <mergeCell ref="N34:R34"/>
    <mergeCell ref="E49:F49"/>
    <mergeCell ref="G49:H49"/>
    <mergeCell ref="C52:E52"/>
    <mergeCell ref="G52:H52"/>
    <mergeCell ref="C53:E53"/>
    <mergeCell ref="D47:F47"/>
    <mergeCell ref="G47:H47"/>
    <mergeCell ref="I47:M47"/>
    <mergeCell ref="N47:R47"/>
    <mergeCell ref="G45:H45"/>
    <mergeCell ref="I45:M45"/>
    <mergeCell ref="N45:R45"/>
    <mergeCell ref="D46:F46"/>
    <mergeCell ref="G46:H46"/>
    <mergeCell ref="I46:M46"/>
    <mergeCell ref="N46:R46"/>
    <mergeCell ref="N22:R22"/>
    <mergeCell ref="N23:R23"/>
    <mergeCell ref="N43:R44"/>
    <mergeCell ref="E24:F24"/>
    <mergeCell ref="G24:H24"/>
    <mergeCell ref="B38:Q38"/>
    <mergeCell ref="C39:M39"/>
    <mergeCell ref="D40:K40"/>
    <mergeCell ref="L40:M40"/>
    <mergeCell ref="D41:M41"/>
    <mergeCell ref="D23:F23"/>
    <mergeCell ref="G23:H23"/>
    <mergeCell ref="I23:M23"/>
    <mergeCell ref="D22:F22"/>
    <mergeCell ref="G22:H22"/>
    <mergeCell ref="I22:M22"/>
    <mergeCell ref="C11:E11"/>
    <mergeCell ref="F11:G11"/>
    <mergeCell ref="C20:C21"/>
    <mergeCell ref="D20:F21"/>
    <mergeCell ref="G20:H21"/>
    <mergeCell ref="B6:Q6"/>
    <mergeCell ref="B7:N7"/>
    <mergeCell ref="C8:N8"/>
    <mergeCell ref="C10:E10"/>
    <mergeCell ref="F10:N10"/>
    <mergeCell ref="N20:R21"/>
    <mergeCell ref="C12:E12"/>
    <mergeCell ref="F12:G12"/>
    <mergeCell ref="C14:E14"/>
    <mergeCell ref="F14:G14"/>
    <mergeCell ref="B16:Q16"/>
    <mergeCell ref="C17:O17"/>
    <mergeCell ref="C13:E13"/>
    <mergeCell ref="F13:G13"/>
    <mergeCell ref="I20:M21"/>
  </mergeCells>
  <conditionalFormatting sqref="G24:H24 G31:H31 D34:M34 G35:H35 D45:G48 H45:H50 I47:M48 G49:G50 E24">
    <cfRule type="expression" dxfId="19" priority="2" stopIfTrue="1">
      <formula>IF(AND($L$40="Yes",COUNTA($D$45:E$48)=0),TRUE,FALSE)</formula>
    </cfRule>
  </conditionalFormatting>
  <conditionalFormatting sqref="G24:H24 G31:M31 G34:M35 G45:H46 G47:M50">
    <cfRule type="expression" dxfId="18" priority="1" stopIfTrue="1">
      <formula>IF(AND($L$40="Yes",$D24&lt;&gt;"",$G24=""),TRUE,FALSE)</formula>
    </cfRule>
  </conditionalFormatting>
  <conditionalFormatting sqref="N29:N30">
    <cfRule type="expression" dxfId="17" priority="32" stopIfTrue="1">
      <formula>IF(AND($L$40="Yes",$E29&lt;&gt;"",$H29=""),TRUE,FALSE)</formula>
    </cfRule>
  </conditionalFormatting>
  <dataValidations count="1">
    <dataValidation type="list" allowBlank="1" showInputMessage="1" showErrorMessage="1" sqref="L40:M40 L29:M30" xr:uid="{00000000-0002-0000-0100-000000000000}">
      <formula1>"Yes, No"</formula1>
    </dataValidation>
  </dataValidations>
  <hyperlinks>
    <hyperlink ref="C18" r:id="rId1" xr:uid="{3686C025-89EA-40B7-B0B7-1F56ADD311EA}"/>
    <hyperlink ref="I18" r:id="rId2" xr:uid="{B50E1585-CCB4-4A17-9518-45939188540F}"/>
  </hyperlinks>
  <pageMargins left="0.7" right="0.7" top="0.75" bottom="0.75" header="0.3" footer="0.3"/>
  <pageSetup scale="65" fitToHeight="0"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A223"/>
  <sheetViews>
    <sheetView zoomScale="80" zoomScaleNormal="80" workbookViewId="0">
      <selection activeCell="G15" sqref="G15"/>
    </sheetView>
  </sheetViews>
  <sheetFormatPr defaultColWidth="9.19921875" defaultRowHeight="14.25" x14ac:dyDescent="0.45"/>
  <cols>
    <col min="1" max="1" width="1.73046875" style="3" customWidth="1"/>
    <col min="2" max="2" width="3.796875" style="3" customWidth="1"/>
    <col min="3" max="3" width="3.46484375" style="3" customWidth="1"/>
    <col min="4" max="4" width="5.73046875" style="3" customWidth="1"/>
    <col min="5" max="5" width="26.53125" style="3" customWidth="1"/>
    <col min="6" max="6" width="21.46484375" style="3" customWidth="1"/>
    <col min="7" max="7" width="16" style="3" customWidth="1"/>
    <col min="8" max="8" width="14" style="3" customWidth="1"/>
    <col min="9" max="10" width="13.73046875" style="3" customWidth="1"/>
    <col min="11" max="11" width="12.53125" style="3" customWidth="1"/>
    <col min="12" max="12" width="20" style="3" customWidth="1"/>
    <col min="13" max="13" width="13.265625" style="3" customWidth="1"/>
    <col min="14" max="14" width="14" style="3" customWidth="1"/>
    <col min="15" max="15" width="15.73046875" style="3" customWidth="1"/>
    <col min="16" max="16" width="7.53125" style="3" customWidth="1"/>
    <col min="17" max="17" width="7.46484375" style="3" customWidth="1"/>
    <col min="18" max="18" width="49.19921875" style="3" customWidth="1"/>
    <col min="19" max="19" width="10.19921875" style="3" customWidth="1"/>
    <col min="20" max="21" width="9.19921875" style="3"/>
    <col min="22" max="22" width="7.73046875" style="3" customWidth="1"/>
    <col min="23" max="25" width="9.19921875" style="3"/>
    <col min="26" max="26" width="1.46484375" style="3" customWidth="1"/>
    <col min="27" max="16384" width="9.19921875" style="3"/>
  </cols>
  <sheetData>
    <row r="1" spans="1:26" s="122" customFormat="1" x14ac:dyDescent="0.45">
      <c r="A1" s="26" t="s">
        <v>278</v>
      </c>
      <c r="B1" s="26"/>
    </row>
    <row r="2" spans="1:26" s="122" customFormat="1" x14ac:dyDescent="0.45">
      <c r="A2" s="26" t="s">
        <v>53</v>
      </c>
      <c r="B2" s="26"/>
    </row>
    <row r="3" spans="1:26" s="122" customFormat="1" x14ac:dyDescent="0.45">
      <c r="A3" s="26" t="str">
        <f>'A - Income'!A3</f>
        <v>Budget - 2026</v>
      </c>
      <c r="B3" s="26"/>
    </row>
    <row r="6" spans="1:26" ht="18" x14ac:dyDescent="0.55000000000000004">
      <c r="B6" s="281" t="s">
        <v>54</v>
      </c>
      <c r="C6" s="281"/>
      <c r="D6" s="281"/>
      <c r="E6" s="281"/>
      <c r="F6" s="281"/>
      <c r="G6" s="281"/>
      <c r="H6" s="281"/>
    </row>
    <row r="7" spans="1:26" ht="15.75" x14ac:dyDescent="0.5">
      <c r="B7" s="188" t="s">
        <v>55</v>
      </c>
      <c r="C7" s="188"/>
      <c r="D7" s="188"/>
      <c r="E7" s="188"/>
      <c r="F7" s="188"/>
      <c r="G7" s="188"/>
      <c r="H7" s="188"/>
      <c r="I7" s="188"/>
      <c r="J7" s="188"/>
      <c r="K7" s="188"/>
      <c r="L7" s="188"/>
      <c r="M7" s="188"/>
      <c r="N7" s="188"/>
      <c r="O7" s="188"/>
      <c r="P7" s="188"/>
      <c r="Q7" s="188"/>
      <c r="R7" s="188"/>
      <c r="S7" s="188"/>
      <c r="T7" s="6"/>
      <c r="U7" s="6"/>
      <c r="V7" s="6"/>
      <c r="W7" s="6"/>
      <c r="X7" s="6"/>
      <c r="Y7" s="6"/>
      <c r="Z7" s="6"/>
    </row>
    <row r="8" spans="1:26" ht="15.75" x14ac:dyDescent="0.5">
      <c r="B8" s="8"/>
      <c r="C8" s="226" t="s">
        <v>332</v>
      </c>
      <c r="D8" s="226"/>
      <c r="E8" s="226"/>
      <c r="F8" s="226"/>
      <c r="G8" s="226"/>
      <c r="H8" s="226"/>
      <c r="I8" s="226"/>
      <c r="J8" s="226"/>
      <c r="K8" s="226"/>
      <c r="L8" s="226"/>
      <c r="M8" s="226"/>
      <c r="N8" s="226"/>
      <c r="O8" s="226"/>
      <c r="P8" s="226"/>
      <c r="Q8" s="226"/>
      <c r="R8" s="226"/>
      <c r="S8" s="226"/>
      <c r="T8" s="6"/>
      <c r="U8" s="6"/>
      <c r="V8" s="6"/>
      <c r="W8" s="6"/>
      <c r="X8" s="6"/>
      <c r="Y8" s="6"/>
      <c r="Z8" s="6"/>
    </row>
    <row r="9" spans="1:26" ht="31.5" customHeight="1" x14ac:dyDescent="0.5">
      <c r="B9" s="8"/>
      <c r="C9" s="283" t="s">
        <v>276</v>
      </c>
      <c r="D9" s="283"/>
      <c r="E9" s="283"/>
      <c r="F9" s="283"/>
      <c r="G9" s="283"/>
      <c r="H9" s="283"/>
      <c r="I9" s="283"/>
      <c r="J9" s="283"/>
      <c r="K9" s="283"/>
      <c r="L9" s="283"/>
      <c r="M9" s="283"/>
      <c r="N9" s="283"/>
      <c r="O9" s="283"/>
      <c r="P9" s="107"/>
      <c r="Q9" s="107"/>
      <c r="R9" s="107"/>
      <c r="S9" s="107"/>
      <c r="T9" s="6"/>
      <c r="U9" s="6"/>
      <c r="V9" s="6"/>
      <c r="W9" s="6"/>
      <c r="X9" s="6"/>
      <c r="Y9" s="6"/>
      <c r="Z9" s="6"/>
    </row>
    <row r="10" spans="1:26" ht="31.5" customHeight="1" x14ac:dyDescent="0.5">
      <c r="B10" s="8"/>
      <c r="C10" s="267" t="s">
        <v>56</v>
      </c>
      <c r="D10" s="267"/>
      <c r="E10" s="267"/>
      <c r="F10" s="267"/>
      <c r="G10" s="267"/>
      <c r="H10" s="267"/>
      <c r="I10" s="267"/>
      <c r="J10" s="267"/>
      <c r="K10" s="267"/>
      <c r="L10" s="267"/>
      <c r="M10" s="267"/>
      <c r="N10" s="267"/>
      <c r="O10" s="267"/>
      <c r="P10" s="107"/>
      <c r="Q10" s="107"/>
      <c r="R10" s="107"/>
      <c r="S10" s="107"/>
      <c r="T10" s="6"/>
      <c r="U10" s="6"/>
      <c r="V10" s="6"/>
      <c r="W10" s="6"/>
      <c r="X10" s="6"/>
      <c r="Y10" s="6"/>
      <c r="Z10" s="6"/>
    </row>
    <row r="11" spans="1:26" ht="15.75" x14ac:dyDescent="0.5">
      <c r="B11" s="8"/>
      <c r="C11" s="70" t="s">
        <v>285</v>
      </c>
      <c r="D11" s="107"/>
      <c r="E11" s="107"/>
      <c r="F11" s="107"/>
      <c r="G11" s="107"/>
      <c r="H11" s="107"/>
      <c r="I11" s="107"/>
      <c r="J11" s="107"/>
      <c r="K11" s="107"/>
      <c r="L11" s="107"/>
      <c r="M11" s="107"/>
      <c r="N11" s="107"/>
      <c r="O11" s="107"/>
      <c r="P11" s="107"/>
      <c r="Q11" s="107"/>
      <c r="R11" s="107"/>
      <c r="S11" s="107"/>
      <c r="T11" s="6"/>
      <c r="U11" s="6"/>
      <c r="V11" s="6"/>
      <c r="W11" s="6"/>
      <c r="X11" s="6"/>
      <c r="Y11" s="6"/>
      <c r="Z11" s="6"/>
    </row>
    <row r="12" spans="1:26" ht="15.75" x14ac:dyDescent="0.5">
      <c r="B12" s="8"/>
      <c r="C12" s="107"/>
      <c r="D12" s="107"/>
      <c r="E12" s="107"/>
      <c r="F12" s="107"/>
      <c r="G12" s="107"/>
      <c r="H12" s="107"/>
      <c r="I12" s="107"/>
      <c r="J12" s="107"/>
      <c r="K12" s="107"/>
      <c r="L12" s="107"/>
      <c r="M12" s="107"/>
      <c r="N12" s="107"/>
      <c r="O12" s="107"/>
      <c r="P12" s="107"/>
      <c r="Q12" s="107"/>
      <c r="R12" s="107"/>
      <c r="S12" s="107"/>
      <c r="T12" s="6"/>
      <c r="U12" s="6"/>
      <c r="V12" s="6"/>
      <c r="W12" s="6"/>
      <c r="X12" s="6"/>
      <c r="Y12" s="6"/>
      <c r="Z12" s="6"/>
    </row>
    <row r="13" spans="1:26" ht="15.75" x14ac:dyDescent="0.5">
      <c r="B13" s="6"/>
      <c r="C13" s="211"/>
      <c r="D13" s="211" t="s">
        <v>57</v>
      </c>
      <c r="E13" s="211"/>
      <c r="F13" s="211"/>
      <c r="G13" s="282" t="s">
        <v>58</v>
      </c>
      <c r="H13" s="262" t="s">
        <v>41</v>
      </c>
      <c r="I13" s="262"/>
      <c r="J13" s="262"/>
      <c r="K13" s="262"/>
      <c r="L13" s="262"/>
      <c r="M13" s="262"/>
      <c r="N13" s="262"/>
      <c r="O13" s="262" t="s">
        <v>284</v>
      </c>
      <c r="P13" s="262"/>
      <c r="Q13" s="262"/>
      <c r="R13" s="262"/>
      <c r="S13" s="262"/>
      <c r="T13" s="6"/>
      <c r="U13" s="6"/>
      <c r="V13" s="6"/>
      <c r="W13" s="6"/>
      <c r="X13" s="6"/>
      <c r="Y13" s="6"/>
      <c r="Z13" s="6"/>
    </row>
    <row r="14" spans="1:26" ht="15.75" x14ac:dyDescent="0.5">
      <c r="B14" s="6"/>
      <c r="C14" s="211"/>
      <c r="D14" s="211"/>
      <c r="E14" s="211"/>
      <c r="F14" s="211"/>
      <c r="G14" s="282"/>
      <c r="H14" s="262"/>
      <c r="I14" s="262"/>
      <c r="J14" s="262"/>
      <c r="K14" s="262"/>
      <c r="L14" s="262"/>
      <c r="M14" s="262"/>
      <c r="N14" s="262"/>
      <c r="O14" s="262"/>
      <c r="P14" s="262"/>
      <c r="Q14" s="262"/>
      <c r="R14" s="262"/>
      <c r="S14" s="262"/>
      <c r="T14" s="6"/>
      <c r="U14" s="6"/>
      <c r="V14" s="6"/>
      <c r="W14" s="6"/>
      <c r="X14" s="6"/>
      <c r="Y14" s="6"/>
      <c r="Z14" s="6"/>
    </row>
    <row r="15" spans="1:26" ht="31.05" customHeight="1" x14ac:dyDescent="0.5">
      <c r="B15" s="6"/>
      <c r="C15" s="63"/>
      <c r="D15" s="284" t="s">
        <v>59</v>
      </c>
      <c r="E15" s="284"/>
      <c r="F15" s="284"/>
      <c r="G15" s="160"/>
      <c r="H15" s="285"/>
      <c r="I15" s="286"/>
      <c r="J15" s="286"/>
      <c r="K15" s="286"/>
      <c r="L15" s="286"/>
      <c r="M15" s="286"/>
      <c r="N15" s="287"/>
      <c r="O15" s="288"/>
      <c r="P15" s="288"/>
      <c r="Q15" s="288"/>
      <c r="R15" s="288"/>
      <c r="S15" s="288"/>
      <c r="T15" s="6"/>
      <c r="U15" s="6"/>
      <c r="V15" s="6"/>
      <c r="W15" s="6"/>
      <c r="X15" s="6"/>
      <c r="Y15" s="6"/>
      <c r="Z15" s="6"/>
    </row>
    <row r="16" spans="1:26" ht="15.75" x14ac:dyDescent="0.5">
      <c r="B16" s="6"/>
      <c r="C16" s="63"/>
      <c r="D16" s="284" t="s">
        <v>60</v>
      </c>
      <c r="E16" s="284"/>
      <c r="F16" s="284"/>
      <c r="G16" s="29"/>
      <c r="H16" s="253"/>
      <c r="I16" s="253"/>
      <c r="J16" s="253"/>
      <c r="K16" s="253"/>
      <c r="L16" s="253"/>
      <c r="M16" s="253"/>
      <c r="N16" s="253"/>
      <c r="O16" s="288"/>
      <c r="P16" s="288"/>
      <c r="Q16" s="288"/>
      <c r="R16" s="288"/>
      <c r="S16" s="288"/>
      <c r="T16" s="6"/>
      <c r="U16" s="6"/>
      <c r="V16" s="6"/>
      <c r="W16" s="6"/>
      <c r="X16" s="6"/>
      <c r="Y16" s="6"/>
      <c r="Z16" s="6"/>
    </row>
    <row r="17" spans="2:26" ht="15.75" x14ac:dyDescent="0.5">
      <c r="B17" s="6"/>
      <c r="C17" s="93"/>
      <c r="D17" s="93"/>
      <c r="E17" s="211" t="s">
        <v>44</v>
      </c>
      <c r="F17" s="211"/>
      <c r="G17" s="102">
        <f ca="1">SUM(OFFSET(G15,0,0,ROW()-ROW(G15)))</f>
        <v>0</v>
      </c>
      <c r="H17" s="6"/>
      <c r="I17" s="6"/>
      <c r="J17" s="6"/>
      <c r="K17" s="6"/>
      <c r="L17" s="6"/>
      <c r="M17" s="6"/>
      <c r="N17" s="6"/>
      <c r="O17" s="6"/>
      <c r="P17" s="6"/>
      <c r="Q17" s="6"/>
      <c r="R17" s="6"/>
      <c r="S17" s="6"/>
      <c r="T17" s="6"/>
      <c r="U17" s="6"/>
      <c r="V17" s="6"/>
      <c r="W17" s="6"/>
      <c r="X17" s="6"/>
      <c r="Y17" s="6"/>
      <c r="Z17" s="6"/>
    </row>
    <row r="18" spans="2:26" ht="15.75" x14ac:dyDescent="0.5">
      <c r="B18" s="6"/>
      <c r="C18" s="93"/>
      <c r="D18" s="10"/>
      <c r="E18" s="10"/>
      <c r="F18" s="10"/>
      <c r="G18" s="93"/>
      <c r="H18" s="73"/>
      <c r="I18" s="93"/>
      <c r="J18" s="73"/>
      <c r="K18" s="123"/>
      <c r="L18" s="123"/>
      <c r="M18" s="6"/>
      <c r="N18" s="6"/>
      <c r="O18" s="6"/>
      <c r="P18" s="6"/>
      <c r="Q18" s="6"/>
      <c r="R18" s="6"/>
      <c r="S18" s="6"/>
      <c r="T18" s="6"/>
      <c r="U18" s="6"/>
      <c r="V18" s="6"/>
      <c r="W18" s="6"/>
      <c r="X18" s="6"/>
      <c r="Y18" s="6"/>
      <c r="Z18" s="6"/>
    </row>
    <row r="19" spans="2:26" ht="15.75" x14ac:dyDescent="0.5">
      <c r="B19" s="6"/>
      <c r="D19" s="10"/>
      <c r="E19" s="10"/>
      <c r="F19" s="10"/>
      <c r="G19" s="93"/>
      <c r="H19" s="73"/>
      <c r="I19" s="93"/>
      <c r="J19" s="73"/>
      <c r="K19" s="123"/>
      <c r="L19" s="123"/>
      <c r="M19" s="6"/>
      <c r="N19" s="6"/>
      <c r="O19" s="6"/>
      <c r="P19" s="6"/>
      <c r="Q19" s="6"/>
      <c r="R19" s="6"/>
      <c r="S19" s="6"/>
      <c r="T19" s="6"/>
      <c r="U19" s="6"/>
      <c r="V19" s="6"/>
      <c r="W19" s="6"/>
      <c r="X19" s="6"/>
      <c r="Y19" s="6"/>
      <c r="Z19" s="6"/>
    </row>
    <row r="21" spans="2:26" ht="15.75" x14ac:dyDescent="0.5">
      <c r="B21" s="188" t="s">
        <v>343</v>
      </c>
      <c r="C21" s="188"/>
      <c r="D21" s="188"/>
      <c r="E21" s="188"/>
      <c r="F21" s="188"/>
      <c r="G21" s="188"/>
      <c r="H21" s="188"/>
      <c r="I21" s="188"/>
      <c r="J21" s="188"/>
      <c r="K21" s="188"/>
      <c r="L21" s="188"/>
      <c r="M21" s="188"/>
    </row>
    <row r="22" spans="2:26" x14ac:dyDescent="0.45">
      <c r="C22" s="68" t="s">
        <v>344</v>
      </c>
      <c r="D22" s="68"/>
      <c r="E22" s="68"/>
      <c r="F22" s="68"/>
      <c r="G22" s="68"/>
      <c r="H22" s="68"/>
      <c r="I22" s="68"/>
      <c r="J22" s="68"/>
      <c r="K22" s="68"/>
      <c r="L22" s="68"/>
      <c r="M22" s="68"/>
    </row>
    <row r="23" spans="2:26" ht="32.25" customHeight="1" x14ac:dyDescent="0.45">
      <c r="C23" s="268" t="s">
        <v>286</v>
      </c>
      <c r="D23" s="268"/>
      <c r="E23" s="268"/>
      <c r="F23" s="268"/>
      <c r="G23" s="268"/>
      <c r="H23" s="268"/>
      <c r="I23" s="268"/>
      <c r="J23" s="268"/>
      <c r="K23" s="268"/>
      <c r="L23" s="268"/>
      <c r="M23" s="268"/>
      <c r="N23" s="268"/>
      <c r="O23" s="268"/>
      <c r="P23" s="268"/>
      <c r="Q23" s="268"/>
      <c r="R23" s="268"/>
    </row>
    <row r="24" spans="2:26" x14ac:dyDescent="0.45">
      <c r="C24" s="68"/>
      <c r="D24" s="68"/>
      <c r="E24" s="68"/>
      <c r="F24" s="68"/>
      <c r="G24" s="68"/>
      <c r="H24" s="68"/>
      <c r="I24" s="68"/>
      <c r="J24" s="68"/>
      <c r="K24" s="68"/>
      <c r="L24" s="68"/>
      <c r="M24" s="68"/>
    </row>
    <row r="25" spans="2:26" x14ac:dyDescent="0.45">
      <c r="C25" s="249"/>
      <c r="D25" s="266" t="s">
        <v>61</v>
      </c>
      <c r="E25" s="266"/>
      <c r="F25" s="266"/>
      <c r="G25" s="266" t="s">
        <v>62</v>
      </c>
      <c r="H25" s="266" t="s">
        <v>63</v>
      </c>
      <c r="I25" s="266" t="s">
        <v>64</v>
      </c>
      <c r="J25" s="266" t="s">
        <v>65</v>
      </c>
      <c r="K25" s="266" t="s">
        <v>41</v>
      </c>
      <c r="L25" s="266"/>
      <c r="M25" s="266"/>
      <c r="N25" s="262" t="s">
        <v>284</v>
      </c>
      <c r="O25" s="262"/>
      <c r="P25" s="262"/>
      <c r="Q25" s="262"/>
      <c r="R25" s="262"/>
    </row>
    <row r="26" spans="2:26" x14ac:dyDescent="0.45">
      <c r="C26" s="249"/>
      <c r="D26" s="266"/>
      <c r="E26" s="266"/>
      <c r="F26" s="266"/>
      <c r="G26" s="266"/>
      <c r="H26" s="266"/>
      <c r="I26" s="266"/>
      <c r="J26" s="266"/>
      <c r="K26" s="266"/>
      <c r="L26" s="266"/>
      <c r="M26" s="266"/>
      <c r="N26" s="262"/>
      <c r="O26" s="262"/>
      <c r="P26" s="262"/>
      <c r="Q26" s="262"/>
      <c r="R26" s="262"/>
    </row>
    <row r="27" spans="2:26" ht="15.75" x14ac:dyDescent="0.5">
      <c r="C27" s="63"/>
      <c r="D27" s="242"/>
      <c r="E27" s="242"/>
      <c r="F27" s="242"/>
      <c r="G27" s="30"/>
      <c r="H27" s="31"/>
      <c r="I27" s="32"/>
      <c r="J27" s="65" t="str">
        <f>IF(OR($H27="",$I27=""),"",(H27*I27))</f>
        <v/>
      </c>
      <c r="K27" s="255"/>
      <c r="L27" s="255"/>
      <c r="M27" s="255"/>
      <c r="N27" s="254"/>
      <c r="O27" s="254"/>
      <c r="P27" s="254"/>
      <c r="Q27" s="254"/>
      <c r="R27" s="254"/>
    </row>
    <row r="28" spans="2:26" ht="15.75" x14ac:dyDescent="0.5">
      <c r="C28" s="63"/>
      <c r="D28" s="242"/>
      <c r="E28" s="242"/>
      <c r="F28" s="242"/>
      <c r="G28" s="30"/>
      <c r="H28" s="31"/>
      <c r="I28" s="32"/>
      <c r="J28" s="65" t="str">
        <f>IF(OR($H28="",$I28=""),"",(H28*I28))</f>
        <v/>
      </c>
      <c r="K28" s="255"/>
      <c r="L28" s="255"/>
      <c r="M28" s="255"/>
      <c r="N28" s="254"/>
      <c r="O28" s="254"/>
      <c r="P28" s="254"/>
      <c r="Q28" s="254"/>
      <c r="R28" s="254"/>
    </row>
    <row r="29" spans="2:26" ht="15.75" x14ac:dyDescent="0.5">
      <c r="C29" s="63"/>
      <c r="D29" s="242"/>
      <c r="E29" s="242"/>
      <c r="F29" s="242"/>
      <c r="G29" s="30"/>
      <c r="H29" s="31"/>
      <c r="I29" s="32"/>
      <c r="J29" s="65" t="str">
        <f>IF(OR($H29="",$I29=""),"",(H29*I29))</f>
        <v/>
      </c>
      <c r="K29" s="255"/>
      <c r="L29" s="255"/>
      <c r="M29" s="255"/>
      <c r="N29" s="254"/>
      <c r="O29" s="254"/>
      <c r="P29" s="254"/>
      <c r="Q29" s="254"/>
      <c r="R29" s="254"/>
    </row>
    <row r="30" spans="2:26" ht="15.75" x14ac:dyDescent="0.5">
      <c r="C30" s="63"/>
      <c r="D30" s="242"/>
      <c r="E30" s="242"/>
      <c r="F30" s="242"/>
      <c r="G30" s="30"/>
      <c r="H30" s="31"/>
      <c r="I30" s="32"/>
      <c r="J30" s="65" t="str">
        <f>IF(OR($H30="",$I30=""),"",(H30*I30))</f>
        <v/>
      </c>
      <c r="K30" s="255"/>
      <c r="L30" s="255"/>
      <c r="M30" s="255"/>
      <c r="N30" s="254"/>
      <c r="O30" s="254"/>
      <c r="P30" s="254"/>
      <c r="Q30" s="254"/>
      <c r="R30" s="254"/>
    </row>
    <row r="31" spans="2:26" ht="15.75" x14ac:dyDescent="0.5">
      <c r="C31" s="93"/>
      <c r="H31" s="277" t="s">
        <v>44</v>
      </c>
      <c r="I31" s="278"/>
      <c r="J31" s="43">
        <f ca="1">SUM(OFFSET(J27,0,0,ROW()-ROW(J27)))</f>
        <v>0</v>
      </c>
      <c r="O31" s="6"/>
      <c r="P31" s="6"/>
      <c r="Q31" s="6"/>
      <c r="R31" s="6"/>
      <c r="S31" s="6"/>
    </row>
    <row r="32" spans="2:26" ht="15.75" x14ac:dyDescent="0.5">
      <c r="B32" s="6"/>
      <c r="C32" s="93"/>
      <c r="D32" s="10"/>
      <c r="E32" s="10"/>
      <c r="F32" s="10"/>
      <c r="G32" s="93"/>
      <c r="H32" s="73"/>
      <c r="I32" s="93"/>
      <c r="J32" s="73"/>
      <c r="K32" s="123"/>
      <c r="L32" s="123"/>
      <c r="M32" s="6"/>
      <c r="N32" s="6"/>
      <c r="O32" s="6"/>
      <c r="P32" s="6"/>
      <c r="Q32" s="6"/>
      <c r="R32" s="6"/>
      <c r="S32" s="6"/>
      <c r="T32" s="6"/>
      <c r="U32" s="6"/>
      <c r="V32" s="6"/>
      <c r="W32" s="6"/>
      <c r="X32" s="6"/>
      <c r="Y32" s="6"/>
      <c r="Z32" s="6"/>
    </row>
    <row r="33" spans="2:27" ht="15.75" x14ac:dyDescent="0.5">
      <c r="B33" s="188" t="s">
        <v>345</v>
      </c>
      <c r="C33" s="188"/>
      <c r="D33" s="188"/>
      <c r="E33" s="188"/>
      <c r="F33" s="188"/>
      <c r="G33" s="188"/>
      <c r="H33" s="188"/>
      <c r="I33" s="188"/>
      <c r="J33" s="188"/>
      <c r="K33" s="188"/>
      <c r="L33" s="188"/>
      <c r="M33" s="188"/>
      <c r="U33" s="6"/>
      <c r="V33" s="6"/>
      <c r="W33" s="6"/>
      <c r="X33" s="6"/>
      <c r="Y33" s="6"/>
      <c r="Z33" s="6"/>
    </row>
    <row r="34" spans="2:27" ht="15.75" x14ac:dyDescent="0.5">
      <c r="C34" s="267" t="s">
        <v>346</v>
      </c>
      <c r="D34" s="267"/>
      <c r="E34" s="267"/>
      <c r="F34" s="267"/>
      <c r="G34" s="267"/>
      <c r="H34" s="267"/>
      <c r="I34" s="267"/>
      <c r="J34" s="267"/>
      <c r="K34" s="267"/>
      <c r="L34" s="267"/>
      <c r="M34" s="267"/>
      <c r="N34" s="267"/>
      <c r="O34" s="267"/>
      <c r="P34" s="267"/>
      <c r="Q34" s="267"/>
      <c r="R34" s="267"/>
      <c r="U34" s="6"/>
      <c r="V34" s="6"/>
      <c r="W34" s="6"/>
      <c r="X34" s="6"/>
      <c r="Y34" s="6"/>
      <c r="Z34" s="6"/>
    </row>
    <row r="35" spans="2:27" ht="15.75" x14ac:dyDescent="0.5">
      <c r="C35" s="69" t="s">
        <v>347</v>
      </c>
      <c r="D35" s="112"/>
      <c r="E35" s="112"/>
      <c r="F35" s="112"/>
      <c r="G35" s="112"/>
      <c r="H35" s="112"/>
      <c r="I35" s="112"/>
      <c r="J35" s="112"/>
      <c r="K35" s="112"/>
      <c r="L35" s="112"/>
      <c r="M35" s="112"/>
      <c r="N35" s="112"/>
      <c r="O35" s="112"/>
      <c r="P35" s="112"/>
      <c r="Q35" s="112"/>
      <c r="R35" s="112"/>
      <c r="U35" s="6"/>
      <c r="V35" s="6"/>
      <c r="W35" s="6"/>
      <c r="X35" s="6"/>
      <c r="Y35" s="6"/>
      <c r="Z35" s="6"/>
    </row>
    <row r="36" spans="2:27" ht="15.75" x14ac:dyDescent="0.5">
      <c r="C36" s="268" t="s">
        <v>287</v>
      </c>
      <c r="D36" s="268"/>
      <c r="E36" s="268"/>
      <c r="F36" s="268"/>
      <c r="G36" s="268"/>
      <c r="H36" s="268"/>
      <c r="I36" s="268"/>
      <c r="J36" s="268"/>
      <c r="K36" s="268"/>
      <c r="L36" s="268"/>
      <c r="M36" s="268"/>
      <c r="N36" s="268"/>
      <c r="O36" s="268"/>
      <c r="P36" s="268"/>
      <c r="Q36" s="268"/>
      <c r="R36" s="268"/>
      <c r="S36" s="268"/>
      <c r="T36" s="268"/>
      <c r="U36" s="6"/>
      <c r="V36" s="6"/>
      <c r="W36" s="6"/>
      <c r="X36" s="6"/>
      <c r="Y36" s="6"/>
      <c r="Z36" s="6"/>
    </row>
    <row r="37" spans="2:27" ht="35.25" customHeight="1" x14ac:dyDescent="0.5">
      <c r="C37" s="268"/>
      <c r="D37" s="268"/>
      <c r="E37" s="268"/>
      <c r="F37" s="268"/>
      <c r="G37" s="268"/>
      <c r="H37" s="268"/>
      <c r="I37" s="268"/>
      <c r="J37" s="268"/>
      <c r="K37" s="268"/>
      <c r="L37" s="268"/>
      <c r="M37" s="268"/>
      <c r="N37" s="268"/>
      <c r="O37" s="268"/>
      <c r="P37" s="268"/>
      <c r="Q37" s="268"/>
      <c r="R37" s="268"/>
      <c r="S37" s="268"/>
      <c r="T37" s="268"/>
      <c r="U37" s="6"/>
      <c r="V37" s="6"/>
      <c r="W37" s="6"/>
      <c r="X37" s="6"/>
      <c r="Y37" s="6"/>
      <c r="Z37" s="6"/>
    </row>
    <row r="38" spans="2:27" ht="15.75" x14ac:dyDescent="0.5">
      <c r="C38" s="124"/>
      <c r="D38" s="124"/>
      <c r="E38" s="124"/>
      <c r="F38" s="124"/>
      <c r="G38" s="124"/>
      <c r="H38" s="124"/>
      <c r="I38" s="106"/>
      <c r="J38" s="106"/>
      <c r="K38" s="124"/>
      <c r="L38" s="124"/>
      <c r="M38" s="124"/>
      <c r="N38" s="124"/>
      <c r="O38" s="124"/>
      <c r="P38" s="124"/>
      <c r="Q38" s="124"/>
      <c r="R38" s="124"/>
      <c r="S38" s="124"/>
      <c r="T38" s="106"/>
      <c r="U38" s="6"/>
      <c r="V38" s="6"/>
      <c r="W38" s="6"/>
      <c r="X38" s="6"/>
      <c r="Y38" s="6"/>
      <c r="Z38" s="6"/>
    </row>
    <row r="39" spans="2:27" ht="15.75" x14ac:dyDescent="0.5">
      <c r="C39" s="249"/>
      <c r="D39" s="266" t="s">
        <v>61</v>
      </c>
      <c r="E39" s="266"/>
      <c r="F39" s="266"/>
      <c r="G39" s="266" t="s">
        <v>66</v>
      </c>
      <c r="H39" s="266" t="s">
        <v>63</v>
      </c>
      <c r="I39" s="279" t="s">
        <v>67</v>
      </c>
      <c r="J39" s="279" t="s">
        <v>68</v>
      </c>
      <c r="K39" s="266" t="s">
        <v>64</v>
      </c>
      <c r="L39" s="266" t="s">
        <v>65</v>
      </c>
      <c r="M39" s="266" t="s">
        <v>41</v>
      </c>
      <c r="N39" s="266"/>
      <c r="O39" s="262" t="s">
        <v>284</v>
      </c>
      <c r="P39" s="262"/>
      <c r="Q39" s="262"/>
      <c r="R39" s="262"/>
      <c r="S39" s="262"/>
      <c r="V39" s="6"/>
      <c r="W39" s="6"/>
      <c r="X39" s="6"/>
      <c r="Y39" s="6"/>
      <c r="Z39" s="6"/>
      <c r="AA39" s="6"/>
    </row>
    <row r="40" spans="2:27" ht="15.75" x14ac:dyDescent="0.5">
      <c r="C40" s="249"/>
      <c r="D40" s="266"/>
      <c r="E40" s="266"/>
      <c r="F40" s="266"/>
      <c r="G40" s="266"/>
      <c r="H40" s="266"/>
      <c r="I40" s="280"/>
      <c r="J40" s="280"/>
      <c r="K40" s="266"/>
      <c r="L40" s="266"/>
      <c r="M40" s="266"/>
      <c r="N40" s="266"/>
      <c r="O40" s="262"/>
      <c r="P40" s="262"/>
      <c r="Q40" s="262"/>
      <c r="R40" s="262"/>
      <c r="S40" s="262"/>
      <c r="V40" s="6"/>
      <c r="W40" s="6"/>
      <c r="X40" s="6"/>
      <c r="Y40" s="6"/>
      <c r="Z40" s="6"/>
      <c r="AA40" s="6"/>
    </row>
    <row r="41" spans="2:27" ht="15.75" x14ac:dyDescent="0.5">
      <c r="C41" s="63"/>
      <c r="D41" s="242"/>
      <c r="E41" s="242"/>
      <c r="F41" s="242"/>
      <c r="G41" s="30"/>
      <c r="H41" s="31"/>
      <c r="I41" s="31"/>
      <c r="J41" s="67" t="str">
        <f>IF(OR($H41="",$I41=""),"",(H41/I41))</f>
        <v/>
      </c>
      <c r="K41" s="32"/>
      <c r="L41" s="65" t="str">
        <f>IF(OR($J41="",$K41=""),"",(J41*K41))</f>
        <v/>
      </c>
      <c r="M41" s="255"/>
      <c r="N41" s="255"/>
      <c r="O41" s="254"/>
      <c r="P41" s="254"/>
      <c r="Q41" s="254"/>
      <c r="R41" s="254"/>
      <c r="S41" s="254"/>
      <c r="V41" s="6"/>
      <c r="W41" s="6"/>
      <c r="X41" s="6"/>
      <c r="Y41" s="6"/>
      <c r="Z41" s="6"/>
      <c r="AA41" s="6"/>
    </row>
    <row r="42" spans="2:27" ht="15.75" x14ac:dyDescent="0.5">
      <c r="C42" s="63"/>
      <c r="D42" s="242"/>
      <c r="E42" s="242"/>
      <c r="F42" s="242"/>
      <c r="G42" s="30"/>
      <c r="H42" s="31"/>
      <c r="I42" s="31"/>
      <c r="J42" s="67" t="str">
        <f>IF(OR($H42="",$I42=""),"",(H42/I42))</f>
        <v/>
      </c>
      <c r="K42" s="32"/>
      <c r="L42" s="65" t="str">
        <f>IF(OR($J42="",$K42=""),"",(J42*K42))</f>
        <v/>
      </c>
      <c r="M42" s="255"/>
      <c r="N42" s="255"/>
      <c r="O42" s="254"/>
      <c r="P42" s="254"/>
      <c r="Q42" s="254"/>
      <c r="R42" s="254"/>
      <c r="S42" s="254"/>
      <c r="V42" s="6"/>
      <c r="W42" s="6"/>
      <c r="X42" s="6"/>
      <c r="Y42" s="6"/>
      <c r="Z42" s="6"/>
      <c r="AA42" s="6"/>
    </row>
    <row r="43" spans="2:27" ht="15.75" x14ac:dyDescent="0.5">
      <c r="C43" s="63"/>
      <c r="D43" s="242"/>
      <c r="E43" s="242"/>
      <c r="F43" s="242"/>
      <c r="G43" s="30"/>
      <c r="H43" s="31"/>
      <c r="I43" s="31"/>
      <c r="J43" s="67" t="str">
        <f>IF(OR($H43="",$I43=""),"",(H43/I43))</f>
        <v/>
      </c>
      <c r="K43" s="32"/>
      <c r="L43" s="65" t="str">
        <f>IF(OR($J43="",$K43=""),"",(J43*K43))</f>
        <v/>
      </c>
      <c r="M43" s="255"/>
      <c r="N43" s="255"/>
      <c r="O43" s="254"/>
      <c r="P43" s="254"/>
      <c r="Q43" s="254"/>
      <c r="R43" s="254"/>
      <c r="S43" s="254"/>
      <c r="V43" s="6"/>
      <c r="W43" s="6"/>
      <c r="X43" s="6"/>
      <c r="Y43" s="6"/>
      <c r="Z43" s="6"/>
      <c r="AA43" s="6"/>
    </row>
    <row r="44" spans="2:27" ht="15.75" x14ac:dyDescent="0.5">
      <c r="C44" s="63"/>
      <c r="D44" s="242"/>
      <c r="E44" s="242"/>
      <c r="F44" s="242"/>
      <c r="G44" s="30"/>
      <c r="H44" s="31"/>
      <c r="I44" s="31"/>
      <c r="J44" s="67" t="str">
        <f>IF(OR($H44="",$I44=""),"",(H44/I44))</f>
        <v/>
      </c>
      <c r="K44" s="32"/>
      <c r="L44" s="65" t="str">
        <f>IF(OR($J44="",$K44=""),"",(J44*K44))</f>
        <v/>
      </c>
      <c r="M44" s="255"/>
      <c r="N44" s="255"/>
      <c r="O44" s="254"/>
      <c r="P44" s="254"/>
      <c r="Q44" s="254"/>
      <c r="R44" s="254"/>
      <c r="S44" s="254"/>
      <c r="V44" s="6"/>
      <c r="W44" s="6"/>
      <c r="X44" s="6"/>
      <c r="Y44" s="6"/>
      <c r="Z44" s="6"/>
      <c r="AA44" s="6"/>
    </row>
    <row r="45" spans="2:27" ht="15.75" x14ac:dyDescent="0.5">
      <c r="C45" s="93"/>
      <c r="K45" s="62" t="s">
        <v>44</v>
      </c>
      <c r="L45" s="43">
        <f ca="1">SUM(OFFSET(L41,0,0,ROW()-ROW(L41)))</f>
        <v>0</v>
      </c>
      <c r="P45" s="6"/>
      <c r="Q45" s="6"/>
      <c r="R45" s="6"/>
      <c r="S45" s="6"/>
      <c r="T45" s="6"/>
      <c r="V45" s="6"/>
      <c r="W45" s="6"/>
      <c r="X45" s="6"/>
      <c r="Y45" s="6"/>
      <c r="Z45" s="6"/>
      <c r="AA45" s="6"/>
    </row>
    <row r="46" spans="2:27" ht="15.75" customHeight="1" x14ac:dyDescent="0.5">
      <c r="B46" s="6"/>
      <c r="C46" s="93"/>
      <c r="D46" s="10"/>
      <c r="E46" s="10"/>
      <c r="F46" s="10"/>
      <c r="G46" s="93"/>
      <c r="H46" s="73"/>
      <c r="I46" s="93"/>
      <c r="J46" s="73"/>
      <c r="K46" s="123"/>
      <c r="L46" s="123"/>
      <c r="M46" s="6"/>
      <c r="N46" s="6"/>
      <c r="O46" s="6"/>
      <c r="P46" s="6"/>
      <c r="Q46" s="6"/>
      <c r="R46" s="6"/>
      <c r="S46" s="6"/>
      <c r="T46" s="6"/>
      <c r="U46" s="6"/>
      <c r="V46" s="6"/>
      <c r="W46" s="6"/>
      <c r="X46" s="6"/>
      <c r="Y46" s="6"/>
      <c r="Z46" s="6"/>
    </row>
    <row r="47" spans="2:27" ht="15.75" x14ac:dyDescent="0.5">
      <c r="B47" s="6"/>
      <c r="C47" s="93"/>
      <c r="D47" s="10"/>
      <c r="E47" s="10"/>
      <c r="F47" s="10"/>
      <c r="G47" s="93"/>
      <c r="H47" s="73"/>
      <c r="I47" s="93"/>
      <c r="J47" s="73"/>
      <c r="K47" s="123"/>
      <c r="L47" s="123"/>
      <c r="M47" s="6"/>
      <c r="N47" s="6"/>
      <c r="O47" s="6"/>
      <c r="P47" s="6"/>
      <c r="Q47" s="6"/>
      <c r="R47" s="6"/>
      <c r="S47" s="6"/>
      <c r="T47" s="6"/>
      <c r="U47" s="6"/>
      <c r="V47" s="6"/>
      <c r="W47" s="6"/>
      <c r="X47" s="6"/>
      <c r="Y47" s="6"/>
      <c r="Z47" s="6"/>
    </row>
    <row r="48" spans="2:27" ht="15.75" x14ac:dyDescent="0.5">
      <c r="B48" s="188" t="s">
        <v>69</v>
      </c>
      <c r="C48" s="188"/>
      <c r="D48" s="188"/>
      <c r="E48" s="188"/>
      <c r="F48" s="188"/>
      <c r="G48" s="188"/>
      <c r="H48" s="188"/>
      <c r="I48" s="188"/>
      <c r="J48" s="188"/>
      <c r="K48" s="188"/>
      <c r="L48" s="188"/>
      <c r="M48" s="188"/>
      <c r="N48" s="6"/>
      <c r="O48" s="6"/>
      <c r="P48" s="6"/>
      <c r="Q48" s="6"/>
      <c r="R48" s="6"/>
      <c r="S48" s="6"/>
      <c r="T48" s="6"/>
      <c r="U48" s="6"/>
      <c r="V48" s="6"/>
      <c r="W48" s="6"/>
      <c r="X48" s="6"/>
      <c r="Y48" s="6"/>
      <c r="Z48" s="6"/>
    </row>
    <row r="49" spans="2:26" ht="15.75" x14ac:dyDescent="0.5">
      <c r="B49" s="8"/>
      <c r="C49" s="226" t="s">
        <v>70</v>
      </c>
      <c r="D49" s="226"/>
      <c r="E49" s="226"/>
      <c r="F49" s="226"/>
      <c r="G49" s="226"/>
      <c r="H49" s="226"/>
      <c r="I49" s="226"/>
      <c r="J49" s="226"/>
      <c r="K49" s="226"/>
      <c r="L49" s="226"/>
      <c r="M49" s="226"/>
      <c r="N49" s="226"/>
      <c r="O49" s="226"/>
      <c r="P49" s="6"/>
      <c r="Q49" s="6"/>
      <c r="R49" s="6"/>
      <c r="S49" s="6"/>
      <c r="T49" s="6"/>
      <c r="U49" s="6"/>
      <c r="V49" s="6"/>
      <c r="W49" s="6"/>
      <c r="X49" s="6"/>
      <c r="Y49" s="6"/>
      <c r="Z49" s="6"/>
    </row>
    <row r="50" spans="2:26" ht="15.75" x14ac:dyDescent="0.5">
      <c r="B50" s="8"/>
      <c r="C50" s="70" t="s">
        <v>288</v>
      </c>
      <c r="D50" s="107"/>
      <c r="E50" s="107"/>
      <c r="F50" s="107"/>
      <c r="G50" s="107"/>
      <c r="H50" s="107"/>
      <c r="I50" s="107"/>
      <c r="J50" s="107"/>
      <c r="K50" s="107"/>
      <c r="L50" s="107"/>
      <c r="M50" s="107"/>
      <c r="N50" s="107"/>
      <c r="O50" s="107"/>
      <c r="P50" s="6"/>
      <c r="Q50" s="6"/>
      <c r="R50" s="6"/>
      <c r="S50" s="6"/>
      <c r="T50" s="6"/>
      <c r="U50" s="6"/>
      <c r="V50" s="6"/>
      <c r="W50" s="6"/>
      <c r="X50" s="6"/>
      <c r="Y50" s="6"/>
      <c r="Z50" s="6"/>
    </row>
    <row r="51" spans="2:26" ht="15.75" x14ac:dyDescent="0.5">
      <c r="B51" s="8"/>
      <c r="C51" s="125"/>
      <c r="D51" s="125"/>
      <c r="E51" s="125"/>
      <c r="F51" s="125"/>
      <c r="G51" s="125"/>
      <c r="H51" s="125"/>
      <c r="I51" s="125"/>
      <c r="J51" s="125"/>
      <c r="K51" s="125"/>
      <c r="L51" s="125"/>
      <c r="M51" s="125"/>
      <c r="N51" s="125"/>
      <c r="O51" s="125"/>
      <c r="P51" s="6"/>
      <c r="Q51" s="6"/>
      <c r="R51" s="6"/>
      <c r="S51" s="6"/>
      <c r="T51" s="6"/>
      <c r="U51" s="6"/>
      <c r="V51" s="6"/>
      <c r="W51" s="6"/>
      <c r="X51" s="6"/>
      <c r="Y51" s="6"/>
      <c r="Z51" s="6"/>
    </row>
    <row r="52" spans="2:26" ht="15.75" customHeight="1" x14ac:dyDescent="0.5">
      <c r="B52" s="6"/>
      <c r="C52" s="211"/>
      <c r="D52" s="269" t="s">
        <v>71</v>
      </c>
      <c r="E52" s="270"/>
      <c r="F52" s="270"/>
      <c r="G52" s="271"/>
      <c r="H52" s="275" t="s">
        <v>72</v>
      </c>
      <c r="I52" s="275" t="s">
        <v>64</v>
      </c>
      <c r="J52" s="256" t="s">
        <v>65</v>
      </c>
      <c r="K52" s="211" t="s">
        <v>41</v>
      </c>
      <c r="L52" s="211"/>
      <c r="M52" s="211"/>
      <c r="N52" s="211"/>
      <c r="O52" s="211"/>
      <c r="P52" s="211"/>
      <c r="Q52" s="211"/>
      <c r="R52" s="211" t="s">
        <v>284</v>
      </c>
      <c r="S52" s="211"/>
      <c r="T52" s="211"/>
      <c r="U52" s="6"/>
      <c r="V52" s="6"/>
      <c r="W52" s="6"/>
      <c r="X52" s="6"/>
      <c r="Y52" s="6"/>
      <c r="Z52" s="6"/>
    </row>
    <row r="53" spans="2:26" ht="15.75" x14ac:dyDescent="0.5">
      <c r="B53" s="6"/>
      <c r="C53" s="211"/>
      <c r="D53" s="272"/>
      <c r="E53" s="273"/>
      <c r="F53" s="273"/>
      <c r="G53" s="274"/>
      <c r="H53" s="276"/>
      <c r="I53" s="276"/>
      <c r="J53" s="256"/>
      <c r="K53" s="211"/>
      <c r="L53" s="211"/>
      <c r="M53" s="211"/>
      <c r="N53" s="211"/>
      <c r="O53" s="211"/>
      <c r="P53" s="211"/>
      <c r="Q53" s="211"/>
      <c r="R53" s="211"/>
      <c r="S53" s="211"/>
      <c r="T53" s="211"/>
      <c r="U53" s="6"/>
      <c r="V53" s="6"/>
      <c r="W53" s="6"/>
      <c r="X53" s="6"/>
      <c r="Y53" s="6"/>
      <c r="Z53" s="6"/>
    </row>
    <row r="54" spans="2:26" ht="15.75" x14ac:dyDescent="0.5">
      <c r="B54" s="6"/>
      <c r="C54" s="63"/>
      <c r="D54" s="259"/>
      <c r="E54" s="260"/>
      <c r="F54" s="260"/>
      <c r="G54" s="261"/>
      <c r="H54" s="109"/>
      <c r="I54" s="54"/>
      <c r="J54" s="66" t="str">
        <f>IF(OR($H54="",$I54=""),"",(H54*I54))</f>
        <v/>
      </c>
      <c r="K54" s="253"/>
      <c r="L54" s="253"/>
      <c r="M54" s="253"/>
      <c r="N54" s="253"/>
      <c r="O54" s="253"/>
      <c r="P54" s="253"/>
      <c r="Q54" s="253"/>
      <c r="R54" s="243"/>
      <c r="S54" s="243"/>
      <c r="T54" s="243"/>
      <c r="U54" s="6"/>
      <c r="V54" s="6"/>
      <c r="W54" s="6"/>
      <c r="X54" s="6"/>
      <c r="Y54" s="6"/>
      <c r="Z54" s="6"/>
    </row>
    <row r="55" spans="2:26" ht="15.75" x14ac:dyDescent="0.5">
      <c r="B55" s="6"/>
      <c r="C55" s="63"/>
      <c r="D55" s="259"/>
      <c r="E55" s="260"/>
      <c r="F55" s="260"/>
      <c r="G55" s="261"/>
      <c r="H55" s="109"/>
      <c r="I55" s="54"/>
      <c r="J55" s="66" t="str">
        <f>IF(OR($H55="",$I55=""),"",(H55*I55))</f>
        <v/>
      </c>
      <c r="K55" s="253"/>
      <c r="L55" s="253"/>
      <c r="M55" s="253"/>
      <c r="N55" s="253"/>
      <c r="O55" s="253"/>
      <c r="P55" s="253"/>
      <c r="Q55" s="253"/>
      <c r="R55" s="243"/>
      <c r="S55" s="243"/>
      <c r="T55" s="243"/>
      <c r="U55" s="6"/>
      <c r="V55" s="6"/>
      <c r="W55" s="6"/>
      <c r="X55" s="6"/>
      <c r="Y55" s="6"/>
      <c r="Z55" s="6"/>
    </row>
    <row r="56" spans="2:26" ht="15.75" x14ac:dyDescent="0.5">
      <c r="B56" s="6"/>
      <c r="C56" s="63"/>
      <c r="D56" s="259"/>
      <c r="E56" s="260"/>
      <c r="F56" s="260"/>
      <c r="G56" s="261"/>
      <c r="H56" s="109"/>
      <c r="I56" s="54"/>
      <c r="J56" s="66" t="str">
        <f>IF(OR($H56="",$I56=""),"",(H56*I56))</f>
        <v/>
      </c>
      <c r="K56" s="253"/>
      <c r="L56" s="253"/>
      <c r="M56" s="253"/>
      <c r="N56" s="253"/>
      <c r="O56" s="253"/>
      <c r="P56" s="253"/>
      <c r="Q56" s="253"/>
      <c r="R56" s="243"/>
      <c r="S56" s="243"/>
      <c r="T56" s="243"/>
      <c r="U56" s="6"/>
      <c r="V56" s="6"/>
      <c r="W56" s="6"/>
      <c r="X56" s="6"/>
      <c r="Y56" s="6"/>
      <c r="Z56" s="6"/>
    </row>
    <row r="57" spans="2:26" ht="15.75" x14ac:dyDescent="0.5">
      <c r="B57" s="6"/>
      <c r="C57" s="93"/>
      <c r="D57" s="10"/>
      <c r="E57" s="10"/>
      <c r="F57" s="10"/>
      <c r="G57" s="93"/>
      <c r="H57" s="211" t="s">
        <v>44</v>
      </c>
      <c r="I57" s="211"/>
      <c r="J57" s="102">
        <f ca="1">SUM(OFFSET(J54,0,0,ROW()-ROW(J54)))</f>
        <v>0</v>
      </c>
      <c r="K57" s="6"/>
      <c r="L57" s="6"/>
      <c r="M57" s="6"/>
      <c r="N57" s="6"/>
      <c r="O57" s="6"/>
      <c r="P57" s="6"/>
      <c r="Q57" s="6"/>
      <c r="R57" s="6"/>
      <c r="S57" s="6"/>
      <c r="T57" s="6"/>
      <c r="U57" s="6"/>
      <c r="V57" s="6"/>
      <c r="W57" s="6"/>
      <c r="X57" s="6"/>
      <c r="Y57" s="6"/>
      <c r="Z57" s="6"/>
    </row>
    <row r="58" spans="2:26" ht="15.75" x14ac:dyDescent="0.5">
      <c r="B58" s="6"/>
      <c r="C58" s="93"/>
      <c r="D58" s="10"/>
      <c r="E58" s="10"/>
      <c r="F58" s="10"/>
      <c r="G58" s="93"/>
      <c r="H58" s="93"/>
      <c r="I58" s="93"/>
      <c r="J58" s="23"/>
      <c r="K58" s="6"/>
      <c r="L58" s="6"/>
      <c r="M58" s="6"/>
      <c r="N58" s="6"/>
      <c r="O58" s="6"/>
      <c r="P58" s="6"/>
      <c r="Q58" s="6"/>
      <c r="R58" s="6"/>
      <c r="S58" s="6"/>
      <c r="T58" s="6"/>
      <c r="U58" s="6"/>
      <c r="V58" s="6"/>
      <c r="W58" s="6"/>
      <c r="X58" s="6"/>
      <c r="Y58" s="6"/>
      <c r="Z58" s="6"/>
    </row>
    <row r="59" spans="2:26" ht="15.75" x14ac:dyDescent="0.5">
      <c r="B59" s="6"/>
      <c r="C59" s="93"/>
      <c r="D59" s="10"/>
      <c r="E59" s="10"/>
      <c r="F59" s="10"/>
      <c r="G59" s="93"/>
      <c r="H59" s="93"/>
      <c r="I59" s="93"/>
      <c r="J59" s="23"/>
      <c r="K59" s="6"/>
      <c r="L59" s="6"/>
      <c r="M59" s="6"/>
      <c r="N59" s="6"/>
      <c r="O59" s="6"/>
      <c r="P59" s="6"/>
      <c r="Q59" s="6"/>
      <c r="R59" s="6"/>
      <c r="S59" s="6"/>
      <c r="T59" s="6"/>
      <c r="U59" s="6"/>
      <c r="V59" s="6"/>
      <c r="W59" s="6"/>
      <c r="X59" s="6"/>
      <c r="Y59" s="6"/>
      <c r="Z59" s="6"/>
    </row>
    <row r="60" spans="2:26" ht="18" x14ac:dyDescent="0.55000000000000004">
      <c r="B60" s="126"/>
      <c r="C60" s="6"/>
      <c r="D60" s="10"/>
      <c r="E60" s="10"/>
      <c r="F60" s="10"/>
      <c r="G60" s="93"/>
      <c r="H60" s="73"/>
      <c r="I60" s="93"/>
      <c r="J60" s="93"/>
      <c r="K60" s="93"/>
      <c r="L60" s="93"/>
      <c r="M60" s="23"/>
      <c r="N60" s="6"/>
      <c r="O60" s="6"/>
      <c r="P60" s="6"/>
      <c r="Q60" s="6"/>
      <c r="R60" s="6"/>
      <c r="S60" s="6"/>
      <c r="T60" s="6"/>
      <c r="U60" s="6"/>
      <c r="V60" s="6"/>
      <c r="W60" s="6"/>
      <c r="X60" s="6"/>
      <c r="Y60" s="6"/>
      <c r="Z60" s="6"/>
    </row>
    <row r="61" spans="2:26" ht="15.75" x14ac:dyDescent="0.5">
      <c r="B61" s="292" t="s">
        <v>73</v>
      </c>
      <c r="C61" s="292"/>
      <c r="D61" s="292"/>
      <c r="E61" s="292"/>
      <c r="F61" s="292"/>
      <c r="G61" s="292"/>
      <c r="H61" s="6"/>
      <c r="I61" s="6"/>
      <c r="J61" s="6"/>
      <c r="K61" s="6"/>
      <c r="L61" s="6"/>
      <c r="M61" s="6"/>
      <c r="N61" s="6"/>
      <c r="O61" s="6"/>
      <c r="P61" s="6"/>
      <c r="Q61" s="6"/>
      <c r="R61" s="6"/>
      <c r="S61" s="6"/>
      <c r="T61" s="6"/>
      <c r="U61" s="6"/>
      <c r="V61" s="6"/>
      <c r="W61" s="6"/>
      <c r="X61" s="6"/>
      <c r="Y61" s="6"/>
      <c r="Z61" s="6"/>
    </row>
    <row r="62" spans="2:26" ht="15.75" x14ac:dyDescent="0.5">
      <c r="B62" s="94"/>
      <c r="C62" s="68" t="s">
        <v>350</v>
      </c>
      <c r="D62" s="68"/>
      <c r="E62" s="68"/>
      <c r="F62" s="68"/>
      <c r="G62" s="68"/>
      <c r="H62" s="68"/>
      <c r="I62" s="68"/>
      <c r="J62" s="68"/>
      <c r="K62" s="68"/>
      <c r="L62" s="68"/>
      <c r="M62" s="68"/>
      <c r="N62" s="68"/>
      <c r="O62" s="68"/>
      <c r="P62" s="68"/>
      <c r="Q62" s="68"/>
      <c r="R62" s="68"/>
      <c r="S62" s="68"/>
      <c r="T62" s="68"/>
      <c r="U62" s="68"/>
      <c r="V62" s="68"/>
      <c r="W62" s="6"/>
      <c r="X62" s="6"/>
      <c r="Y62" s="6"/>
      <c r="Z62" s="6"/>
    </row>
    <row r="63" spans="2:26" ht="15.75" x14ac:dyDescent="0.5">
      <c r="B63" s="94"/>
      <c r="C63" s="68" t="s">
        <v>74</v>
      </c>
      <c r="D63" s="68"/>
      <c r="E63" s="68"/>
      <c r="F63" s="68"/>
      <c r="G63" s="68"/>
      <c r="H63" s="68"/>
      <c r="I63" s="68"/>
      <c r="J63" s="68"/>
      <c r="K63" s="68"/>
      <c r="L63" s="68"/>
      <c r="M63" s="68"/>
      <c r="N63" s="68"/>
      <c r="O63" s="68"/>
      <c r="P63" s="68"/>
      <c r="Q63" s="68"/>
      <c r="R63" s="68"/>
      <c r="S63" s="68"/>
      <c r="T63" s="68"/>
      <c r="U63" s="68"/>
      <c r="V63" s="68"/>
      <c r="W63" s="6"/>
      <c r="X63" s="6"/>
      <c r="Y63" s="6"/>
      <c r="Z63" s="6"/>
    </row>
    <row r="64" spans="2:26" ht="51.75" customHeight="1" x14ac:dyDescent="0.5">
      <c r="B64" s="94"/>
      <c r="C64" s="268" t="s">
        <v>358</v>
      </c>
      <c r="D64" s="268"/>
      <c r="E64" s="268"/>
      <c r="F64" s="268"/>
      <c r="G64" s="268"/>
      <c r="H64" s="268"/>
      <c r="I64" s="268"/>
      <c r="J64" s="268"/>
      <c r="K64" s="268"/>
      <c r="L64" s="268"/>
      <c r="M64" s="268"/>
      <c r="N64" s="268"/>
      <c r="O64" s="268"/>
      <c r="P64" s="268"/>
      <c r="Q64" s="268"/>
      <c r="R64" s="268"/>
      <c r="S64" s="71"/>
      <c r="T64" s="71"/>
      <c r="U64" s="71"/>
      <c r="V64" s="71"/>
      <c r="W64" s="6"/>
      <c r="X64" s="6"/>
      <c r="Y64" s="6"/>
      <c r="Z64" s="6"/>
    </row>
    <row r="65" spans="2:26" ht="15.75" x14ac:dyDescent="0.5">
      <c r="B65" s="94"/>
      <c r="C65" s="107"/>
      <c r="D65" s="107"/>
      <c r="E65" s="107"/>
      <c r="F65" s="107"/>
      <c r="G65" s="107"/>
      <c r="H65" s="107"/>
      <c r="I65" s="107"/>
      <c r="J65" s="107"/>
      <c r="K65" s="72"/>
      <c r="L65" s="107"/>
      <c r="M65" s="107"/>
      <c r="N65" s="107"/>
      <c r="O65" s="72"/>
      <c r="P65" s="107"/>
      <c r="Q65" s="107"/>
      <c r="R65" s="107"/>
      <c r="S65" s="107"/>
      <c r="T65" s="107"/>
      <c r="U65" s="107"/>
      <c r="V65" s="107"/>
      <c r="W65" s="6"/>
      <c r="X65" s="6"/>
      <c r="Y65" s="6"/>
      <c r="Z65" s="6"/>
    </row>
    <row r="66" spans="2:26" ht="15.75" x14ac:dyDescent="0.5">
      <c r="B66" s="6"/>
      <c r="C66" s="262"/>
      <c r="D66" s="257" t="s">
        <v>75</v>
      </c>
      <c r="E66" s="257"/>
      <c r="F66" s="257"/>
      <c r="G66" s="293" t="s">
        <v>76</v>
      </c>
      <c r="H66" s="257" t="s">
        <v>77</v>
      </c>
      <c r="I66" s="257" t="s">
        <v>78</v>
      </c>
      <c r="J66" s="257" t="s">
        <v>79</v>
      </c>
      <c r="K66" s="257"/>
      <c r="L66" s="258" t="s">
        <v>80</v>
      </c>
      <c r="M66" s="258"/>
      <c r="N66" s="258" t="s">
        <v>81</v>
      </c>
      <c r="O66" s="258"/>
      <c r="P66" s="257" t="s">
        <v>82</v>
      </c>
      <c r="Q66" s="257"/>
      <c r="R66" s="257"/>
      <c r="S66" s="258" t="s">
        <v>41</v>
      </c>
      <c r="T66" s="258"/>
      <c r="U66" s="258"/>
      <c r="V66" s="258"/>
      <c r="W66" s="258"/>
      <c r="X66" s="258"/>
      <c r="Y66" s="258"/>
    </row>
    <row r="67" spans="2:26" ht="31.5" customHeight="1" x14ac:dyDescent="0.5">
      <c r="B67" s="6"/>
      <c r="C67" s="262"/>
      <c r="D67" s="257"/>
      <c r="E67" s="257"/>
      <c r="F67" s="257"/>
      <c r="G67" s="294"/>
      <c r="H67" s="257"/>
      <c r="I67" s="257"/>
      <c r="J67" s="179" t="s">
        <v>83</v>
      </c>
      <c r="K67" s="179" t="s">
        <v>84</v>
      </c>
      <c r="L67" s="179" t="s">
        <v>85</v>
      </c>
      <c r="M67" s="179" t="s">
        <v>86</v>
      </c>
      <c r="N67" s="180" t="s">
        <v>87</v>
      </c>
      <c r="O67" s="180" t="s">
        <v>88</v>
      </c>
      <c r="P67" s="257"/>
      <c r="Q67" s="257"/>
      <c r="R67" s="257"/>
      <c r="S67" s="258"/>
      <c r="T67" s="258"/>
      <c r="U67" s="258"/>
      <c r="V67" s="258"/>
      <c r="W67" s="258"/>
      <c r="X67" s="258"/>
      <c r="Y67" s="258"/>
    </row>
    <row r="68" spans="2:26" ht="15.75" x14ac:dyDescent="0.5">
      <c r="B68" s="6"/>
      <c r="C68" s="64"/>
      <c r="D68" s="242"/>
      <c r="E68" s="242"/>
      <c r="F68" s="242"/>
      <c r="G68" s="34"/>
      <c r="H68" s="35"/>
      <c r="I68" s="36"/>
      <c r="J68" s="37"/>
      <c r="K68" s="37"/>
      <c r="L68" s="104"/>
      <c r="M68" s="38" t="str">
        <f>IF(J68="","",IF(L68="",0,L68*K68/J68))</f>
        <v/>
      </c>
      <c r="N68" s="65" t="str">
        <f>IF(OR($H68="",$I68="",$J68="",$K68="",$G68=""),"",(((I68*K68)+M68)*G68))</f>
        <v/>
      </c>
      <c r="O68" s="65" t="str">
        <f>IF($N68="","",N68*H68)</f>
        <v/>
      </c>
      <c r="P68" s="242"/>
      <c r="Q68" s="242"/>
      <c r="R68" s="242"/>
      <c r="S68" s="253"/>
      <c r="T68" s="253"/>
      <c r="U68" s="253"/>
      <c r="V68" s="253"/>
      <c r="W68" s="253"/>
      <c r="X68" s="253"/>
      <c r="Y68" s="253"/>
    </row>
    <row r="69" spans="2:26" ht="15.75" x14ac:dyDescent="0.5">
      <c r="B69" s="6"/>
      <c r="C69" s="64"/>
      <c r="D69" s="242"/>
      <c r="E69" s="242"/>
      <c r="F69" s="242"/>
      <c r="G69" s="34"/>
      <c r="H69" s="35"/>
      <c r="I69" s="36"/>
      <c r="J69" s="37"/>
      <c r="K69" s="37"/>
      <c r="L69" s="104"/>
      <c r="M69" s="38" t="str">
        <f t="shared" ref="M69:M112" si="0">IF(J69="","",IF(L69="",0,L69*K69/J69))</f>
        <v/>
      </c>
      <c r="N69" s="65" t="str">
        <f t="shared" ref="N69:N112" si="1">IF(OR($H69="",$I69="",$J69="",$K69="",$G69=""),"",(((I69*K69)+M69)*G69))</f>
        <v/>
      </c>
      <c r="O69" s="65" t="str">
        <f t="shared" ref="O69:O112" si="2">IF($N69="","",N69*H69)</f>
        <v/>
      </c>
      <c r="P69" s="242"/>
      <c r="Q69" s="242"/>
      <c r="R69" s="242"/>
      <c r="S69" s="253"/>
      <c r="T69" s="253"/>
      <c r="U69" s="253"/>
      <c r="V69" s="253"/>
      <c r="W69" s="253"/>
      <c r="X69" s="253"/>
      <c r="Y69" s="253"/>
    </row>
    <row r="70" spans="2:26" ht="15.75" x14ac:dyDescent="0.5">
      <c r="B70" s="6"/>
      <c r="C70" s="64"/>
      <c r="D70" s="242"/>
      <c r="E70" s="242"/>
      <c r="F70" s="242"/>
      <c r="G70" s="34"/>
      <c r="H70" s="35"/>
      <c r="I70" s="36"/>
      <c r="J70" s="37"/>
      <c r="K70" s="37"/>
      <c r="L70" s="104"/>
      <c r="M70" s="38" t="str">
        <f t="shared" si="0"/>
        <v/>
      </c>
      <c r="N70" s="65" t="str">
        <f t="shared" si="1"/>
        <v/>
      </c>
      <c r="O70" s="65" t="str">
        <f t="shared" si="2"/>
        <v/>
      </c>
      <c r="P70" s="242"/>
      <c r="Q70" s="242"/>
      <c r="R70" s="242"/>
      <c r="S70" s="253"/>
      <c r="T70" s="253"/>
      <c r="U70" s="253"/>
      <c r="V70" s="253"/>
      <c r="W70" s="253"/>
      <c r="X70" s="253"/>
      <c r="Y70" s="253"/>
    </row>
    <row r="71" spans="2:26" ht="15.75" x14ac:dyDescent="0.5">
      <c r="B71" s="6"/>
      <c r="C71" s="64"/>
      <c r="D71" s="242"/>
      <c r="E71" s="242"/>
      <c r="F71" s="242"/>
      <c r="G71" s="34"/>
      <c r="H71" s="35"/>
      <c r="I71" s="36"/>
      <c r="J71" s="37"/>
      <c r="K71" s="37"/>
      <c r="L71" s="104"/>
      <c r="M71" s="38" t="str">
        <f t="shared" si="0"/>
        <v/>
      </c>
      <c r="N71" s="65" t="str">
        <f t="shared" si="1"/>
        <v/>
      </c>
      <c r="O71" s="65" t="str">
        <f t="shared" si="2"/>
        <v/>
      </c>
      <c r="P71" s="242"/>
      <c r="Q71" s="242"/>
      <c r="R71" s="242"/>
      <c r="S71" s="253"/>
      <c r="T71" s="253"/>
      <c r="U71" s="253"/>
      <c r="V71" s="253"/>
      <c r="W71" s="253"/>
      <c r="X71" s="253"/>
      <c r="Y71" s="253"/>
    </row>
    <row r="72" spans="2:26" ht="15.75" x14ac:dyDescent="0.5">
      <c r="B72" s="6"/>
      <c r="C72" s="64"/>
      <c r="D72" s="242"/>
      <c r="E72" s="242"/>
      <c r="F72" s="242"/>
      <c r="G72" s="34"/>
      <c r="H72" s="35"/>
      <c r="I72" s="36"/>
      <c r="J72" s="37"/>
      <c r="K72" s="37"/>
      <c r="L72" s="104"/>
      <c r="M72" s="38" t="str">
        <f t="shared" si="0"/>
        <v/>
      </c>
      <c r="N72" s="65" t="str">
        <f t="shared" si="1"/>
        <v/>
      </c>
      <c r="O72" s="65" t="str">
        <f t="shared" si="2"/>
        <v/>
      </c>
      <c r="P72" s="242"/>
      <c r="Q72" s="242"/>
      <c r="R72" s="242"/>
      <c r="S72" s="253"/>
      <c r="T72" s="253"/>
      <c r="U72" s="253"/>
      <c r="V72" s="253"/>
      <c r="W72" s="253"/>
      <c r="X72" s="253"/>
      <c r="Y72" s="253"/>
    </row>
    <row r="73" spans="2:26" ht="15.75" x14ac:dyDescent="0.5">
      <c r="B73" s="6"/>
      <c r="C73" s="64"/>
      <c r="D73" s="242"/>
      <c r="E73" s="242"/>
      <c r="F73" s="242"/>
      <c r="G73" s="34"/>
      <c r="H73" s="35"/>
      <c r="I73" s="36"/>
      <c r="J73" s="37"/>
      <c r="K73" s="37"/>
      <c r="L73" s="104"/>
      <c r="M73" s="38" t="str">
        <f t="shared" si="0"/>
        <v/>
      </c>
      <c r="N73" s="65" t="str">
        <f t="shared" si="1"/>
        <v/>
      </c>
      <c r="O73" s="65" t="str">
        <f t="shared" si="2"/>
        <v/>
      </c>
      <c r="P73" s="242"/>
      <c r="Q73" s="242"/>
      <c r="R73" s="242"/>
      <c r="S73" s="253"/>
      <c r="T73" s="253"/>
      <c r="U73" s="253"/>
      <c r="V73" s="253"/>
      <c r="W73" s="253"/>
      <c r="X73" s="253"/>
      <c r="Y73" s="253"/>
    </row>
    <row r="74" spans="2:26" ht="15.75" x14ac:dyDescent="0.5">
      <c r="B74" s="6"/>
      <c r="C74" s="64"/>
      <c r="D74" s="242"/>
      <c r="E74" s="242"/>
      <c r="F74" s="242"/>
      <c r="G74" s="34"/>
      <c r="H74" s="35"/>
      <c r="I74" s="36"/>
      <c r="J74" s="37"/>
      <c r="K74" s="37"/>
      <c r="L74" s="104"/>
      <c r="M74" s="38" t="str">
        <f t="shared" si="0"/>
        <v/>
      </c>
      <c r="N74" s="65" t="str">
        <f t="shared" si="1"/>
        <v/>
      </c>
      <c r="O74" s="65" t="str">
        <f t="shared" si="2"/>
        <v/>
      </c>
      <c r="P74" s="242"/>
      <c r="Q74" s="242"/>
      <c r="R74" s="242"/>
      <c r="S74" s="253"/>
      <c r="T74" s="253"/>
      <c r="U74" s="253"/>
      <c r="V74" s="253"/>
      <c r="W74" s="253"/>
      <c r="X74" s="253"/>
      <c r="Y74" s="253"/>
    </row>
    <row r="75" spans="2:26" ht="15.75" x14ac:dyDescent="0.5">
      <c r="B75" s="6"/>
      <c r="C75" s="64"/>
      <c r="D75" s="242"/>
      <c r="E75" s="242"/>
      <c r="F75" s="242"/>
      <c r="G75" s="34"/>
      <c r="H75" s="35"/>
      <c r="I75" s="36"/>
      <c r="J75" s="37"/>
      <c r="K75" s="37"/>
      <c r="L75" s="104"/>
      <c r="M75" s="38" t="str">
        <f t="shared" si="0"/>
        <v/>
      </c>
      <c r="N75" s="65" t="str">
        <f t="shared" si="1"/>
        <v/>
      </c>
      <c r="O75" s="65" t="str">
        <f t="shared" si="2"/>
        <v/>
      </c>
      <c r="P75" s="242"/>
      <c r="Q75" s="242"/>
      <c r="R75" s="242"/>
      <c r="S75" s="253"/>
      <c r="T75" s="253"/>
      <c r="U75" s="253"/>
      <c r="V75" s="253"/>
      <c r="W75" s="253"/>
      <c r="X75" s="253"/>
      <c r="Y75" s="253"/>
    </row>
    <row r="76" spans="2:26" ht="15.75" x14ac:dyDescent="0.5">
      <c r="B76" s="6"/>
      <c r="C76" s="64"/>
      <c r="D76" s="242"/>
      <c r="E76" s="242"/>
      <c r="F76" s="242"/>
      <c r="G76" s="34"/>
      <c r="H76" s="35"/>
      <c r="I76" s="36"/>
      <c r="J76" s="37"/>
      <c r="K76" s="37"/>
      <c r="L76" s="104"/>
      <c r="M76" s="38" t="str">
        <f t="shared" si="0"/>
        <v/>
      </c>
      <c r="N76" s="65" t="str">
        <f t="shared" si="1"/>
        <v/>
      </c>
      <c r="O76" s="65" t="str">
        <f t="shared" si="2"/>
        <v/>
      </c>
      <c r="P76" s="242"/>
      <c r="Q76" s="242"/>
      <c r="R76" s="242"/>
      <c r="S76" s="253"/>
      <c r="T76" s="253"/>
      <c r="U76" s="253"/>
      <c r="V76" s="253"/>
      <c r="W76" s="253"/>
      <c r="X76" s="253"/>
      <c r="Y76" s="253"/>
    </row>
    <row r="77" spans="2:26" ht="15.75" x14ac:dyDescent="0.5">
      <c r="B77" s="6"/>
      <c r="C77" s="64"/>
      <c r="D77" s="242"/>
      <c r="E77" s="242"/>
      <c r="F77" s="242"/>
      <c r="G77" s="34"/>
      <c r="H77" s="35"/>
      <c r="I77" s="36"/>
      <c r="J77" s="37"/>
      <c r="K77" s="37"/>
      <c r="L77" s="104"/>
      <c r="M77" s="38" t="str">
        <f t="shared" si="0"/>
        <v/>
      </c>
      <c r="N77" s="65" t="str">
        <f t="shared" si="1"/>
        <v/>
      </c>
      <c r="O77" s="65" t="str">
        <f t="shared" si="2"/>
        <v/>
      </c>
      <c r="P77" s="242"/>
      <c r="Q77" s="242"/>
      <c r="R77" s="242"/>
      <c r="S77" s="253"/>
      <c r="T77" s="253"/>
      <c r="U77" s="253"/>
      <c r="V77" s="253"/>
      <c r="W77" s="253"/>
      <c r="X77" s="253"/>
      <c r="Y77" s="253"/>
    </row>
    <row r="78" spans="2:26" ht="15.75" x14ac:dyDescent="0.5">
      <c r="B78" s="6"/>
      <c r="C78" s="64"/>
      <c r="D78" s="242"/>
      <c r="E78" s="242"/>
      <c r="F78" s="242"/>
      <c r="G78" s="34"/>
      <c r="H78" s="35"/>
      <c r="I78" s="36"/>
      <c r="J78" s="37"/>
      <c r="K78" s="37"/>
      <c r="L78" s="104"/>
      <c r="M78" s="38" t="str">
        <f t="shared" si="0"/>
        <v/>
      </c>
      <c r="N78" s="65" t="str">
        <f t="shared" si="1"/>
        <v/>
      </c>
      <c r="O78" s="65" t="str">
        <f t="shared" si="2"/>
        <v/>
      </c>
      <c r="P78" s="242"/>
      <c r="Q78" s="242"/>
      <c r="R78" s="242"/>
      <c r="S78" s="253"/>
      <c r="T78" s="253"/>
      <c r="U78" s="253"/>
      <c r="V78" s="253"/>
      <c r="W78" s="253"/>
      <c r="X78" s="253"/>
      <c r="Y78" s="253"/>
    </row>
    <row r="79" spans="2:26" ht="15.75" x14ac:dyDescent="0.5">
      <c r="B79" s="6"/>
      <c r="C79" s="64"/>
      <c r="D79" s="242"/>
      <c r="E79" s="242"/>
      <c r="F79" s="242"/>
      <c r="G79" s="34"/>
      <c r="H79" s="35"/>
      <c r="I79" s="36"/>
      <c r="J79" s="37"/>
      <c r="K79" s="37"/>
      <c r="L79" s="104"/>
      <c r="M79" s="38" t="str">
        <f t="shared" si="0"/>
        <v/>
      </c>
      <c r="N79" s="65" t="str">
        <f t="shared" si="1"/>
        <v/>
      </c>
      <c r="O79" s="65" t="str">
        <f t="shared" si="2"/>
        <v/>
      </c>
      <c r="P79" s="242"/>
      <c r="Q79" s="242"/>
      <c r="R79" s="242"/>
      <c r="S79" s="253"/>
      <c r="T79" s="253"/>
      <c r="U79" s="253"/>
      <c r="V79" s="253"/>
      <c r="W79" s="253"/>
      <c r="X79" s="253"/>
      <c r="Y79" s="253"/>
    </row>
    <row r="80" spans="2:26" ht="15.75" x14ac:dyDescent="0.5">
      <c r="B80" s="6"/>
      <c r="C80" s="64"/>
      <c r="D80" s="242"/>
      <c r="E80" s="242"/>
      <c r="F80" s="242"/>
      <c r="G80" s="34"/>
      <c r="H80" s="35"/>
      <c r="I80" s="36"/>
      <c r="J80" s="37"/>
      <c r="K80" s="37"/>
      <c r="L80" s="104"/>
      <c r="M80" s="38" t="str">
        <f t="shared" si="0"/>
        <v/>
      </c>
      <c r="N80" s="65" t="str">
        <f t="shared" si="1"/>
        <v/>
      </c>
      <c r="O80" s="65" t="str">
        <f t="shared" si="2"/>
        <v/>
      </c>
      <c r="P80" s="242"/>
      <c r="Q80" s="242"/>
      <c r="R80" s="242"/>
      <c r="S80" s="253"/>
      <c r="T80" s="253"/>
      <c r="U80" s="253"/>
      <c r="V80" s="253"/>
      <c r="W80" s="253"/>
      <c r="X80" s="253"/>
      <c r="Y80" s="253"/>
    </row>
    <row r="81" spans="2:25" ht="15.75" x14ac:dyDescent="0.5">
      <c r="B81" s="6"/>
      <c r="C81" s="64"/>
      <c r="D81" s="242"/>
      <c r="E81" s="242"/>
      <c r="F81" s="242"/>
      <c r="G81" s="34"/>
      <c r="H81" s="35"/>
      <c r="I81" s="36"/>
      <c r="J81" s="37"/>
      <c r="K81" s="37"/>
      <c r="L81" s="104"/>
      <c r="M81" s="38" t="str">
        <f t="shared" si="0"/>
        <v/>
      </c>
      <c r="N81" s="65" t="str">
        <f t="shared" si="1"/>
        <v/>
      </c>
      <c r="O81" s="65" t="str">
        <f t="shared" si="2"/>
        <v/>
      </c>
      <c r="P81" s="242"/>
      <c r="Q81" s="242"/>
      <c r="R81" s="242"/>
      <c r="S81" s="253"/>
      <c r="T81" s="253"/>
      <c r="U81" s="253"/>
      <c r="V81" s="253"/>
      <c r="W81" s="253"/>
      <c r="X81" s="253"/>
      <c r="Y81" s="253"/>
    </row>
    <row r="82" spans="2:25" ht="15.75" x14ac:dyDescent="0.5">
      <c r="B82" s="6"/>
      <c r="C82" s="64"/>
      <c r="D82" s="242"/>
      <c r="E82" s="242"/>
      <c r="F82" s="242"/>
      <c r="G82" s="34"/>
      <c r="H82" s="35"/>
      <c r="I82" s="36"/>
      <c r="J82" s="37"/>
      <c r="K82" s="37"/>
      <c r="L82" s="104"/>
      <c r="M82" s="38" t="str">
        <f t="shared" si="0"/>
        <v/>
      </c>
      <c r="N82" s="65" t="str">
        <f t="shared" si="1"/>
        <v/>
      </c>
      <c r="O82" s="65" t="str">
        <f t="shared" si="2"/>
        <v/>
      </c>
      <c r="P82" s="242"/>
      <c r="Q82" s="242"/>
      <c r="R82" s="242"/>
      <c r="S82" s="253"/>
      <c r="T82" s="253"/>
      <c r="U82" s="253"/>
      <c r="V82" s="253"/>
      <c r="W82" s="253"/>
      <c r="X82" s="253"/>
      <c r="Y82" s="253"/>
    </row>
    <row r="83" spans="2:25" ht="15.75" x14ac:dyDescent="0.5">
      <c r="B83" s="6"/>
      <c r="C83" s="64"/>
      <c r="D83" s="242"/>
      <c r="E83" s="242"/>
      <c r="F83" s="242"/>
      <c r="G83" s="34"/>
      <c r="H83" s="35"/>
      <c r="I83" s="36"/>
      <c r="J83" s="37"/>
      <c r="K83" s="37"/>
      <c r="L83" s="104"/>
      <c r="M83" s="38" t="str">
        <f t="shared" si="0"/>
        <v/>
      </c>
      <c r="N83" s="65" t="str">
        <f t="shared" si="1"/>
        <v/>
      </c>
      <c r="O83" s="65" t="str">
        <f t="shared" si="2"/>
        <v/>
      </c>
      <c r="P83" s="242"/>
      <c r="Q83" s="242"/>
      <c r="R83" s="242"/>
      <c r="S83" s="253"/>
      <c r="T83" s="253"/>
      <c r="U83" s="253"/>
      <c r="V83" s="253"/>
      <c r="W83" s="253"/>
      <c r="X83" s="253"/>
      <c r="Y83" s="253"/>
    </row>
    <row r="84" spans="2:25" ht="15.75" x14ac:dyDescent="0.5">
      <c r="B84" s="6"/>
      <c r="C84" s="64"/>
      <c r="D84" s="242"/>
      <c r="E84" s="242"/>
      <c r="F84" s="242"/>
      <c r="G84" s="34"/>
      <c r="H84" s="35"/>
      <c r="I84" s="36"/>
      <c r="J84" s="37"/>
      <c r="K84" s="37"/>
      <c r="L84" s="104"/>
      <c r="M84" s="38" t="str">
        <f t="shared" si="0"/>
        <v/>
      </c>
      <c r="N84" s="65" t="str">
        <f t="shared" si="1"/>
        <v/>
      </c>
      <c r="O84" s="65" t="str">
        <f t="shared" si="2"/>
        <v/>
      </c>
      <c r="P84" s="242"/>
      <c r="Q84" s="242"/>
      <c r="R84" s="242"/>
      <c r="S84" s="253"/>
      <c r="T84" s="253"/>
      <c r="U84" s="253"/>
      <c r="V84" s="253"/>
      <c r="W84" s="253"/>
      <c r="X84" s="253"/>
      <c r="Y84" s="253"/>
    </row>
    <row r="85" spans="2:25" ht="15.75" x14ac:dyDescent="0.5">
      <c r="B85" s="6"/>
      <c r="C85" s="64"/>
      <c r="D85" s="242"/>
      <c r="E85" s="242"/>
      <c r="F85" s="242"/>
      <c r="G85" s="34"/>
      <c r="H85" s="35"/>
      <c r="I85" s="36"/>
      <c r="J85" s="37"/>
      <c r="K85" s="37"/>
      <c r="L85" s="104"/>
      <c r="M85" s="38" t="str">
        <f t="shared" si="0"/>
        <v/>
      </c>
      <c r="N85" s="65" t="str">
        <f t="shared" si="1"/>
        <v/>
      </c>
      <c r="O85" s="65" t="str">
        <f t="shared" si="2"/>
        <v/>
      </c>
      <c r="P85" s="242"/>
      <c r="Q85" s="242"/>
      <c r="R85" s="242"/>
      <c r="S85" s="253"/>
      <c r="T85" s="253"/>
      <c r="U85" s="253"/>
      <c r="V85" s="253"/>
      <c r="W85" s="253"/>
      <c r="X85" s="253"/>
      <c r="Y85" s="253"/>
    </row>
    <row r="86" spans="2:25" ht="15.75" x14ac:dyDescent="0.5">
      <c r="B86" s="6"/>
      <c r="C86" s="64"/>
      <c r="D86" s="242"/>
      <c r="E86" s="242"/>
      <c r="F86" s="242"/>
      <c r="G86" s="34"/>
      <c r="H86" s="35"/>
      <c r="I86" s="36"/>
      <c r="J86" s="37"/>
      <c r="K86" s="37"/>
      <c r="L86" s="104"/>
      <c r="M86" s="38" t="str">
        <f t="shared" si="0"/>
        <v/>
      </c>
      <c r="N86" s="65" t="str">
        <f t="shared" si="1"/>
        <v/>
      </c>
      <c r="O86" s="65" t="str">
        <f t="shared" si="2"/>
        <v/>
      </c>
      <c r="P86" s="242"/>
      <c r="Q86" s="242"/>
      <c r="R86" s="242"/>
      <c r="S86" s="253"/>
      <c r="T86" s="253"/>
      <c r="U86" s="253"/>
      <c r="V86" s="253"/>
      <c r="W86" s="253"/>
      <c r="X86" s="253"/>
      <c r="Y86" s="253"/>
    </row>
    <row r="87" spans="2:25" ht="15.75" x14ac:dyDescent="0.5">
      <c r="B87" s="6"/>
      <c r="C87" s="64"/>
      <c r="D87" s="242"/>
      <c r="E87" s="242"/>
      <c r="F87" s="242"/>
      <c r="G87" s="34"/>
      <c r="H87" s="35"/>
      <c r="I87" s="36"/>
      <c r="J87" s="37"/>
      <c r="K87" s="37"/>
      <c r="L87" s="104"/>
      <c r="M87" s="38" t="str">
        <f t="shared" si="0"/>
        <v/>
      </c>
      <c r="N87" s="65" t="str">
        <f t="shared" si="1"/>
        <v/>
      </c>
      <c r="O87" s="65" t="str">
        <f t="shared" si="2"/>
        <v/>
      </c>
      <c r="P87" s="242"/>
      <c r="Q87" s="242"/>
      <c r="R87" s="242"/>
      <c r="S87" s="253"/>
      <c r="T87" s="253"/>
      <c r="U87" s="253"/>
      <c r="V87" s="253"/>
      <c r="W87" s="253"/>
      <c r="X87" s="253"/>
      <c r="Y87" s="253"/>
    </row>
    <row r="88" spans="2:25" ht="15.75" x14ac:dyDescent="0.5">
      <c r="B88" s="6"/>
      <c r="C88" s="64"/>
      <c r="D88" s="242"/>
      <c r="E88" s="242"/>
      <c r="F88" s="242"/>
      <c r="G88" s="34"/>
      <c r="H88" s="35"/>
      <c r="I88" s="36"/>
      <c r="J88" s="37"/>
      <c r="K88" s="37"/>
      <c r="L88" s="104"/>
      <c r="M88" s="38" t="str">
        <f t="shared" si="0"/>
        <v/>
      </c>
      <c r="N88" s="65" t="str">
        <f t="shared" si="1"/>
        <v/>
      </c>
      <c r="O88" s="65" t="str">
        <f t="shared" si="2"/>
        <v/>
      </c>
      <c r="P88" s="242"/>
      <c r="Q88" s="242"/>
      <c r="R88" s="242"/>
      <c r="S88" s="253"/>
      <c r="T88" s="253"/>
      <c r="U88" s="253"/>
      <c r="V88" s="253"/>
      <c r="W88" s="253"/>
      <c r="X88" s="253"/>
      <c r="Y88" s="253"/>
    </row>
    <row r="89" spans="2:25" ht="15.75" x14ac:dyDescent="0.5">
      <c r="B89" s="6"/>
      <c r="C89" s="64"/>
      <c r="D89" s="242"/>
      <c r="E89" s="242"/>
      <c r="F89" s="242"/>
      <c r="G89" s="34"/>
      <c r="H89" s="35"/>
      <c r="I89" s="36"/>
      <c r="J89" s="37"/>
      <c r="K89" s="37"/>
      <c r="L89" s="104"/>
      <c r="M89" s="38" t="str">
        <f t="shared" si="0"/>
        <v/>
      </c>
      <c r="N89" s="65" t="str">
        <f t="shared" si="1"/>
        <v/>
      </c>
      <c r="O89" s="65" t="str">
        <f t="shared" si="2"/>
        <v/>
      </c>
      <c r="P89" s="242"/>
      <c r="Q89" s="242"/>
      <c r="R89" s="242"/>
      <c r="S89" s="253"/>
      <c r="T89" s="253"/>
      <c r="U89" s="253"/>
      <c r="V89" s="253"/>
      <c r="W89" s="253"/>
      <c r="X89" s="253"/>
      <c r="Y89" s="253"/>
    </row>
    <row r="90" spans="2:25" ht="15.75" x14ac:dyDescent="0.5">
      <c r="B90" s="6"/>
      <c r="C90" s="64"/>
      <c r="D90" s="242"/>
      <c r="E90" s="242"/>
      <c r="F90" s="242"/>
      <c r="G90" s="34"/>
      <c r="H90" s="35"/>
      <c r="I90" s="36"/>
      <c r="J90" s="37"/>
      <c r="K90" s="37"/>
      <c r="L90" s="104"/>
      <c r="M90" s="38" t="str">
        <f t="shared" si="0"/>
        <v/>
      </c>
      <c r="N90" s="65" t="str">
        <f t="shared" si="1"/>
        <v/>
      </c>
      <c r="O90" s="65" t="str">
        <f t="shared" si="2"/>
        <v/>
      </c>
      <c r="P90" s="242"/>
      <c r="Q90" s="242"/>
      <c r="R90" s="242"/>
      <c r="S90" s="253"/>
      <c r="T90" s="253"/>
      <c r="U90" s="253"/>
      <c r="V90" s="253"/>
      <c r="W90" s="253"/>
      <c r="X90" s="253"/>
      <c r="Y90" s="253"/>
    </row>
    <row r="91" spans="2:25" ht="15.75" x14ac:dyDescent="0.5">
      <c r="B91" s="6"/>
      <c r="C91" s="64"/>
      <c r="D91" s="242"/>
      <c r="E91" s="242"/>
      <c r="F91" s="242"/>
      <c r="G91" s="34"/>
      <c r="H91" s="35"/>
      <c r="I91" s="36"/>
      <c r="J91" s="37"/>
      <c r="K91" s="37"/>
      <c r="L91" s="104"/>
      <c r="M91" s="38" t="str">
        <f t="shared" si="0"/>
        <v/>
      </c>
      <c r="N91" s="65" t="str">
        <f t="shared" si="1"/>
        <v/>
      </c>
      <c r="O91" s="65" t="str">
        <f t="shared" si="2"/>
        <v/>
      </c>
      <c r="P91" s="242"/>
      <c r="Q91" s="242"/>
      <c r="R91" s="242"/>
      <c r="S91" s="253"/>
      <c r="T91" s="253"/>
      <c r="U91" s="253"/>
      <c r="V91" s="253"/>
      <c r="W91" s="253"/>
      <c r="X91" s="253"/>
      <c r="Y91" s="253"/>
    </row>
    <row r="92" spans="2:25" ht="15.75" x14ac:dyDescent="0.5">
      <c r="B92" s="6"/>
      <c r="C92" s="64"/>
      <c r="D92" s="242"/>
      <c r="E92" s="242"/>
      <c r="F92" s="242"/>
      <c r="G92" s="34"/>
      <c r="H92" s="35"/>
      <c r="I92" s="36"/>
      <c r="J92" s="37"/>
      <c r="K92" s="37"/>
      <c r="L92" s="104"/>
      <c r="M92" s="38" t="str">
        <f t="shared" ref="M92:M107" si="3">IF(J92="","",IF(L92="",0,L92*K92/J92))</f>
        <v/>
      </c>
      <c r="N92" s="65" t="str">
        <f t="shared" ref="N92:N107" si="4">IF(OR($H92="",$I92="",$J92="",$K92="",$G92=""),"",(((I92*K92)+M92)*G92))</f>
        <v/>
      </c>
      <c r="O92" s="65" t="str">
        <f t="shared" ref="O92:O107" si="5">IF($N92="","",N92*H92)</f>
        <v/>
      </c>
      <c r="P92" s="242"/>
      <c r="Q92" s="242"/>
      <c r="R92" s="242"/>
      <c r="S92" s="253"/>
      <c r="T92" s="253"/>
      <c r="U92" s="253"/>
      <c r="V92" s="253"/>
      <c r="W92" s="253"/>
      <c r="X92" s="253"/>
      <c r="Y92" s="253"/>
    </row>
    <row r="93" spans="2:25" ht="15.75" x14ac:dyDescent="0.5">
      <c r="B93" s="6"/>
      <c r="C93" s="64"/>
      <c r="D93" s="242"/>
      <c r="E93" s="242"/>
      <c r="F93" s="242"/>
      <c r="G93" s="34"/>
      <c r="H93" s="35"/>
      <c r="I93" s="36"/>
      <c r="J93" s="37"/>
      <c r="K93" s="37"/>
      <c r="L93" s="104"/>
      <c r="M93" s="38" t="str">
        <f t="shared" si="3"/>
        <v/>
      </c>
      <c r="N93" s="65" t="str">
        <f t="shared" si="4"/>
        <v/>
      </c>
      <c r="O93" s="65" t="str">
        <f t="shared" si="5"/>
        <v/>
      </c>
      <c r="P93" s="242"/>
      <c r="Q93" s="242"/>
      <c r="R93" s="242"/>
      <c r="S93" s="253"/>
      <c r="T93" s="253"/>
      <c r="U93" s="253"/>
      <c r="V93" s="253"/>
      <c r="W93" s="253"/>
      <c r="X93" s="253"/>
      <c r="Y93" s="253"/>
    </row>
    <row r="94" spans="2:25" ht="15.75" x14ac:dyDescent="0.5">
      <c r="B94" s="6"/>
      <c r="C94" s="64"/>
      <c r="D94" s="242"/>
      <c r="E94" s="242"/>
      <c r="F94" s="242"/>
      <c r="G94" s="34"/>
      <c r="H94" s="35"/>
      <c r="I94" s="36"/>
      <c r="J94" s="37"/>
      <c r="K94" s="37"/>
      <c r="L94" s="104"/>
      <c r="M94" s="38" t="str">
        <f t="shared" si="3"/>
        <v/>
      </c>
      <c r="N94" s="65" t="str">
        <f t="shared" si="4"/>
        <v/>
      </c>
      <c r="O94" s="65" t="str">
        <f t="shared" si="5"/>
        <v/>
      </c>
      <c r="P94" s="242"/>
      <c r="Q94" s="242"/>
      <c r="R94" s="242"/>
      <c r="S94" s="253"/>
      <c r="T94" s="253"/>
      <c r="U94" s="253"/>
      <c r="V94" s="253"/>
      <c r="W94" s="253"/>
      <c r="X94" s="253"/>
      <c r="Y94" s="253"/>
    </row>
    <row r="95" spans="2:25" ht="15.75" x14ac:dyDescent="0.5">
      <c r="B95" s="6"/>
      <c r="C95" s="64"/>
      <c r="D95" s="242"/>
      <c r="E95" s="242"/>
      <c r="F95" s="242"/>
      <c r="G95" s="34"/>
      <c r="H95" s="35"/>
      <c r="I95" s="36"/>
      <c r="J95" s="37"/>
      <c r="K95" s="37"/>
      <c r="L95" s="104"/>
      <c r="M95" s="38" t="str">
        <f t="shared" si="3"/>
        <v/>
      </c>
      <c r="N95" s="65" t="str">
        <f t="shared" si="4"/>
        <v/>
      </c>
      <c r="O95" s="65" t="str">
        <f t="shared" si="5"/>
        <v/>
      </c>
      <c r="P95" s="242"/>
      <c r="Q95" s="242"/>
      <c r="R95" s="242"/>
      <c r="S95" s="253"/>
      <c r="T95" s="253"/>
      <c r="U95" s="253"/>
      <c r="V95" s="253"/>
      <c r="W95" s="253"/>
      <c r="X95" s="253"/>
      <c r="Y95" s="253"/>
    </row>
    <row r="96" spans="2:25" ht="15.75" x14ac:dyDescent="0.5">
      <c r="B96" s="6"/>
      <c r="C96" s="64"/>
      <c r="D96" s="242"/>
      <c r="E96" s="242"/>
      <c r="F96" s="242"/>
      <c r="G96" s="34"/>
      <c r="H96" s="35"/>
      <c r="I96" s="36"/>
      <c r="J96" s="37"/>
      <c r="K96" s="37"/>
      <c r="L96" s="104"/>
      <c r="M96" s="38" t="str">
        <f t="shared" si="3"/>
        <v/>
      </c>
      <c r="N96" s="65" t="str">
        <f t="shared" si="4"/>
        <v/>
      </c>
      <c r="O96" s="65" t="str">
        <f t="shared" si="5"/>
        <v/>
      </c>
      <c r="P96" s="242"/>
      <c r="Q96" s="242"/>
      <c r="R96" s="242"/>
      <c r="S96" s="253"/>
      <c r="T96" s="253"/>
      <c r="U96" s="253"/>
      <c r="V96" s="253"/>
      <c r="W96" s="253"/>
      <c r="X96" s="253"/>
      <c r="Y96" s="253"/>
    </row>
    <row r="97" spans="2:25" ht="15.75" x14ac:dyDescent="0.5">
      <c r="B97" s="6"/>
      <c r="C97" s="64"/>
      <c r="D97" s="242"/>
      <c r="E97" s="242"/>
      <c r="F97" s="242"/>
      <c r="G97" s="34"/>
      <c r="H97" s="35"/>
      <c r="I97" s="36"/>
      <c r="J97" s="37"/>
      <c r="K97" s="37"/>
      <c r="L97" s="104"/>
      <c r="M97" s="38" t="str">
        <f t="shared" si="3"/>
        <v/>
      </c>
      <c r="N97" s="65" t="str">
        <f t="shared" si="4"/>
        <v/>
      </c>
      <c r="O97" s="65" t="str">
        <f t="shared" si="5"/>
        <v/>
      </c>
      <c r="P97" s="242"/>
      <c r="Q97" s="242"/>
      <c r="R97" s="242"/>
      <c r="S97" s="253"/>
      <c r="T97" s="253"/>
      <c r="U97" s="253"/>
      <c r="V97" s="253"/>
      <c r="W97" s="253"/>
      <c r="X97" s="253"/>
      <c r="Y97" s="253"/>
    </row>
    <row r="98" spans="2:25" ht="15.75" x14ac:dyDescent="0.5">
      <c r="B98" s="6"/>
      <c r="C98" s="64"/>
      <c r="D98" s="242"/>
      <c r="E98" s="242"/>
      <c r="F98" s="242"/>
      <c r="G98" s="34"/>
      <c r="H98" s="35"/>
      <c r="I98" s="36"/>
      <c r="J98" s="37"/>
      <c r="K98" s="37"/>
      <c r="L98" s="104"/>
      <c r="M98" s="38" t="str">
        <f t="shared" si="3"/>
        <v/>
      </c>
      <c r="N98" s="65" t="str">
        <f t="shared" si="4"/>
        <v/>
      </c>
      <c r="O98" s="65" t="str">
        <f t="shared" si="5"/>
        <v/>
      </c>
      <c r="P98" s="242"/>
      <c r="Q98" s="242"/>
      <c r="R98" s="242"/>
      <c r="S98" s="253"/>
      <c r="T98" s="253"/>
      <c r="U98" s="253"/>
      <c r="V98" s="253"/>
      <c r="W98" s="253"/>
      <c r="X98" s="253"/>
      <c r="Y98" s="253"/>
    </row>
    <row r="99" spans="2:25" ht="15.75" x14ac:dyDescent="0.5">
      <c r="B99" s="6"/>
      <c r="C99" s="64"/>
      <c r="D99" s="242"/>
      <c r="E99" s="242"/>
      <c r="F99" s="242"/>
      <c r="G99" s="34"/>
      <c r="H99" s="35"/>
      <c r="I99" s="36"/>
      <c r="J99" s="37"/>
      <c r="K99" s="37"/>
      <c r="L99" s="104"/>
      <c r="M99" s="38" t="str">
        <f t="shared" si="3"/>
        <v/>
      </c>
      <c r="N99" s="65" t="str">
        <f t="shared" si="4"/>
        <v/>
      </c>
      <c r="O99" s="65" t="str">
        <f t="shared" si="5"/>
        <v/>
      </c>
      <c r="P99" s="242"/>
      <c r="Q99" s="242"/>
      <c r="R99" s="242"/>
      <c r="S99" s="253"/>
      <c r="T99" s="253"/>
      <c r="U99" s="253"/>
      <c r="V99" s="253"/>
      <c r="W99" s="253"/>
      <c r="X99" s="253"/>
      <c r="Y99" s="253"/>
    </row>
    <row r="100" spans="2:25" ht="15.75" x14ac:dyDescent="0.5">
      <c r="B100" s="6"/>
      <c r="C100" s="64"/>
      <c r="D100" s="242"/>
      <c r="E100" s="242"/>
      <c r="F100" s="242"/>
      <c r="G100" s="34"/>
      <c r="H100" s="35"/>
      <c r="I100" s="36"/>
      <c r="J100" s="37"/>
      <c r="K100" s="37"/>
      <c r="L100" s="104"/>
      <c r="M100" s="38" t="str">
        <f t="shared" si="3"/>
        <v/>
      </c>
      <c r="N100" s="65" t="str">
        <f t="shared" si="4"/>
        <v/>
      </c>
      <c r="O100" s="65" t="str">
        <f t="shared" si="5"/>
        <v/>
      </c>
      <c r="P100" s="242"/>
      <c r="Q100" s="242"/>
      <c r="R100" s="242"/>
      <c r="S100" s="253"/>
      <c r="T100" s="253"/>
      <c r="U100" s="253"/>
      <c r="V100" s="253"/>
      <c r="W100" s="253"/>
      <c r="X100" s="253"/>
      <c r="Y100" s="253"/>
    </row>
    <row r="101" spans="2:25" ht="15.75" x14ac:dyDescent="0.5">
      <c r="B101" s="6"/>
      <c r="C101" s="64"/>
      <c r="D101" s="242"/>
      <c r="E101" s="242"/>
      <c r="F101" s="242"/>
      <c r="G101" s="34"/>
      <c r="H101" s="35"/>
      <c r="I101" s="36"/>
      <c r="J101" s="37"/>
      <c r="K101" s="37"/>
      <c r="L101" s="104"/>
      <c r="M101" s="38" t="str">
        <f t="shared" si="3"/>
        <v/>
      </c>
      <c r="N101" s="65" t="str">
        <f t="shared" si="4"/>
        <v/>
      </c>
      <c r="O101" s="65" t="str">
        <f t="shared" si="5"/>
        <v/>
      </c>
      <c r="P101" s="242"/>
      <c r="Q101" s="242"/>
      <c r="R101" s="242"/>
      <c r="S101" s="253"/>
      <c r="T101" s="253"/>
      <c r="U101" s="253"/>
      <c r="V101" s="253"/>
      <c r="W101" s="253"/>
      <c r="X101" s="253"/>
      <c r="Y101" s="253"/>
    </row>
    <row r="102" spans="2:25" ht="15.75" x14ac:dyDescent="0.5">
      <c r="B102" s="6"/>
      <c r="C102" s="64"/>
      <c r="D102" s="242"/>
      <c r="E102" s="242"/>
      <c r="F102" s="242"/>
      <c r="G102" s="34"/>
      <c r="H102" s="35"/>
      <c r="I102" s="36"/>
      <c r="J102" s="37"/>
      <c r="K102" s="37"/>
      <c r="L102" s="104"/>
      <c r="M102" s="38" t="str">
        <f t="shared" si="3"/>
        <v/>
      </c>
      <c r="N102" s="65" t="str">
        <f t="shared" si="4"/>
        <v/>
      </c>
      <c r="O102" s="65" t="str">
        <f t="shared" si="5"/>
        <v/>
      </c>
      <c r="P102" s="242"/>
      <c r="Q102" s="242"/>
      <c r="R102" s="242"/>
      <c r="S102" s="253"/>
      <c r="T102" s="253"/>
      <c r="U102" s="253"/>
      <c r="V102" s="253"/>
      <c r="W102" s="253"/>
      <c r="X102" s="253"/>
      <c r="Y102" s="253"/>
    </row>
    <row r="103" spans="2:25" ht="15.75" x14ac:dyDescent="0.5">
      <c r="B103" s="6"/>
      <c r="C103" s="64"/>
      <c r="D103" s="242"/>
      <c r="E103" s="242"/>
      <c r="F103" s="242"/>
      <c r="G103" s="34"/>
      <c r="H103" s="35"/>
      <c r="I103" s="36"/>
      <c r="J103" s="37"/>
      <c r="K103" s="37"/>
      <c r="L103" s="104"/>
      <c r="M103" s="38" t="str">
        <f t="shared" si="3"/>
        <v/>
      </c>
      <c r="N103" s="65" t="str">
        <f t="shared" si="4"/>
        <v/>
      </c>
      <c r="O103" s="65" t="str">
        <f t="shared" si="5"/>
        <v/>
      </c>
      <c r="P103" s="242"/>
      <c r="Q103" s="242"/>
      <c r="R103" s="242"/>
      <c r="S103" s="289"/>
      <c r="T103" s="290"/>
      <c r="U103" s="290"/>
      <c r="V103" s="290"/>
      <c r="W103" s="290"/>
      <c r="X103" s="290"/>
      <c r="Y103" s="291"/>
    </row>
    <row r="104" spans="2:25" ht="15.75" x14ac:dyDescent="0.5">
      <c r="B104" s="6"/>
      <c r="C104" s="64"/>
      <c r="D104" s="242"/>
      <c r="E104" s="242"/>
      <c r="F104" s="242"/>
      <c r="G104" s="34"/>
      <c r="H104" s="35"/>
      <c r="I104" s="36"/>
      <c r="J104" s="37"/>
      <c r="K104" s="37"/>
      <c r="L104" s="104"/>
      <c r="M104" s="38" t="str">
        <f t="shared" si="3"/>
        <v/>
      </c>
      <c r="N104" s="65" t="str">
        <f t="shared" si="4"/>
        <v/>
      </c>
      <c r="O104" s="65" t="str">
        <f t="shared" si="5"/>
        <v/>
      </c>
      <c r="P104" s="242"/>
      <c r="Q104" s="242"/>
      <c r="R104" s="242"/>
      <c r="S104" s="289"/>
      <c r="T104" s="290"/>
      <c r="U104" s="290"/>
      <c r="V104" s="290"/>
      <c r="W104" s="290"/>
      <c r="X104" s="290"/>
      <c r="Y104" s="291"/>
    </row>
    <row r="105" spans="2:25" ht="15.75" x14ac:dyDescent="0.5">
      <c r="B105" s="6"/>
      <c r="C105" s="64"/>
      <c r="D105" s="242"/>
      <c r="E105" s="242"/>
      <c r="F105" s="242"/>
      <c r="G105" s="34"/>
      <c r="H105" s="35"/>
      <c r="I105" s="36"/>
      <c r="J105" s="37"/>
      <c r="K105" s="37"/>
      <c r="L105" s="104"/>
      <c r="M105" s="38" t="str">
        <f t="shared" si="3"/>
        <v/>
      </c>
      <c r="N105" s="65" t="str">
        <f t="shared" si="4"/>
        <v/>
      </c>
      <c r="O105" s="65" t="str">
        <f t="shared" si="5"/>
        <v/>
      </c>
      <c r="P105" s="242"/>
      <c r="Q105" s="242"/>
      <c r="R105" s="242"/>
      <c r="S105" s="289"/>
      <c r="T105" s="290"/>
      <c r="U105" s="290"/>
      <c r="V105" s="290"/>
      <c r="W105" s="290"/>
      <c r="X105" s="290"/>
      <c r="Y105" s="291"/>
    </row>
    <row r="106" spans="2:25" ht="15.75" x14ac:dyDescent="0.5">
      <c r="B106" s="6"/>
      <c r="C106" s="64"/>
      <c r="D106" s="242"/>
      <c r="E106" s="242"/>
      <c r="F106" s="242"/>
      <c r="G106" s="34"/>
      <c r="H106" s="35"/>
      <c r="I106" s="36"/>
      <c r="J106" s="37"/>
      <c r="K106" s="37"/>
      <c r="L106" s="104"/>
      <c r="M106" s="38" t="str">
        <f t="shared" si="3"/>
        <v/>
      </c>
      <c r="N106" s="65" t="str">
        <f t="shared" si="4"/>
        <v/>
      </c>
      <c r="O106" s="65" t="str">
        <f t="shared" si="5"/>
        <v/>
      </c>
      <c r="P106" s="242"/>
      <c r="Q106" s="242"/>
      <c r="R106" s="242"/>
      <c r="S106" s="289"/>
      <c r="T106" s="290"/>
      <c r="U106" s="290"/>
      <c r="V106" s="290"/>
      <c r="W106" s="290"/>
      <c r="X106" s="290"/>
      <c r="Y106" s="291"/>
    </row>
    <row r="107" spans="2:25" ht="15.75" x14ac:dyDescent="0.5">
      <c r="B107" s="6"/>
      <c r="C107" s="64"/>
      <c r="D107" s="242"/>
      <c r="E107" s="242"/>
      <c r="F107" s="242"/>
      <c r="G107" s="34"/>
      <c r="H107" s="35"/>
      <c r="I107" s="36"/>
      <c r="J107" s="37"/>
      <c r="K107" s="37"/>
      <c r="L107" s="104"/>
      <c r="M107" s="38" t="str">
        <f t="shared" si="3"/>
        <v/>
      </c>
      <c r="N107" s="65" t="str">
        <f t="shared" si="4"/>
        <v/>
      </c>
      <c r="O107" s="65" t="str">
        <f t="shared" si="5"/>
        <v/>
      </c>
      <c r="P107" s="242"/>
      <c r="Q107" s="242"/>
      <c r="R107" s="242"/>
      <c r="S107" s="253"/>
      <c r="T107" s="253"/>
      <c r="U107" s="253"/>
      <c r="V107" s="253"/>
      <c r="W107" s="253"/>
      <c r="X107" s="253"/>
      <c r="Y107" s="253"/>
    </row>
    <row r="108" spans="2:25" ht="15.75" x14ac:dyDescent="0.5">
      <c r="B108" s="6"/>
      <c r="C108" s="64"/>
      <c r="D108" s="242"/>
      <c r="E108" s="242"/>
      <c r="F108" s="242"/>
      <c r="G108" s="34"/>
      <c r="H108" s="35"/>
      <c r="I108" s="36"/>
      <c r="J108" s="37"/>
      <c r="K108" s="37"/>
      <c r="L108" s="104"/>
      <c r="M108" s="38" t="str">
        <f t="shared" si="0"/>
        <v/>
      </c>
      <c r="N108" s="65" t="str">
        <f t="shared" si="1"/>
        <v/>
      </c>
      <c r="O108" s="65" t="str">
        <f t="shared" si="2"/>
        <v/>
      </c>
      <c r="P108" s="242"/>
      <c r="Q108" s="242"/>
      <c r="R108" s="242"/>
      <c r="S108" s="253"/>
      <c r="T108" s="253"/>
      <c r="U108" s="253"/>
      <c r="V108" s="253"/>
      <c r="W108" s="253"/>
      <c r="X108" s="253"/>
      <c r="Y108" s="253"/>
    </row>
    <row r="109" spans="2:25" ht="15.75" x14ac:dyDescent="0.5">
      <c r="B109" s="6"/>
      <c r="C109" s="64"/>
      <c r="D109" s="242"/>
      <c r="E109" s="242"/>
      <c r="F109" s="242"/>
      <c r="G109" s="34"/>
      <c r="H109" s="35"/>
      <c r="I109" s="36"/>
      <c r="J109" s="37"/>
      <c r="K109" s="37"/>
      <c r="L109" s="104"/>
      <c r="M109" s="38" t="str">
        <f t="shared" si="0"/>
        <v/>
      </c>
      <c r="N109" s="65" t="str">
        <f t="shared" si="1"/>
        <v/>
      </c>
      <c r="O109" s="65" t="str">
        <f t="shared" si="2"/>
        <v/>
      </c>
      <c r="P109" s="242"/>
      <c r="Q109" s="242"/>
      <c r="R109" s="242"/>
      <c r="S109" s="253"/>
      <c r="T109" s="253"/>
      <c r="U109" s="253"/>
      <c r="V109" s="253"/>
      <c r="W109" s="253"/>
      <c r="X109" s="253"/>
      <c r="Y109" s="253"/>
    </row>
    <row r="110" spans="2:25" ht="15.75" x14ac:dyDescent="0.5">
      <c r="B110" s="6"/>
      <c r="C110" s="64"/>
      <c r="D110" s="242"/>
      <c r="E110" s="242"/>
      <c r="F110" s="242"/>
      <c r="G110" s="34"/>
      <c r="H110" s="35"/>
      <c r="I110" s="36"/>
      <c r="J110" s="37"/>
      <c r="K110" s="37"/>
      <c r="L110" s="104"/>
      <c r="M110" s="38" t="str">
        <f t="shared" si="0"/>
        <v/>
      </c>
      <c r="N110" s="65" t="str">
        <f t="shared" si="1"/>
        <v/>
      </c>
      <c r="O110" s="65" t="str">
        <f t="shared" si="2"/>
        <v/>
      </c>
      <c r="P110" s="242"/>
      <c r="Q110" s="242"/>
      <c r="R110" s="242"/>
      <c r="S110" s="253"/>
      <c r="T110" s="253"/>
      <c r="U110" s="253"/>
      <c r="V110" s="253"/>
      <c r="W110" s="253"/>
      <c r="X110" s="253"/>
      <c r="Y110" s="253"/>
    </row>
    <row r="111" spans="2:25" ht="15.75" x14ac:dyDescent="0.5">
      <c r="B111" s="6"/>
      <c r="C111" s="64"/>
      <c r="D111" s="242"/>
      <c r="E111" s="242"/>
      <c r="F111" s="242"/>
      <c r="G111" s="34"/>
      <c r="H111" s="35"/>
      <c r="I111" s="36"/>
      <c r="J111" s="37"/>
      <c r="K111" s="37"/>
      <c r="L111" s="104"/>
      <c r="M111" s="38" t="str">
        <f t="shared" si="0"/>
        <v/>
      </c>
      <c r="N111" s="65" t="str">
        <f t="shared" si="1"/>
        <v/>
      </c>
      <c r="O111" s="65" t="str">
        <f t="shared" si="2"/>
        <v/>
      </c>
      <c r="P111" s="242"/>
      <c r="Q111" s="242"/>
      <c r="R111" s="242"/>
      <c r="S111" s="253"/>
      <c r="T111" s="253"/>
      <c r="U111" s="253"/>
      <c r="V111" s="253"/>
      <c r="W111" s="253"/>
      <c r="X111" s="253"/>
      <c r="Y111" s="253"/>
    </row>
    <row r="112" spans="2:25" ht="15.75" x14ac:dyDescent="0.5">
      <c r="B112" s="6"/>
      <c r="C112" s="64"/>
      <c r="D112" s="242"/>
      <c r="E112" s="242"/>
      <c r="F112" s="242"/>
      <c r="G112" s="34"/>
      <c r="H112" s="35"/>
      <c r="I112" s="36"/>
      <c r="J112" s="37"/>
      <c r="K112" s="37"/>
      <c r="L112" s="104"/>
      <c r="M112" s="38" t="str">
        <f t="shared" si="0"/>
        <v/>
      </c>
      <c r="N112" s="65" t="str">
        <f t="shared" si="1"/>
        <v/>
      </c>
      <c r="O112" s="65" t="str">
        <f t="shared" si="2"/>
        <v/>
      </c>
      <c r="P112" s="242"/>
      <c r="Q112" s="242"/>
      <c r="R112" s="242"/>
      <c r="S112" s="253"/>
      <c r="T112" s="253"/>
      <c r="U112" s="253"/>
      <c r="V112" s="253"/>
      <c r="W112" s="253"/>
      <c r="X112" s="253"/>
      <c r="Y112" s="253"/>
    </row>
    <row r="113" spans="2:26" ht="15.75" x14ac:dyDescent="0.5">
      <c r="B113" s="6"/>
      <c r="C113" s="93"/>
      <c r="D113" s="6"/>
      <c r="E113" s="6"/>
      <c r="F113" s="6"/>
      <c r="G113" s="6"/>
      <c r="H113" s="6"/>
      <c r="I113" s="6"/>
      <c r="J113" s="6"/>
      <c r="K113" s="6"/>
      <c r="L113" s="211" t="s">
        <v>44</v>
      </c>
      <c r="M113" s="211"/>
      <c r="N113" s="102">
        <f ca="1">SUM(OFFSET(N68,0,0,ROW()-ROW(N68)))</f>
        <v>0</v>
      </c>
      <c r="O113" s="102">
        <f ca="1">SUM(OFFSET(O68,0,0,ROW()-ROW(O68)))</f>
        <v>0</v>
      </c>
      <c r="P113" s="6"/>
      <c r="Q113" s="6"/>
      <c r="R113" s="6"/>
      <c r="S113" s="6"/>
      <c r="T113" s="6"/>
      <c r="U113" s="6"/>
      <c r="V113" s="6"/>
      <c r="W113" s="6"/>
      <c r="X113" s="6"/>
      <c r="Y113" s="6"/>
    </row>
    <row r="114" spans="2:26" ht="15.75" x14ac:dyDescent="0.5">
      <c r="B114" s="6"/>
      <c r="C114" s="93"/>
      <c r="D114" s="6"/>
      <c r="E114" s="6"/>
      <c r="F114" s="6"/>
      <c r="G114" s="6"/>
      <c r="H114" s="6"/>
      <c r="I114" s="6"/>
      <c r="J114" s="6"/>
      <c r="K114" s="6"/>
      <c r="L114" s="6"/>
      <c r="M114" s="6"/>
      <c r="N114" s="6"/>
      <c r="O114" s="6"/>
      <c r="P114" s="6"/>
      <c r="Q114" s="6"/>
      <c r="R114" s="6"/>
      <c r="S114" s="6"/>
      <c r="T114" s="6"/>
      <c r="U114" s="6"/>
      <c r="V114" s="6"/>
      <c r="W114" s="6"/>
      <c r="X114" s="6"/>
      <c r="Y114" s="6"/>
    </row>
    <row r="115" spans="2:26" ht="18" x14ac:dyDescent="0.55000000000000004">
      <c r="B115" s="129"/>
      <c r="C115" s="6"/>
      <c r="D115" s="10"/>
      <c r="E115" s="10"/>
      <c r="F115" s="10"/>
      <c r="G115" s="93"/>
      <c r="H115" s="73"/>
      <c r="I115" s="93"/>
      <c r="J115" s="93"/>
      <c r="K115" s="93"/>
      <c r="L115" s="93"/>
      <c r="M115" s="23"/>
      <c r="N115" s="6"/>
      <c r="O115" s="6"/>
      <c r="P115" s="6"/>
      <c r="Q115" s="6"/>
      <c r="R115" s="6"/>
      <c r="S115" s="6"/>
      <c r="T115" s="6"/>
      <c r="U115" s="6"/>
      <c r="V115" s="6"/>
      <c r="W115" s="6"/>
      <c r="X115" s="6"/>
      <c r="Y115" s="6"/>
      <c r="Z115" s="6"/>
    </row>
    <row r="116" spans="2:26" ht="15.75" x14ac:dyDescent="0.5">
      <c r="B116" s="188" t="s">
        <v>89</v>
      </c>
      <c r="C116" s="188"/>
      <c r="D116" s="188"/>
      <c r="E116" s="188"/>
      <c r="F116" s="188"/>
      <c r="G116" s="188"/>
      <c r="H116" s="188"/>
      <c r="I116" s="188"/>
      <c r="J116" s="188"/>
      <c r="K116" s="188"/>
      <c r="L116" s="188"/>
      <c r="M116" s="188"/>
      <c r="N116" s="188"/>
      <c r="O116" s="188"/>
      <c r="P116" s="188"/>
      <c r="Q116" s="188"/>
      <c r="R116" s="188"/>
      <c r="S116" s="188"/>
      <c r="T116" s="188"/>
      <c r="U116" s="6"/>
      <c r="V116" s="6"/>
      <c r="W116" s="6"/>
      <c r="X116" s="6"/>
      <c r="Y116" s="6"/>
      <c r="Z116" s="6"/>
    </row>
    <row r="117" spans="2:26" ht="27" customHeight="1" x14ac:dyDescent="0.5">
      <c r="B117" s="8"/>
      <c r="C117" s="295" t="s">
        <v>90</v>
      </c>
      <c r="D117" s="295"/>
      <c r="E117" s="295"/>
      <c r="F117" s="295"/>
      <c r="G117" s="295"/>
      <c r="H117" s="295"/>
      <c r="I117" s="295"/>
      <c r="J117" s="295"/>
      <c r="K117" s="295"/>
      <c r="L117" s="295"/>
      <c r="M117" s="295"/>
      <c r="N117" s="295"/>
      <c r="O117" s="295"/>
      <c r="P117" s="295"/>
      <c r="Q117" s="295"/>
      <c r="R117" s="295"/>
      <c r="S117" s="295"/>
      <c r="T117" s="295"/>
      <c r="U117" s="295"/>
      <c r="V117" s="6"/>
      <c r="W117" s="6"/>
      <c r="X117" s="6"/>
      <c r="Y117" s="6"/>
      <c r="Z117" s="6"/>
    </row>
    <row r="118" spans="2:26" ht="34.5" customHeight="1" x14ac:dyDescent="0.5">
      <c r="B118" s="8"/>
      <c r="C118" s="295" t="s">
        <v>91</v>
      </c>
      <c r="D118" s="295"/>
      <c r="E118" s="295"/>
      <c r="F118" s="295"/>
      <c r="G118" s="295"/>
      <c r="H118" s="295"/>
      <c r="I118" s="295"/>
      <c r="J118" s="295"/>
      <c r="K118" s="295"/>
      <c r="L118" s="295"/>
      <c r="M118" s="295"/>
      <c r="N118" s="295"/>
      <c r="O118" s="295"/>
      <c r="P118" s="295"/>
      <c r="Q118" s="295"/>
      <c r="R118" s="295"/>
      <c r="S118" s="295"/>
      <c r="T118" s="295"/>
      <c r="U118" s="295"/>
      <c r="V118" s="6"/>
      <c r="W118" s="6"/>
      <c r="X118" s="6"/>
      <c r="Y118" s="6"/>
      <c r="Z118" s="6"/>
    </row>
    <row r="119" spans="2:26" ht="12" customHeight="1" x14ac:dyDescent="0.5">
      <c r="B119" s="8"/>
      <c r="C119" s="70" t="s">
        <v>306</v>
      </c>
      <c r="D119" s="10"/>
      <c r="E119" s="10"/>
      <c r="F119" s="10"/>
      <c r="G119" s="93"/>
      <c r="H119" s="73"/>
      <c r="I119" s="93"/>
      <c r="J119" s="111"/>
      <c r="K119" s="111"/>
      <c r="L119" s="111"/>
      <c r="M119" s="111"/>
      <c r="N119" s="111"/>
      <c r="O119" s="111"/>
      <c r="P119" s="111"/>
      <c r="Q119" s="111"/>
      <c r="R119" s="111"/>
      <c r="S119" s="111"/>
      <c r="T119" s="111"/>
      <c r="U119" s="111"/>
      <c r="V119" s="6"/>
      <c r="W119" s="6"/>
      <c r="X119" s="6"/>
      <c r="Y119" s="6"/>
      <c r="Z119" s="6"/>
    </row>
    <row r="120" spans="2:26" ht="12.75" customHeight="1" x14ac:dyDescent="0.5">
      <c r="B120" s="8"/>
      <c r="C120" s="111"/>
      <c r="D120" s="111"/>
      <c r="E120" s="111"/>
      <c r="F120" s="111"/>
      <c r="G120" s="111"/>
      <c r="H120" s="111"/>
      <c r="I120" s="111"/>
      <c r="J120" s="111"/>
      <c r="K120" s="111"/>
      <c r="L120" s="111"/>
      <c r="M120" s="111"/>
      <c r="N120" s="111"/>
      <c r="O120" s="111"/>
      <c r="P120" s="111"/>
      <c r="Q120" s="111"/>
      <c r="R120" s="111"/>
      <c r="S120" s="111"/>
      <c r="T120" s="111"/>
      <c r="U120" s="111"/>
      <c r="V120" s="6"/>
      <c r="W120" s="6"/>
      <c r="X120" s="6"/>
      <c r="Y120" s="6"/>
      <c r="Z120" s="6"/>
    </row>
    <row r="121" spans="2:26" ht="15.75" x14ac:dyDescent="0.5">
      <c r="B121" s="6"/>
      <c r="C121" s="262"/>
      <c r="D121" s="262" t="s">
        <v>92</v>
      </c>
      <c r="E121" s="262"/>
      <c r="F121" s="262" t="s">
        <v>93</v>
      </c>
      <c r="G121" s="262"/>
      <c r="H121" s="266" t="s">
        <v>94</v>
      </c>
      <c r="I121" s="266" t="s">
        <v>77</v>
      </c>
      <c r="J121" s="282" t="s">
        <v>58</v>
      </c>
      <c r="K121" s="266" t="s">
        <v>64</v>
      </c>
      <c r="L121" s="266" t="s">
        <v>81</v>
      </c>
      <c r="M121" s="262" t="s">
        <v>41</v>
      </c>
      <c r="N121" s="262"/>
      <c r="O121" s="262"/>
      <c r="P121" s="262"/>
      <c r="Q121" s="262"/>
      <c r="R121" s="262"/>
      <c r="S121" s="266" t="s">
        <v>307</v>
      </c>
      <c r="T121" s="266"/>
      <c r="U121" s="6"/>
      <c r="V121" s="6"/>
      <c r="W121" s="6"/>
      <c r="X121" s="6"/>
      <c r="Y121" s="6"/>
    </row>
    <row r="122" spans="2:26" ht="29.25" customHeight="1" x14ac:dyDescent="0.5">
      <c r="B122" s="6"/>
      <c r="C122" s="262"/>
      <c r="D122" s="262"/>
      <c r="E122" s="262"/>
      <c r="F122" s="262"/>
      <c r="G122" s="262"/>
      <c r="H122" s="266"/>
      <c r="I122" s="266"/>
      <c r="J122" s="282"/>
      <c r="K122" s="266"/>
      <c r="L122" s="266"/>
      <c r="M122" s="262"/>
      <c r="N122" s="262"/>
      <c r="O122" s="262"/>
      <c r="P122" s="262"/>
      <c r="Q122" s="262"/>
      <c r="R122" s="262"/>
      <c r="S122" s="266"/>
      <c r="T122" s="266"/>
      <c r="U122" s="6"/>
      <c r="V122" s="6"/>
      <c r="W122" s="6"/>
      <c r="X122" s="6"/>
      <c r="Y122" s="6"/>
    </row>
    <row r="123" spans="2:26" ht="15.75" x14ac:dyDescent="0.5">
      <c r="B123" s="6"/>
      <c r="C123" s="64"/>
      <c r="D123" s="242"/>
      <c r="E123" s="242"/>
      <c r="F123" s="242"/>
      <c r="G123" s="242"/>
      <c r="H123" s="104"/>
      <c r="I123" s="34"/>
      <c r="J123" s="65" t="str">
        <f>IF($H123="","",H123*I123)</f>
        <v/>
      </c>
      <c r="K123" s="39"/>
      <c r="L123" s="65" t="str">
        <f>IF($H123="","",J123*K123)</f>
        <v/>
      </c>
      <c r="M123" s="253"/>
      <c r="N123" s="253"/>
      <c r="O123" s="253"/>
      <c r="P123" s="253"/>
      <c r="Q123" s="253"/>
      <c r="R123" s="253"/>
      <c r="S123" s="288"/>
      <c r="T123" s="288"/>
      <c r="U123" s="6"/>
      <c r="V123" s="6"/>
      <c r="W123" s="6"/>
      <c r="X123" s="6"/>
      <c r="Y123" s="6"/>
    </row>
    <row r="124" spans="2:26" ht="15.75" x14ac:dyDescent="0.5">
      <c r="B124" s="6"/>
      <c r="C124" s="64"/>
      <c r="D124" s="242"/>
      <c r="E124" s="242"/>
      <c r="F124" s="242"/>
      <c r="G124" s="242"/>
      <c r="H124" s="104"/>
      <c r="I124" s="34"/>
      <c r="J124" s="65" t="str">
        <f>IF($H124="","",H124*I124)</f>
        <v/>
      </c>
      <c r="K124" s="39"/>
      <c r="L124" s="65" t="str">
        <f>IF($H124="","",J124*K124)</f>
        <v/>
      </c>
      <c r="M124" s="253"/>
      <c r="N124" s="253"/>
      <c r="O124" s="253"/>
      <c r="P124" s="253"/>
      <c r="Q124" s="253"/>
      <c r="R124" s="253"/>
      <c r="S124" s="288"/>
      <c r="T124" s="288"/>
      <c r="U124" s="6"/>
      <c r="V124" s="6"/>
      <c r="W124" s="6"/>
      <c r="X124" s="6"/>
      <c r="Y124" s="6"/>
    </row>
    <row r="125" spans="2:26" ht="15.75" x14ac:dyDescent="0.5">
      <c r="B125" s="6"/>
      <c r="C125" s="64"/>
      <c r="D125" s="242"/>
      <c r="E125" s="242"/>
      <c r="F125" s="242"/>
      <c r="G125" s="242"/>
      <c r="H125" s="104"/>
      <c r="I125" s="34"/>
      <c r="J125" s="65" t="str">
        <f>IF($H125="","",H125*I125)</f>
        <v/>
      </c>
      <c r="K125" s="39"/>
      <c r="L125" s="65" t="str">
        <f>IF($H125="","",J125*K125)</f>
        <v/>
      </c>
      <c r="M125" s="296"/>
      <c r="N125" s="296"/>
      <c r="O125" s="296"/>
      <c r="P125" s="296"/>
      <c r="Q125" s="296"/>
      <c r="R125" s="296"/>
      <c r="S125" s="288"/>
      <c r="T125" s="288"/>
      <c r="U125" s="6"/>
      <c r="V125" s="6"/>
      <c r="W125" s="6"/>
      <c r="X125" s="6"/>
      <c r="Y125" s="6"/>
    </row>
    <row r="126" spans="2:26" ht="15.75" x14ac:dyDescent="0.5">
      <c r="B126" s="6"/>
      <c r="C126" s="93"/>
      <c r="D126" s="6"/>
      <c r="E126" s="6"/>
      <c r="F126" s="6"/>
      <c r="G126" s="6"/>
      <c r="H126" s="6"/>
      <c r="I126" s="6"/>
      <c r="J126" s="211" t="s">
        <v>44</v>
      </c>
      <c r="K126" s="211"/>
      <c r="L126" s="102">
        <f ca="1">SUM(OFFSET(L123,0,0,ROW()-ROW(L123)))</f>
        <v>0</v>
      </c>
      <c r="M126" s="6"/>
      <c r="N126" s="6"/>
      <c r="O126" s="6"/>
      <c r="P126" s="6"/>
      <c r="Q126" s="6"/>
      <c r="R126" s="6"/>
      <c r="S126" s="6"/>
      <c r="T126" s="6"/>
      <c r="U126" s="6"/>
      <c r="V126" s="6"/>
      <c r="W126" s="6"/>
      <c r="X126" s="6"/>
      <c r="Y126" s="6"/>
    </row>
    <row r="127" spans="2:26" ht="15.75" x14ac:dyDescent="0.5">
      <c r="B127" s="6"/>
      <c r="C127" s="93"/>
      <c r="D127" s="6"/>
      <c r="E127" s="6"/>
      <c r="F127" s="6"/>
      <c r="G127" s="6"/>
      <c r="H127" s="6"/>
      <c r="I127" s="6"/>
      <c r="J127" s="93"/>
      <c r="K127" s="93"/>
      <c r="L127" s="93"/>
      <c r="M127" s="6"/>
      <c r="N127" s="6"/>
      <c r="O127" s="6"/>
      <c r="P127" s="6"/>
      <c r="Q127" s="6"/>
      <c r="R127" s="6"/>
      <c r="S127" s="6"/>
      <c r="T127" s="6"/>
      <c r="U127" s="6"/>
      <c r="V127" s="6"/>
      <c r="W127" s="6"/>
      <c r="X127" s="6"/>
      <c r="Y127" s="6"/>
      <c r="Z127" s="6"/>
    </row>
    <row r="128" spans="2:26" ht="18" x14ac:dyDescent="0.55000000000000004">
      <c r="B128" s="126"/>
      <c r="C128" s="6"/>
      <c r="D128" s="10"/>
      <c r="E128" s="10"/>
      <c r="F128" s="10"/>
      <c r="G128" s="93"/>
      <c r="H128" s="73"/>
      <c r="I128" s="93"/>
      <c r="J128" s="93"/>
      <c r="K128" s="93"/>
      <c r="L128" s="93"/>
      <c r="M128" s="23"/>
      <c r="N128" s="6"/>
      <c r="O128" s="6"/>
      <c r="P128" s="6"/>
      <c r="Q128" s="6"/>
      <c r="R128" s="6"/>
      <c r="S128" s="6"/>
      <c r="T128" s="6"/>
      <c r="U128" s="6"/>
      <c r="V128" s="6"/>
      <c r="W128" s="6"/>
      <c r="X128" s="6"/>
      <c r="Y128" s="6"/>
      <c r="Z128" s="6"/>
    </row>
    <row r="129" spans="2:26" ht="15.75" x14ac:dyDescent="0.5">
      <c r="B129" s="188" t="s">
        <v>95</v>
      </c>
      <c r="C129" s="188"/>
      <c r="D129" s="188"/>
      <c r="E129" s="188"/>
      <c r="F129" s="188"/>
      <c r="G129" s="188"/>
      <c r="H129" s="188"/>
      <c r="I129" s="188"/>
      <c r="J129" s="188"/>
      <c r="K129" s="188"/>
      <c r="L129" s="188"/>
      <c r="M129" s="188"/>
      <c r="N129" s="6"/>
      <c r="O129" s="6"/>
      <c r="P129" s="6"/>
      <c r="Q129" s="6"/>
      <c r="R129" s="6"/>
      <c r="S129" s="6"/>
      <c r="T129" s="6"/>
      <c r="U129" s="6"/>
      <c r="V129" s="6"/>
      <c r="W129" s="6"/>
      <c r="X129" s="6"/>
      <c r="Y129" s="6"/>
      <c r="Z129" s="6"/>
    </row>
    <row r="130" spans="2:26" ht="15.75" x14ac:dyDescent="0.5">
      <c r="B130" s="8"/>
      <c r="C130" s="8" t="s">
        <v>96</v>
      </c>
      <c r="D130" s="8"/>
      <c r="E130" s="8"/>
      <c r="F130" s="8"/>
      <c r="G130" s="8"/>
      <c r="H130" s="8"/>
      <c r="I130" s="8"/>
      <c r="J130" s="8"/>
      <c r="K130" s="8"/>
      <c r="L130" s="8"/>
      <c r="M130" s="8"/>
      <c r="N130" s="6"/>
      <c r="O130" s="6"/>
      <c r="P130" s="6"/>
      <c r="Q130" s="6"/>
      <c r="R130" s="6"/>
      <c r="S130" s="6"/>
      <c r="T130" s="6"/>
      <c r="U130" s="6"/>
      <c r="V130" s="6"/>
      <c r="W130" s="6"/>
      <c r="X130" s="6"/>
      <c r="Y130" s="6"/>
      <c r="Z130" s="6"/>
    </row>
    <row r="131" spans="2:26" ht="15.75" x14ac:dyDescent="0.5">
      <c r="B131" s="8"/>
      <c r="C131" s="226" t="s">
        <v>97</v>
      </c>
      <c r="D131" s="226"/>
      <c r="E131" s="226"/>
      <c r="F131" s="226"/>
      <c r="G131" s="226"/>
      <c r="H131" s="226"/>
      <c r="I131" s="226"/>
      <c r="J131" s="226"/>
      <c r="K131" s="226"/>
      <c r="L131" s="226"/>
      <c r="M131" s="226"/>
      <c r="N131" s="226"/>
      <c r="O131" s="226"/>
      <c r="P131" s="226"/>
      <c r="Q131" s="226"/>
      <c r="R131" s="226"/>
      <c r="S131" s="226"/>
      <c r="T131" s="226"/>
      <c r="U131" s="6"/>
      <c r="V131" s="6"/>
      <c r="W131" s="6"/>
      <c r="X131" s="6"/>
      <c r="Y131" s="6"/>
      <c r="Z131" s="6"/>
    </row>
    <row r="132" spans="2:26" ht="15.75" x14ac:dyDescent="0.5">
      <c r="B132" s="8"/>
      <c r="C132" s="70" t="s">
        <v>308</v>
      </c>
      <c r="D132" s="107"/>
      <c r="E132" s="107"/>
      <c r="F132" s="107"/>
      <c r="G132" s="107"/>
      <c r="H132" s="107"/>
      <c r="I132" s="107"/>
      <c r="J132" s="107"/>
      <c r="K132" s="107"/>
      <c r="L132" s="107"/>
      <c r="M132" s="107"/>
      <c r="N132" s="107"/>
      <c r="O132" s="107"/>
      <c r="P132" s="107"/>
      <c r="Q132" s="107"/>
      <c r="R132" s="107"/>
      <c r="S132" s="107"/>
      <c r="T132" s="107"/>
      <c r="U132" s="6"/>
      <c r="V132" s="6"/>
      <c r="W132" s="6"/>
      <c r="X132" s="6"/>
      <c r="Y132" s="6"/>
      <c r="Z132" s="6"/>
    </row>
    <row r="133" spans="2:26" ht="15.75" x14ac:dyDescent="0.5">
      <c r="B133" s="8"/>
      <c r="C133" s="107"/>
      <c r="D133" s="107"/>
      <c r="E133" s="107"/>
      <c r="F133" s="107"/>
      <c r="G133" s="107"/>
      <c r="H133" s="107"/>
      <c r="I133" s="107"/>
      <c r="J133" s="107"/>
      <c r="K133" s="107"/>
      <c r="L133" s="107"/>
      <c r="M133" s="107"/>
      <c r="N133" s="107"/>
      <c r="O133" s="107"/>
      <c r="P133" s="107"/>
      <c r="Q133" s="107"/>
      <c r="R133" s="107"/>
      <c r="S133" s="107"/>
      <c r="T133" s="107"/>
      <c r="U133" s="6"/>
      <c r="V133" s="6"/>
      <c r="W133" s="6"/>
      <c r="X133" s="6"/>
      <c r="Y133" s="6"/>
      <c r="Z133" s="6"/>
    </row>
    <row r="134" spans="2:26" ht="15.75" x14ac:dyDescent="0.5">
      <c r="B134" s="6"/>
      <c r="C134" s="211"/>
      <c r="D134" s="262" t="s">
        <v>98</v>
      </c>
      <c r="E134" s="262"/>
      <c r="F134" s="266" t="s">
        <v>94</v>
      </c>
      <c r="G134" s="266" t="s">
        <v>77</v>
      </c>
      <c r="H134" s="282" t="s">
        <v>58</v>
      </c>
      <c r="I134" s="266" t="s">
        <v>64</v>
      </c>
      <c r="J134" s="266" t="s">
        <v>81</v>
      </c>
      <c r="K134" s="266" t="s">
        <v>41</v>
      </c>
      <c r="L134" s="266"/>
      <c r="M134" s="266"/>
      <c r="N134" s="266"/>
      <c r="O134" s="266"/>
      <c r="P134" s="266"/>
      <c r="Q134" s="266"/>
      <c r="R134" s="262" t="s">
        <v>284</v>
      </c>
      <c r="S134" s="262"/>
      <c r="T134" s="6"/>
      <c r="U134" s="6"/>
      <c r="V134" s="6"/>
      <c r="W134" s="6"/>
      <c r="X134" s="6"/>
    </row>
    <row r="135" spans="2:26" ht="28.5" customHeight="1" x14ac:dyDescent="0.5">
      <c r="B135" s="6"/>
      <c r="C135" s="211"/>
      <c r="D135" s="262"/>
      <c r="E135" s="262"/>
      <c r="F135" s="266"/>
      <c r="G135" s="266"/>
      <c r="H135" s="282"/>
      <c r="I135" s="266"/>
      <c r="J135" s="266"/>
      <c r="K135" s="266"/>
      <c r="L135" s="266"/>
      <c r="M135" s="266"/>
      <c r="N135" s="266"/>
      <c r="O135" s="266"/>
      <c r="P135" s="266"/>
      <c r="Q135" s="266"/>
      <c r="R135" s="262"/>
      <c r="S135" s="262"/>
      <c r="T135" s="6"/>
      <c r="U135" s="6"/>
      <c r="V135" s="6"/>
      <c r="W135" s="6"/>
      <c r="X135" s="6"/>
    </row>
    <row r="136" spans="2:26" ht="15.75" x14ac:dyDescent="0.5">
      <c r="B136" s="6"/>
      <c r="C136" s="91"/>
      <c r="D136" s="298"/>
      <c r="E136" s="298"/>
      <c r="F136" s="128"/>
      <c r="G136" s="127"/>
      <c r="H136" s="65" t="str">
        <f>IF($F136="","",F136*G136)</f>
        <v/>
      </c>
      <c r="I136" s="130"/>
      <c r="J136" s="65" t="str">
        <f>IF($F136="","",H136*I136)</f>
        <v/>
      </c>
      <c r="K136" s="299"/>
      <c r="L136" s="299"/>
      <c r="M136" s="299"/>
      <c r="N136" s="299"/>
      <c r="O136" s="299"/>
      <c r="P136" s="299"/>
      <c r="Q136" s="299"/>
      <c r="R136" s="288"/>
      <c r="S136" s="288"/>
      <c r="T136" s="6"/>
      <c r="U136" s="6"/>
      <c r="V136" s="6"/>
      <c r="W136" s="6"/>
      <c r="X136" s="6"/>
    </row>
    <row r="137" spans="2:26" ht="15.75" x14ac:dyDescent="0.5">
      <c r="B137" s="6"/>
      <c r="C137" s="91"/>
      <c r="D137" s="298"/>
      <c r="E137" s="298"/>
      <c r="F137" s="128"/>
      <c r="G137" s="127"/>
      <c r="H137" s="65" t="str">
        <f>IF($F137="","",F137*G137)</f>
        <v/>
      </c>
      <c r="I137" s="130"/>
      <c r="J137" s="65" t="str">
        <f>IF($F137="","",H137*I137)</f>
        <v/>
      </c>
      <c r="K137" s="299"/>
      <c r="L137" s="299"/>
      <c r="M137" s="299"/>
      <c r="N137" s="299"/>
      <c r="O137" s="299"/>
      <c r="P137" s="299"/>
      <c r="Q137" s="299"/>
      <c r="R137" s="288"/>
      <c r="S137" s="288"/>
      <c r="T137" s="6"/>
      <c r="U137" s="6"/>
      <c r="V137" s="6"/>
      <c r="W137" s="6"/>
      <c r="X137" s="6"/>
    </row>
    <row r="138" spans="2:26" ht="15.75" x14ac:dyDescent="0.5">
      <c r="B138" s="6"/>
      <c r="C138" s="91"/>
      <c r="D138" s="298"/>
      <c r="E138" s="298"/>
      <c r="F138" s="128"/>
      <c r="G138" s="127"/>
      <c r="H138" s="65" t="str">
        <f>IF($F138="","",F138*G138)</f>
        <v/>
      </c>
      <c r="I138" s="130"/>
      <c r="J138" s="65" t="str">
        <f>IF($F138="","",H138*I138)</f>
        <v/>
      </c>
      <c r="K138" s="299"/>
      <c r="L138" s="299"/>
      <c r="M138" s="299"/>
      <c r="N138" s="299"/>
      <c r="O138" s="299"/>
      <c r="P138" s="299"/>
      <c r="Q138" s="299"/>
      <c r="R138" s="288"/>
      <c r="S138" s="288"/>
      <c r="T138" s="6"/>
      <c r="U138" s="6"/>
      <c r="V138" s="6"/>
      <c r="W138" s="6"/>
      <c r="X138" s="6"/>
    </row>
    <row r="139" spans="2:26" ht="15.75" x14ac:dyDescent="0.5">
      <c r="B139" s="6"/>
      <c r="C139" s="91"/>
      <c r="D139" s="298"/>
      <c r="E139" s="298"/>
      <c r="F139" s="128"/>
      <c r="G139" s="127"/>
      <c r="H139" s="65" t="str">
        <f>IF($F139="","",F139*G139)</f>
        <v/>
      </c>
      <c r="I139" s="130"/>
      <c r="J139" s="65" t="str">
        <f>IF($F139="","",H139*I139)</f>
        <v/>
      </c>
      <c r="K139" s="299"/>
      <c r="L139" s="299"/>
      <c r="M139" s="299"/>
      <c r="N139" s="299"/>
      <c r="O139" s="299"/>
      <c r="P139" s="299"/>
      <c r="Q139" s="299"/>
      <c r="R139" s="288"/>
      <c r="S139" s="288"/>
      <c r="T139" s="6"/>
      <c r="U139" s="6"/>
      <c r="V139" s="6"/>
      <c r="W139" s="6"/>
      <c r="X139" s="6"/>
    </row>
    <row r="140" spans="2:26" ht="15.75" x14ac:dyDescent="0.5">
      <c r="B140" s="6"/>
      <c r="C140" s="93"/>
      <c r="D140" s="6"/>
      <c r="E140" s="6"/>
      <c r="F140" s="6"/>
      <c r="G140" s="6"/>
      <c r="H140" s="211" t="s">
        <v>44</v>
      </c>
      <c r="I140" s="211"/>
      <c r="J140" s="102">
        <f ca="1">SUM(OFFSET(J136,0,0,ROW()-ROW(J136)))</f>
        <v>0</v>
      </c>
      <c r="K140" s="6"/>
      <c r="L140" s="6"/>
      <c r="M140" s="6"/>
      <c r="N140" s="6"/>
      <c r="O140" s="6"/>
      <c r="P140" s="6"/>
      <c r="Q140" s="6"/>
      <c r="R140" s="6"/>
      <c r="S140" s="6"/>
      <c r="T140" s="6"/>
      <c r="U140" s="6"/>
      <c r="V140" s="6"/>
      <c r="W140" s="6"/>
      <c r="X140" s="6"/>
    </row>
    <row r="141" spans="2:26" ht="15.75" x14ac:dyDescent="0.5">
      <c r="B141" s="6"/>
      <c r="C141" s="93"/>
      <c r="D141" s="6"/>
      <c r="E141" s="6"/>
      <c r="F141" s="6"/>
      <c r="G141" s="6"/>
      <c r="H141" s="93"/>
      <c r="I141" s="93"/>
      <c r="J141" s="23"/>
      <c r="K141" s="6"/>
      <c r="L141" s="6"/>
      <c r="M141" s="6"/>
      <c r="N141" s="6"/>
      <c r="O141" s="6"/>
      <c r="P141" s="6"/>
      <c r="Q141" s="6"/>
      <c r="R141" s="6"/>
      <c r="S141" s="6"/>
      <c r="T141" s="6"/>
      <c r="U141" s="6"/>
      <c r="V141" s="6"/>
      <c r="W141" s="6"/>
      <c r="X141" s="6"/>
    </row>
    <row r="142" spans="2:26" ht="15.75" x14ac:dyDescent="0.5">
      <c r="B142" s="6"/>
      <c r="D142" s="6"/>
      <c r="E142" s="6"/>
      <c r="F142" s="6"/>
      <c r="G142" s="6"/>
      <c r="H142" s="6"/>
      <c r="I142" s="6"/>
      <c r="J142" s="6"/>
      <c r="K142" s="6"/>
      <c r="L142" s="6"/>
      <c r="M142" s="6"/>
      <c r="N142" s="6"/>
      <c r="O142" s="6"/>
      <c r="P142" s="6"/>
      <c r="Q142" s="6"/>
      <c r="R142" s="6"/>
      <c r="S142" s="6"/>
      <c r="T142" s="6"/>
      <c r="U142" s="6"/>
      <c r="V142" s="6"/>
      <c r="W142" s="6"/>
      <c r="X142" s="6"/>
      <c r="Y142" s="6"/>
      <c r="Z142" s="6"/>
    </row>
    <row r="143" spans="2:26" ht="15.75" x14ac:dyDescent="0.5">
      <c r="B143" s="6"/>
      <c r="C143" s="8" t="s">
        <v>99</v>
      </c>
      <c r="D143" s="10"/>
      <c r="E143" s="10"/>
      <c r="F143" s="10"/>
      <c r="G143" s="74"/>
      <c r="H143" s="74"/>
      <c r="I143" s="6"/>
      <c r="J143" s="6"/>
      <c r="K143" s="6"/>
      <c r="L143" s="6"/>
      <c r="M143" s="6"/>
      <c r="N143" s="6"/>
      <c r="O143" s="6"/>
      <c r="P143" s="6"/>
      <c r="Q143" s="6"/>
      <c r="R143" s="6"/>
      <c r="S143" s="6"/>
    </row>
    <row r="144" spans="2:26" ht="15.75" x14ac:dyDescent="0.5">
      <c r="B144" s="8"/>
      <c r="C144" s="226" t="s">
        <v>100</v>
      </c>
      <c r="D144" s="226"/>
      <c r="E144" s="226"/>
      <c r="F144" s="226"/>
      <c r="G144" s="226"/>
      <c r="H144" s="226"/>
      <c r="I144" s="226"/>
      <c r="J144" s="226"/>
      <c r="K144" s="226"/>
      <c r="L144" s="226"/>
      <c r="M144" s="226"/>
      <c r="N144" s="226"/>
      <c r="O144" s="226"/>
      <c r="P144" s="6"/>
      <c r="Q144" s="6"/>
      <c r="R144" s="6"/>
      <c r="S144" s="6"/>
    </row>
    <row r="145" spans="2:19" ht="15.75" x14ac:dyDescent="0.5">
      <c r="B145" s="6"/>
      <c r="C145" s="297" t="s">
        <v>101</v>
      </c>
      <c r="D145" s="297"/>
      <c r="E145" s="297"/>
      <c r="F145" s="297"/>
      <c r="G145" s="297"/>
      <c r="H145" s="21">
        <v>0.7</v>
      </c>
      <c r="I145" s="6"/>
      <c r="J145" s="297" t="s">
        <v>352</v>
      </c>
      <c r="K145" s="297"/>
      <c r="L145" s="297"/>
      <c r="M145" s="297"/>
      <c r="N145" s="297"/>
      <c r="O145" s="6"/>
      <c r="P145" s="6"/>
      <c r="Q145" s="6"/>
      <c r="R145" s="6"/>
      <c r="S145" s="6"/>
    </row>
    <row r="146" spans="2:19" ht="15.75" x14ac:dyDescent="0.5">
      <c r="B146" s="6"/>
      <c r="C146" s="110"/>
      <c r="D146" s="110"/>
      <c r="E146" s="110"/>
      <c r="F146" s="110"/>
      <c r="G146" s="110"/>
      <c r="H146" s="21"/>
      <c r="I146" s="6"/>
      <c r="J146" s="6"/>
      <c r="K146" s="6"/>
      <c r="L146" s="6"/>
      <c r="M146" s="6"/>
      <c r="N146" s="6"/>
      <c r="O146" s="6"/>
      <c r="P146" s="6"/>
      <c r="Q146" s="6"/>
      <c r="R146" s="6"/>
      <c r="S146" s="6"/>
    </row>
    <row r="147" spans="2:19" ht="15.75" x14ac:dyDescent="0.5">
      <c r="B147" s="6"/>
      <c r="C147" s="288" t="s">
        <v>102</v>
      </c>
      <c r="D147" s="288"/>
      <c r="E147" s="288"/>
      <c r="F147" s="288"/>
      <c r="G147" s="288"/>
      <c r="H147" s="288"/>
      <c r="I147" s="42"/>
      <c r="J147" s="131"/>
      <c r="K147" s="6"/>
      <c r="L147" s="6"/>
      <c r="M147" s="6"/>
      <c r="N147" s="6"/>
      <c r="O147" s="6"/>
      <c r="P147" s="6"/>
      <c r="Q147" s="6"/>
      <c r="R147" s="6"/>
      <c r="S147" s="6"/>
    </row>
    <row r="148" spans="2:19" ht="15.75" x14ac:dyDescent="0.5">
      <c r="B148" s="6"/>
      <c r="C148" s="6"/>
      <c r="D148" s="6"/>
      <c r="E148" s="6"/>
      <c r="F148" s="6"/>
      <c r="G148" s="6"/>
      <c r="H148" s="6"/>
      <c r="I148" s="131"/>
      <c r="J148" s="131"/>
      <c r="K148" s="6"/>
      <c r="L148" s="6"/>
      <c r="M148" s="6"/>
      <c r="N148" s="6"/>
      <c r="O148" s="6"/>
      <c r="P148" s="6"/>
      <c r="Q148" s="6"/>
      <c r="R148" s="6"/>
      <c r="S148" s="6"/>
    </row>
    <row r="149" spans="2:19" ht="15.75" x14ac:dyDescent="0.5">
      <c r="B149" s="6"/>
      <c r="C149" s="226" t="s">
        <v>103</v>
      </c>
      <c r="D149" s="226"/>
      <c r="E149" s="226"/>
      <c r="F149" s="226"/>
      <c r="G149" s="226"/>
      <c r="H149" s="226"/>
      <c r="I149" s="226"/>
      <c r="J149" s="226"/>
      <c r="K149" s="226"/>
      <c r="L149" s="226"/>
      <c r="M149" s="226"/>
      <c r="N149" s="226"/>
      <c r="O149" s="226"/>
      <c r="P149" s="6"/>
      <c r="Q149" s="6"/>
      <c r="R149" s="6"/>
      <c r="S149" s="6"/>
    </row>
    <row r="150" spans="2:19" ht="15.75" x14ac:dyDescent="0.5">
      <c r="B150" s="6"/>
      <c r="C150" s="313"/>
      <c r="D150" s="313"/>
      <c r="E150" s="310" t="s">
        <v>104</v>
      </c>
      <c r="F150" s="311"/>
      <c r="G150" s="311"/>
      <c r="H150" s="311"/>
      <c r="I150" s="311"/>
      <c r="J150" s="311"/>
      <c r="K150" s="311"/>
      <c r="L150" s="311"/>
      <c r="M150" s="312"/>
      <c r="N150" s="6"/>
      <c r="O150" s="6"/>
      <c r="P150" s="6"/>
      <c r="Q150" s="6"/>
      <c r="R150" s="6"/>
      <c r="S150" s="6"/>
    </row>
    <row r="151" spans="2:19" ht="15.75" x14ac:dyDescent="0.5">
      <c r="B151" s="6"/>
      <c r="C151" s="6"/>
      <c r="D151" s="6"/>
      <c r="E151" s="6"/>
      <c r="F151" s="6"/>
      <c r="G151" s="6"/>
      <c r="H151" s="6"/>
      <c r="I151" s="131"/>
      <c r="J151" s="131"/>
      <c r="K151" s="6"/>
      <c r="L151" s="6"/>
      <c r="M151" s="6"/>
      <c r="N151" s="6"/>
      <c r="O151" s="6"/>
      <c r="P151" s="6"/>
      <c r="Q151" s="6"/>
      <c r="R151" s="6"/>
      <c r="S151" s="6"/>
    </row>
    <row r="152" spans="2:19" ht="15.75" customHeight="1" x14ac:dyDescent="0.5">
      <c r="B152" s="6"/>
      <c r="C152" s="262"/>
      <c r="D152" s="262" t="s">
        <v>75</v>
      </c>
      <c r="E152" s="262"/>
      <c r="F152" s="263" t="s">
        <v>105</v>
      </c>
      <c r="G152" s="265"/>
      <c r="H152" s="266" t="s">
        <v>106</v>
      </c>
      <c r="I152" s="263" t="s">
        <v>81</v>
      </c>
      <c r="J152" s="265"/>
      <c r="K152" s="301" t="s">
        <v>41</v>
      </c>
      <c r="L152" s="302"/>
      <c r="M152" s="303"/>
      <c r="N152" s="314" t="s">
        <v>284</v>
      </c>
      <c r="O152" s="315"/>
      <c r="P152" s="316"/>
    </row>
    <row r="153" spans="2:19" ht="15.75" x14ac:dyDescent="0.5">
      <c r="B153" s="6"/>
      <c r="C153" s="262"/>
      <c r="D153" s="262"/>
      <c r="E153" s="262"/>
      <c r="F153" s="266" t="s">
        <v>107</v>
      </c>
      <c r="G153" s="266" t="s">
        <v>108</v>
      </c>
      <c r="H153" s="266"/>
      <c r="I153" s="262" t="s">
        <v>87</v>
      </c>
      <c r="J153" s="262" t="s">
        <v>88</v>
      </c>
      <c r="K153" s="304"/>
      <c r="L153" s="305"/>
      <c r="M153" s="306"/>
      <c r="N153" s="317"/>
      <c r="O153" s="318"/>
      <c r="P153" s="319"/>
    </row>
    <row r="154" spans="2:19" ht="15.75" x14ac:dyDescent="0.5">
      <c r="B154" s="94"/>
      <c r="C154" s="262"/>
      <c r="D154" s="262"/>
      <c r="E154" s="262"/>
      <c r="F154" s="266"/>
      <c r="G154" s="266"/>
      <c r="H154" s="266"/>
      <c r="I154" s="262"/>
      <c r="J154" s="262"/>
      <c r="K154" s="307"/>
      <c r="L154" s="308"/>
      <c r="M154" s="309"/>
      <c r="N154" s="320"/>
      <c r="O154" s="321"/>
      <c r="P154" s="322"/>
    </row>
    <row r="155" spans="2:19" ht="15.75" x14ac:dyDescent="0.5">
      <c r="B155" s="6"/>
      <c r="C155" s="64"/>
      <c r="D155" s="247"/>
      <c r="E155" s="247"/>
      <c r="F155" s="46"/>
      <c r="G155" s="44" t="str">
        <f t="shared" ref="G155:G160" si="6">IF(F155="","",F155*IF($I$147="",$H$145,$I$147))</f>
        <v/>
      </c>
      <c r="H155" s="47"/>
      <c r="I155" s="45" t="str">
        <f t="shared" ref="I155:I160" si="7">IF(AND($H155&lt;&gt;"",COUNT(G155)&gt;0),SUM(G155),"")</f>
        <v/>
      </c>
      <c r="J155" s="45" t="str">
        <f t="shared" ref="J155:J160" si="8">IF(OR(H155="",I155=""),"",I155*H155)</f>
        <v/>
      </c>
      <c r="K155" s="242"/>
      <c r="L155" s="242"/>
      <c r="M155" s="242"/>
      <c r="N155" s="263"/>
      <c r="O155" s="264"/>
      <c r="P155" s="265"/>
    </row>
    <row r="156" spans="2:19" ht="15.75" x14ac:dyDescent="0.5">
      <c r="B156" s="6"/>
      <c r="C156" s="64"/>
      <c r="D156" s="247"/>
      <c r="E156" s="247"/>
      <c r="F156" s="46"/>
      <c r="G156" s="44" t="str">
        <f t="shared" si="6"/>
        <v/>
      </c>
      <c r="H156" s="47"/>
      <c r="I156" s="45" t="str">
        <f t="shared" si="7"/>
        <v/>
      </c>
      <c r="J156" s="45" t="str">
        <f t="shared" si="8"/>
        <v/>
      </c>
      <c r="K156" s="242"/>
      <c r="L156" s="242"/>
      <c r="M156" s="242"/>
      <c r="N156" s="263"/>
      <c r="O156" s="264"/>
      <c r="P156" s="265"/>
    </row>
    <row r="157" spans="2:19" ht="15.75" x14ac:dyDescent="0.5">
      <c r="B157" s="6"/>
      <c r="C157" s="64"/>
      <c r="D157" s="247"/>
      <c r="E157" s="247"/>
      <c r="F157" s="46"/>
      <c r="G157" s="44" t="str">
        <f t="shared" si="6"/>
        <v/>
      </c>
      <c r="H157" s="47"/>
      <c r="I157" s="45" t="str">
        <f t="shared" si="7"/>
        <v/>
      </c>
      <c r="J157" s="45" t="str">
        <f t="shared" si="8"/>
        <v/>
      </c>
      <c r="K157" s="242"/>
      <c r="L157" s="242"/>
      <c r="M157" s="242"/>
      <c r="N157" s="263"/>
      <c r="O157" s="264"/>
      <c r="P157" s="265"/>
    </row>
    <row r="158" spans="2:19" ht="15.75" x14ac:dyDescent="0.5">
      <c r="B158" s="6"/>
      <c r="C158" s="64"/>
      <c r="D158" s="247"/>
      <c r="E158" s="247"/>
      <c r="F158" s="46"/>
      <c r="G158" s="44" t="str">
        <f t="shared" si="6"/>
        <v/>
      </c>
      <c r="H158" s="47"/>
      <c r="I158" s="45" t="str">
        <f t="shared" si="7"/>
        <v/>
      </c>
      <c r="J158" s="45" t="str">
        <f t="shared" si="8"/>
        <v/>
      </c>
      <c r="K158" s="242"/>
      <c r="L158" s="242"/>
      <c r="M158" s="242"/>
      <c r="N158" s="263"/>
      <c r="O158" s="264"/>
      <c r="P158" s="265"/>
    </row>
    <row r="159" spans="2:19" ht="15.75" x14ac:dyDescent="0.5">
      <c r="B159" s="6"/>
      <c r="C159" s="64"/>
      <c r="D159" s="247"/>
      <c r="E159" s="247"/>
      <c r="F159" s="46"/>
      <c r="G159" s="44" t="str">
        <f t="shared" si="6"/>
        <v/>
      </c>
      <c r="H159" s="47"/>
      <c r="I159" s="45" t="str">
        <f t="shared" si="7"/>
        <v/>
      </c>
      <c r="J159" s="45" t="str">
        <f t="shared" si="8"/>
        <v/>
      </c>
      <c r="K159" s="242"/>
      <c r="L159" s="242"/>
      <c r="M159" s="242"/>
      <c r="N159" s="263"/>
      <c r="O159" s="264"/>
      <c r="P159" s="265"/>
    </row>
    <row r="160" spans="2:19" ht="15.75" x14ac:dyDescent="0.5">
      <c r="B160" s="6"/>
      <c r="C160" s="64"/>
      <c r="D160" s="247"/>
      <c r="E160" s="247"/>
      <c r="F160" s="46"/>
      <c r="G160" s="44" t="str">
        <f t="shared" si="6"/>
        <v/>
      </c>
      <c r="H160" s="47"/>
      <c r="I160" s="45" t="str">
        <f t="shared" si="7"/>
        <v/>
      </c>
      <c r="J160" s="45" t="str">
        <f t="shared" si="8"/>
        <v/>
      </c>
      <c r="K160" s="242"/>
      <c r="L160" s="242"/>
      <c r="M160" s="242"/>
      <c r="N160" s="263"/>
      <c r="O160" s="264"/>
      <c r="P160" s="265"/>
    </row>
    <row r="161" spans="2:26" ht="15.75" x14ac:dyDescent="0.5">
      <c r="B161" s="6"/>
      <c r="C161" s="6"/>
      <c r="D161" s="300"/>
      <c r="E161" s="300"/>
      <c r="F161" s="6"/>
      <c r="G161" s="6"/>
      <c r="I161" s="103" t="s">
        <v>44</v>
      </c>
      <c r="J161" s="102" t="str">
        <f ca="1">IF(COUNT(OFFSET(J155,0,0,ROW()-ROW(J155)))&gt;0,SUM(OFFSET(J155,0,0,ROW()-ROW(J155))),"")</f>
        <v/>
      </c>
      <c r="K161" s="6"/>
      <c r="L161" s="6"/>
      <c r="M161" s="6"/>
      <c r="N161" s="6"/>
      <c r="O161" s="6"/>
      <c r="P161" s="6"/>
    </row>
    <row r="162" spans="2:26" ht="15.75" x14ac:dyDescent="0.5">
      <c r="B162" s="6"/>
      <c r="C162" s="22"/>
      <c r="D162" s="22"/>
      <c r="E162" s="22"/>
      <c r="F162" s="22"/>
      <c r="G162" s="22"/>
      <c r="H162" s="22"/>
      <c r="I162" s="22"/>
      <c r="J162" s="22"/>
      <c r="K162" s="22"/>
      <c r="L162" s="22"/>
      <c r="M162" s="22"/>
      <c r="N162" s="22"/>
      <c r="O162" s="22"/>
      <c r="P162" s="22"/>
      <c r="Q162" s="22"/>
      <c r="R162" s="22"/>
      <c r="S162" s="6"/>
    </row>
    <row r="163" spans="2:26" ht="18" x14ac:dyDescent="0.55000000000000004">
      <c r="B163" s="126"/>
      <c r="C163" s="6"/>
      <c r="D163" s="10"/>
      <c r="E163" s="10"/>
      <c r="F163" s="10"/>
      <c r="G163" s="93"/>
      <c r="H163" s="73"/>
      <c r="I163" s="93"/>
      <c r="J163" s="93"/>
      <c r="K163" s="93"/>
      <c r="L163" s="93"/>
      <c r="M163" s="23"/>
      <c r="N163" s="6"/>
      <c r="O163" s="132"/>
      <c r="P163" s="132"/>
      <c r="Q163" s="6"/>
      <c r="R163" s="6"/>
      <c r="S163" s="6"/>
      <c r="T163" s="6"/>
      <c r="U163" s="6"/>
      <c r="V163" s="6"/>
      <c r="W163" s="6"/>
      <c r="X163" s="6"/>
      <c r="Y163" s="6"/>
      <c r="Z163" s="6"/>
    </row>
    <row r="164" spans="2:26" ht="15.75" x14ac:dyDescent="0.5">
      <c r="B164" s="188" t="s">
        <v>109</v>
      </c>
      <c r="C164" s="188"/>
      <c r="D164" s="188"/>
      <c r="E164" s="188"/>
      <c r="F164" s="188"/>
      <c r="G164" s="188"/>
      <c r="H164" s="188"/>
      <c r="I164" s="188"/>
      <c r="J164" s="188"/>
      <c r="K164" s="188"/>
      <c r="L164" s="8"/>
      <c r="M164" s="6"/>
      <c r="N164" s="6"/>
      <c r="O164" s="6"/>
      <c r="P164" s="6"/>
      <c r="Q164" s="6"/>
      <c r="R164" s="6"/>
      <c r="S164" s="6"/>
      <c r="T164" s="6"/>
      <c r="U164" s="6"/>
      <c r="V164" s="6"/>
      <c r="W164" s="6"/>
      <c r="X164" s="6"/>
      <c r="Y164" s="6"/>
      <c r="Z164" s="6"/>
    </row>
    <row r="165" spans="2:26" ht="15.75" x14ac:dyDescent="0.5">
      <c r="B165" s="94"/>
      <c r="C165" s="292" t="s">
        <v>110</v>
      </c>
      <c r="D165" s="292"/>
      <c r="E165" s="292"/>
      <c r="F165" s="292"/>
      <c r="G165" s="292"/>
      <c r="H165" s="292"/>
      <c r="I165" s="292"/>
      <c r="J165" s="94"/>
      <c r="K165" s="94"/>
      <c r="L165" s="94"/>
      <c r="M165" s="6"/>
      <c r="N165" s="6"/>
      <c r="O165" s="6"/>
      <c r="P165" s="6"/>
      <c r="Q165" s="6"/>
      <c r="R165" s="6"/>
      <c r="S165" s="6"/>
      <c r="T165" s="6"/>
      <c r="U165" s="6"/>
      <c r="V165" s="6"/>
      <c r="W165" s="6"/>
      <c r="X165" s="6"/>
      <c r="Y165" s="6"/>
      <c r="Z165" s="6"/>
    </row>
    <row r="166" spans="2:26" ht="15.75" x14ac:dyDescent="0.5">
      <c r="B166" s="94"/>
      <c r="C166" s="335" t="s">
        <v>111</v>
      </c>
      <c r="D166" s="336"/>
      <c r="E166" s="336"/>
      <c r="F166" s="336"/>
      <c r="G166" s="336"/>
      <c r="H166" s="336"/>
      <c r="I166" s="336"/>
      <c r="J166" s="94"/>
      <c r="K166" s="94"/>
      <c r="L166" s="94"/>
      <c r="M166" s="6"/>
      <c r="N166" s="6"/>
      <c r="O166" s="6"/>
      <c r="P166" s="6"/>
      <c r="Q166" s="6"/>
      <c r="R166" s="6"/>
      <c r="S166" s="6"/>
      <c r="T166" s="6"/>
      <c r="U166" s="6"/>
      <c r="V166" s="6"/>
      <c r="W166" s="6"/>
      <c r="X166" s="6"/>
      <c r="Y166" s="6"/>
      <c r="Z166" s="6"/>
    </row>
    <row r="167" spans="2:26" ht="15.75" x14ac:dyDescent="0.5">
      <c r="C167" s="133"/>
      <c r="D167" s="337" t="s">
        <v>112</v>
      </c>
      <c r="E167" s="337"/>
      <c r="F167" s="337"/>
      <c r="G167" s="337"/>
      <c r="H167" s="337"/>
      <c r="I167" s="34">
        <v>52</v>
      </c>
    </row>
    <row r="168" spans="2:26" ht="15.75" x14ac:dyDescent="0.5">
      <c r="C168" s="133"/>
      <c r="D168" s="337" t="s">
        <v>113</v>
      </c>
      <c r="E168" s="337"/>
      <c r="F168" s="337"/>
      <c r="G168" s="337"/>
      <c r="H168" s="337"/>
      <c r="I168" s="34">
        <v>50</v>
      </c>
    </row>
    <row r="169" spans="2:26" ht="15.75" x14ac:dyDescent="0.5">
      <c r="C169" s="134"/>
      <c r="D169" s="10"/>
      <c r="E169" s="10"/>
      <c r="F169" s="10"/>
      <c r="G169" s="10"/>
      <c r="H169" s="10"/>
      <c r="I169" s="6"/>
    </row>
    <row r="170" spans="2:26" ht="15.75" x14ac:dyDescent="0.5">
      <c r="C170" s="338"/>
      <c r="D170" s="339"/>
      <c r="E170" s="339"/>
      <c r="F170" s="340" t="s">
        <v>114</v>
      </c>
      <c r="G170" s="340" t="s">
        <v>115</v>
      </c>
      <c r="H170" s="340"/>
      <c r="I170" s="6"/>
    </row>
    <row r="171" spans="2:26" ht="15.75" x14ac:dyDescent="0.5">
      <c r="C171" s="338"/>
      <c r="D171" s="339"/>
      <c r="E171" s="339"/>
      <c r="F171" s="340"/>
      <c r="G171" s="340"/>
      <c r="H171" s="340"/>
      <c r="I171" s="6"/>
    </row>
    <row r="172" spans="2:26" ht="15.75" x14ac:dyDescent="0.5">
      <c r="C172" s="135"/>
      <c r="D172" s="332" t="s">
        <v>116</v>
      </c>
      <c r="E172" s="332"/>
      <c r="F172" s="105"/>
      <c r="G172" s="333"/>
      <c r="H172" s="333"/>
      <c r="I172" s="6"/>
    </row>
    <row r="173" spans="2:26" ht="15.75" x14ac:dyDescent="0.5">
      <c r="C173" s="135"/>
      <c r="D173" s="332" t="s">
        <v>117</v>
      </c>
      <c r="E173" s="332"/>
      <c r="F173" s="105"/>
      <c r="G173" s="334"/>
      <c r="H173" s="334"/>
      <c r="I173" s="6"/>
    </row>
    <row r="174" spans="2:26" ht="15.75" x14ac:dyDescent="0.5">
      <c r="C174" s="135"/>
      <c r="D174" s="332" t="s">
        <v>118</v>
      </c>
      <c r="E174" s="332"/>
      <c r="F174" s="105"/>
      <c r="G174" s="334"/>
      <c r="H174" s="334"/>
      <c r="I174" s="6"/>
    </row>
    <row r="175" spans="2:26" ht="15.75" x14ac:dyDescent="0.5">
      <c r="C175" s="135"/>
      <c r="D175" s="332" t="s">
        <v>119</v>
      </c>
      <c r="E175" s="332"/>
      <c r="F175" s="105"/>
      <c r="G175" s="334"/>
      <c r="H175" s="334"/>
      <c r="I175" s="6"/>
    </row>
    <row r="176" spans="2:26" ht="15.75" x14ac:dyDescent="0.5">
      <c r="C176" s="134"/>
      <c r="D176" s="6"/>
      <c r="E176" s="6"/>
      <c r="F176" s="6"/>
      <c r="G176" s="6"/>
      <c r="H176" s="6"/>
      <c r="I176" s="6"/>
    </row>
    <row r="177" spans="2:26" ht="15.75" x14ac:dyDescent="0.5">
      <c r="C177" s="346" t="s">
        <v>120</v>
      </c>
      <c r="D177" s="213"/>
      <c r="E177" s="213"/>
      <c r="F177" s="213"/>
      <c r="G177" s="213"/>
      <c r="H177" s="213"/>
      <c r="I177" s="347"/>
    </row>
    <row r="178" spans="2:26" x14ac:dyDescent="0.45">
      <c r="C178" s="348"/>
      <c r="D178" s="349"/>
      <c r="E178" s="349"/>
      <c r="F178" s="349"/>
      <c r="G178" s="349"/>
      <c r="H178" s="349"/>
      <c r="I178" s="350"/>
    </row>
    <row r="179" spans="2:26" x14ac:dyDescent="0.45">
      <c r="C179" s="351"/>
      <c r="D179" s="352"/>
      <c r="E179" s="352"/>
      <c r="F179" s="352"/>
      <c r="G179" s="352"/>
      <c r="H179" s="352"/>
      <c r="I179" s="353"/>
    </row>
    <row r="180" spans="2:26" x14ac:dyDescent="0.45">
      <c r="C180" s="354"/>
      <c r="D180" s="355"/>
      <c r="E180" s="355"/>
      <c r="F180" s="355"/>
      <c r="G180" s="355"/>
      <c r="H180" s="355"/>
      <c r="I180" s="356"/>
    </row>
    <row r="181" spans="2:26" ht="15.75" x14ac:dyDescent="0.5">
      <c r="B181" s="6"/>
      <c r="C181" s="93"/>
      <c r="D181" s="10"/>
      <c r="E181" s="10"/>
      <c r="F181" s="10"/>
      <c r="G181" s="93"/>
      <c r="H181" s="73"/>
      <c r="I181" s="93"/>
      <c r="J181" s="73"/>
      <c r="K181" s="123"/>
      <c r="L181" s="123"/>
      <c r="M181" s="6"/>
      <c r="N181" s="6"/>
      <c r="O181" s="6"/>
      <c r="P181" s="6"/>
      <c r="Q181" s="6"/>
      <c r="R181" s="6"/>
      <c r="S181" s="6"/>
      <c r="T181" s="6"/>
      <c r="U181" s="6"/>
      <c r="V181" s="6"/>
      <c r="W181" s="6"/>
      <c r="X181" s="6"/>
      <c r="Y181" s="6"/>
      <c r="Z181" s="6"/>
    </row>
    <row r="182" spans="2:26" ht="15.75" x14ac:dyDescent="0.5">
      <c r="B182" s="6"/>
      <c r="C182" s="337" t="s">
        <v>121</v>
      </c>
      <c r="D182" s="337"/>
      <c r="E182" s="337"/>
      <c r="F182" s="337"/>
      <c r="G182" s="337"/>
      <c r="H182" s="337"/>
      <c r="I182" s="136" t="str">
        <f>IF(OR(I167="",I168="",F172=""),"",ROUND((F173/F172*G173/I168)+(F174/F172*G174/I168)+(F175/F172*G175/I168),4))</f>
        <v/>
      </c>
      <c r="J182" s="123"/>
      <c r="K182" s="6"/>
      <c r="L182" s="6"/>
      <c r="M182" s="6"/>
      <c r="N182" s="6"/>
      <c r="O182" s="6"/>
      <c r="P182" s="6"/>
      <c r="Q182" s="6"/>
      <c r="R182" s="6"/>
      <c r="S182" s="6"/>
      <c r="T182" s="6"/>
      <c r="U182" s="6"/>
      <c r="V182" s="6"/>
      <c r="W182" s="6"/>
      <c r="X182" s="6"/>
      <c r="Y182" s="6"/>
      <c r="Z182" s="6"/>
    </row>
    <row r="183" spans="2:26" ht="15.75" x14ac:dyDescent="0.5">
      <c r="B183" s="6"/>
      <c r="C183" s="93"/>
      <c r="D183" s="10"/>
      <c r="E183" s="10"/>
      <c r="F183" s="10"/>
      <c r="G183" s="93"/>
      <c r="H183" s="73"/>
      <c r="I183" s="93"/>
      <c r="J183" s="73"/>
      <c r="K183" s="123"/>
      <c r="L183" s="123"/>
      <c r="M183" s="6"/>
      <c r="N183" s="6"/>
      <c r="O183" s="6"/>
      <c r="P183" s="6"/>
      <c r="Q183" s="6"/>
      <c r="R183" s="6"/>
      <c r="S183" s="6"/>
      <c r="T183" s="6"/>
      <c r="U183" s="6"/>
      <c r="V183" s="6"/>
      <c r="W183" s="6"/>
      <c r="X183" s="6"/>
      <c r="Y183" s="6"/>
      <c r="Z183" s="6"/>
    </row>
    <row r="184" spans="2:26" ht="15.75" x14ac:dyDescent="0.5">
      <c r="B184" s="6"/>
      <c r="C184" s="93"/>
      <c r="D184" s="10"/>
      <c r="E184" s="10"/>
      <c r="F184" s="10"/>
      <c r="G184" s="93"/>
      <c r="H184" s="73"/>
      <c r="I184" s="93"/>
      <c r="J184" s="73"/>
      <c r="K184" s="123"/>
      <c r="L184" s="123"/>
      <c r="M184" s="6"/>
      <c r="N184" s="6"/>
      <c r="O184" s="6"/>
      <c r="P184" s="6"/>
      <c r="Q184" s="6"/>
      <c r="R184" s="6"/>
      <c r="S184" s="6"/>
      <c r="T184" s="6"/>
      <c r="U184" s="6"/>
      <c r="V184" s="6"/>
      <c r="W184" s="6"/>
      <c r="X184" s="6"/>
      <c r="Y184" s="6"/>
      <c r="Z184" s="6"/>
    </row>
    <row r="185" spans="2:26" ht="15.75" x14ac:dyDescent="0.5">
      <c r="B185" s="94"/>
      <c r="C185" s="292" t="s">
        <v>122</v>
      </c>
      <c r="D185" s="292"/>
      <c r="E185" s="292"/>
      <c r="F185" s="292"/>
      <c r="G185" s="292"/>
      <c r="H185" s="292"/>
      <c r="I185" s="292"/>
      <c r="J185" s="292"/>
      <c r="K185" s="94"/>
      <c r="L185" s="94"/>
      <c r="M185" s="94"/>
      <c r="N185" s="6"/>
      <c r="O185" s="6"/>
      <c r="P185" s="6"/>
      <c r="Q185" s="6"/>
      <c r="R185" s="6"/>
      <c r="S185" s="6"/>
      <c r="T185" s="6"/>
      <c r="U185" s="6"/>
      <c r="V185" s="6"/>
      <c r="W185" s="6"/>
      <c r="X185" s="6"/>
      <c r="Y185" s="6"/>
      <c r="Z185" s="6"/>
    </row>
    <row r="186" spans="2:26" ht="15.75" x14ac:dyDescent="0.5">
      <c r="B186" s="94"/>
      <c r="C186" s="107" t="s">
        <v>123</v>
      </c>
      <c r="D186" s="94"/>
      <c r="E186" s="94"/>
      <c r="F186" s="94"/>
      <c r="G186" s="94"/>
      <c r="H186" s="94"/>
      <c r="I186" s="94"/>
      <c r="J186" s="94"/>
      <c r="K186" s="94"/>
      <c r="L186" s="94"/>
      <c r="M186" s="94"/>
      <c r="N186" s="6"/>
      <c r="O186" s="6"/>
      <c r="P186" s="6"/>
      <c r="Q186" s="6"/>
      <c r="R186" s="6"/>
      <c r="S186" s="6"/>
      <c r="T186" s="6"/>
      <c r="U186" s="6"/>
      <c r="V186" s="6"/>
      <c r="W186" s="6"/>
      <c r="X186" s="6"/>
      <c r="Y186" s="6"/>
      <c r="Z186" s="6"/>
    </row>
    <row r="187" spans="2:26" ht="15.75" x14ac:dyDescent="0.5">
      <c r="B187" s="6"/>
      <c r="C187" s="226" t="s">
        <v>124</v>
      </c>
      <c r="D187" s="226"/>
      <c r="E187" s="226"/>
      <c r="F187" s="226"/>
      <c r="G187" s="226"/>
      <c r="H187" s="226"/>
      <c r="I187" s="226"/>
      <c r="J187" s="226"/>
      <c r="K187" s="226"/>
      <c r="L187" s="226"/>
      <c r="M187" s="226"/>
      <c r="N187" s="226"/>
      <c r="O187" s="226"/>
      <c r="P187" s="226"/>
      <c r="Q187" s="226"/>
      <c r="R187" s="226"/>
      <c r="S187" s="226"/>
      <c r="T187" s="6"/>
      <c r="U187" s="6"/>
      <c r="V187" s="6"/>
      <c r="W187" s="6"/>
      <c r="X187" s="6"/>
      <c r="Y187" s="6"/>
      <c r="Z187" s="6"/>
    </row>
    <row r="188" spans="2:26" ht="15.75" x14ac:dyDescent="0.5">
      <c r="B188" s="6"/>
      <c r="C188" s="268" t="s">
        <v>309</v>
      </c>
      <c r="D188" s="268"/>
      <c r="E188" s="268"/>
      <c r="F188" s="268"/>
      <c r="G188" s="268"/>
      <c r="H188" s="268"/>
      <c r="I188" s="268"/>
      <c r="J188" s="268"/>
      <c r="K188" s="268"/>
      <c r="L188" s="268"/>
      <c r="M188" s="268"/>
      <c r="N188" s="268"/>
      <c r="O188" s="268"/>
      <c r="P188" s="268"/>
      <c r="Q188" s="268"/>
      <c r="R188" s="268"/>
      <c r="S188" s="268"/>
      <c r="T188" s="268"/>
      <c r="U188" s="268"/>
      <c r="V188" s="268"/>
      <c r="W188" s="6"/>
      <c r="X188" s="6"/>
      <c r="Y188" s="6"/>
      <c r="Z188" s="6"/>
    </row>
    <row r="189" spans="2:26" ht="15.75" x14ac:dyDescent="0.5">
      <c r="B189" s="6"/>
      <c r="C189" s="359"/>
      <c r="D189" s="359"/>
      <c r="E189" s="359"/>
      <c r="F189" s="359"/>
      <c r="G189" s="359"/>
      <c r="H189" s="359"/>
      <c r="I189" s="359"/>
      <c r="J189" s="359"/>
      <c r="K189" s="359"/>
      <c r="L189" s="359"/>
      <c r="M189" s="359"/>
      <c r="N189" s="359"/>
      <c r="O189" s="359"/>
      <c r="P189" s="359"/>
      <c r="Q189" s="359"/>
      <c r="R189" s="359"/>
      <c r="S189" s="359"/>
      <c r="T189" s="359"/>
      <c r="U189" s="359"/>
      <c r="V189" s="359"/>
      <c r="W189" s="6"/>
      <c r="X189" s="6"/>
      <c r="Y189" s="6"/>
      <c r="Z189" s="6"/>
    </row>
    <row r="190" spans="2:26" ht="15.75" x14ac:dyDescent="0.5">
      <c r="B190" s="6"/>
      <c r="C190" s="339"/>
      <c r="D190" s="339" t="s">
        <v>57</v>
      </c>
      <c r="E190" s="339"/>
      <c r="F190" s="339" t="s">
        <v>125</v>
      </c>
      <c r="G190" s="339"/>
      <c r="H190" s="341" t="s">
        <v>94</v>
      </c>
      <c r="I190" s="357" t="s">
        <v>58</v>
      </c>
      <c r="J190" s="358" t="s">
        <v>64</v>
      </c>
      <c r="K190" s="358" t="s">
        <v>81</v>
      </c>
      <c r="L190" s="341" t="s">
        <v>126</v>
      </c>
      <c r="M190" s="360" t="s">
        <v>41</v>
      </c>
      <c r="N190" s="361"/>
      <c r="O190" s="361"/>
      <c r="P190" s="361"/>
      <c r="Q190" s="361"/>
      <c r="R190" s="361"/>
      <c r="S190" s="361"/>
      <c r="T190" s="362"/>
      <c r="U190" s="323" t="s">
        <v>284</v>
      </c>
      <c r="V190" s="324"/>
      <c r="W190" s="324"/>
      <c r="X190" s="324"/>
      <c r="Y190" s="324"/>
      <c r="Z190" s="325"/>
    </row>
    <row r="191" spans="2:26" ht="30.75" customHeight="1" x14ac:dyDescent="0.5">
      <c r="B191" s="6"/>
      <c r="C191" s="339"/>
      <c r="D191" s="339"/>
      <c r="E191" s="339"/>
      <c r="F191" s="339"/>
      <c r="G191" s="339"/>
      <c r="H191" s="342"/>
      <c r="I191" s="357"/>
      <c r="J191" s="358"/>
      <c r="K191" s="358"/>
      <c r="L191" s="342"/>
      <c r="M191" s="363"/>
      <c r="N191" s="364"/>
      <c r="O191" s="364"/>
      <c r="P191" s="364"/>
      <c r="Q191" s="364"/>
      <c r="R191" s="364"/>
      <c r="S191" s="364"/>
      <c r="T191" s="365"/>
      <c r="U191" s="323"/>
      <c r="V191" s="324"/>
      <c r="W191" s="324"/>
      <c r="X191" s="324"/>
      <c r="Y191" s="324"/>
      <c r="Z191" s="325"/>
    </row>
    <row r="192" spans="2:26" ht="15.75" x14ac:dyDescent="0.5">
      <c r="B192" s="6"/>
      <c r="C192" s="75"/>
      <c r="D192" s="329"/>
      <c r="E192" s="330"/>
      <c r="F192" s="331"/>
      <c r="G192" s="331"/>
      <c r="H192" s="33"/>
      <c r="I192" s="76" t="str">
        <f>IF($H192="","",$H192*12*($I$167/52))</f>
        <v/>
      </c>
      <c r="J192" s="137" t="str">
        <f>IF($H192="","",$I$182)</f>
        <v/>
      </c>
      <c r="K192" s="76" t="str">
        <f>IF(OR($J192="",$H192=""),"",I192*J192)</f>
        <v/>
      </c>
      <c r="L192" s="33"/>
      <c r="M192" s="343"/>
      <c r="N192" s="344"/>
      <c r="O192" s="344"/>
      <c r="P192" s="344"/>
      <c r="Q192" s="344"/>
      <c r="R192" s="344"/>
      <c r="S192" s="344"/>
      <c r="T192" s="345"/>
      <c r="U192" s="326"/>
      <c r="V192" s="327"/>
      <c r="W192" s="327"/>
      <c r="X192" s="327"/>
      <c r="Y192" s="327"/>
      <c r="Z192" s="328"/>
    </row>
    <row r="193" spans="2:26" ht="15.75" x14ac:dyDescent="0.5">
      <c r="B193" s="6"/>
      <c r="C193" s="75"/>
      <c r="D193" s="329"/>
      <c r="E193" s="330"/>
      <c r="F193" s="331"/>
      <c r="G193" s="331"/>
      <c r="H193" s="33"/>
      <c r="I193" s="76" t="str">
        <f>IF($H193="","",$H193*12*($I$167/52))</f>
        <v/>
      </c>
      <c r="J193" s="137" t="str">
        <f>IF($H193="","",$I$182)</f>
        <v/>
      </c>
      <c r="K193" s="76" t="str">
        <f>IF(OR($J193="",$H193=""),"",I193*J193)</f>
        <v/>
      </c>
      <c r="L193" s="33"/>
      <c r="M193" s="343"/>
      <c r="N193" s="344"/>
      <c r="O193" s="344"/>
      <c r="P193" s="344"/>
      <c r="Q193" s="344"/>
      <c r="R193" s="344"/>
      <c r="S193" s="344"/>
      <c r="T193" s="345"/>
      <c r="U193" s="326"/>
      <c r="V193" s="327"/>
      <c r="W193" s="327"/>
      <c r="X193" s="327"/>
      <c r="Y193" s="327"/>
      <c r="Z193" s="328"/>
    </row>
    <row r="194" spans="2:26" ht="15.75" x14ac:dyDescent="0.5">
      <c r="B194" s="6"/>
      <c r="C194" s="75"/>
      <c r="D194" s="329"/>
      <c r="E194" s="330"/>
      <c r="F194" s="331"/>
      <c r="G194" s="331"/>
      <c r="H194" s="33"/>
      <c r="I194" s="76" t="str">
        <f>IF($H194="","",$H194*12*($I$167/52))</f>
        <v/>
      </c>
      <c r="J194" s="137" t="str">
        <f>IF($H194="","",$I$182)</f>
        <v/>
      </c>
      <c r="K194" s="76" t="str">
        <f>IF(OR($J194="",$H194=""),"",I194*J194)</f>
        <v/>
      </c>
      <c r="L194" s="33"/>
      <c r="M194" s="343"/>
      <c r="N194" s="344"/>
      <c r="O194" s="344"/>
      <c r="P194" s="344"/>
      <c r="Q194" s="344"/>
      <c r="R194" s="344"/>
      <c r="S194" s="344"/>
      <c r="T194" s="345"/>
      <c r="U194" s="326"/>
      <c r="V194" s="327"/>
      <c r="W194" s="327"/>
      <c r="X194" s="327"/>
      <c r="Y194" s="327"/>
      <c r="Z194" s="328"/>
    </row>
    <row r="195" spans="2:26" ht="15.75" x14ac:dyDescent="0.5">
      <c r="B195" s="6"/>
      <c r="C195" s="75"/>
      <c r="D195" s="329"/>
      <c r="E195" s="330"/>
      <c r="F195" s="331"/>
      <c r="G195" s="331"/>
      <c r="H195" s="33"/>
      <c r="I195" s="76" t="str">
        <f>IF($H195="","",$H195*12*($I$167/52))</f>
        <v/>
      </c>
      <c r="J195" s="137" t="str">
        <f>IF($H195="","",$I$182)</f>
        <v/>
      </c>
      <c r="K195" s="76" t="str">
        <f>IF(OR($J195="",$H195=""),"",I195*J195)</f>
        <v/>
      </c>
      <c r="L195" s="33"/>
      <c r="M195" s="343"/>
      <c r="N195" s="344"/>
      <c r="O195" s="344"/>
      <c r="P195" s="344"/>
      <c r="Q195" s="344"/>
      <c r="R195" s="344"/>
      <c r="S195" s="344"/>
      <c r="T195" s="345"/>
      <c r="U195" s="326"/>
      <c r="V195" s="327"/>
      <c r="W195" s="327"/>
      <c r="X195" s="327"/>
      <c r="Y195" s="327"/>
      <c r="Z195" s="328"/>
    </row>
    <row r="196" spans="2:26" ht="15.75" x14ac:dyDescent="0.5">
      <c r="B196" s="6"/>
      <c r="C196" s="75"/>
      <c r="D196" s="329"/>
      <c r="E196" s="330"/>
      <c r="F196" s="331"/>
      <c r="G196" s="331"/>
      <c r="H196" s="33"/>
      <c r="I196" s="76" t="str">
        <f>IF($H196="","",$H196*12*($I$167/52))</f>
        <v/>
      </c>
      <c r="J196" s="137" t="str">
        <f>IF($H196="","",$I$182)</f>
        <v/>
      </c>
      <c r="K196" s="76" t="str">
        <f>IF(OR($J196="",$H196=""),"",I196*J196)</f>
        <v/>
      </c>
      <c r="L196" s="33"/>
      <c r="M196" s="343"/>
      <c r="N196" s="344"/>
      <c r="O196" s="344"/>
      <c r="P196" s="344"/>
      <c r="Q196" s="344"/>
      <c r="R196" s="344"/>
      <c r="S196" s="344"/>
      <c r="T196" s="345"/>
      <c r="U196" s="326"/>
      <c r="V196" s="327"/>
      <c r="W196" s="327"/>
      <c r="X196" s="327"/>
      <c r="Y196" s="327"/>
      <c r="Z196" s="328"/>
    </row>
    <row r="197" spans="2:26" ht="15.75" x14ac:dyDescent="0.5">
      <c r="B197" s="6"/>
      <c r="C197" s="119"/>
      <c r="D197" s="138"/>
      <c r="E197" s="138"/>
      <c r="F197" s="138"/>
      <c r="G197" s="138"/>
      <c r="H197" s="138"/>
      <c r="I197" s="373" t="s">
        <v>44</v>
      </c>
      <c r="J197" s="374"/>
      <c r="K197" s="117">
        <f ca="1">SUM(OFFSET(K192,0,0,ROW()-ROW(K192)))</f>
        <v>0</v>
      </c>
      <c r="L197" s="23"/>
      <c r="M197" s="6"/>
      <c r="N197" s="6"/>
      <c r="O197" s="6"/>
      <c r="P197" s="6"/>
      <c r="Q197" s="6"/>
      <c r="R197" s="6"/>
      <c r="S197" s="6"/>
      <c r="T197" s="6"/>
      <c r="U197" s="6"/>
      <c r="V197" s="6"/>
      <c r="W197" s="6"/>
      <c r="X197" s="6"/>
      <c r="Y197" s="6"/>
      <c r="Z197" s="6"/>
    </row>
    <row r="198" spans="2:26" ht="15.75" x14ac:dyDescent="0.5">
      <c r="B198" s="6"/>
      <c r="C198" s="93"/>
      <c r="D198" s="6"/>
      <c r="E198" s="6"/>
      <c r="F198" s="6"/>
      <c r="G198" s="6"/>
      <c r="H198" s="6"/>
      <c r="I198" s="6"/>
      <c r="J198" s="93"/>
      <c r="K198" s="93"/>
      <c r="L198" s="93"/>
      <c r="M198" s="6"/>
      <c r="N198" s="6"/>
      <c r="O198" s="6"/>
      <c r="P198" s="6"/>
      <c r="Q198" s="6"/>
      <c r="R198" s="6"/>
      <c r="S198" s="6"/>
      <c r="T198" s="6"/>
      <c r="U198" s="6"/>
      <c r="V198" s="6"/>
      <c r="W198" s="6"/>
      <c r="X198" s="6"/>
      <c r="Y198" s="6"/>
      <c r="Z198" s="6"/>
    </row>
    <row r="199" spans="2:26" ht="15.75" x14ac:dyDescent="0.5">
      <c r="B199" s="94"/>
      <c r="C199" s="292" t="s">
        <v>127</v>
      </c>
      <c r="D199" s="292"/>
      <c r="E199" s="292"/>
      <c r="F199" s="292"/>
      <c r="G199" s="292"/>
      <c r="H199" s="292"/>
      <c r="I199" s="292"/>
      <c r="J199" s="292"/>
      <c r="K199" s="292"/>
      <c r="L199" s="94"/>
      <c r="M199" s="94"/>
      <c r="N199" s="6"/>
      <c r="O199" s="6"/>
      <c r="P199" s="6"/>
      <c r="Q199" s="6"/>
      <c r="R199" s="6"/>
      <c r="S199" s="6"/>
      <c r="T199" s="6"/>
      <c r="U199" s="6"/>
      <c r="V199" s="6"/>
      <c r="W199" s="6"/>
      <c r="X199" s="6"/>
      <c r="Y199" s="6"/>
      <c r="Z199" s="6"/>
    </row>
    <row r="200" spans="2:26" ht="15.75" x14ac:dyDescent="0.5">
      <c r="B200" s="8"/>
      <c r="C200" s="70" t="s">
        <v>314</v>
      </c>
      <c r="D200" s="70"/>
      <c r="E200" s="70"/>
      <c r="F200" s="70"/>
      <c r="G200" s="70"/>
      <c r="H200" s="70"/>
      <c r="I200" s="70"/>
      <c r="J200" s="70"/>
      <c r="K200" s="70"/>
      <c r="L200" s="70"/>
      <c r="M200" s="70"/>
      <c r="N200" s="70"/>
      <c r="O200" s="70"/>
      <c r="P200" s="70"/>
      <c r="Q200" s="6"/>
      <c r="R200" s="6"/>
      <c r="S200" s="6"/>
      <c r="T200" s="6"/>
      <c r="U200" s="6"/>
      <c r="V200" s="6"/>
      <c r="W200" s="6"/>
      <c r="X200" s="6"/>
      <c r="Y200" s="6"/>
      <c r="Z200" s="6"/>
    </row>
    <row r="201" spans="2:26" ht="15.75" x14ac:dyDescent="0.5">
      <c r="B201" s="8"/>
      <c r="C201" s="70"/>
      <c r="D201" s="70"/>
      <c r="E201" s="70"/>
      <c r="F201" s="70"/>
      <c r="G201" s="70"/>
      <c r="H201" s="70"/>
      <c r="I201" s="70"/>
      <c r="J201" s="70"/>
      <c r="K201" s="70"/>
      <c r="L201" s="70"/>
      <c r="M201" s="70"/>
      <c r="N201" s="70"/>
      <c r="O201" s="70"/>
      <c r="P201" s="70"/>
      <c r="Q201" s="6"/>
      <c r="R201" s="6"/>
      <c r="S201" s="6"/>
      <c r="T201" s="6"/>
      <c r="U201" s="6"/>
      <c r="V201" s="6"/>
      <c r="W201" s="6"/>
      <c r="X201" s="6"/>
      <c r="Y201" s="6"/>
      <c r="Z201" s="6"/>
    </row>
    <row r="202" spans="2:26" ht="15.75" x14ac:dyDescent="0.5">
      <c r="B202" s="139"/>
      <c r="C202" s="366"/>
      <c r="D202" s="366"/>
      <c r="E202" s="366"/>
      <c r="F202" s="366" t="s">
        <v>129</v>
      </c>
      <c r="G202" s="366"/>
      <c r="H202" s="368" t="s">
        <v>94</v>
      </c>
      <c r="I202" s="370" t="s">
        <v>58</v>
      </c>
      <c r="J202" s="371" t="s">
        <v>64</v>
      </c>
      <c r="K202" s="371" t="s">
        <v>81</v>
      </c>
      <c r="L202" s="372" t="s">
        <v>41</v>
      </c>
      <c r="M202" s="372"/>
      <c r="N202" s="372"/>
      <c r="O202" s="372"/>
      <c r="P202" s="372"/>
      <c r="Q202" s="372"/>
      <c r="R202" s="372"/>
      <c r="S202" s="372"/>
      <c r="T202" s="372" t="s">
        <v>284</v>
      </c>
      <c r="U202" s="372"/>
      <c r="V202" s="372"/>
      <c r="W202" s="372"/>
      <c r="X202" s="372"/>
      <c r="Y202" s="372"/>
    </row>
    <row r="203" spans="2:26" ht="15.75" x14ac:dyDescent="0.5">
      <c r="B203" s="6"/>
      <c r="C203" s="367"/>
      <c r="D203" s="367"/>
      <c r="E203" s="367"/>
      <c r="F203" s="367"/>
      <c r="G203" s="367"/>
      <c r="H203" s="369"/>
      <c r="I203" s="370"/>
      <c r="J203" s="371"/>
      <c r="K203" s="371"/>
      <c r="L203" s="372"/>
      <c r="M203" s="372"/>
      <c r="N203" s="372"/>
      <c r="O203" s="372"/>
      <c r="P203" s="372"/>
      <c r="Q203" s="372"/>
      <c r="R203" s="372"/>
      <c r="S203" s="372"/>
      <c r="T203" s="372"/>
      <c r="U203" s="372"/>
      <c r="V203" s="372"/>
      <c r="W203" s="372"/>
      <c r="X203" s="372"/>
      <c r="Y203" s="372"/>
    </row>
    <row r="204" spans="2:26" ht="15.75" x14ac:dyDescent="0.5">
      <c r="B204" s="6"/>
      <c r="C204" s="113"/>
      <c r="D204" s="382" t="s">
        <v>130</v>
      </c>
      <c r="E204" s="382"/>
      <c r="F204" s="331"/>
      <c r="G204" s="331"/>
      <c r="H204" s="33"/>
      <c r="I204" s="118" t="str">
        <f>IF($H204="","",$H204*12*$I$167/52)</f>
        <v/>
      </c>
      <c r="J204" s="140" t="str">
        <f>IF($H204="","",$I$182)</f>
        <v/>
      </c>
      <c r="K204" s="118" t="str">
        <f>IF(OR($J204="",$H204=""),"",I204*J204)</f>
        <v/>
      </c>
      <c r="L204" s="343"/>
      <c r="M204" s="344"/>
      <c r="N204" s="344"/>
      <c r="O204" s="344"/>
      <c r="P204" s="344"/>
      <c r="Q204" s="344"/>
      <c r="R204" s="344"/>
      <c r="S204" s="345"/>
      <c r="T204" s="378"/>
      <c r="U204" s="379"/>
      <c r="V204" s="379"/>
      <c r="W204" s="379"/>
      <c r="X204" s="379"/>
      <c r="Y204" s="380"/>
    </row>
    <row r="205" spans="2:26" ht="15.75" x14ac:dyDescent="0.5">
      <c r="B205" s="6"/>
      <c r="C205" s="113"/>
      <c r="D205" s="382" t="s">
        <v>131</v>
      </c>
      <c r="E205" s="382"/>
      <c r="F205" s="331"/>
      <c r="G205" s="331"/>
      <c r="H205" s="33"/>
      <c r="I205" s="118" t="str">
        <f>IF($H205="","",$H205*12*$I$167/52)</f>
        <v/>
      </c>
      <c r="J205" s="140" t="str">
        <f>IF($H205="","",$I$182)</f>
        <v/>
      </c>
      <c r="K205" s="118" t="str">
        <f>IF(OR($J205="",$H205=""),"",I205*J205)</f>
        <v/>
      </c>
      <c r="L205" s="343"/>
      <c r="M205" s="344"/>
      <c r="N205" s="344"/>
      <c r="O205" s="344"/>
      <c r="P205" s="344"/>
      <c r="Q205" s="344"/>
      <c r="R205" s="344"/>
      <c r="S205" s="345"/>
      <c r="T205" s="378"/>
      <c r="U205" s="379"/>
      <c r="V205" s="379"/>
      <c r="W205" s="379"/>
      <c r="X205" s="379"/>
      <c r="Y205" s="380"/>
    </row>
    <row r="206" spans="2:26" ht="15.75" x14ac:dyDescent="0.5">
      <c r="B206" s="6"/>
      <c r="C206" s="113"/>
      <c r="D206" s="382" t="s">
        <v>132</v>
      </c>
      <c r="E206" s="382"/>
      <c r="F206" s="331"/>
      <c r="G206" s="331"/>
      <c r="H206" s="33"/>
      <c r="I206" s="118" t="str">
        <f>IF($H206="","",$H206*12*$I$167/52)</f>
        <v/>
      </c>
      <c r="J206" s="140" t="str">
        <f>IF($H206="","",$I$182)</f>
        <v/>
      </c>
      <c r="K206" s="118" t="str">
        <f>IF(OR($J206="",$H206=""),"",I206*J206)</f>
        <v/>
      </c>
      <c r="L206" s="343"/>
      <c r="M206" s="344"/>
      <c r="N206" s="344"/>
      <c r="O206" s="344"/>
      <c r="P206" s="344"/>
      <c r="Q206" s="344"/>
      <c r="R206" s="344"/>
      <c r="S206" s="345"/>
      <c r="T206" s="378"/>
      <c r="U206" s="379"/>
      <c r="V206" s="379"/>
      <c r="W206" s="379"/>
      <c r="X206" s="379"/>
      <c r="Y206" s="380"/>
    </row>
    <row r="207" spans="2:26" ht="15.75" x14ac:dyDescent="0.5">
      <c r="B207" s="6"/>
      <c r="C207" s="113"/>
      <c r="D207" s="382" t="s">
        <v>133</v>
      </c>
      <c r="E207" s="382"/>
      <c r="F207" s="331"/>
      <c r="G207" s="331"/>
      <c r="H207" s="33"/>
      <c r="I207" s="118" t="str">
        <f>IF($H207="","",$H207*12*$I$167/52)</f>
        <v/>
      </c>
      <c r="J207" s="140" t="str">
        <f>IF($H207="","",$I$182)</f>
        <v/>
      </c>
      <c r="K207" s="118" t="str">
        <f>IF(OR($J207="",$H207=""),"",I207*J207)</f>
        <v/>
      </c>
      <c r="L207" s="343"/>
      <c r="M207" s="344"/>
      <c r="N207" s="344"/>
      <c r="O207" s="344"/>
      <c r="P207" s="344"/>
      <c r="Q207" s="344"/>
      <c r="R207" s="344"/>
      <c r="S207" s="345"/>
      <c r="T207" s="378"/>
      <c r="U207" s="379"/>
      <c r="V207" s="379"/>
      <c r="W207" s="379"/>
      <c r="X207" s="379"/>
      <c r="Y207" s="380"/>
    </row>
    <row r="208" spans="2:26" ht="15.75" x14ac:dyDescent="0.5">
      <c r="B208" s="6"/>
      <c r="C208" s="93"/>
      <c r="D208" s="6"/>
      <c r="E208" s="6"/>
      <c r="F208" s="6"/>
      <c r="G208" s="6"/>
      <c r="H208" s="6"/>
      <c r="I208" s="373" t="s">
        <v>44</v>
      </c>
      <c r="J208" s="374"/>
      <c r="K208" s="117">
        <f ca="1">SUM(OFFSET(K204,0,0,ROW()-ROW(K204)))</f>
        <v>0</v>
      </c>
      <c r="L208" s="6"/>
      <c r="M208" s="6"/>
      <c r="N208" s="6"/>
      <c r="O208" s="6"/>
      <c r="P208" s="6"/>
      <c r="Q208" s="6"/>
      <c r="R208" s="6"/>
      <c r="S208" s="6"/>
      <c r="T208" s="6"/>
      <c r="U208" s="6"/>
      <c r="V208" s="6"/>
      <c r="W208" s="6"/>
      <c r="X208" s="6"/>
      <c r="Y208" s="6"/>
    </row>
    <row r="209" spans="2:26" ht="15.75" x14ac:dyDescent="0.5">
      <c r="B209" s="6"/>
      <c r="C209" s="93"/>
      <c r="D209" s="6"/>
      <c r="E209" s="6"/>
      <c r="F209" s="6"/>
      <c r="G209" s="6"/>
      <c r="H209" s="6"/>
      <c r="I209" s="6"/>
      <c r="J209" s="93"/>
      <c r="K209" s="93"/>
      <c r="L209" s="93"/>
      <c r="M209" s="6"/>
      <c r="N209" s="6"/>
      <c r="O209" s="6"/>
      <c r="P209" s="6"/>
      <c r="Q209" s="6"/>
      <c r="R209" s="6"/>
      <c r="S209" s="6"/>
      <c r="T209" s="6"/>
      <c r="U209" s="6"/>
      <c r="V209" s="6"/>
      <c r="W209" s="6"/>
      <c r="X209" s="6"/>
      <c r="Y209" s="6"/>
      <c r="Z209" s="6"/>
    </row>
    <row r="210" spans="2:26" ht="15.75" x14ac:dyDescent="0.5">
      <c r="B210" s="6"/>
      <c r="C210" s="93"/>
      <c r="D210" s="6"/>
      <c r="E210" s="6"/>
      <c r="F210" s="6"/>
      <c r="G210" s="6"/>
      <c r="H210" s="6"/>
      <c r="I210" s="6"/>
      <c r="J210" s="93"/>
      <c r="K210" s="93"/>
      <c r="L210" s="93"/>
      <c r="M210" s="6"/>
      <c r="N210" s="6"/>
      <c r="O210" s="6"/>
      <c r="P210" s="6"/>
      <c r="Q210" s="6"/>
      <c r="R210" s="6"/>
      <c r="S210" s="6"/>
      <c r="T210" s="6"/>
      <c r="U210" s="6"/>
      <c r="V210" s="6"/>
      <c r="W210" s="6"/>
      <c r="X210" s="6"/>
      <c r="Y210" s="6"/>
      <c r="Z210" s="6"/>
    </row>
    <row r="211" spans="2:26" ht="15.75" x14ac:dyDescent="0.5">
      <c r="B211" s="292" t="s">
        <v>134</v>
      </c>
      <c r="C211" s="292"/>
      <c r="D211" s="292"/>
      <c r="E211" s="292"/>
      <c r="F211" s="292"/>
      <c r="G211" s="292"/>
      <c r="H211" s="292"/>
      <c r="I211" s="292"/>
      <c r="J211" s="292"/>
      <c r="K211" s="292"/>
      <c r="L211" s="292"/>
      <c r="M211" s="292"/>
      <c r="N211" s="292"/>
      <c r="O211" s="292"/>
      <c r="P211" s="292"/>
      <c r="Q211" s="6"/>
      <c r="R211" s="6"/>
      <c r="S211" s="6"/>
      <c r="T211" s="6"/>
      <c r="U211" s="6"/>
      <c r="V211" s="6"/>
      <c r="W211" s="6"/>
      <c r="X211" s="6"/>
      <c r="Y211" s="6"/>
      <c r="Z211" s="6"/>
    </row>
    <row r="212" spans="2:26" ht="15.75" x14ac:dyDescent="0.5">
      <c r="B212" s="6"/>
      <c r="C212" s="372"/>
      <c r="D212" s="372"/>
      <c r="E212" s="372"/>
      <c r="F212" s="113" t="s">
        <v>48</v>
      </c>
      <c r="G212" s="372" t="s">
        <v>65</v>
      </c>
      <c r="H212" s="372"/>
      <c r="I212" s="6"/>
      <c r="J212" s="6"/>
      <c r="K212" s="6"/>
      <c r="L212" s="6"/>
      <c r="M212" s="6"/>
      <c r="N212" s="6"/>
      <c r="O212" s="6"/>
      <c r="P212" s="6"/>
      <c r="Q212" s="6"/>
      <c r="R212" s="6"/>
      <c r="S212" s="6"/>
      <c r="T212" s="6"/>
      <c r="U212" s="6"/>
      <c r="V212" s="6"/>
      <c r="W212" s="6"/>
      <c r="X212" s="6"/>
      <c r="Y212" s="6"/>
      <c r="Z212" s="6"/>
    </row>
    <row r="213" spans="2:26" ht="15.75" x14ac:dyDescent="0.5">
      <c r="B213" s="6"/>
      <c r="C213" s="378" t="s">
        <v>59</v>
      </c>
      <c r="D213" s="379"/>
      <c r="E213" s="380"/>
      <c r="F213" s="113">
        <v>3</v>
      </c>
      <c r="G213" s="381">
        <f ca="1">ROUND(G17,2)</f>
        <v>0</v>
      </c>
      <c r="H213" s="372"/>
      <c r="I213" s="6"/>
      <c r="J213" s="6"/>
      <c r="K213" s="6"/>
      <c r="L213" s="6"/>
      <c r="M213" s="6"/>
      <c r="N213" s="6"/>
      <c r="O213" s="6"/>
      <c r="P213" s="6"/>
      <c r="Q213" s="6"/>
      <c r="R213" s="6"/>
      <c r="S213" s="6"/>
      <c r="T213" s="6"/>
      <c r="U213" s="6"/>
      <c r="V213" s="6"/>
      <c r="W213" s="6"/>
      <c r="X213" s="6"/>
      <c r="Y213" s="6"/>
      <c r="Z213" s="6"/>
    </row>
    <row r="214" spans="2:26" ht="15.75" x14ac:dyDescent="0.5">
      <c r="B214" s="6"/>
      <c r="C214" s="120" t="s">
        <v>348</v>
      </c>
      <c r="D214" s="114"/>
      <c r="E214" s="121"/>
      <c r="F214" s="113" t="s">
        <v>135</v>
      </c>
      <c r="G214" s="381">
        <f ca="1">ROUND(J31,2)</f>
        <v>0</v>
      </c>
      <c r="H214" s="372"/>
      <c r="I214" s="6"/>
      <c r="J214" s="6"/>
      <c r="K214" s="6"/>
      <c r="L214" s="6"/>
      <c r="M214" s="6"/>
      <c r="N214" s="6"/>
      <c r="O214" s="6"/>
      <c r="P214" s="6"/>
      <c r="Q214" s="6"/>
      <c r="R214" s="6"/>
      <c r="S214" s="6"/>
      <c r="T214" s="6"/>
      <c r="U214" s="6"/>
      <c r="V214" s="6"/>
      <c r="W214" s="6"/>
      <c r="X214" s="6"/>
      <c r="Y214" s="6"/>
      <c r="Z214" s="6"/>
    </row>
    <row r="215" spans="2:26" ht="15.75" x14ac:dyDescent="0.5">
      <c r="B215" s="6"/>
      <c r="C215" s="120" t="s">
        <v>349</v>
      </c>
      <c r="D215" s="114"/>
      <c r="E215" s="121"/>
      <c r="F215" s="113" t="s">
        <v>136</v>
      </c>
      <c r="G215" s="381">
        <f ca="1">ROUND(L45,2)</f>
        <v>0</v>
      </c>
      <c r="H215" s="372"/>
      <c r="I215" s="6"/>
      <c r="J215" s="6"/>
      <c r="K215" s="6"/>
      <c r="L215" s="6"/>
      <c r="M215" s="6"/>
      <c r="N215" s="6"/>
      <c r="O215" s="6"/>
      <c r="P215" s="6"/>
      <c r="Q215" s="6"/>
      <c r="R215" s="6"/>
      <c r="S215" s="6"/>
      <c r="T215" s="6"/>
      <c r="U215" s="6"/>
      <c r="V215" s="6"/>
      <c r="W215" s="6"/>
      <c r="X215" s="6"/>
      <c r="Y215" s="6"/>
      <c r="Z215" s="6"/>
    </row>
    <row r="216" spans="2:26" ht="15.75" x14ac:dyDescent="0.5">
      <c r="B216" s="6"/>
      <c r="C216" s="378" t="s">
        <v>137</v>
      </c>
      <c r="D216" s="379"/>
      <c r="E216" s="380"/>
      <c r="F216" s="113">
        <v>5</v>
      </c>
      <c r="G216" s="381">
        <f ca="1">ROUND(J57,2)</f>
        <v>0</v>
      </c>
      <c r="H216" s="372"/>
      <c r="I216" s="6"/>
      <c r="J216" s="6"/>
      <c r="K216" s="6"/>
      <c r="L216" s="6"/>
      <c r="M216" s="6"/>
      <c r="N216" s="6"/>
      <c r="O216" s="6"/>
      <c r="P216" s="6"/>
      <c r="Q216" s="6"/>
      <c r="R216" s="6"/>
      <c r="S216" s="6"/>
      <c r="T216" s="6"/>
      <c r="U216" s="6"/>
      <c r="V216" s="6"/>
      <c r="W216" s="6"/>
      <c r="X216" s="6"/>
      <c r="Y216" s="6"/>
      <c r="Z216" s="6"/>
    </row>
    <row r="217" spans="2:26" ht="15.75" x14ac:dyDescent="0.5">
      <c r="B217" s="6"/>
      <c r="C217" s="378" t="s">
        <v>138</v>
      </c>
      <c r="D217" s="379"/>
      <c r="E217" s="380"/>
      <c r="F217" s="113">
        <v>6</v>
      </c>
      <c r="G217" s="381">
        <f ca="1">ROUND(O113,2)</f>
        <v>0</v>
      </c>
      <c r="H217" s="372"/>
      <c r="I217" s="6"/>
      <c r="J217" s="6"/>
      <c r="K217" s="6"/>
      <c r="L217" s="6"/>
      <c r="M217" s="6"/>
      <c r="N217" s="6"/>
      <c r="O217" s="6"/>
      <c r="P217" s="6"/>
      <c r="Q217" s="6"/>
      <c r="R217" s="6"/>
      <c r="S217" s="6"/>
      <c r="T217" s="6"/>
      <c r="U217" s="6"/>
      <c r="V217" s="6"/>
      <c r="W217" s="6"/>
      <c r="X217" s="6"/>
      <c r="Y217" s="6"/>
      <c r="Z217" s="6"/>
    </row>
    <row r="218" spans="2:26" ht="15.75" x14ac:dyDescent="0.5">
      <c r="B218" s="6"/>
      <c r="C218" s="378" t="s">
        <v>139</v>
      </c>
      <c r="D218" s="379"/>
      <c r="E218" s="380"/>
      <c r="F218" s="113">
        <v>7</v>
      </c>
      <c r="G218" s="381">
        <f ca="1">ROUND(L126,2)</f>
        <v>0</v>
      </c>
      <c r="H218" s="372"/>
      <c r="I218" s="6"/>
      <c r="J218" s="6"/>
      <c r="K218" s="6"/>
      <c r="L218" s="6"/>
      <c r="M218" s="6"/>
      <c r="N218" s="6"/>
      <c r="O218" s="6"/>
      <c r="P218" s="6"/>
      <c r="Q218" s="6"/>
      <c r="R218" s="6"/>
      <c r="S218" s="6"/>
      <c r="T218" s="6"/>
      <c r="U218" s="6"/>
      <c r="V218" s="6"/>
      <c r="W218" s="6"/>
      <c r="X218" s="6"/>
      <c r="Y218" s="6"/>
      <c r="Z218" s="6"/>
    </row>
    <row r="219" spans="2:26" ht="15.75" x14ac:dyDescent="0.5">
      <c r="B219" s="6"/>
      <c r="C219" s="378" t="s">
        <v>140</v>
      </c>
      <c r="D219" s="379"/>
      <c r="E219" s="380"/>
      <c r="F219" s="113">
        <v>8</v>
      </c>
      <c r="G219" s="381">
        <f ca="1">ROUND(SUM(J140,J161),2)</f>
        <v>0</v>
      </c>
      <c r="H219" s="372"/>
      <c r="I219" s="6"/>
      <c r="J219" s="6"/>
      <c r="K219" s="6"/>
      <c r="L219" s="6"/>
      <c r="M219" s="6"/>
      <c r="N219" s="6"/>
      <c r="O219" s="6"/>
      <c r="P219" s="6"/>
      <c r="Q219" s="6"/>
      <c r="R219" s="6"/>
      <c r="S219" s="6"/>
      <c r="T219" s="6"/>
      <c r="U219" s="6"/>
      <c r="V219" s="6"/>
      <c r="W219" s="6"/>
      <c r="X219" s="6"/>
      <c r="Y219" s="6"/>
      <c r="Z219" s="6"/>
    </row>
    <row r="220" spans="2:26" ht="15.75" x14ac:dyDescent="0.5">
      <c r="B220" s="6"/>
      <c r="C220" s="378" t="s">
        <v>141</v>
      </c>
      <c r="D220" s="379"/>
      <c r="E220" s="380"/>
      <c r="F220" s="113" t="s">
        <v>142</v>
      </c>
      <c r="G220" s="381">
        <f ca="1">ROUND(K197,2)</f>
        <v>0</v>
      </c>
      <c r="H220" s="372"/>
      <c r="I220" s="6"/>
      <c r="J220" s="6"/>
      <c r="K220" s="6"/>
      <c r="L220" s="6"/>
      <c r="M220" s="6"/>
      <c r="N220" s="6"/>
      <c r="O220" s="6"/>
      <c r="P220" s="6"/>
      <c r="Q220" s="6"/>
      <c r="R220" s="6"/>
      <c r="S220" s="6"/>
      <c r="T220" s="6"/>
      <c r="U220" s="6"/>
      <c r="V220" s="6"/>
      <c r="W220" s="6"/>
      <c r="X220" s="6"/>
      <c r="Y220" s="6"/>
      <c r="Z220" s="6"/>
    </row>
    <row r="221" spans="2:26" ht="15.75" x14ac:dyDescent="0.5">
      <c r="B221" s="6"/>
      <c r="C221" s="378" t="s">
        <v>143</v>
      </c>
      <c r="D221" s="379"/>
      <c r="E221" s="380"/>
      <c r="F221" s="113" t="s">
        <v>144</v>
      </c>
      <c r="G221" s="381">
        <f ca="1">ROUND(K208,2)</f>
        <v>0</v>
      </c>
      <c r="H221" s="372"/>
      <c r="I221" s="6"/>
      <c r="J221" s="6"/>
      <c r="K221" s="6"/>
      <c r="L221" s="6"/>
      <c r="M221" s="6"/>
      <c r="N221" s="6"/>
      <c r="O221" s="6"/>
      <c r="P221" s="6"/>
      <c r="Q221" s="6"/>
      <c r="R221" s="6"/>
      <c r="S221" s="6"/>
      <c r="T221" s="6"/>
      <c r="U221" s="6"/>
      <c r="V221" s="6"/>
      <c r="W221" s="6"/>
      <c r="X221" s="6"/>
      <c r="Y221" s="6"/>
      <c r="Z221" s="6"/>
    </row>
    <row r="222" spans="2:26" ht="15.75" x14ac:dyDescent="0.5">
      <c r="B222" s="6"/>
      <c r="C222" s="375" t="s">
        <v>145</v>
      </c>
      <c r="D222" s="375"/>
      <c r="E222" s="375"/>
      <c r="F222" s="115"/>
      <c r="G222" s="376">
        <f ca="1">SUM(G213:H221)</f>
        <v>0</v>
      </c>
      <c r="H222" s="377"/>
      <c r="I222" s="6"/>
      <c r="J222" s="6"/>
      <c r="K222" s="6"/>
      <c r="L222" s="6"/>
      <c r="M222" s="6"/>
      <c r="N222" s="6"/>
      <c r="O222" s="6"/>
      <c r="P222" s="6"/>
      <c r="Q222" s="6"/>
      <c r="R222" s="6"/>
      <c r="S222" s="6"/>
      <c r="T222" s="6"/>
      <c r="U222" s="6"/>
      <c r="V222" s="6"/>
      <c r="W222" s="6"/>
      <c r="X222" s="6"/>
      <c r="Y222" s="6"/>
      <c r="Z222" s="6"/>
    </row>
    <row r="223" spans="2:26" ht="15.75" x14ac:dyDescent="0.5">
      <c r="B223" s="6"/>
      <c r="C223" s="93"/>
      <c r="D223" s="6"/>
      <c r="E223" s="6"/>
      <c r="F223" s="6"/>
      <c r="G223" s="6"/>
      <c r="H223" s="6"/>
      <c r="I223" s="6"/>
      <c r="J223" s="6"/>
      <c r="K223" s="6"/>
      <c r="L223" s="6"/>
      <c r="M223" s="6"/>
      <c r="N223" s="6"/>
      <c r="O223" s="6"/>
      <c r="P223" s="6"/>
      <c r="Q223" s="6"/>
      <c r="R223" s="6"/>
      <c r="S223" s="6"/>
      <c r="T223" s="6"/>
      <c r="U223" s="6"/>
      <c r="V223" s="6"/>
      <c r="W223" s="6"/>
      <c r="X223" s="6"/>
      <c r="Y223" s="6"/>
      <c r="Z223" s="6"/>
    </row>
  </sheetData>
  <sheetProtection algorithmName="SHA-512" hashValue="dt+h5XE4DkQrpORU301VaBKGBc2mzqWUp1Fc4cvajCRWdk0XD/EOqytRt0lM/EkpCTnz232FJkt0xLsewwAh3Q==" saltValue="YkAoI9rfcf2uESvxL4NaGQ==" spinCount="100000" sheet="1" objects="1" scenarios="1"/>
  <protectedRanges>
    <protectedRange password="CB1D" sqref="P45:T45 R54:T56 S123:T125 R136:S139 N27:R30 O31:S31 O41:S44 O15:S16" name="Range1"/>
    <protectedRange password="CB1D" sqref="H145:H146" name="Range2_1_1"/>
    <protectedRange password="CB1D" sqref="N155:P160" name="d_1_1"/>
  </protectedRanges>
  <mergeCells count="421">
    <mergeCell ref="C64:R64"/>
    <mergeCell ref="D96:F96"/>
    <mergeCell ref="D97:F97"/>
    <mergeCell ref="D98:F98"/>
    <mergeCell ref="D99:F99"/>
    <mergeCell ref="D100:F100"/>
    <mergeCell ref="D101:F101"/>
    <mergeCell ref="P94:R94"/>
    <mergeCell ref="S94:Y94"/>
    <mergeCell ref="P95:R95"/>
    <mergeCell ref="S95:Y95"/>
    <mergeCell ref="P96:R96"/>
    <mergeCell ref="S96:Y96"/>
    <mergeCell ref="P97:R97"/>
    <mergeCell ref="S97:Y97"/>
    <mergeCell ref="P98:R98"/>
    <mergeCell ref="S98:Y98"/>
    <mergeCell ref="P99:R99"/>
    <mergeCell ref="S99:Y99"/>
    <mergeCell ref="P100:R100"/>
    <mergeCell ref="S100:Y100"/>
    <mergeCell ref="P101:R101"/>
    <mergeCell ref="S101:Y101"/>
    <mergeCell ref="S69:Y69"/>
    <mergeCell ref="I208:J208"/>
    <mergeCell ref="B211:P211"/>
    <mergeCell ref="C212:E212"/>
    <mergeCell ref="G212:H212"/>
    <mergeCell ref="C213:E213"/>
    <mergeCell ref="G213:H213"/>
    <mergeCell ref="C221:E221"/>
    <mergeCell ref="G221:H221"/>
    <mergeCell ref="F195:G195"/>
    <mergeCell ref="M195:T195"/>
    <mergeCell ref="G215:H215"/>
    <mergeCell ref="C216:E216"/>
    <mergeCell ref="G216:H216"/>
    <mergeCell ref="D204:E204"/>
    <mergeCell ref="F204:G204"/>
    <mergeCell ref="L204:S204"/>
    <mergeCell ref="T204:Y204"/>
    <mergeCell ref="D205:E205"/>
    <mergeCell ref="L205:S205"/>
    <mergeCell ref="T205:Y205"/>
    <mergeCell ref="L206:S206"/>
    <mergeCell ref="T206:Y206"/>
    <mergeCell ref="L207:S207"/>
    <mergeCell ref="T207:Y207"/>
    <mergeCell ref="C222:E222"/>
    <mergeCell ref="G222:H222"/>
    <mergeCell ref="C218:E218"/>
    <mergeCell ref="G218:H218"/>
    <mergeCell ref="C219:E219"/>
    <mergeCell ref="G219:H219"/>
    <mergeCell ref="C220:E220"/>
    <mergeCell ref="G220:H220"/>
    <mergeCell ref="F205:G205"/>
    <mergeCell ref="D206:E206"/>
    <mergeCell ref="F206:G206"/>
    <mergeCell ref="D207:E207"/>
    <mergeCell ref="F207:G207"/>
    <mergeCell ref="G214:H214"/>
    <mergeCell ref="C217:E217"/>
    <mergeCell ref="G217:H217"/>
    <mergeCell ref="M193:T193"/>
    <mergeCell ref="U193:Z193"/>
    <mergeCell ref="C202:C203"/>
    <mergeCell ref="D202:E203"/>
    <mergeCell ref="F202:G203"/>
    <mergeCell ref="H202:H203"/>
    <mergeCell ref="I202:I203"/>
    <mergeCell ref="J202:J203"/>
    <mergeCell ref="U195:Z195"/>
    <mergeCell ref="K202:K203"/>
    <mergeCell ref="D194:E194"/>
    <mergeCell ref="F194:G194"/>
    <mergeCell ref="M194:T194"/>
    <mergeCell ref="U194:Z194"/>
    <mergeCell ref="D195:E195"/>
    <mergeCell ref="L202:S203"/>
    <mergeCell ref="I197:J197"/>
    <mergeCell ref="C199:K199"/>
    <mergeCell ref="D196:E196"/>
    <mergeCell ref="F196:G196"/>
    <mergeCell ref="M196:T196"/>
    <mergeCell ref="T202:Y203"/>
    <mergeCell ref="U196:Z196"/>
    <mergeCell ref="D175:E175"/>
    <mergeCell ref="G175:H175"/>
    <mergeCell ref="C177:I177"/>
    <mergeCell ref="C178:I180"/>
    <mergeCell ref="C182:H182"/>
    <mergeCell ref="C185:J185"/>
    <mergeCell ref="C190:C191"/>
    <mergeCell ref="D190:E191"/>
    <mergeCell ref="F190:G191"/>
    <mergeCell ref="H190:H191"/>
    <mergeCell ref="I190:I191"/>
    <mergeCell ref="J190:J191"/>
    <mergeCell ref="C188:V189"/>
    <mergeCell ref="K190:K191"/>
    <mergeCell ref="M190:T191"/>
    <mergeCell ref="B164:K164"/>
    <mergeCell ref="C165:I165"/>
    <mergeCell ref="U190:Z191"/>
    <mergeCell ref="U192:Z192"/>
    <mergeCell ref="D193:E193"/>
    <mergeCell ref="F193:G193"/>
    <mergeCell ref="D172:E172"/>
    <mergeCell ref="G172:H172"/>
    <mergeCell ref="D173:E173"/>
    <mergeCell ref="G173:H173"/>
    <mergeCell ref="C166:I166"/>
    <mergeCell ref="D167:H167"/>
    <mergeCell ref="D168:H168"/>
    <mergeCell ref="C170:C171"/>
    <mergeCell ref="D170:E171"/>
    <mergeCell ref="F170:F171"/>
    <mergeCell ref="G170:H171"/>
    <mergeCell ref="C187:S187"/>
    <mergeCell ref="L190:L191"/>
    <mergeCell ref="D174:E174"/>
    <mergeCell ref="G174:H174"/>
    <mergeCell ref="D192:E192"/>
    <mergeCell ref="F192:G192"/>
    <mergeCell ref="M192:T192"/>
    <mergeCell ref="N159:P159"/>
    <mergeCell ref="N160:P160"/>
    <mergeCell ref="E150:M150"/>
    <mergeCell ref="N155:P155"/>
    <mergeCell ref="N156:P156"/>
    <mergeCell ref="N157:P157"/>
    <mergeCell ref="F153:F154"/>
    <mergeCell ref="G153:G154"/>
    <mergeCell ref="I153:I154"/>
    <mergeCell ref="J153:J154"/>
    <mergeCell ref="K160:M160"/>
    <mergeCell ref="D155:E155"/>
    <mergeCell ref="K155:M155"/>
    <mergeCell ref="D156:E156"/>
    <mergeCell ref="K156:M156"/>
    <mergeCell ref="D157:E157"/>
    <mergeCell ref="K157:M157"/>
    <mergeCell ref="C150:D150"/>
    <mergeCell ref="N152:P154"/>
    <mergeCell ref="I152:J152"/>
    <mergeCell ref="D161:E161"/>
    <mergeCell ref="D158:E158"/>
    <mergeCell ref="K158:M158"/>
    <mergeCell ref="D159:E159"/>
    <mergeCell ref="K159:M159"/>
    <mergeCell ref="D160:E160"/>
    <mergeCell ref="C152:C154"/>
    <mergeCell ref="D152:E154"/>
    <mergeCell ref="H152:H154"/>
    <mergeCell ref="F152:G152"/>
    <mergeCell ref="K152:M154"/>
    <mergeCell ref="C147:H147"/>
    <mergeCell ref="C149:O149"/>
    <mergeCell ref="D136:E136"/>
    <mergeCell ref="K136:Q136"/>
    <mergeCell ref="R136:S136"/>
    <mergeCell ref="D137:E137"/>
    <mergeCell ref="K137:Q137"/>
    <mergeCell ref="R137:S137"/>
    <mergeCell ref="D138:E138"/>
    <mergeCell ref="K138:Q138"/>
    <mergeCell ref="R138:S138"/>
    <mergeCell ref="D139:E139"/>
    <mergeCell ref="K139:Q139"/>
    <mergeCell ref="R139:S139"/>
    <mergeCell ref="J145:N145"/>
    <mergeCell ref="D125:E125"/>
    <mergeCell ref="F125:G125"/>
    <mergeCell ref="M125:R125"/>
    <mergeCell ref="S125:T125"/>
    <mergeCell ref="J126:K126"/>
    <mergeCell ref="B129:M129"/>
    <mergeCell ref="H140:I140"/>
    <mergeCell ref="C144:O144"/>
    <mergeCell ref="C145:G145"/>
    <mergeCell ref="C131:T131"/>
    <mergeCell ref="C134:C135"/>
    <mergeCell ref="D134:E135"/>
    <mergeCell ref="F134:F135"/>
    <mergeCell ref="G134:G135"/>
    <mergeCell ref="H134:H135"/>
    <mergeCell ref="I134:I135"/>
    <mergeCell ref="J134:J135"/>
    <mergeCell ref="K134:Q135"/>
    <mergeCell ref="R134:S135"/>
    <mergeCell ref="S112:Y112"/>
    <mergeCell ref="D123:E123"/>
    <mergeCell ref="F123:G123"/>
    <mergeCell ref="M123:R123"/>
    <mergeCell ref="S123:T123"/>
    <mergeCell ref="D124:E124"/>
    <mergeCell ref="F124:G124"/>
    <mergeCell ref="M124:R124"/>
    <mergeCell ref="B116:T116"/>
    <mergeCell ref="C117:U117"/>
    <mergeCell ref="C118:U118"/>
    <mergeCell ref="C121:C122"/>
    <mergeCell ref="D121:E122"/>
    <mergeCell ref="F121:G122"/>
    <mergeCell ref="H121:H122"/>
    <mergeCell ref="I121:I122"/>
    <mergeCell ref="J121:J122"/>
    <mergeCell ref="K121:K122"/>
    <mergeCell ref="L121:L122"/>
    <mergeCell ref="M121:R122"/>
    <mergeCell ref="S121:T122"/>
    <mergeCell ref="S124:T124"/>
    <mergeCell ref="L113:M113"/>
    <mergeCell ref="D112:F112"/>
    <mergeCell ref="S109:Y109"/>
    <mergeCell ref="D110:F110"/>
    <mergeCell ref="P110:R110"/>
    <mergeCell ref="S110:Y110"/>
    <mergeCell ref="D111:F111"/>
    <mergeCell ref="P111:R111"/>
    <mergeCell ref="S111:Y111"/>
    <mergeCell ref="D105:F105"/>
    <mergeCell ref="P105:R105"/>
    <mergeCell ref="D106:F106"/>
    <mergeCell ref="P106:R106"/>
    <mergeCell ref="D107:F107"/>
    <mergeCell ref="P107:R107"/>
    <mergeCell ref="S107:Y107"/>
    <mergeCell ref="D108:F108"/>
    <mergeCell ref="P108:R108"/>
    <mergeCell ref="S108:Y108"/>
    <mergeCell ref="S105:Y105"/>
    <mergeCell ref="S106:Y106"/>
    <mergeCell ref="P112:R112"/>
    <mergeCell ref="H57:I57"/>
    <mergeCell ref="B61:G61"/>
    <mergeCell ref="C66:C67"/>
    <mergeCell ref="D66:F67"/>
    <mergeCell ref="G66:G67"/>
    <mergeCell ref="H66:H67"/>
    <mergeCell ref="I66:I67"/>
    <mergeCell ref="D102:F102"/>
    <mergeCell ref="P102:R102"/>
    <mergeCell ref="D71:F71"/>
    <mergeCell ref="P104:R104"/>
    <mergeCell ref="D69:F69"/>
    <mergeCell ref="P69:R69"/>
    <mergeCell ref="D84:F84"/>
    <mergeCell ref="D85:F85"/>
    <mergeCell ref="D86:F86"/>
    <mergeCell ref="D87:F87"/>
    <mergeCell ref="D88:F88"/>
    <mergeCell ref="D89:F89"/>
    <mergeCell ref="D109:F109"/>
    <mergeCell ref="P109:R109"/>
    <mergeCell ref="D94:F94"/>
    <mergeCell ref="D95:F95"/>
    <mergeCell ref="D70:F70"/>
    <mergeCell ref="P70:R70"/>
    <mergeCell ref="S70:Y70"/>
    <mergeCell ref="S103:Y103"/>
    <mergeCell ref="S104:Y104"/>
    <mergeCell ref="S102:Y102"/>
    <mergeCell ref="D103:F103"/>
    <mergeCell ref="P103:R103"/>
    <mergeCell ref="D104:F104"/>
    <mergeCell ref="D72:F72"/>
    <mergeCell ref="D73:F73"/>
    <mergeCell ref="D74:F74"/>
    <mergeCell ref="D75:F75"/>
    <mergeCell ref="D76:F76"/>
    <mergeCell ref="D77:F77"/>
    <mergeCell ref="D78:F78"/>
    <mergeCell ref="D79:F79"/>
    <mergeCell ref="D80:F80"/>
    <mergeCell ref="P89:R89"/>
    <mergeCell ref="P90:R90"/>
    <mergeCell ref="D81:F81"/>
    <mergeCell ref="D82:F82"/>
    <mergeCell ref="D83:F83"/>
    <mergeCell ref="S84:Y84"/>
    <mergeCell ref="E17:F17"/>
    <mergeCell ref="D15:F15"/>
    <mergeCell ref="H15:N15"/>
    <mergeCell ref="O15:S15"/>
    <mergeCell ref="N25:R26"/>
    <mergeCell ref="D27:F27"/>
    <mergeCell ref="D16:F16"/>
    <mergeCell ref="H16:N16"/>
    <mergeCell ref="O16:S16"/>
    <mergeCell ref="C23:R23"/>
    <mergeCell ref="I25:I26"/>
    <mergeCell ref="J25:J26"/>
    <mergeCell ref="B6:H6"/>
    <mergeCell ref="B7:S7"/>
    <mergeCell ref="C8:S8"/>
    <mergeCell ref="C13:C14"/>
    <mergeCell ref="D13:F14"/>
    <mergeCell ref="G13:G14"/>
    <mergeCell ref="H13:N14"/>
    <mergeCell ref="O13:S14"/>
    <mergeCell ref="C9:O9"/>
    <mergeCell ref="C10:O10"/>
    <mergeCell ref="C39:C40"/>
    <mergeCell ref="D39:F40"/>
    <mergeCell ref="G39:G40"/>
    <mergeCell ref="H39:H40"/>
    <mergeCell ref="K39:K40"/>
    <mergeCell ref="L39:L40"/>
    <mergeCell ref="I39:I40"/>
    <mergeCell ref="J39:J40"/>
    <mergeCell ref="B33:M33"/>
    <mergeCell ref="M39:N40"/>
    <mergeCell ref="D54:G54"/>
    <mergeCell ref="D29:F29"/>
    <mergeCell ref="K29:M29"/>
    <mergeCell ref="D30:F30"/>
    <mergeCell ref="K30:M30"/>
    <mergeCell ref="H31:I31"/>
    <mergeCell ref="K27:M27"/>
    <mergeCell ref="N27:R27"/>
    <mergeCell ref="D28:F28"/>
    <mergeCell ref="K28:M28"/>
    <mergeCell ref="N28:R28"/>
    <mergeCell ref="N30:R30"/>
    <mergeCell ref="N29:R29"/>
    <mergeCell ref="D55:G55"/>
    <mergeCell ref="O39:S40"/>
    <mergeCell ref="N158:P158"/>
    <mergeCell ref="B21:M21"/>
    <mergeCell ref="C25:C26"/>
    <mergeCell ref="D25:F26"/>
    <mergeCell ref="G25:G26"/>
    <mergeCell ref="H25:H26"/>
    <mergeCell ref="C34:R34"/>
    <mergeCell ref="K25:M26"/>
    <mergeCell ref="R55:T55"/>
    <mergeCell ref="D41:F41"/>
    <mergeCell ref="M41:N41"/>
    <mergeCell ref="O41:S41"/>
    <mergeCell ref="D42:F42"/>
    <mergeCell ref="M42:N42"/>
    <mergeCell ref="O42:S42"/>
    <mergeCell ref="D43:F43"/>
    <mergeCell ref="M43:N43"/>
    <mergeCell ref="O43:S43"/>
    <mergeCell ref="C36:T37"/>
    <mergeCell ref="D52:G53"/>
    <mergeCell ref="H52:H53"/>
    <mergeCell ref="I52:I53"/>
    <mergeCell ref="S86:Y86"/>
    <mergeCell ref="O44:S44"/>
    <mergeCell ref="K54:Q54"/>
    <mergeCell ref="R54:T54"/>
    <mergeCell ref="K56:Q56"/>
    <mergeCell ref="R56:T56"/>
    <mergeCell ref="D68:F68"/>
    <mergeCell ref="P68:R68"/>
    <mergeCell ref="S68:Y68"/>
    <mergeCell ref="B48:M48"/>
    <mergeCell ref="K55:Q55"/>
    <mergeCell ref="D44:F44"/>
    <mergeCell ref="M44:N44"/>
    <mergeCell ref="C52:C53"/>
    <mergeCell ref="J52:J53"/>
    <mergeCell ref="K52:Q53"/>
    <mergeCell ref="R52:T53"/>
    <mergeCell ref="C49:O49"/>
    <mergeCell ref="J66:K66"/>
    <mergeCell ref="L66:M66"/>
    <mergeCell ref="N66:O66"/>
    <mergeCell ref="P66:R67"/>
    <mergeCell ref="S66:Y67"/>
    <mergeCell ref="D56:G56"/>
    <mergeCell ref="D90:F90"/>
    <mergeCell ref="D91:F91"/>
    <mergeCell ref="D92:F92"/>
    <mergeCell ref="D93:F93"/>
    <mergeCell ref="P71:R71"/>
    <mergeCell ref="P72:R72"/>
    <mergeCell ref="P73:R73"/>
    <mergeCell ref="P74:R74"/>
    <mergeCell ref="P75:R75"/>
    <mergeCell ref="P76:R76"/>
    <mergeCell ref="P77:R77"/>
    <mergeCell ref="P78:R78"/>
    <mergeCell ref="P79:R79"/>
    <mergeCell ref="P80:R80"/>
    <mergeCell ref="P81:R81"/>
    <mergeCell ref="P82:R82"/>
    <mergeCell ref="P83:R83"/>
    <mergeCell ref="P84:R84"/>
    <mergeCell ref="P85:R85"/>
    <mergeCell ref="P86:R86"/>
    <mergeCell ref="P87:R87"/>
    <mergeCell ref="P88:R88"/>
    <mergeCell ref="S87:Y87"/>
    <mergeCell ref="P91:R91"/>
    <mergeCell ref="P92:R92"/>
    <mergeCell ref="P93:R93"/>
    <mergeCell ref="S71:Y71"/>
    <mergeCell ref="S72:Y72"/>
    <mergeCell ref="S73:Y73"/>
    <mergeCell ref="S74:Y74"/>
    <mergeCell ref="S75:Y75"/>
    <mergeCell ref="S76:Y76"/>
    <mergeCell ref="S88:Y88"/>
    <mergeCell ref="S77:Y77"/>
    <mergeCell ref="S78:Y78"/>
    <mergeCell ref="S79:Y79"/>
    <mergeCell ref="S80:Y80"/>
    <mergeCell ref="S81:Y81"/>
    <mergeCell ref="S82:Y82"/>
    <mergeCell ref="S89:Y89"/>
    <mergeCell ref="S90:Y90"/>
    <mergeCell ref="S91:Y91"/>
    <mergeCell ref="S92:Y92"/>
    <mergeCell ref="S93:Y93"/>
    <mergeCell ref="S83:Y83"/>
    <mergeCell ref="S85:Y85"/>
  </mergeCells>
  <conditionalFormatting sqref="B115:S115">
    <cfRule type="expression" dxfId="16" priority="7" stopIfTrue="1">
      <formula>IF($B115&lt;&gt;"",TRUE,FALSE)</formula>
    </cfRule>
  </conditionalFormatting>
  <conditionalFormatting sqref="B128:S128">
    <cfRule type="expression" dxfId="15" priority="6" stopIfTrue="1">
      <formula>IF($B128&lt;&gt;"",TRUE,FALSE)</formula>
    </cfRule>
  </conditionalFormatting>
  <conditionalFormatting sqref="B163:S163">
    <cfRule type="expression" dxfId="14" priority="5" stopIfTrue="1">
      <formula>IF($B163&lt;&gt;"",TRUE,FALSE)</formula>
    </cfRule>
  </conditionalFormatting>
  <conditionalFormatting sqref="B60:Z60">
    <cfRule type="expression" dxfId="13" priority="8" stopIfTrue="1">
      <formula>IF($B60&lt;&gt;"",TRUE,FALSE)</formula>
    </cfRule>
  </conditionalFormatting>
  <conditionalFormatting sqref="C150:D150">
    <cfRule type="cellIs" dxfId="12" priority="2" stopIfTrue="1" operator="equal">
      <formula>"Yes"</formula>
    </cfRule>
  </conditionalFormatting>
  <conditionalFormatting sqref="I68:I112">
    <cfRule type="expression" dxfId="11" priority="1" stopIfTrue="1">
      <formula>AND(I68&lt;&gt;"",I68&lt;11.25)</formula>
    </cfRule>
  </conditionalFormatting>
  <dataValidations xWindow="351" yWindow="690" count="19">
    <dataValidation type="list" allowBlank="1" showInputMessage="1" showErrorMessage="1" sqref="D192:E196" xr:uid="{00000000-0002-0000-0200-000000000000}">
      <formula1>"Rental/Lease, Owned, Less Than Arms Length"</formula1>
    </dataValidation>
    <dataValidation type="list" allowBlank="1" showInputMessage="1" showErrorMessage="1" sqref="C150:D150" xr:uid="{00000000-0002-0000-0200-000001000000}">
      <formula1>"Yes"</formula1>
    </dataValidation>
    <dataValidation type="decimal" allowBlank="1" showInputMessage="1" showErrorMessage="1" prompt="This field has changed.  Only enter a value if DIFFERENT from the federal reimbursement rate." sqref="I147:J148 I151:J151" xr:uid="{00000000-0002-0000-0200-000002000000}">
      <formula1>0</formula1>
      <formula2>H145</formula2>
    </dataValidation>
    <dataValidation allowBlank="1" showInputMessage="1" errorTitle="Error" error="Section 4 must be completed." prompt="Example: Janitorial" sqref="D123:E125" xr:uid="{00000000-0002-0000-0200-000003000000}"/>
    <dataValidation type="whole" operator="lessThanOrEqual" allowBlank="1" showInputMessage="1" showErrorMessage="1" error="Specific Use Areas, combined, cannot exceed the total Center Area." sqref="F175" xr:uid="{00000000-0002-0000-0200-000004000000}">
      <formula1>$F$172-$F$174-$F$173</formula1>
    </dataValidation>
    <dataValidation type="whole" operator="lessThanOrEqual" allowBlank="1" showInputMessage="1" showErrorMessage="1" error="Specific Use Areas, combined, cannot exceed the total Center Area." sqref="F174" xr:uid="{00000000-0002-0000-0200-000005000000}">
      <formula1>$F$172-$F$173-$F$175</formula1>
    </dataValidation>
    <dataValidation type="whole" operator="lessThanOrEqual" allowBlank="1" showInputMessage="1" showErrorMessage="1" sqref="G173:H175" xr:uid="{00000000-0002-0000-0200-000006000000}">
      <formula1>$I$168</formula1>
    </dataValidation>
    <dataValidation type="whole" operator="lessThanOrEqual" allowBlank="1" showInputMessage="1" showErrorMessage="1" error="Specific Use Areas, combined, cannot exceed the total Center Area." sqref="F173" xr:uid="{00000000-0002-0000-0200-000007000000}">
      <formula1>$F$172-$F$174-$F$175</formula1>
    </dataValidation>
    <dataValidation allowBlank="1" showInputMessage="1" showErrorMessage="1" prompt="Example: 150.00" sqref="H123" xr:uid="{00000000-0002-0000-0200-000008000000}"/>
    <dataValidation allowBlank="1" showInputMessage="1" prompt="Example: Local Janitorial Services" sqref="F123:G125" xr:uid="{00000000-0002-0000-0200-000009000000}"/>
    <dataValidation allowBlank="1" showInputMessage="1" showErrorMessage="1" prompt="Example: 25" sqref="K123" xr:uid="{00000000-0002-0000-0200-00000A000000}"/>
    <dataValidation allowBlank="1" showInputMessage="1" showErrorMessage="1" prompt="Example: 500.00" sqref="J54:J56" xr:uid="{00000000-0002-0000-0200-00000B000000}"/>
    <dataValidation allowBlank="1" showInputMessage="1" showErrorMessage="1" prompt="Example: 100.00" sqref="L68" xr:uid="{00000000-0002-0000-0200-00000C000000}"/>
    <dataValidation allowBlank="1" showInputMessage="1" showErrorMessage="1" prompt="Example: 80" sqref="K68" xr:uid="{00000000-0002-0000-0200-00000D000000}"/>
    <dataValidation allowBlank="1" showInputMessage="1" showErrorMessage="1" prompt="Example: 160" sqref="J68" xr:uid="{00000000-0002-0000-0200-00000E000000}"/>
    <dataValidation allowBlank="1" showInputMessage="1" showErrorMessage="1" prompt="Example: 12" sqref="H68 I123" xr:uid="{00000000-0002-0000-0200-00000F000000}"/>
    <dataValidation allowBlank="1" showInputMessage="1" showErrorMessage="1" prompt="Example: Cook/Teacher" sqref="D68:F112" xr:uid="{00000000-0002-0000-0200-000010000000}"/>
    <dataValidation allowBlank="1" showInputMessage="1" showErrorMessage="1" prompt="Example: 5" sqref="G68" xr:uid="{00000000-0002-0000-0200-000011000000}"/>
    <dataValidation showInputMessage="1" showErrorMessage="1" errorTitle="Error" sqref="D55:G56" xr:uid="{00000000-0002-0000-0200-000012000000}"/>
  </dataValidations>
  <pageMargins left="0.7" right="0.7" top="0.75" bottom="0.75" header="0.3" footer="0.3"/>
  <pageSetup paperSize="5" scale="48" fitToHeight="0" orientation="landscape" r:id="rId1"/>
  <rowBreaks count="3" manualBreakCount="3">
    <brk id="59" max="16383" man="1"/>
    <brk id="150" max="16383" man="1"/>
    <brk id="208"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Y146"/>
  <sheetViews>
    <sheetView zoomScale="80" zoomScaleNormal="80" workbookViewId="0">
      <selection activeCell="S6" sqref="S6"/>
    </sheetView>
  </sheetViews>
  <sheetFormatPr defaultColWidth="9.19921875" defaultRowHeight="14.25" x14ac:dyDescent="0.45"/>
  <cols>
    <col min="1" max="2" width="2.46484375" style="3" customWidth="1"/>
    <col min="3" max="3" width="9.19921875" style="3"/>
    <col min="4" max="5" width="14.73046875" style="3" customWidth="1"/>
    <col min="6" max="6" width="19.73046875" style="3" customWidth="1"/>
    <col min="7" max="7" width="17.53125" style="3" customWidth="1"/>
    <col min="8" max="8" width="14.73046875" style="3" customWidth="1"/>
    <col min="9" max="9" width="16.73046875" style="3" customWidth="1"/>
    <col min="10" max="11" width="14.73046875" style="3" customWidth="1"/>
    <col min="12" max="12" width="18.265625" style="3" customWidth="1"/>
    <col min="13" max="16" width="14.73046875" style="3" customWidth="1"/>
    <col min="17" max="17" width="21.19921875" style="3" customWidth="1"/>
    <col min="18" max="18" width="15.46484375" style="3" customWidth="1"/>
    <col min="19" max="19" width="18.46484375" style="3" customWidth="1"/>
    <col min="20" max="16384" width="9.19921875" style="3"/>
  </cols>
  <sheetData>
    <row r="1" spans="1:24" x14ac:dyDescent="0.45">
      <c r="A1" s="26" t="s">
        <v>310</v>
      </c>
    </row>
    <row r="2" spans="1:24" x14ac:dyDescent="0.45">
      <c r="A2" s="26" t="s">
        <v>0</v>
      </c>
    </row>
    <row r="3" spans="1:24" x14ac:dyDescent="0.45">
      <c r="A3" s="26" t="str">
        <f>'A - Income'!A3</f>
        <v>Budget - 2026</v>
      </c>
    </row>
    <row r="6" spans="1:24" ht="18" x14ac:dyDescent="0.55000000000000004">
      <c r="A6" s="6"/>
      <c r="B6" s="78" t="s">
        <v>146</v>
      </c>
      <c r="C6" s="78"/>
      <c r="D6" s="78"/>
      <c r="E6" s="78"/>
      <c r="F6" s="78"/>
      <c r="G6" s="78"/>
      <c r="H6" s="78"/>
      <c r="I6" s="78"/>
      <c r="J6" s="78"/>
      <c r="K6" s="78"/>
      <c r="L6" s="78"/>
      <c r="M6" s="78"/>
      <c r="N6" s="78"/>
      <c r="O6" s="78"/>
      <c r="P6" s="78"/>
      <c r="Q6" s="6"/>
      <c r="R6" s="6"/>
      <c r="S6" s="6"/>
      <c r="T6" s="6"/>
      <c r="U6" s="6"/>
      <c r="V6" s="6"/>
      <c r="W6" s="6"/>
      <c r="X6" s="6"/>
    </row>
    <row r="7" spans="1:24" ht="15.75" x14ac:dyDescent="0.5">
      <c r="A7" s="6"/>
      <c r="B7" s="292" t="s">
        <v>147</v>
      </c>
      <c r="C7" s="292"/>
      <c r="D7" s="292"/>
      <c r="E7" s="292"/>
      <c r="F7" s="292"/>
      <c r="G7" s="292"/>
      <c r="H7" s="292"/>
      <c r="I7" s="6"/>
      <c r="J7" s="6"/>
      <c r="K7" s="6"/>
      <c r="L7" s="6"/>
      <c r="M7" s="6"/>
      <c r="N7" s="6"/>
      <c r="O7" s="6"/>
      <c r="P7" s="6"/>
      <c r="Q7" s="6"/>
      <c r="R7" s="6"/>
      <c r="S7" s="6"/>
      <c r="T7" s="6"/>
      <c r="U7" s="6"/>
      <c r="V7" s="6"/>
      <c r="W7" s="6"/>
      <c r="X7" s="6"/>
    </row>
    <row r="8" spans="1:24" ht="15.75" x14ac:dyDescent="0.5">
      <c r="A8" s="6"/>
      <c r="B8" s="94"/>
      <c r="C8" s="226" t="s">
        <v>148</v>
      </c>
      <c r="D8" s="226"/>
      <c r="E8" s="226"/>
      <c r="F8" s="226"/>
      <c r="G8" s="226"/>
      <c r="H8" s="226"/>
      <c r="I8" s="226"/>
      <c r="J8" s="226"/>
      <c r="K8" s="226"/>
      <c r="L8" s="226"/>
      <c r="M8" s="226"/>
      <c r="N8" s="226"/>
      <c r="O8" s="226"/>
      <c r="P8" s="226"/>
      <c r="Q8" s="226"/>
      <c r="R8" s="226"/>
      <c r="S8" s="226"/>
      <c r="T8" s="226"/>
      <c r="U8" s="226"/>
      <c r="V8" s="226"/>
      <c r="W8" s="6"/>
      <c r="X8" s="6"/>
    </row>
    <row r="9" spans="1:24" ht="15.75" x14ac:dyDescent="0.5">
      <c r="A9" s="6"/>
      <c r="B9" s="94"/>
      <c r="C9" s="226" t="s">
        <v>149</v>
      </c>
      <c r="D9" s="226"/>
      <c r="E9" s="226"/>
      <c r="F9" s="226"/>
      <c r="G9" s="226"/>
      <c r="H9" s="226"/>
      <c r="I9" s="226"/>
      <c r="J9" s="226"/>
      <c r="K9" s="226"/>
      <c r="L9" s="226"/>
      <c r="M9" s="226"/>
      <c r="N9" s="226"/>
      <c r="O9" s="226"/>
      <c r="P9" s="226"/>
      <c r="Q9" s="226"/>
      <c r="R9" s="226"/>
      <c r="S9" s="226"/>
      <c r="T9" s="226"/>
      <c r="U9" s="226"/>
      <c r="V9" s="226"/>
      <c r="W9" s="6"/>
      <c r="X9" s="6"/>
    </row>
    <row r="10" spans="1:24" ht="15.75" x14ac:dyDescent="0.5">
      <c r="A10" s="6"/>
      <c r="B10" s="94"/>
      <c r="C10" s="226" t="s">
        <v>351</v>
      </c>
      <c r="D10" s="226"/>
      <c r="E10" s="226"/>
      <c r="F10" s="226"/>
      <c r="G10" s="226"/>
      <c r="H10" s="226"/>
      <c r="I10" s="226"/>
      <c r="J10" s="226"/>
      <c r="K10" s="226"/>
      <c r="L10" s="226"/>
      <c r="M10" s="226"/>
      <c r="N10" s="226"/>
      <c r="O10" s="226"/>
      <c r="P10" s="226"/>
      <c r="Q10" s="226"/>
      <c r="R10" s="226"/>
      <c r="S10" s="226"/>
      <c r="T10" s="226"/>
      <c r="U10" s="226"/>
      <c r="V10" s="226"/>
      <c r="W10" s="6"/>
      <c r="X10" s="6"/>
    </row>
    <row r="11" spans="1:24" ht="57" customHeight="1" x14ac:dyDescent="0.5">
      <c r="A11" s="6"/>
      <c r="B11" s="94"/>
      <c r="C11" s="268" t="s">
        <v>359</v>
      </c>
      <c r="D11" s="268"/>
      <c r="E11" s="268"/>
      <c r="F11" s="268"/>
      <c r="G11" s="268"/>
      <c r="H11" s="268"/>
      <c r="I11" s="268"/>
      <c r="J11" s="268"/>
      <c r="K11" s="268"/>
      <c r="L11" s="268"/>
      <c r="M11" s="268"/>
      <c r="N11" s="268"/>
      <c r="O11" s="268"/>
      <c r="P11" s="268"/>
      <c r="Q11" s="268"/>
      <c r="R11" s="268"/>
      <c r="S11" s="70"/>
      <c r="T11" s="70"/>
      <c r="U11" s="70"/>
      <c r="V11" s="70"/>
      <c r="W11" s="6"/>
      <c r="X11" s="6"/>
    </row>
    <row r="12" spans="1:24" ht="15.75" x14ac:dyDescent="0.5">
      <c r="A12" s="6"/>
      <c r="B12" s="94"/>
      <c r="C12" s="226"/>
      <c r="D12" s="226"/>
      <c r="E12" s="226"/>
      <c r="F12" s="226"/>
      <c r="G12" s="226"/>
      <c r="H12" s="226"/>
      <c r="I12" s="226"/>
      <c r="J12" s="226"/>
      <c r="K12" s="226"/>
      <c r="L12" s="226"/>
      <c r="M12" s="226"/>
      <c r="N12" s="226"/>
      <c r="O12" s="226"/>
      <c r="P12" s="226"/>
      <c r="Q12" s="226"/>
      <c r="R12" s="226"/>
      <c r="S12" s="226"/>
      <c r="T12" s="226"/>
      <c r="U12" s="226"/>
      <c r="V12" s="226"/>
      <c r="W12" s="6"/>
      <c r="X12" s="6"/>
    </row>
    <row r="13" spans="1:24" ht="15.75" x14ac:dyDescent="0.5">
      <c r="A13" s="6"/>
      <c r="B13" s="6"/>
      <c r="C13" s="211"/>
      <c r="D13" s="401" t="s">
        <v>75</v>
      </c>
      <c r="E13" s="401"/>
      <c r="F13" s="401"/>
      <c r="G13" s="403" t="s">
        <v>76</v>
      </c>
      <c r="H13" s="402" t="s">
        <v>77</v>
      </c>
      <c r="I13" s="402" t="s">
        <v>78</v>
      </c>
      <c r="J13" s="402" t="s">
        <v>150</v>
      </c>
      <c r="K13" s="402"/>
      <c r="L13" s="401" t="s">
        <v>151</v>
      </c>
      <c r="M13" s="401"/>
      <c r="N13" s="401" t="s">
        <v>81</v>
      </c>
      <c r="O13" s="401"/>
      <c r="P13" s="402" t="s">
        <v>152</v>
      </c>
      <c r="Q13" s="402"/>
      <c r="R13" s="402"/>
      <c r="S13" s="401" t="s">
        <v>41</v>
      </c>
      <c r="T13" s="401"/>
      <c r="U13" s="401"/>
      <c r="V13" s="401"/>
      <c r="W13" s="401"/>
      <c r="X13" s="401"/>
    </row>
    <row r="14" spans="1:24" ht="63" x14ac:dyDescent="0.5">
      <c r="A14" s="6"/>
      <c r="B14" s="6"/>
      <c r="C14" s="211"/>
      <c r="D14" s="401"/>
      <c r="E14" s="401"/>
      <c r="F14" s="401"/>
      <c r="G14" s="403"/>
      <c r="H14" s="402"/>
      <c r="I14" s="402"/>
      <c r="J14" s="182" t="s">
        <v>83</v>
      </c>
      <c r="K14" s="182" t="s">
        <v>153</v>
      </c>
      <c r="L14" s="182" t="s">
        <v>85</v>
      </c>
      <c r="M14" s="182" t="s">
        <v>86</v>
      </c>
      <c r="N14" s="181" t="s">
        <v>87</v>
      </c>
      <c r="O14" s="181" t="s">
        <v>88</v>
      </c>
      <c r="P14" s="402"/>
      <c r="Q14" s="402"/>
      <c r="R14" s="402"/>
      <c r="S14" s="401"/>
      <c r="T14" s="401"/>
      <c r="U14" s="401"/>
      <c r="V14" s="401"/>
      <c r="W14" s="401"/>
      <c r="X14" s="401"/>
    </row>
    <row r="15" spans="1:24" ht="15.75" x14ac:dyDescent="0.5">
      <c r="A15" s="6"/>
      <c r="B15" s="6"/>
      <c r="C15" s="63"/>
      <c r="D15" s="242"/>
      <c r="E15" s="242"/>
      <c r="F15" s="242"/>
      <c r="G15" s="34"/>
      <c r="H15" s="35"/>
      <c r="I15" s="36"/>
      <c r="J15" s="37"/>
      <c r="K15" s="37"/>
      <c r="L15" s="104"/>
      <c r="M15" s="49" t="str">
        <f t="shared" ref="M15:M29" si="0">IF(J15="","",IF(L15="",0,L15*K15/J15))</f>
        <v/>
      </c>
      <c r="N15" s="102" t="str">
        <f>IF(OR($H15="",$I15="",$J15="",$K15="",$G15=""),"",(((I15*K15)+M15)*G15))</f>
        <v/>
      </c>
      <c r="O15" s="102" t="str">
        <f t="shared" ref="O15:O29" si="1">IF($N15="","",N15*H15)</f>
        <v/>
      </c>
      <c r="P15" s="242"/>
      <c r="Q15" s="242"/>
      <c r="R15" s="242"/>
      <c r="S15" s="253"/>
      <c r="T15" s="253"/>
      <c r="U15" s="253"/>
      <c r="V15" s="253"/>
      <c r="W15" s="253"/>
      <c r="X15" s="253"/>
    </row>
    <row r="16" spans="1:24" ht="15.75" x14ac:dyDescent="0.5">
      <c r="A16" s="6"/>
      <c r="B16" s="6"/>
      <c r="C16" s="63"/>
      <c r="D16" s="242"/>
      <c r="E16" s="242"/>
      <c r="F16" s="242"/>
      <c r="G16" s="34"/>
      <c r="H16" s="35"/>
      <c r="I16" s="36"/>
      <c r="J16" s="37"/>
      <c r="K16" s="37"/>
      <c r="L16" s="104"/>
      <c r="M16" s="49" t="str">
        <f t="shared" ref="M16:M28" si="2">IF(J16="","",IF(L16="",0,L16*K16/J16))</f>
        <v/>
      </c>
      <c r="N16" s="102" t="str">
        <f t="shared" ref="N16:N28" si="3">IF(OR($H16="",$I16="",$J16="",$K16="",$G16=""),"",(((I16*K16)+M16)*G16))</f>
        <v/>
      </c>
      <c r="O16" s="102" t="str">
        <f t="shared" ref="O16:O28" si="4">IF($N16="","",N16*H16)</f>
        <v/>
      </c>
      <c r="P16" s="242"/>
      <c r="Q16" s="242"/>
      <c r="R16" s="242"/>
      <c r="S16" s="253"/>
      <c r="T16" s="253"/>
      <c r="U16" s="253"/>
      <c r="V16" s="253"/>
      <c r="W16" s="253"/>
      <c r="X16" s="253"/>
    </row>
    <row r="17" spans="1:24" ht="15.75" x14ac:dyDescent="0.5">
      <c r="A17" s="6"/>
      <c r="B17" s="6"/>
      <c r="C17" s="63"/>
      <c r="D17" s="242"/>
      <c r="E17" s="242"/>
      <c r="F17" s="242"/>
      <c r="G17" s="34"/>
      <c r="H17" s="35"/>
      <c r="I17" s="36"/>
      <c r="J17" s="37"/>
      <c r="K17" s="37"/>
      <c r="L17" s="104"/>
      <c r="M17" s="49" t="str">
        <f>IF(J17="","",IF(L17="",0,L17*K17/J17))</f>
        <v/>
      </c>
      <c r="N17" s="102" t="str">
        <f>IF(OR($H17="",$I17="",$J17="",$K17="",$G17=""),"",(((I17*K17)+M17)*G17))</f>
        <v/>
      </c>
      <c r="O17" s="102" t="str">
        <f>IF($N17="","",N17*H17)</f>
        <v/>
      </c>
      <c r="P17" s="242"/>
      <c r="Q17" s="242"/>
      <c r="R17" s="242"/>
      <c r="S17" s="253"/>
      <c r="T17" s="253"/>
      <c r="U17" s="253"/>
      <c r="V17" s="253"/>
      <c r="W17" s="253"/>
      <c r="X17" s="253"/>
    </row>
    <row r="18" spans="1:24" ht="15.75" x14ac:dyDescent="0.5">
      <c r="A18" s="6"/>
      <c r="B18" s="6"/>
      <c r="C18" s="63"/>
      <c r="D18" s="242"/>
      <c r="E18" s="242"/>
      <c r="F18" s="242"/>
      <c r="G18" s="34"/>
      <c r="H18" s="35"/>
      <c r="I18" s="36"/>
      <c r="J18" s="37"/>
      <c r="K18" s="37"/>
      <c r="L18" s="104"/>
      <c r="M18" s="49" t="str">
        <f>IF(J18="","",IF(L18="",0,L18*K18/J18))</f>
        <v/>
      </c>
      <c r="N18" s="102" t="str">
        <f>IF(OR($H18="",$I18="",$J18="",$K18="",$G18=""),"",(((I18*K18)+M18)*G18))</f>
        <v/>
      </c>
      <c r="O18" s="102" t="str">
        <f>IF($N18="","",N18*H18)</f>
        <v/>
      </c>
      <c r="P18" s="242"/>
      <c r="Q18" s="242"/>
      <c r="R18" s="242"/>
      <c r="S18" s="253"/>
      <c r="T18" s="253"/>
      <c r="U18" s="253"/>
      <c r="V18" s="253"/>
      <c r="W18" s="253"/>
      <c r="X18" s="253"/>
    </row>
    <row r="19" spans="1:24" ht="15.75" x14ac:dyDescent="0.5">
      <c r="A19" s="6"/>
      <c r="B19" s="6"/>
      <c r="C19" s="63"/>
      <c r="D19" s="242"/>
      <c r="E19" s="242"/>
      <c r="F19" s="242"/>
      <c r="G19" s="34"/>
      <c r="H19" s="35"/>
      <c r="I19" s="36"/>
      <c r="J19" s="37"/>
      <c r="K19" s="37"/>
      <c r="L19" s="104"/>
      <c r="M19" s="49" t="str">
        <f t="shared" si="2"/>
        <v/>
      </c>
      <c r="N19" s="102" t="str">
        <f t="shared" si="3"/>
        <v/>
      </c>
      <c r="O19" s="102" t="str">
        <f t="shared" si="4"/>
        <v/>
      </c>
      <c r="P19" s="242"/>
      <c r="Q19" s="242"/>
      <c r="R19" s="242"/>
      <c r="S19" s="253"/>
      <c r="T19" s="253"/>
      <c r="U19" s="253"/>
      <c r="V19" s="253"/>
      <c r="W19" s="253"/>
      <c r="X19" s="253"/>
    </row>
    <row r="20" spans="1:24" ht="15.75" x14ac:dyDescent="0.5">
      <c r="A20" s="6"/>
      <c r="B20" s="6"/>
      <c r="C20" s="63"/>
      <c r="D20" s="242"/>
      <c r="E20" s="242"/>
      <c r="F20" s="242"/>
      <c r="G20" s="34"/>
      <c r="H20" s="35"/>
      <c r="I20" s="36"/>
      <c r="J20" s="37"/>
      <c r="K20" s="37"/>
      <c r="L20" s="104"/>
      <c r="M20" s="49" t="str">
        <f t="shared" si="2"/>
        <v/>
      </c>
      <c r="N20" s="102" t="str">
        <f t="shared" si="3"/>
        <v/>
      </c>
      <c r="O20" s="102" t="str">
        <f t="shared" si="4"/>
        <v/>
      </c>
      <c r="P20" s="242"/>
      <c r="Q20" s="242"/>
      <c r="R20" s="242"/>
      <c r="S20" s="253"/>
      <c r="T20" s="253"/>
      <c r="U20" s="253"/>
      <c r="V20" s="253"/>
      <c r="W20" s="253"/>
      <c r="X20" s="253"/>
    </row>
    <row r="21" spans="1:24" ht="15.75" x14ac:dyDescent="0.5">
      <c r="A21" s="6"/>
      <c r="B21" s="6"/>
      <c r="C21" s="63"/>
      <c r="D21" s="242"/>
      <c r="E21" s="242"/>
      <c r="F21" s="242"/>
      <c r="G21" s="34"/>
      <c r="H21" s="35"/>
      <c r="I21" s="36"/>
      <c r="J21" s="37"/>
      <c r="K21" s="37"/>
      <c r="L21" s="104"/>
      <c r="M21" s="49" t="str">
        <f t="shared" si="2"/>
        <v/>
      </c>
      <c r="N21" s="102" t="str">
        <f t="shared" si="3"/>
        <v/>
      </c>
      <c r="O21" s="102" t="str">
        <f t="shared" si="4"/>
        <v/>
      </c>
      <c r="P21" s="242"/>
      <c r="Q21" s="242"/>
      <c r="R21" s="242"/>
      <c r="S21" s="253"/>
      <c r="T21" s="253"/>
      <c r="U21" s="253"/>
      <c r="V21" s="253"/>
      <c r="W21" s="253"/>
      <c r="X21" s="253"/>
    </row>
    <row r="22" spans="1:24" ht="15.75" x14ac:dyDescent="0.5">
      <c r="A22" s="6"/>
      <c r="B22" s="6"/>
      <c r="C22" s="63"/>
      <c r="D22" s="242"/>
      <c r="E22" s="242"/>
      <c r="F22" s="242"/>
      <c r="G22" s="34"/>
      <c r="H22" s="35"/>
      <c r="I22" s="36"/>
      <c r="J22" s="37"/>
      <c r="K22" s="37"/>
      <c r="L22" s="104"/>
      <c r="M22" s="49" t="str">
        <f t="shared" si="2"/>
        <v/>
      </c>
      <c r="N22" s="102" t="str">
        <f t="shared" si="3"/>
        <v/>
      </c>
      <c r="O22" s="102" t="str">
        <f t="shared" si="4"/>
        <v/>
      </c>
      <c r="P22" s="242"/>
      <c r="Q22" s="242"/>
      <c r="R22" s="242"/>
      <c r="S22" s="253"/>
      <c r="T22" s="253"/>
      <c r="U22" s="253"/>
      <c r="V22" s="253"/>
      <c r="W22" s="253"/>
      <c r="X22" s="253"/>
    </row>
    <row r="23" spans="1:24" ht="15.75" x14ac:dyDescent="0.5">
      <c r="A23" s="6"/>
      <c r="B23" s="6"/>
      <c r="C23" s="63"/>
      <c r="D23" s="242"/>
      <c r="E23" s="242"/>
      <c r="F23" s="242"/>
      <c r="G23" s="34"/>
      <c r="H23" s="35"/>
      <c r="I23" s="36"/>
      <c r="J23" s="37"/>
      <c r="K23" s="37"/>
      <c r="L23" s="104"/>
      <c r="M23" s="49" t="str">
        <f t="shared" si="2"/>
        <v/>
      </c>
      <c r="N23" s="102" t="str">
        <f t="shared" si="3"/>
        <v/>
      </c>
      <c r="O23" s="102" t="str">
        <f t="shared" si="4"/>
        <v/>
      </c>
      <c r="P23" s="242"/>
      <c r="Q23" s="242"/>
      <c r="R23" s="242"/>
      <c r="S23" s="253"/>
      <c r="T23" s="253"/>
      <c r="U23" s="253"/>
      <c r="V23" s="253"/>
      <c r="W23" s="253"/>
      <c r="X23" s="253"/>
    </row>
    <row r="24" spans="1:24" ht="15.75" x14ac:dyDescent="0.5">
      <c r="A24" s="6"/>
      <c r="B24" s="6"/>
      <c r="C24" s="63"/>
      <c r="D24" s="242"/>
      <c r="E24" s="242"/>
      <c r="F24" s="242"/>
      <c r="G24" s="34"/>
      <c r="H24" s="35"/>
      <c r="I24" s="36"/>
      <c r="J24" s="37"/>
      <c r="K24" s="37"/>
      <c r="L24" s="104"/>
      <c r="M24" s="49" t="str">
        <f t="shared" si="2"/>
        <v/>
      </c>
      <c r="N24" s="102" t="str">
        <f t="shared" si="3"/>
        <v/>
      </c>
      <c r="O24" s="102" t="str">
        <f t="shared" si="4"/>
        <v/>
      </c>
      <c r="P24" s="242"/>
      <c r="Q24" s="242"/>
      <c r="R24" s="242"/>
      <c r="S24" s="253"/>
      <c r="T24" s="253"/>
      <c r="U24" s="253"/>
      <c r="V24" s="253"/>
      <c r="W24" s="253"/>
      <c r="X24" s="253"/>
    </row>
    <row r="25" spans="1:24" ht="15.75" x14ac:dyDescent="0.5">
      <c r="A25" s="6"/>
      <c r="B25" s="6"/>
      <c r="C25" s="63"/>
      <c r="D25" s="242"/>
      <c r="E25" s="242"/>
      <c r="F25" s="242"/>
      <c r="G25" s="34"/>
      <c r="H25" s="35"/>
      <c r="I25" s="36"/>
      <c r="J25" s="37"/>
      <c r="K25" s="37"/>
      <c r="L25" s="104"/>
      <c r="M25" s="49" t="str">
        <f t="shared" si="2"/>
        <v/>
      </c>
      <c r="N25" s="102" t="str">
        <f t="shared" si="3"/>
        <v/>
      </c>
      <c r="O25" s="102" t="str">
        <f t="shared" si="4"/>
        <v/>
      </c>
      <c r="P25" s="242"/>
      <c r="Q25" s="242"/>
      <c r="R25" s="242"/>
      <c r="S25" s="253"/>
      <c r="T25" s="253"/>
      <c r="U25" s="253"/>
      <c r="V25" s="253"/>
      <c r="W25" s="253"/>
      <c r="X25" s="253"/>
    </row>
    <row r="26" spans="1:24" ht="15.75" x14ac:dyDescent="0.5">
      <c r="A26" s="6"/>
      <c r="B26" s="6"/>
      <c r="C26" s="63"/>
      <c r="D26" s="242"/>
      <c r="E26" s="242"/>
      <c r="F26" s="242"/>
      <c r="G26" s="34"/>
      <c r="H26" s="35"/>
      <c r="I26" s="36"/>
      <c r="J26" s="37"/>
      <c r="K26" s="37"/>
      <c r="L26" s="104"/>
      <c r="M26" s="49" t="str">
        <f t="shared" si="2"/>
        <v/>
      </c>
      <c r="N26" s="102" t="str">
        <f t="shared" si="3"/>
        <v/>
      </c>
      <c r="O26" s="102" t="str">
        <f t="shared" si="4"/>
        <v/>
      </c>
      <c r="P26" s="242"/>
      <c r="Q26" s="242"/>
      <c r="R26" s="242"/>
      <c r="S26" s="253"/>
      <c r="T26" s="253"/>
      <c r="U26" s="253"/>
      <c r="V26" s="253"/>
      <c r="W26" s="253"/>
      <c r="X26" s="253"/>
    </row>
    <row r="27" spans="1:24" ht="15.75" x14ac:dyDescent="0.5">
      <c r="A27" s="6"/>
      <c r="B27" s="6"/>
      <c r="C27" s="63"/>
      <c r="D27" s="242"/>
      <c r="E27" s="242"/>
      <c r="F27" s="242"/>
      <c r="G27" s="34"/>
      <c r="H27" s="35"/>
      <c r="I27" s="36"/>
      <c r="J27" s="37"/>
      <c r="K27" s="37"/>
      <c r="L27" s="104"/>
      <c r="M27" s="49" t="str">
        <f t="shared" si="2"/>
        <v/>
      </c>
      <c r="N27" s="102" t="str">
        <f t="shared" si="3"/>
        <v/>
      </c>
      <c r="O27" s="102" t="str">
        <f t="shared" si="4"/>
        <v/>
      </c>
      <c r="P27" s="242"/>
      <c r="Q27" s="242"/>
      <c r="R27" s="242"/>
      <c r="S27" s="253"/>
      <c r="T27" s="253"/>
      <c r="U27" s="253"/>
      <c r="V27" s="253"/>
      <c r="W27" s="253"/>
      <c r="X27" s="253"/>
    </row>
    <row r="28" spans="1:24" ht="15.75" x14ac:dyDescent="0.5">
      <c r="A28" s="6"/>
      <c r="B28" s="6"/>
      <c r="C28" s="63"/>
      <c r="D28" s="242"/>
      <c r="E28" s="242"/>
      <c r="F28" s="242"/>
      <c r="G28" s="34"/>
      <c r="H28" s="35"/>
      <c r="I28" s="36"/>
      <c r="J28" s="37"/>
      <c r="K28" s="37"/>
      <c r="L28" s="104"/>
      <c r="M28" s="49" t="str">
        <f t="shared" si="2"/>
        <v/>
      </c>
      <c r="N28" s="102" t="str">
        <f t="shared" si="3"/>
        <v/>
      </c>
      <c r="O28" s="102" t="str">
        <f t="shared" si="4"/>
        <v/>
      </c>
      <c r="P28" s="242"/>
      <c r="Q28" s="242"/>
      <c r="R28" s="242"/>
      <c r="S28" s="253"/>
      <c r="T28" s="253"/>
      <c r="U28" s="253"/>
      <c r="V28" s="253"/>
      <c r="W28" s="253"/>
      <c r="X28" s="253"/>
    </row>
    <row r="29" spans="1:24" ht="15.75" x14ac:dyDescent="0.5">
      <c r="A29" s="6"/>
      <c r="B29" s="6"/>
      <c r="C29" s="63"/>
      <c r="D29" s="242"/>
      <c r="E29" s="242"/>
      <c r="F29" s="242"/>
      <c r="G29" s="34"/>
      <c r="H29" s="35"/>
      <c r="I29" s="36"/>
      <c r="J29" s="37"/>
      <c r="K29" s="37"/>
      <c r="L29" s="104"/>
      <c r="M29" s="49" t="str">
        <f t="shared" si="0"/>
        <v/>
      </c>
      <c r="N29" s="102" t="str">
        <f t="shared" ref="N29" si="5">IF(OR($H29="",$I29="",$J29="",$K29="",$G29=""),"",(((I29*K29)+M29)*G29))</f>
        <v/>
      </c>
      <c r="O29" s="102" t="str">
        <f t="shared" si="1"/>
        <v/>
      </c>
      <c r="P29" s="242"/>
      <c r="Q29" s="242"/>
      <c r="R29" s="242"/>
      <c r="S29" s="253"/>
      <c r="T29" s="253"/>
      <c r="U29" s="253"/>
      <c r="V29" s="253"/>
      <c r="W29" s="253"/>
      <c r="X29" s="253"/>
    </row>
    <row r="30" spans="1:24" ht="15.75" x14ac:dyDescent="0.5">
      <c r="A30" s="6"/>
      <c r="B30" s="6"/>
      <c r="C30" s="93"/>
      <c r="D30" s="6"/>
      <c r="E30" s="6"/>
      <c r="F30" s="6"/>
      <c r="G30" s="6"/>
      <c r="H30" s="6"/>
      <c r="I30" s="6"/>
      <c r="J30" s="6"/>
      <c r="K30" s="6"/>
      <c r="L30" s="211" t="s">
        <v>44</v>
      </c>
      <c r="M30" s="211"/>
      <c r="N30" s="102">
        <f ca="1">SUM(OFFSET(N15,0,0,ROW()-ROW(N15)))</f>
        <v>0</v>
      </c>
      <c r="O30" s="102">
        <f ca="1">SUM(OFFSET(O15,0,0,ROW()-ROW(O15)))</f>
        <v>0</v>
      </c>
      <c r="P30" s="6"/>
      <c r="Q30" s="6"/>
      <c r="R30" s="6"/>
      <c r="S30" s="6"/>
      <c r="T30" s="6"/>
      <c r="U30" s="6"/>
      <c r="V30" s="6"/>
      <c r="W30" s="6"/>
      <c r="X30" s="6"/>
    </row>
    <row r="31" spans="1:24" ht="15.75" x14ac:dyDescent="0.5">
      <c r="A31" s="6"/>
      <c r="B31" s="6"/>
      <c r="C31" s="93"/>
      <c r="D31" s="6"/>
      <c r="E31" s="6"/>
      <c r="F31" s="6"/>
      <c r="G31" s="6"/>
      <c r="H31" s="6"/>
      <c r="I31" s="6"/>
      <c r="J31" s="6"/>
      <c r="K31" s="6"/>
      <c r="L31" s="6"/>
      <c r="M31" s="93"/>
      <c r="N31" s="93"/>
      <c r="O31" s="23"/>
      <c r="P31" s="23"/>
      <c r="Q31" s="6"/>
      <c r="R31" s="6"/>
      <c r="S31" s="6"/>
      <c r="T31" s="6"/>
      <c r="U31" s="6"/>
      <c r="V31" s="6"/>
      <c r="W31" s="6"/>
      <c r="X31" s="6"/>
    </row>
    <row r="32" spans="1:24" ht="18" x14ac:dyDescent="0.55000000000000004">
      <c r="A32" s="6"/>
      <c r="B32" s="126"/>
      <c r="C32" s="93"/>
      <c r="D32" s="6"/>
      <c r="E32" s="6"/>
      <c r="F32" s="6"/>
      <c r="G32" s="6"/>
      <c r="H32" s="6"/>
      <c r="I32" s="6"/>
      <c r="J32" s="6"/>
      <c r="K32" s="6"/>
      <c r="L32" s="6"/>
      <c r="M32" s="93"/>
      <c r="N32" s="93"/>
      <c r="O32" s="23"/>
      <c r="P32" s="23"/>
      <c r="Q32" s="6"/>
      <c r="R32" s="6"/>
      <c r="S32" s="6"/>
      <c r="T32" s="6"/>
      <c r="U32" s="6"/>
      <c r="V32" s="6"/>
      <c r="W32" s="6"/>
      <c r="X32" s="6"/>
    </row>
    <row r="33" spans="1:24" ht="15.75" x14ac:dyDescent="0.5">
      <c r="A33" s="6"/>
      <c r="B33" s="188" t="s">
        <v>154</v>
      </c>
      <c r="C33" s="188"/>
      <c r="D33" s="188"/>
      <c r="E33" s="188"/>
      <c r="F33" s="188"/>
      <c r="G33" s="188"/>
      <c r="H33" s="188"/>
      <c r="I33" s="188"/>
      <c r="J33" s="188"/>
      <c r="K33" s="188"/>
      <c r="L33" s="188"/>
      <c r="M33" s="188"/>
      <c r="N33" s="188"/>
      <c r="O33" s="188"/>
      <c r="P33" s="188"/>
      <c r="Q33" s="188"/>
      <c r="R33" s="188"/>
      <c r="S33" s="188"/>
      <c r="T33" s="6"/>
      <c r="U33" s="6"/>
      <c r="V33" s="6"/>
      <c r="W33" s="6"/>
      <c r="X33" s="6"/>
    </row>
    <row r="34" spans="1:24" ht="18.75" customHeight="1" x14ac:dyDescent="0.5">
      <c r="A34" s="6"/>
      <c r="B34" s="8"/>
      <c r="C34" s="267" t="s">
        <v>155</v>
      </c>
      <c r="D34" s="267"/>
      <c r="E34" s="267"/>
      <c r="F34" s="267"/>
      <c r="G34" s="267"/>
      <c r="H34" s="267"/>
      <c r="I34" s="267"/>
      <c r="J34" s="267"/>
      <c r="K34" s="267"/>
      <c r="L34" s="267"/>
      <c r="M34" s="267"/>
      <c r="N34" s="267"/>
      <c r="O34" s="267"/>
      <c r="P34" s="267"/>
      <c r="Q34" s="267"/>
      <c r="R34" s="267"/>
      <c r="S34" s="267"/>
      <c r="T34" s="6"/>
      <c r="U34" s="6"/>
      <c r="V34" s="6"/>
      <c r="W34" s="6"/>
      <c r="X34" s="6"/>
    </row>
    <row r="35" spans="1:24" ht="34.5" customHeight="1" x14ac:dyDescent="0.5">
      <c r="A35" s="6"/>
      <c r="B35" s="8"/>
      <c r="C35" s="295" t="s">
        <v>156</v>
      </c>
      <c r="D35" s="295"/>
      <c r="E35" s="295"/>
      <c r="F35" s="295"/>
      <c r="G35" s="295"/>
      <c r="H35" s="295"/>
      <c r="I35" s="295"/>
      <c r="J35" s="295"/>
      <c r="K35" s="295"/>
      <c r="L35" s="295"/>
      <c r="M35" s="295"/>
      <c r="N35" s="295"/>
      <c r="O35" s="295"/>
      <c r="P35" s="295"/>
      <c r="Q35" s="295"/>
      <c r="R35" s="295"/>
      <c r="S35" s="295"/>
      <c r="T35" s="6"/>
      <c r="U35" s="6"/>
      <c r="V35" s="6"/>
      <c r="W35" s="6"/>
      <c r="X35" s="6"/>
    </row>
    <row r="36" spans="1:24" ht="15.75" x14ac:dyDescent="0.5">
      <c r="A36" s="6"/>
      <c r="B36" s="8"/>
      <c r="C36" s="70" t="s">
        <v>311</v>
      </c>
      <c r="D36" s="111"/>
      <c r="E36" s="111"/>
      <c r="F36" s="111"/>
      <c r="G36" s="111"/>
      <c r="H36" s="111"/>
      <c r="I36" s="111"/>
      <c r="J36" s="111"/>
      <c r="K36" s="111"/>
      <c r="L36" s="111"/>
      <c r="M36" s="111"/>
      <c r="N36" s="111"/>
      <c r="O36" s="111"/>
      <c r="P36" s="111"/>
      <c r="Q36" s="111"/>
      <c r="R36" s="111"/>
      <c r="S36" s="111"/>
      <c r="T36" s="6"/>
      <c r="U36" s="6"/>
      <c r="V36" s="6"/>
      <c r="W36" s="6"/>
      <c r="X36" s="6"/>
    </row>
    <row r="37" spans="1:24" ht="15.75" x14ac:dyDescent="0.5">
      <c r="A37" s="6"/>
      <c r="B37" s="8"/>
      <c r="C37" s="70"/>
      <c r="D37" s="111"/>
      <c r="E37" s="111"/>
      <c r="F37" s="111"/>
      <c r="G37" s="111"/>
      <c r="H37" s="111"/>
      <c r="I37" s="111"/>
      <c r="J37" s="111"/>
      <c r="K37" s="111"/>
      <c r="L37" s="111"/>
      <c r="M37" s="111"/>
      <c r="N37" s="111"/>
      <c r="O37" s="111"/>
      <c r="P37" s="111"/>
      <c r="Q37" s="111"/>
      <c r="R37" s="111"/>
      <c r="S37" s="111"/>
      <c r="T37" s="6"/>
      <c r="U37" s="6"/>
      <c r="V37" s="6"/>
      <c r="W37" s="6"/>
      <c r="X37" s="6"/>
    </row>
    <row r="38" spans="1:24" ht="15.75" x14ac:dyDescent="0.5">
      <c r="A38" s="6"/>
      <c r="B38" s="6"/>
      <c r="C38" s="211"/>
      <c r="D38" s="211" t="s">
        <v>92</v>
      </c>
      <c r="E38" s="211"/>
      <c r="F38" s="211" t="s">
        <v>93</v>
      </c>
      <c r="G38" s="211"/>
      <c r="H38" s="249" t="s">
        <v>94</v>
      </c>
      <c r="I38" s="249" t="s">
        <v>77</v>
      </c>
      <c r="J38" s="249" t="s">
        <v>58</v>
      </c>
      <c r="K38" s="249" t="s">
        <v>64</v>
      </c>
      <c r="L38" s="249" t="s">
        <v>81</v>
      </c>
      <c r="M38" s="211" t="s">
        <v>41</v>
      </c>
      <c r="N38" s="211"/>
      <c r="O38" s="211"/>
      <c r="P38" s="211"/>
      <c r="Q38" s="211"/>
      <c r="R38" s="211"/>
      <c r="S38" s="249" t="s">
        <v>284</v>
      </c>
      <c r="T38" s="6"/>
      <c r="U38" s="6"/>
      <c r="V38" s="6"/>
      <c r="W38" s="6"/>
      <c r="X38" s="6"/>
    </row>
    <row r="39" spans="1:24" ht="16.5" customHeight="1" x14ac:dyDescent="0.5">
      <c r="A39" s="6"/>
      <c r="B39" s="6"/>
      <c r="C39" s="211"/>
      <c r="D39" s="211"/>
      <c r="E39" s="211"/>
      <c r="F39" s="211"/>
      <c r="G39" s="211"/>
      <c r="H39" s="249"/>
      <c r="I39" s="249"/>
      <c r="J39" s="249"/>
      <c r="K39" s="249"/>
      <c r="L39" s="249"/>
      <c r="M39" s="211"/>
      <c r="N39" s="211"/>
      <c r="O39" s="211"/>
      <c r="P39" s="211"/>
      <c r="Q39" s="211"/>
      <c r="R39" s="211"/>
      <c r="S39" s="249"/>
      <c r="T39" s="6"/>
      <c r="U39" s="6"/>
      <c r="V39" s="6"/>
      <c r="W39" s="6"/>
      <c r="X39" s="6"/>
    </row>
    <row r="40" spans="1:24" ht="15.75" x14ac:dyDescent="0.5">
      <c r="A40" s="6"/>
      <c r="B40" s="6"/>
      <c r="C40" s="63"/>
      <c r="D40" s="242"/>
      <c r="E40" s="242"/>
      <c r="F40" s="242"/>
      <c r="G40" s="242"/>
      <c r="H40" s="104"/>
      <c r="I40" s="34"/>
      <c r="J40" s="102" t="str">
        <f t="shared" ref="J40:J45" si="6">IF($H40="","",H40*I40)</f>
        <v/>
      </c>
      <c r="K40" s="50"/>
      <c r="L40" s="102" t="str">
        <f t="shared" ref="L40:L45" si="7">IF($H40="","",J40*K40)</f>
        <v/>
      </c>
      <c r="M40" s="253"/>
      <c r="N40" s="253"/>
      <c r="O40" s="253"/>
      <c r="P40" s="253"/>
      <c r="Q40" s="253"/>
      <c r="R40" s="253"/>
      <c r="S40" s="103"/>
      <c r="T40" s="6"/>
      <c r="U40" s="6"/>
      <c r="V40" s="6"/>
      <c r="W40" s="6"/>
      <c r="X40" s="6"/>
    </row>
    <row r="41" spans="1:24" ht="15.75" x14ac:dyDescent="0.5">
      <c r="A41" s="6"/>
      <c r="B41" s="6"/>
      <c r="C41" s="63"/>
      <c r="D41" s="242"/>
      <c r="E41" s="242"/>
      <c r="F41" s="242"/>
      <c r="G41" s="242"/>
      <c r="H41" s="104"/>
      <c r="I41" s="34"/>
      <c r="J41" s="102" t="str">
        <f t="shared" si="6"/>
        <v/>
      </c>
      <c r="K41" s="50"/>
      <c r="L41" s="102" t="str">
        <f t="shared" si="7"/>
        <v/>
      </c>
      <c r="M41" s="253"/>
      <c r="N41" s="253"/>
      <c r="O41" s="253"/>
      <c r="P41" s="253"/>
      <c r="Q41" s="253"/>
      <c r="R41" s="253"/>
      <c r="S41" s="103"/>
      <c r="T41" s="6"/>
      <c r="U41" s="6"/>
      <c r="V41" s="6"/>
      <c r="W41" s="6"/>
      <c r="X41" s="6"/>
    </row>
    <row r="42" spans="1:24" ht="15.75" x14ac:dyDescent="0.5">
      <c r="A42" s="6"/>
      <c r="B42" s="6"/>
      <c r="C42" s="63"/>
      <c r="D42" s="242"/>
      <c r="E42" s="242"/>
      <c r="F42" s="242"/>
      <c r="G42" s="242"/>
      <c r="H42" s="104"/>
      <c r="I42" s="34"/>
      <c r="J42" s="102" t="str">
        <f t="shared" si="6"/>
        <v/>
      </c>
      <c r="K42" s="50"/>
      <c r="L42" s="102" t="str">
        <f t="shared" si="7"/>
        <v/>
      </c>
      <c r="M42" s="253"/>
      <c r="N42" s="253"/>
      <c r="O42" s="253"/>
      <c r="P42" s="253"/>
      <c r="Q42" s="253"/>
      <c r="R42" s="253"/>
      <c r="S42" s="103"/>
      <c r="T42" s="6"/>
      <c r="U42" s="6"/>
      <c r="V42" s="6"/>
      <c r="W42" s="6"/>
      <c r="X42" s="6"/>
    </row>
    <row r="43" spans="1:24" ht="15.75" x14ac:dyDescent="0.5">
      <c r="A43" s="6"/>
      <c r="B43" s="6"/>
      <c r="C43" s="63"/>
      <c r="D43" s="242"/>
      <c r="E43" s="242"/>
      <c r="F43" s="242"/>
      <c r="G43" s="242"/>
      <c r="H43" s="104"/>
      <c r="I43" s="34"/>
      <c r="J43" s="102" t="str">
        <f t="shared" si="6"/>
        <v/>
      </c>
      <c r="K43" s="50"/>
      <c r="L43" s="102" t="str">
        <f t="shared" si="7"/>
        <v/>
      </c>
      <c r="M43" s="253"/>
      <c r="N43" s="253"/>
      <c r="O43" s="253"/>
      <c r="P43" s="253"/>
      <c r="Q43" s="253"/>
      <c r="R43" s="253"/>
      <c r="S43" s="103"/>
      <c r="T43" s="6"/>
      <c r="U43" s="6"/>
      <c r="V43" s="6"/>
      <c r="W43" s="6"/>
      <c r="X43" s="6"/>
    </row>
    <row r="44" spans="1:24" ht="15.75" x14ac:dyDescent="0.5">
      <c r="A44" s="6"/>
      <c r="B44" s="6"/>
      <c r="C44" s="63"/>
      <c r="D44" s="242"/>
      <c r="E44" s="242"/>
      <c r="F44" s="242"/>
      <c r="G44" s="242"/>
      <c r="H44" s="104"/>
      <c r="I44" s="34"/>
      <c r="J44" s="102" t="str">
        <f t="shared" si="6"/>
        <v/>
      </c>
      <c r="K44" s="50"/>
      <c r="L44" s="102" t="str">
        <f t="shared" si="7"/>
        <v/>
      </c>
      <c r="M44" s="253"/>
      <c r="N44" s="253"/>
      <c r="O44" s="253"/>
      <c r="P44" s="253"/>
      <c r="Q44" s="253"/>
      <c r="R44" s="253"/>
      <c r="S44" s="103"/>
      <c r="T44" s="6"/>
      <c r="U44" s="6"/>
      <c r="V44" s="6"/>
      <c r="W44" s="6"/>
      <c r="X44" s="6"/>
    </row>
    <row r="45" spans="1:24" ht="15.75" x14ac:dyDescent="0.5">
      <c r="A45" s="6"/>
      <c r="B45" s="6"/>
      <c r="C45" s="63"/>
      <c r="D45" s="242"/>
      <c r="E45" s="242"/>
      <c r="F45" s="242"/>
      <c r="G45" s="242"/>
      <c r="H45" s="104"/>
      <c r="I45" s="34"/>
      <c r="J45" s="102" t="str">
        <f t="shared" si="6"/>
        <v/>
      </c>
      <c r="K45" s="50"/>
      <c r="L45" s="102" t="str">
        <f t="shared" si="7"/>
        <v/>
      </c>
      <c r="M45" s="253"/>
      <c r="N45" s="253"/>
      <c r="O45" s="253"/>
      <c r="P45" s="253"/>
      <c r="Q45" s="253"/>
      <c r="R45" s="253"/>
      <c r="S45" s="103"/>
      <c r="T45" s="6"/>
      <c r="U45" s="6"/>
      <c r="V45" s="6"/>
      <c r="W45" s="6"/>
      <c r="X45" s="6"/>
    </row>
    <row r="46" spans="1:24" ht="15.75" x14ac:dyDescent="0.5">
      <c r="A46" s="6"/>
      <c r="B46" s="6"/>
      <c r="C46" s="93"/>
      <c r="D46" s="6"/>
      <c r="E46" s="6"/>
      <c r="F46" s="6"/>
      <c r="G46" s="6"/>
      <c r="H46" s="6"/>
      <c r="I46" s="6"/>
      <c r="J46" s="211" t="s">
        <v>44</v>
      </c>
      <c r="K46" s="211"/>
      <c r="L46" s="102">
        <f ca="1">SUM(OFFSET(L40,0,0,ROW()-ROW(L40)))</f>
        <v>0</v>
      </c>
      <c r="M46" s="6"/>
      <c r="N46" s="6"/>
      <c r="O46" s="6"/>
      <c r="P46" s="6"/>
      <c r="Q46" s="6"/>
      <c r="R46" s="6"/>
      <c r="S46" s="6"/>
      <c r="T46" s="6"/>
      <c r="U46" s="6"/>
      <c r="V46" s="6"/>
      <c r="W46" s="6"/>
      <c r="X46" s="6"/>
    </row>
    <row r="47" spans="1:24" ht="15.75" x14ac:dyDescent="0.5">
      <c r="A47" s="6"/>
      <c r="B47" s="6"/>
      <c r="C47" s="93"/>
      <c r="D47" s="6"/>
      <c r="E47" s="6"/>
      <c r="F47" s="6"/>
      <c r="G47" s="6"/>
      <c r="H47" s="6"/>
      <c r="I47" s="6"/>
      <c r="J47" s="93"/>
      <c r="K47" s="93"/>
      <c r="L47" s="6"/>
      <c r="M47" s="6"/>
      <c r="N47" s="6"/>
      <c r="O47" s="6"/>
      <c r="P47" s="6"/>
      <c r="Q47" s="6"/>
      <c r="R47" s="6"/>
      <c r="S47" s="6"/>
      <c r="T47" s="6"/>
      <c r="U47" s="6"/>
      <c r="V47" s="6"/>
      <c r="W47" s="6"/>
      <c r="X47" s="6"/>
    </row>
    <row r="48" spans="1:24" ht="18" x14ac:dyDescent="0.55000000000000004">
      <c r="A48" s="6"/>
      <c r="B48" s="126"/>
      <c r="C48" s="93"/>
      <c r="D48" s="6"/>
      <c r="E48" s="6"/>
      <c r="F48" s="6"/>
      <c r="G48" s="6"/>
      <c r="H48" s="6"/>
      <c r="I48" s="6"/>
      <c r="J48" s="6"/>
      <c r="K48" s="6"/>
      <c r="L48" s="6"/>
      <c r="M48" s="93"/>
      <c r="N48" s="93"/>
      <c r="O48" s="23"/>
      <c r="P48" s="23"/>
      <c r="Q48" s="6"/>
      <c r="R48" s="6"/>
      <c r="S48" s="6"/>
      <c r="T48" s="6"/>
      <c r="U48" s="6"/>
      <c r="V48" s="6"/>
      <c r="W48" s="6"/>
      <c r="X48" s="6"/>
    </row>
    <row r="49" spans="1:24" ht="15.75" x14ac:dyDescent="0.5">
      <c r="A49" s="6"/>
      <c r="B49" s="188" t="s">
        <v>157</v>
      </c>
      <c r="C49" s="188"/>
      <c r="D49" s="188"/>
      <c r="E49" s="188"/>
      <c r="F49" s="188"/>
      <c r="G49" s="188"/>
      <c r="H49" s="188"/>
      <c r="I49" s="188"/>
      <c r="J49" s="188"/>
      <c r="K49" s="188"/>
      <c r="L49" s="188"/>
      <c r="M49" s="6"/>
      <c r="N49" s="6"/>
      <c r="O49" s="6"/>
      <c r="P49" s="6"/>
      <c r="Q49" s="6"/>
      <c r="R49" s="6"/>
      <c r="S49" s="6"/>
      <c r="T49" s="6"/>
      <c r="U49" s="6"/>
      <c r="V49" s="6"/>
      <c r="W49" s="6"/>
      <c r="X49" s="6"/>
    </row>
    <row r="50" spans="1:24" ht="15.75" x14ac:dyDescent="0.5">
      <c r="A50" s="6"/>
      <c r="B50" s="8"/>
      <c r="C50" s="8" t="s">
        <v>158</v>
      </c>
      <c r="D50" s="8"/>
      <c r="E50" s="8"/>
      <c r="F50" s="8"/>
      <c r="G50" s="8"/>
      <c r="H50" s="8"/>
      <c r="I50" s="8"/>
      <c r="J50" s="8"/>
      <c r="K50" s="8"/>
      <c r="L50" s="8"/>
      <c r="M50" s="6"/>
      <c r="N50" s="6"/>
      <c r="O50" s="6"/>
      <c r="P50" s="6"/>
      <c r="Q50" s="6"/>
      <c r="R50" s="6"/>
      <c r="S50" s="6"/>
      <c r="T50" s="6"/>
      <c r="U50" s="6"/>
      <c r="V50" s="6"/>
      <c r="W50" s="6"/>
      <c r="X50" s="6"/>
    </row>
    <row r="51" spans="1:24" ht="15.75" x14ac:dyDescent="0.5">
      <c r="A51" s="6"/>
      <c r="B51" s="8"/>
      <c r="C51" s="226" t="s">
        <v>353</v>
      </c>
      <c r="D51" s="226"/>
      <c r="E51" s="226"/>
      <c r="F51" s="226"/>
      <c r="G51" s="226"/>
      <c r="H51" s="226"/>
      <c r="I51" s="226"/>
      <c r="J51" s="226"/>
      <c r="K51" s="226"/>
      <c r="L51" s="226"/>
      <c r="M51" s="226"/>
      <c r="N51" s="226"/>
      <c r="O51" s="226"/>
      <c r="P51" s="226"/>
      <c r="Q51" s="226"/>
      <c r="R51" s="226"/>
      <c r="S51" s="6"/>
      <c r="T51" s="6"/>
      <c r="U51" s="6"/>
      <c r="V51" s="6"/>
      <c r="W51" s="6"/>
      <c r="X51" s="6"/>
    </row>
    <row r="52" spans="1:24" ht="15.75" x14ac:dyDescent="0.5">
      <c r="A52" s="6"/>
      <c r="B52" s="8"/>
      <c r="C52" s="226" t="s">
        <v>354</v>
      </c>
      <c r="D52" s="226"/>
      <c r="E52" s="226"/>
      <c r="F52" s="226"/>
      <c r="G52" s="226"/>
      <c r="H52" s="226"/>
      <c r="I52" s="226"/>
      <c r="J52" s="226"/>
      <c r="K52" s="226"/>
      <c r="L52" s="226"/>
      <c r="M52" s="226"/>
      <c r="N52" s="226"/>
      <c r="O52" s="226"/>
      <c r="P52" s="226"/>
      <c r="Q52" s="226"/>
      <c r="R52" s="226"/>
      <c r="S52" s="6"/>
      <c r="T52" s="6"/>
      <c r="U52" s="6"/>
      <c r="V52" s="6"/>
      <c r="W52" s="6"/>
      <c r="X52" s="6"/>
    </row>
    <row r="53" spans="1:24" ht="15.75" x14ac:dyDescent="0.5">
      <c r="A53" s="6"/>
      <c r="B53" s="70"/>
      <c r="C53" s="70" t="s">
        <v>312</v>
      </c>
      <c r="D53" s="107"/>
      <c r="E53" s="107"/>
      <c r="F53" s="107"/>
      <c r="G53" s="107"/>
      <c r="H53" s="107"/>
      <c r="I53" s="107"/>
      <c r="J53" s="107"/>
      <c r="K53" s="77"/>
      <c r="L53" s="77"/>
      <c r="M53" s="107"/>
      <c r="N53" s="107"/>
      <c r="O53" s="107"/>
      <c r="P53" s="107"/>
      <c r="Q53" s="107"/>
      <c r="R53" s="107"/>
      <c r="S53" s="6"/>
      <c r="T53" s="6"/>
      <c r="U53" s="6"/>
      <c r="V53" s="6"/>
      <c r="W53" s="6"/>
      <c r="X53" s="6"/>
    </row>
    <row r="54" spans="1:24" ht="15.75" customHeight="1" x14ac:dyDescent="0.5">
      <c r="A54" s="6"/>
      <c r="B54" s="6"/>
      <c r="C54" s="366"/>
      <c r="D54" s="397" t="s">
        <v>98</v>
      </c>
      <c r="E54" s="397"/>
      <c r="F54" s="397" t="s">
        <v>93</v>
      </c>
      <c r="G54" s="397"/>
      <c r="H54" s="341" t="s">
        <v>94</v>
      </c>
      <c r="I54" s="341" t="s">
        <v>77</v>
      </c>
      <c r="J54" s="341" t="s">
        <v>58</v>
      </c>
      <c r="K54" s="358" t="s">
        <v>64</v>
      </c>
      <c r="L54" s="358" t="s">
        <v>81</v>
      </c>
      <c r="M54" s="360" t="s">
        <v>41</v>
      </c>
      <c r="N54" s="361"/>
      <c r="O54" s="361"/>
      <c r="P54" s="361"/>
      <c r="Q54" s="361"/>
      <c r="R54" s="362"/>
      <c r="S54" s="371" t="s">
        <v>284</v>
      </c>
      <c r="T54" s="6"/>
      <c r="U54" s="6"/>
      <c r="V54" s="6"/>
      <c r="W54" s="6"/>
      <c r="X54" s="6"/>
    </row>
    <row r="55" spans="1:24" ht="15.75" x14ac:dyDescent="0.5">
      <c r="A55" s="6"/>
      <c r="B55" s="6"/>
      <c r="C55" s="367"/>
      <c r="D55" s="398"/>
      <c r="E55" s="398"/>
      <c r="F55" s="398"/>
      <c r="G55" s="398"/>
      <c r="H55" s="342"/>
      <c r="I55" s="342"/>
      <c r="J55" s="342"/>
      <c r="K55" s="358"/>
      <c r="L55" s="358"/>
      <c r="M55" s="363"/>
      <c r="N55" s="364"/>
      <c r="O55" s="364"/>
      <c r="P55" s="364"/>
      <c r="Q55" s="364"/>
      <c r="R55" s="365"/>
      <c r="S55" s="371"/>
      <c r="T55" s="6"/>
      <c r="U55" s="6"/>
      <c r="V55" s="6"/>
      <c r="W55" s="6"/>
      <c r="X55" s="6"/>
    </row>
    <row r="56" spans="1:24" ht="15.75" x14ac:dyDescent="0.5">
      <c r="A56" s="6"/>
      <c r="B56" s="6"/>
      <c r="C56" s="113"/>
      <c r="D56" s="331"/>
      <c r="E56" s="331"/>
      <c r="F56" s="331"/>
      <c r="G56" s="331"/>
      <c r="H56" s="33"/>
      <c r="I56" s="40"/>
      <c r="J56" s="76" t="str">
        <f>IF($H56="","",H56*I56)</f>
        <v/>
      </c>
      <c r="K56" s="51"/>
      <c r="L56" s="76" t="str">
        <f>IF($H56="","",J56*K56)</f>
        <v/>
      </c>
      <c r="M56" s="343"/>
      <c r="N56" s="344"/>
      <c r="O56" s="344"/>
      <c r="P56" s="344"/>
      <c r="Q56" s="344"/>
      <c r="R56" s="345"/>
      <c r="S56" s="115"/>
      <c r="T56" s="6"/>
      <c r="U56" s="6"/>
      <c r="V56" s="6"/>
      <c r="W56" s="6"/>
      <c r="X56" s="6"/>
    </row>
    <row r="57" spans="1:24" ht="15.75" x14ac:dyDescent="0.5">
      <c r="A57" s="6"/>
      <c r="B57" s="6"/>
      <c r="C57" s="113"/>
      <c r="D57" s="331"/>
      <c r="E57" s="331"/>
      <c r="F57" s="331"/>
      <c r="G57" s="331"/>
      <c r="H57" s="33"/>
      <c r="I57" s="40"/>
      <c r="J57" s="76" t="str">
        <f>IF($H57="","",H57*I57)</f>
        <v/>
      </c>
      <c r="K57" s="51"/>
      <c r="L57" s="76" t="str">
        <f>IF($H57="","",J57*K57)</f>
        <v/>
      </c>
      <c r="M57" s="343"/>
      <c r="N57" s="344"/>
      <c r="O57" s="344"/>
      <c r="P57" s="344"/>
      <c r="Q57" s="344"/>
      <c r="R57" s="345"/>
      <c r="S57" s="115"/>
      <c r="T57" s="6"/>
      <c r="U57" s="6"/>
      <c r="V57" s="6"/>
      <c r="W57" s="6"/>
      <c r="X57" s="6"/>
    </row>
    <row r="58" spans="1:24" ht="15.75" x14ac:dyDescent="0.5">
      <c r="A58" s="6"/>
      <c r="B58" s="6"/>
      <c r="C58" s="113"/>
      <c r="D58" s="331"/>
      <c r="E58" s="331"/>
      <c r="F58" s="331"/>
      <c r="G58" s="331"/>
      <c r="H58" s="33"/>
      <c r="I58" s="40"/>
      <c r="J58" s="76" t="str">
        <f>IF($H58="","",H58*I58)</f>
        <v/>
      </c>
      <c r="K58" s="51"/>
      <c r="L58" s="76" t="str">
        <f>IF($H58="","",J58*K58)</f>
        <v/>
      </c>
      <c r="M58" s="343"/>
      <c r="N58" s="344"/>
      <c r="O58" s="344"/>
      <c r="P58" s="344"/>
      <c r="Q58" s="344"/>
      <c r="R58" s="345"/>
      <c r="S58" s="115"/>
      <c r="T58" s="6"/>
      <c r="U58" s="6"/>
      <c r="V58" s="6"/>
      <c r="W58" s="6"/>
      <c r="X58" s="6"/>
    </row>
    <row r="59" spans="1:24" ht="15.75" x14ac:dyDescent="0.5">
      <c r="A59" s="6"/>
      <c r="B59" s="6"/>
      <c r="C59" s="113"/>
      <c r="D59" s="331"/>
      <c r="E59" s="331"/>
      <c r="F59" s="331"/>
      <c r="G59" s="331"/>
      <c r="H59" s="33"/>
      <c r="I59" s="40"/>
      <c r="J59" s="76" t="str">
        <f>IF($H59="","",H59*I59)</f>
        <v/>
      </c>
      <c r="K59" s="51"/>
      <c r="L59" s="76" t="str">
        <f>IF($H59="","",J59*K59)</f>
        <v/>
      </c>
      <c r="M59" s="343"/>
      <c r="N59" s="344"/>
      <c r="O59" s="344"/>
      <c r="P59" s="344"/>
      <c r="Q59" s="344"/>
      <c r="R59" s="345"/>
      <c r="S59" s="115"/>
      <c r="T59" s="6"/>
      <c r="U59" s="6"/>
      <c r="V59" s="6"/>
      <c r="W59" s="6"/>
      <c r="X59" s="6"/>
    </row>
    <row r="60" spans="1:24" ht="15.75" x14ac:dyDescent="0.5">
      <c r="A60" s="6"/>
      <c r="B60" s="6"/>
      <c r="C60" s="93"/>
      <c r="D60" s="6"/>
      <c r="E60" s="6"/>
      <c r="F60" s="6"/>
      <c r="G60" s="6"/>
      <c r="H60" s="6"/>
      <c r="I60" s="6"/>
      <c r="J60" s="373" t="s">
        <v>44</v>
      </c>
      <c r="K60" s="374"/>
      <c r="L60" s="117">
        <f ca="1">SUM(OFFSET(L56,0,0,ROW()-ROW(L56)))</f>
        <v>0</v>
      </c>
      <c r="M60" s="6"/>
      <c r="N60" s="6"/>
      <c r="O60" s="6"/>
      <c r="P60" s="6"/>
      <c r="Q60" s="6"/>
      <c r="R60" s="6"/>
      <c r="S60" s="6"/>
      <c r="T60" s="6"/>
      <c r="U60" s="6"/>
      <c r="V60" s="6"/>
      <c r="W60" s="6"/>
      <c r="X60" s="6"/>
    </row>
    <row r="61" spans="1:24" x14ac:dyDescent="0.45">
      <c r="C61" s="134"/>
    </row>
    <row r="62" spans="1:24" ht="15.75" x14ac:dyDescent="0.5">
      <c r="B62" s="6"/>
      <c r="C62" s="8" t="s">
        <v>159</v>
      </c>
      <c r="D62" s="10"/>
      <c r="E62" s="10"/>
      <c r="F62" s="10"/>
      <c r="G62" s="74"/>
      <c r="H62" s="74"/>
      <c r="I62" s="6"/>
      <c r="J62" s="6"/>
      <c r="K62" s="6"/>
      <c r="L62" s="6"/>
      <c r="M62" s="6"/>
      <c r="N62" s="6"/>
      <c r="O62" s="6"/>
      <c r="P62" s="6"/>
      <c r="Q62" s="6"/>
      <c r="R62" s="6"/>
    </row>
    <row r="63" spans="1:24" ht="15.75" x14ac:dyDescent="0.5">
      <c r="B63" s="8"/>
      <c r="C63" s="226" t="s">
        <v>160</v>
      </c>
      <c r="D63" s="226"/>
      <c r="E63" s="226"/>
      <c r="F63" s="226"/>
      <c r="G63" s="226"/>
      <c r="H63" s="226"/>
      <c r="I63" s="226"/>
      <c r="J63" s="226"/>
      <c r="K63" s="226"/>
      <c r="L63" s="226"/>
      <c r="M63" s="226"/>
      <c r="N63" s="226"/>
      <c r="O63" s="6"/>
      <c r="P63" s="6"/>
      <c r="Q63" s="6"/>
      <c r="R63" s="6"/>
    </row>
    <row r="64" spans="1:24" ht="15.75" x14ac:dyDescent="0.5">
      <c r="B64" s="6"/>
      <c r="C64" s="297" t="s">
        <v>101</v>
      </c>
      <c r="D64" s="297"/>
      <c r="E64" s="297"/>
      <c r="F64" s="297"/>
      <c r="G64" s="297"/>
      <c r="H64" s="21">
        <f>'B - Operating'!H145</f>
        <v>0.7</v>
      </c>
      <c r="I64" s="6"/>
      <c r="J64" s="6"/>
      <c r="K64" s="6"/>
      <c r="L64" s="6"/>
      <c r="M64" s="6"/>
      <c r="N64" s="6"/>
      <c r="O64" s="6"/>
      <c r="P64" s="6"/>
      <c r="Q64" s="6"/>
      <c r="R64" s="6"/>
    </row>
    <row r="65" spans="2:18" ht="15.75" x14ac:dyDescent="0.5">
      <c r="B65" s="6"/>
      <c r="C65" s="110"/>
      <c r="D65" s="110"/>
      <c r="E65" s="110"/>
      <c r="F65" s="110"/>
      <c r="G65" s="110"/>
      <c r="H65" s="21"/>
      <c r="I65" s="6"/>
      <c r="J65" s="6"/>
      <c r="K65" s="6"/>
      <c r="L65" s="6"/>
      <c r="M65" s="6"/>
      <c r="N65" s="6"/>
      <c r="O65" s="6"/>
      <c r="P65" s="6"/>
      <c r="Q65" s="6"/>
      <c r="R65" s="6"/>
    </row>
    <row r="66" spans="2:18" ht="15.75" x14ac:dyDescent="0.5">
      <c r="B66" s="6"/>
      <c r="C66" s="378" t="s">
        <v>102</v>
      </c>
      <c r="D66" s="379"/>
      <c r="E66" s="379"/>
      <c r="F66" s="379"/>
      <c r="G66" s="379"/>
      <c r="H66" s="379"/>
      <c r="I66" s="41"/>
      <c r="J66" s="131"/>
      <c r="K66" s="6"/>
      <c r="L66" s="6"/>
      <c r="M66" s="6"/>
      <c r="N66" s="6"/>
      <c r="O66" s="6"/>
      <c r="P66" s="6"/>
      <c r="Q66" s="6"/>
      <c r="R66" s="6"/>
    </row>
    <row r="67" spans="2:18" ht="15.75" x14ac:dyDescent="0.5">
      <c r="B67" s="6"/>
      <c r="C67" s="6"/>
      <c r="D67" s="6"/>
      <c r="E67" s="6"/>
      <c r="F67" s="6"/>
      <c r="G67" s="6"/>
      <c r="H67" s="6"/>
      <c r="I67" s="131"/>
      <c r="J67" s="131"/>
      <c r="K67" s="6"/>
      <c r="L67" s="6"/>
      <c r="M67" s="6"/>
      <c r="N67" s="6"/>
      <c r="O67" s="6"/>
      <c r="P67" s="6"/>
      <c r="Q67" s="6"/>
      <c r="R67" s="6"/>
    </row>
    <row r="68" spans="2:18" ht="15.75" x14ac:dyDescent="0.5">
      <c r="B68" s="6"/>
      <c r="C68" s="226" t="s">
        <v>103</v>
      </c>
      <c r="D68" s="226"/>
      <c r="E68" s="226"/>
      <c r="F68" s="226"/>
      <c r="G68" s="226"/>
      <c r="H68" s="226"/>
      <c r="I68" s="226"/>
      <c r="J68" s="226"/>
      <c r="K68" s="226"/>
      <c r="L68" s="226"/>
      <c r="M68" s="226"/>
      <c r="N68" s="226"/>
      <c r="O68" s="6"/>
      <c r="P68" s="6"/>
      <c r="Q68" s="6"/>
      <c r="R68" s="6"/>
    </row>
    <row r="69" spans="2:18" ht="15.75" x14ac:dyDescent="0.5">
      <c r="B69" s="6"/>
      <c r="C69" s="329"/>
      <c r="D69" s="396"/>
      <c r="E69" s="114" t="s">
        <v>104</v>
      </c>
      <c r="F69" s="114"/>
      <c r="G69" s="114"/>
      <c r="H69" s="114"/>
      <c r="I69" s="155"/>
      <c r="J69" s="155"/>
      <c r="K69" s="121"/>
      <c r="L69" s="6"/>
      <c r="M69" s="6"/>
      <c r="N69" s="6"/>
      <c r="O69" s="6"/>
      <c r="P69" s="6"/>
      <c r="Q69" s="6"/>
      <c r="R69" s="6"/>
    </row>
    <row r="70" spans="2:18" ht="15.75" x14ac:dyDescent="0.5">
      <c r="B70" s="6"/>
      <c r="C70" s="6"/>
      <c r="D70" s="6"/>
      <c r="E70" s="6"/>
      <c r="F70" s="6"/>
      <c r="G70" s="6"/>
      <c r="H70" s="6"/>
      <c r="I70" s="131"/>
      <c r="J70" s="131"/>
      <c r="K70" s="6"/>
      <c r="L70" s="6"/>
      <c r="M70" s="6"/>
      <c r="N70" s="6"/>
      <c r="O70" s="6"/>
      <c r="P70" s="6"/>
      <c r="Q70" s="6"/>
      <c r="R70" s="6"/>
    </row>
    <row r="71" spans="2:18" ht="15.75" x14ac:dyDescent="0.5">
      <c r="B71" s="6"/>
      <c r="C71" s="211"/>
      <c r="D71" s="211" t="s">
        <v>75</v>
      </c>
      <c r="E71" s="211"/>
      <c r="F71" s="385" t="s">
        <v>105</v>
      </c>
      <c r="G71" s="387"/>
      <c r="H71" s="249" t="s">
        <v>106</v>
      </c>
      <c r="I71" s="211" t="s">
        <v>81</v>
      </c>
      <c r="J71" s="211"/>
      <c r="K71" s="211" t="s">
        <v>41</v>
      </c>
      <c r="L71" s="211"/>
      <c r="M71" s="211"/>
      <c r="N71" s="249" t="s">
        <v>284</v>
      </c>
      <c r="O71" s="249"/>
      <c r="P71" s="249"/>
    </row>
    <row r="72" spans="2:18" ht="15.75" x14ac:dyDescent="0.5">
      <c r="B72" s="6"/>
      <c r="C72" s="211"/>
      <c r="D72" s="211"/>
      <c r="E72" s="211"/>
      <c r="F72" s="249" t="s">
        <v>107</v>
      </c>
      <c r="G72" s="249" t="s">
        <v>108</v>
      </c>
      <c r="H72" s="249"/>
      <c r="I72" s="211" t="s">
        <v>87</v>
      </c>
      <c r="J72" s="211" t="s">
        <v>88</v>
      </c>
      <c r="K72" s="211"/>
      <c r="L72" s="211"/>
      <c r="M72" s="211"/>
      <c r="N72" s="249"/>
      <c r="O72" s="249"/>
      <c r="P72" s="249"/>
    </row>
    <row r="73" spans="2:18" ht="15.75" x14ac:dyDescent="0.5">
      <c r="B73" s="94"/>
      <c r="C73" s="211"/>
      <c r="D73" s="211"/>
      <c r="E73" s="211"/>
      <c r="F73" s="249"/>
      <c r="G73" s="249"/>
      <c r="H73" s="249"/>
      <c r="I73" s="211"/>
      <c r="J73" s="211"/>
      <c r="K73" s="211"/>
      <c r="L73" s="211"/>
      <c r="M73" s="211"/>
      <c r="N73" s="249"/>
      <c r="O73" s="249"/>
      <c r="P73" s="249"/>
    </row>
    <row r="74" spans="2:18" ht="15.75" x14ac:dyDescent="0.5">
      <c r="B74" s="6"/>
      <c r="C74" s="63"/>
      <c r="D74" s="247"/>
      <c r="E74" s="247"/>
      <c r="F74" s="46"/>
      <c r="G74" s="53" t="str">
        <f t="shared" ref="G74:G79" si="8">IF(F74="","",F74*IF($I$66="",$H$64,$I$66))</f>
        <v/>
      </c>
      <c r="H74" s="47"/>
      <c r="I74" s="102" t="str">
        <f t="shared" ref="I74:I79" si="9">IF(AND($H74&lt;&gt;"",COUNT(G74,)&gt;0),SUM(G74,),"")</f>
        <v/>
      </c>
      <c r="J74" s="102" t="str">
        <f t="shared" ref="J74:J79" si="10">IF(OR(H74="",I74=""),"",I74*H74)</f>
        <v/>
      </c>
      <c r="K74" s="242"/>
      <c r="L74" s="242"/>
      <c r="M74" s="242"/>
      <c r="N74" s="385"/>
      <c r="O74" s="386"/>
      <c r="P74" s="387"/>
    </row>
    <row r="75" spans="2:18" ht="15.75" x14ac:dyDescent="0.5">
      <c r="B75" s="6"/>
      <c r="C75" s="63"/>
      <c r="D75" s="247"/>
      <c r="E75" s="247"/>
      <c r="F75" s="46"/>
      <c r="G75" s="53" t="str">
        <f t="shared" si="8"/>
        <v/>
      </c>
      <c r="H75" s="47"/>
      <c r="I75" s="102" t="str">
        <f t="shared" si="9"/>
        <v/>
      </c>
      <c r="J75" s="102" t="str">
        <f t="shared" si="10"/>
        <v/>
      </c>
      <c r="K75" s="242"/>
      <c r="L75" s="242"/>
      <c r="M75" s="242"/>
      <c r="N75" s="385"/>
      <c r="O75" s="386"/>
      <c r="P75" s="387"/>
    </row>
    <row r="76" spans="2:18" ht="15.75" x14ac:dyDescent="0.5">
      <c r="B76" s="6"/>
      <c r="C76" s="63"/>
      <c r="D76" s="247"/>
      <c r="E76" s="247"/>
      <c r="F76" s="46"/>
      <c r="G76" s="53" t="str">
        <f t="shared" si="8"/>
        <v/>
      </c>
      <c r="H76" s="47"/>
      <c r="I76" s="102" t="str">
        <f t="shared" si="9"/>
        <v/>
      </c>
      <c r="J76" s="102" t="str">
        <f t="shared" si="10"/>
        <v/>
      </c>
      <c r="K76" s="242"/>
      <c r="L76" s="242"/>
      <c r="M76" s="242"/>
      <c r="N76" s="385"/>
      <c r="O76" s="386"/>
      <c r="P76" s="387"/>
    </row>
    <row r="77" spans="2:18" ht="15.75" x14ac:dyDescent="0.5">
      <c r="B77" s="6"/>
      <c r="C77" s="63"/>
      <c r="D77" s="247"/>
      <c r="E77" s="247"/>
      <c r="F77" s="46"/>
      <c r="G77" s="53" t="str">
        <f t="shared" si="8"/>
        <v/>
      </c>
      <c r="H77" s="47"/>
      <c r="I77" s="102" t="str">
        <f t="shared" si="9"/>
        <v/>
      </c>
      <c r="J77" s="102" t="str">
        <f t="shared" si="10"/>
        <v/>
      </c>
      <c r="K77" s="242"/>
      <c r="L77" s="242"/>
      <c r="M77" s="242"/>
      <c r="N77" s="385"/>
      <c r="O77" s="386"/>
      <c r="P77" s="387"/>
    </row>
    <row r="78" spans="2:18" ht="15.75" x14ac:dyDescent="0.5">
      <c r="B78" s="6"/>
      <c r="C78" s="63"/>
      <c r="D78" s="247"/>
      <c r="E78" s="247"/>
      <c r="F78" s="46"/>
      <c r="G78" s="53" t="str">
        <f t="shared" si="8"/>
        <v/>
      </c>
      <c r="H78" s="47"/>
      <c r="I78" s="102" t="str">
        <f t="shared" si="9"/>
        <v/>
      </c>
      <c r="J78" s="102" t="str">
        <f t="shared" si="10"/>
        <v/>
      </c>
      <c r="K78" s="242"/>
      <c r="L78" s="242"/>
      <c r="M78" s="242"/>
      <c r="N78" s="385"/>
      <c r="O78" s="386"/>
      <c r="P78" s="387"/>
    </row>
    <row r="79" spans="2:18" ht="15.75" x14ac:dyDescent="0.5">
      <c r="B79" s="6"/>
      <c r="C79" s="63"/>
      <c r="D79" s="247"/>
      <c r="E79" s="247"/>
      <c r="F79" s="46"/>
      <c r="G79" s="53" t="str">
        <f t="shared" si="8"/>
        <v/>
      </c>
      <c r="H79" s="47"/>
      <c r="I79" s="102" t="str">
        <f t="shared" si="9"/>
        <v/>
      </c>
      <c r="J79" s="102" t="str">
        <f t="shared" si="10"/>
        <v/>
      </c>
      <c r="K79" s="242"/>
      <c r="L79" s="242"/>
      <c r="M79" s="242"/>
      <c r="N79" s="385"/>
      <c r="O79" s="386"/>
      <c r="P79" s="387"/>
    </row>
    <row r="80" spans="2:18" ht="15.75" x14ac:dyDescent="0.5">
      <c r="B80" s="6"/>
      <c r="C80" s="6"/>
      <c r="D80" s="300"/>
      <c r="E80" s="300"/>
      <c r="F80" s="6"/>
      <c r="G80" s="6"/>
      <c r="H80" s="62" t="s">
        <v>44</v>
      </c>
      <c r="I80" s="20" t="str">
        <f ca="1">IF(COUNT(OFFSET(I74,0,0,ROW()-ROW(I74)))&gt;0,SUM(OFFSET(I74,0,0,ROW()-ROW(I74))),"")</f>
        <v/>
      </c>
      <c r="J80" s="43" t="str">
        <f ca="1">IF(COUNT(OFFSET(J74,0,0,ROW()-ROW(J74)))&gt;0,SUM(OFFSET(J74,0,0,ROW()-ROW(J74))),"")</f>
        <v/>
      </c>
      <c r="K80" s="6"/>
      <c r="L80" s="6"/>
      <c r="M80" s="6"/>
      <c r="N80" s="6"/>
      <c r="O80" s="6"/>
      <c r="P80" s="6"/>
    </row>
    <row r="81" spans="1:24" ht="15.75" x14ac:dyDescent="0.5">
      <c r="B81" s="6"/>
      <c r="C81" s="22"/>
      <c r="D81" s="22"/>
      <c r="E81" s="22"/>
      <c r="F81" s="22"/>
      <c r="G81" s="22"/>
      <c r="H81" s="22"/>
      <c r="I81" s="22"/>
      <c r="J81" s="22"/>
      <c r="K81" s="22"/>
      <c r="L81" s="22"/>
      <c r="M81" s="22"/>
      <c r="N81" s="22"/>
      <c r="O81" s="22"/>
      <c r="P81" s="22"/>
      <c r="Q81" s="22"/>
      <c r="R81" s="6"/>
    </row>
    <row r="82" spans="1:24" ht="15.75" x14ac:dyDescent="0.5">
      <c r="B82" s="6"/>
      <c r="C82" s="94" t="s">
        <v>161</v>
      </c>
      <c r="D82" s="94"/>
      <c r="E82" s="94"/>
      <c r="F82" s="94"/>
      <c r="G82" s="94"/>
      <c r="H82" s="94"/>
      <c r="I82" s="94"/>
      <c r="J82" s="94"/>
      <c r="K82" s="94"/>
      <c r="L82" s="94"/>
      <c r="M82" s="94"/>
      <c r="N82" s="94"/>
      <c r="O82" s="94"/>
      <c r="P82" s="94"/>
      <c r="Q82" s="6"/>
      <c r="R82" s="6"/>
      <c r="S82" s="6"/>
      <c r="T82" s="6"/>
      <c r="U82" s="6"/>
    </row>
    <row r="83" spans="1:24" ht="15.75" x14ac:dyDescent="0.5">
      <c r="B83" s="6"/>
      <c r="C83" s="226" t="s">
        <v>162</v>
      </c>
      <c r="D83" s="226"/>
      <c r="E83" s="226"/>
      <c r="F83" s="226"/>
      <c r="G83" s="226"/>
      <c r="H83" s="226"/>
      <c r="I83" s="226"/>
      <c r="J83" s="226"/>
      <c r="K83" s="226"/>
      <c r="L83" s="226"/>
      <c r="M83" s="226"/>
      <c r="N83" s="226"/>
      <c r="O83" s="94"/>
      <c r="P83" s="94"/>
      <c r="Q83" s="6"/>
      <c r="R83" s="6"/>
      <c r="S83" s="6"/>
      <c r="T83" s="6"/>
      <c r="U83" s="6"/>
    </row>
    <row r="84" spans="1:24" ht="15.75" x14ac:dyDescent="0.5">
      <c r="B84" s="6"/>
      <c r="C84" s="211"/>
      <c r="D84" s="211" t="s">
        <v>163</v>
      </c>
      <c r="E84" s="211"/>
      <c r="F84" s="211"/>
      <c r="G84" s="211" t="s">
        <v>164</v>
      </c>
      <c r="H84" s="211"/>
      <c r="I84" s="249" t="s">
        <v>165</v>
      </c>
      <c r="J84" s="249" t="s">
        <v>166</v>
      </c>
      <c r="K84" s="249" t="s">
        <v>167</v>
      </c>
      <c r="L84" s="249" t="s">
        <v>168</v>
      </c>
      <c r="M84" s="249" t="s">
        <v>169</v>
      </c>
      <c r="N84" s="249" t="s">
        <v>170</v>
      </c>
      <c r="O84" s="249" t="s">
        <v>171</v>
      </c>
      <c r="P84" s="249" t="s">
        <v>107</v>
      </c>
      <c r="Q84" s="249" t="s">
        <v>172</v>
      </c>
      <c r="R84" s="249" t="s">
        <v>81</v>
      </c>
      <c r="S84" s="211" t="s">
        <v>41</v>
      </c>
      <c r="T84" s="211"/>
      <c r="U84" s="211"/>
      <c r="V84" s="249" t="s">
        <v>284</v>
      </c>
      <c r="W84" s="249"/>
      <c r="X84" s="249"/>
    </row>
    <row r="85" spans="1:24" ht="15.75" x14ac:dyDescent="0.5">
      <c r="B85" s="6"/>
      <c r="C85" s="211"/>
      <c r="D85" s="211"/>
      <c r="E85" s="211"/>
      <c r="F85" s="211"/>
      <c r="G85" s="91" t="s">
        <v>173</v>
      </c>
      <c r="H85" s="91" t="s">
        <v>174</v>
      </c>
      <c r="I85" s="249"/>
      <c r="J85" s="249"/>
      <c r="K85" s="249"/>
      <c r="L85" s="249"/>
      <c r="M85" s="249"/>
      <c r="N85" s="249"/>
      <c r="O85" s="249"/>
      <c r="P85" s="249"/>
      <c r="Q85" s="249"/>
      <c r="R85" s="249"/>
      <c r="S85" s="211"/>
      <c r="T85" s="211"/>
      <c r="U85" s="211"/>
      <c r="V85" s="249"/>
      <c r="W85" s="249"/>
      <c r="X85" s="249"/>
    </row>
    <row r="86" spans="1:24" ht="15.75" x14ac:dyDescent="0.5">
      <c r="B86" s="6"/>
      <c r="C86" s="63"/>
      <c r="D86" s="242"/>
      <c r="E86" s="242"/>
      <c r="F86" s="242"/>
      <c r="G86" s="30"/>
      <c r="H86" s="30"/>
      <c r="I86" s="48"/>
      <c r="J86" s="104"/>
      <c r="K86" s="104"/>
      <c r="L86" s="104"/>
      <c r="M86" s="104"/>
      <c r="N86" s="102" t="str">
        <f>IF(COUNT(J86,K86,L86:M86)&gt;0,SUM(J86,K86,L86:M86),"")</f>
        <v/>
      </c>
      <c r="O86" s="34"/>
      <c r="P86" s="46"/>
      <c r="Q86" s="104"/>
      <c r="R86" s="102" t="str">
        <f>IF(N86="","",SUM(IF(O86="",N86,N86*O86),Q86,(P86*IF($I$66="",$H$64,$I$66))))</f>
        <v/>
      </c>
      <c r="S86" s="247"/>
      <c r="T86" s="247"/>
      <c r="U86" s="247"/>
      <c r="V86" s="243"/>
      <c r="W86" s="243"/>
      <c r="X86" s="243"/>
    </row>
    <row r="87" spans="1:24" ht="15.75" x14ac:dyDescent="0.5">
      <c r="B87" s="6"/>
      <c r="C87" s="63"/>
      <c r="D87" s="242"/>
      <c r="E87" s="242"/>
      <c r="F87" s="242"/>
      <c r="G87" s="30"/>
      <c r="H87" s="30"/>
      <c r="I87" s="48"/>
      <c r="J87" s="104"/>
      <c r="K87" s="104"/>
      <c r="L87" s="104"/>
      <c r="M87" s="104"/>
      <c r="N87" s="102" t="str">
        <f>IF(COUNT(J87,K87,L87:M87)&gt;0,SUM(J87,K87,L87:M87),"")</f>
        <v/>
      </c>
      <c r="O87" s="34"/>
      <c r="P87" s="46"/>
      <c r="Q87" s="104"/>
      <c r="R87" s="102" t="str">
        <f>IF(N87="","",SUM(IF(O87="",N87,N87*O87),Q87,(P87*IF($I$66="",$H$64,$I$66))))</f>
        <v/>
      </c>
      <c r="S87" s="247"/>
      <c r="T87" s="247"/>
      <c r="U87" s="247"/>
      <c r="V87" s="243"/>
      <c r="W87" s="243"/>
      <c r="X87" s="243"/>
    </row>
    <row r="88" spans="1:24" ht="15.75" x14ac:dyDescent="0.5">
      <c r="B88" s="6"/>
      <c r="C88" s="63"/>
      <c r="D88" s="242"/>
      <c r="E88" s="242"/>
      <c r="F88" s="242"/>
      <c r="G88" s="30"/>
      <c r="H88" s="30"/>
      <c r="I88" s="48"/>
      <c r="J88" s="104"/>
      <c r="K88" s="104"/>
      <c r="L88" s="104"/>
      <c r="M88" s="104"/>
      <c r="N88" s="102" t="str">
        <f>IF(COUNT(J88,K88,L88:M88)&gt;0,SUM(J88,K88,L88:M88),"")</f>
        <v/>
      </c>
      <c r="O88" s="34"/>
      <c r="P88" s="46"/>
      <c r="Q88" s="104"/>
      <c r="R88" s="102" t="str">
        <f>IF(N88="","",SUM(IF(O88="",N88,N88*O88),Q88,(P88*IF($I$66="",$H$64,$I$66))))</f>
        <v/>
      </c>
      <c r="S88" s="247"/>
      <c r="T88" s="247"/>
      <c r="U88" s="247"/>
      <c r="V88" s="243"/>
      <c r="W88" s="243"/>
      <c r="X88" s="243"/>
    </row>
    <row r="89" spans="1:24" ht="15.75" x14ac:dyDescent="0.5">
      <c r="B89" s="6"/>
      <c r="C89" s="63"/>
      <c r="D89" s="242"/>
      <c r="E89" s="242"/>
      <c r="F89" s="242"/>
      <c r="G89" s="30"/>
      <c r="H89" s="30"/>
      <c r="I89" s="48"/>
      <c r="J89" s="104"/>
      <c r="K89" s="104"/>
      <c r="L89" s="104"/>
      <c r="M89" s="104"/>
      <c r="N89" s="102" t="str">
        <f>IF(COUNT(J89,K89,L89:M89)&gt;0,SUM(J89,K89,L89:M89),"")</f>
        <v/>
      </c>
      <c r="O89" s="34"/>
      <c r="P89" s="46"/>
      <c r="Q89" s="104"/>
      <c r="R89" s="102" t="str">
        <f>IF(N89="","",SUM(IF(O89="",N89,N89*O89),Q89,(P89*IF($I$66="",$H$64,$I$66))))</f>
        <v/>
      </c>
      <c r="S89" s="247"/>
      <c r="T89" s="247"/>
      <c r="U89" s="247"/>
      <c r="V89" s="243"/>
      <c r="W89" s="243"/>
      <c r="X89" s="243"/>
    </row>
    <row r="90" spans="1:24" ht="15.75" x14ac:dyDescent="0.5">
      <c r="B90" s="6"/>
      <c r="C90" s="6"/>
      <c r="D90" s="6"/>
      <c r="E90" s="6"/>
      <c r="F90" s="6"/>
      <c r="G90" s="6"/>
      <c r="H90" s="6"/>
      <c r="I90" s="6"/>
      <c r="J90" s="6"/>
      <c r="K90" s="6"/>
      <c r="L90" s="6"/>
      <c r="M90" s="6"/>
      <c r="P90" s="393" t="s">
        <v>44</v>
      </c>
      <c r="Q90" s="393"/>
      <c r="R90" s="52" t="str">
        <f ca="1">IF(COUNT(OFFSET(R86,0,0,ROW()-ROW(R86)))&gt;0,SUM(OFFSET(R86,0,0,ROW()-ROW(R86))),"")</f>
        <v/>
      </c>
      <c r="S90" s="6"/>
      <c r="T90" s="6"/>
      <c r="U90" s="6"/>
      <c r="V90" s="6"/>
      <c r="W90" s="6"/>
      <c r="X90" s="6"/>
    </row>
    <row r="91" spans="1:24" ht="18" x14ac:dyDescent="0.55000000000000004">
      <c r="B91" s="126"/>
      <c r="C91" s="93"/>
      <c r="D91" s="6"/>
      <c r="E91" s="6"/>
      <c r="F91" s="6"/>
      <c r="G91" s="6"/>
      <c r="H91" s="6"/>
      <c r="I91" s="6"/>
      <c r="J91" s="6"/>
      <c r="K91" s="6"/>
      <c r="L91" s="6"/>
      <c r="M91" s="93"/>
      <c r="N91" s="93"/>
      <c r="O91" s="23"/>
      <c r="P91" s="23"/>
      <c r="Q91" s="6"/>
      <c r="R91" s="6"/>
    </row>
    <row r="92" spans="1:24" ht="15.75" x14ac:dyDescent="0.5">
      <c r="A92" s="6"/>
      <c r="B92" s="292" t="s">
        <v>175</v>
      </c>
      <c r="C92" s="292"/>
      <c r="D92" s="292"/>
      <c r="E92" s="292"/>
      <c r="F92" s="292"/>
      <c r="G92" s="292"/>
      <c r="H92" s="292"/>
      <c r="I92" s="292"/>
      <c r="J92" s="292"/>
      <c r="K92" s="292"/>
      <c r="L92" s="6"/>
      <c r="M92" s="6"/>
      <c r="N92" s="6"/>
      <c r="O92" s="6"/>
      <c r="P92" s="6"/>
      <c r="Q92" s="6"/>
      <c r="R92" s="6"/>
      <c r="S92" s="6"/>
      <c r="T92" s="6"/>
      <c r="U92" s="6"/>
      <c r="V92" s="6"/>
      <c r="W92" s="6"/>
      <c r="X92" s="6"/>
    </row>
    <row r="93" spans="1:24" ht="36.75" customHeight="1" x14ac:dyDescent="0.5">
      <c r="A93" s="6"/>
      <c r="B93" s="94"/>
      <c r="C93" s="267" t="s">
        <v>176</v>
      </c>
      <c r="D93" s="267"/>
      <c r="E93" s="267"/>
      <c r="F93" s="267"/>
      <c r="G93" s="267"/>
      <c r="H93" s="267"/>
      <c r="I93" s="267"/>
      <c r="J93" s="267"/>
      <c r="K93" s="267"/>
      <c r="L93" s="267"/>
      <c r="M93" s="267"/>
      <c r="N93" s="267"/>
      <c r="O93" s="6"/>
      <c r="P93" s="6"/>
      <c r="Q93" s="6"/>
      <c r="R93" s="6"/>
      <c r="S93" s="6"/>
      <c r="T93" s="6"/>
      <c r="U93" s="6"/>
      <c r="V93" s="6"/>
      <c r="W93" s="6"/>
      <c r="X93" s="6"/>
    </row>
    <row r="94" spans="1:24" ht="15.75" x14ac:dyDescent="0.5">
      <c r="A94" s="6"/>
      <c r="B94" s="94"/>
      <c r="C94" s="292" t="s">
        <v>177</v>
      </c>
      <c r="D94" s="292"/>
      <c r="E94" s="292"/>
      <c r="F94" s="292"/>
      <c r="G94" s="292"/>
      <c r="H94" s="292"/>
      <c r="I94" s="292"/>
      <c r="J94" s="94"/>
      <c r="K94" s="94"/>
      <c r="L94" s="6"/>
      <c r="M94" s="6"/>
      <c r="N94" s="6"/>
      <c r="O94" s="6"/>
      <c r="P94" s="6"/>
      <c r="Q94" s="6"/>
      <c r="R94" s="6"/>
      <c r="S94" s="6"/>
      <c r="T94" s="6"/>
      <c r="U94" s="6"/>
      <c r="V94" s="6"/>
      <c r="W94" s="6"/>
      <c r="X94" s="6"/>
    </row>
    <row r="95" spans="1:24" ht="15.75" x14ac:dyDescent="0.5">
      <c r="A95" s="6"/>
      <c r="B95" s="94"/>
      <c r="C95" s="226" t="s">
        <v>178</v>
      </c>
      <c r="D95" s="226"/>
      <c r="E95" s="226"/>
      <c r="F95" s="226"/>
      <c r="G95" s="226"/>
      <c r="H95" s="226"/>
      <c r="I95" s="226"/>
      <c r="J95" s="94"/>
      <c r="K95" s="94"/>
      <c r="L95" s="6"/>
      <c r="M95" s="6"/>
      <c r="N95" s="6"/>
      <c r="O95" s="6"/>
      <c r="P95" s="6"/>
      <c r="Q95" s="6"/>
      <c r="R95" s="6"/>
      <c r="S95" s="6"/>
      <c r="T95" s="6"/>
      <c r="U95" s="6"/>
      <c r="V95" s="6"/>
      <c r="W95" s="6"/>
      <c r="X95" s="6"/>
    </row>
    <row r="96" spans="1:24" ht="15.75" x14ac:dyDescent="0.5">
      <c r="C96" s="91"/>
      <c r="D96" s="284" t="s">
        <v>179</v>
      </c>
      <c r="E96" s="284"/>
      <c r="F96" s="284"/>
      <c r="G96" s="284"/>
      <c r="H96" s="284"/>
      <c r="I96" s="48"/>
    </row>
    <row r="97" spans="1:24" ht="15.75" x14ac:dyDescent="0.5">
      <c r="C97" s="91"/>
      <c r="D97" s="284" t="s">
        <v>180</v>
      </c>
      <c r="E97" s="284"/>
      <c r="F97" s="284"/>
      <c r="G97" s="284"/>
      <c r="H97" s="284"/>
      <c r="I97" s="48"/>
    </row>
    <row r="98" spans="1:24" ht="15.75" x14ac:dyDescent="0.5">
      <c r="C98" s="134"/>
      <c r="D98" s="10"/>
      <c r="E98" s="10"/>
      <c r="F98" s="10"/>
      <c r="G98" s="10"/>
      <c r="H98" s="10"/>
      <c r="I98" s="6"/>
    </row>
    <row r="99" spans="1:24" ht="15.75" x14ac:dyDescent="0.5">
      <c r="C99" s="394"/>
      <c r="D99" s="211"/>
      <c r="E99" s="211"/>
      <c r="F99" s="395" t="s">
        <v>181</v>
      </c>
      <c r="G99" s="395" t="s">
        <v>115</v>
      </c>
      <c r="H99" s="395"/>
      <c r="I99" s="6"/>
    </row>
    <row r="100" spans="1:24" ht="15.75" x14ac:dyDescent="0.5">
      <c r="C100" s="394"/>
      <c r="D100" s="211"/>
      <c r="E100" s="211"/>
      <c r="F100" s="395"/>
      <c r="G100" s="395"/>
      <c r="H100" s="395"/>
      <c r="I100" s="6"/>
    </row>
    <row r="101" spans="1:24" ht="15.75" x14ac:dyDescent="0.5">
      <c r="C101" s="91"/>
      <c r="D101" s="237" t="s">
        <v>116</v>
      </c>
      <c r="E101" s="237"/>
      <c r="F101" s="48"/>
      <c r="G101" s="390"/>
      <c r="H101" s="390"/>
      <c r="I101" s="6"/>
    </row>
    <row r="102" spans="1:24" ht="15.75" x14ac:dyDescent="0.5">
      <c r="C102" s="91"/>
      <c r="D102" s="237" t="s">
        <v>182</v>
      </c>
      <c r="E102" s="237"/>
      <c r="F102" s="48"/>
      <c r="G102" s="391"/>
      <c r="H102" s="391"/>
      <c r="I102" s="6"/>
    </row>
    <row r="103" spans="1:24" ht="15.75" x14ac:dyDescent="0.5">
      <c r="C103" s="91"/>
      <c r="D103" s="237" t="s">
        <v>119</v>
      </c>
      <c r="E103" s="237"/>
      <c r="F103" s="48"/>
      <c r="G103" s="391"/>
      <c r="H103" s="391"/>
      <c r="I103" s="6"/>
    </row>
    <row r="104" spans="1:24" ht="15.75" x14ac:dyDescent="0.5">
      <c r="C104" s="134"/>
      <c r="D104" s="6"/>
      <c r="E104" s="6"/>
      <c r="F104" s="6"/>
      <c r="G104" s="6"/>
      <c r="H104" s="6"/>
      <c r="I104" s="6"/>
    </row>
    <row r="105" spans="1:24" ht="15.75" x14ac:dyDescent="0.5">
      <c r="C105" s="284" t="s">
        <v>120</v>
      </c>
      <c r="D105" s="284"/>
      <c r="E105" s="284"/>
      <c r="F105" s="284"/>
      <c r="G105" s="284"/>
      <c r="H105" s="284"/>
      <c r="I105" s="284"/>
    </row>
    <row r="106" spans="1:24" x14ac:dyDescent="0.45">
      <c r="C106" s="392"/>
      <c r="D106" s="392"/>
      <c r="E106" s="392"/>
      <c r="F106" s="392"/>
      <c r="G106" s="392"/>
      <c r="H106" s="392"/>
      <c r="I106" s="392"/>
    </row>
    <row r="107" spans="1:24" x14ac:dyDescent="0.45">
      <c r="C107" s="392"/>
      <c r="D107" s="392"/>
      <c r="E107" s="392"/>
      <c r="F107" s="392"/>
      <c r="G107" s="392"/>
      <c r="H107" s="392"/>
      <c r="I107" s="392"/>
    </row>
    <row r="108" spans="1:24" x14ac:dyDescent="0.45">
      <c r="C108" s="392"/>
      <c r="D108" s="392"/>
      <c r="E108" s="392"/>
      <c r="F108" s="392"/>
      <c r="G108" s="392"/>
      <c r="H108" s="392"/>
      <c r="I108" s="392"/>
    </row>
    <row r="109" spans="1:24" ht="15.75" x14ac:dyDescent="0.5">
      <c r="A109" s="6"/>
      <c r="B109" s="6"/>
      <c r="C109" s="93"/>
      <c r="D109" s="10"/>
      <c r="E109" s="10"/>
      <c r="F109" s="10"/>
      <c r="G109" s="93"/>
      <c r="H109" s="73"/>
      <c r="I109" s="93"/>
      <c r="J109" s="73"/>
      <c r="K109" s="123"/>
      <c r="L109" s="6"/>
      <c r="M109" s="6"/>
      <c r="N109" s="6"/>
      <c r="O109" s="6"/>
      <c r="P109" s="6"/>
      <c r="Q109" s="6"/>
      <c r="R109" s="6"/>
      <c r="S109" s="6"/>
      <c r="T109" s="6"/>
      <c r="U109" s="6"/>
      <c r="V109" s="6"/>
      <c r="W109" s="6"/>
      <c r="X109" s="6"/>
    </row>
    <row r="110" spans="1:24" ht="15.75" x14ac:dyDescent="0.5">
      <c r="A110" s="6"/>
      <c r="B110" s="6"/>
      <c r="C110" s="284" t="s">
        <v>121</v>
      </c>
      <c r="D110" s="284"/>
      <c r="E110" s="284"/>
      <c r="F110" s="284"/>
      <c r="G110" s="284"/>
      <c r="H110" s="284"/>
      <c r="I110" s="79" t="str">
        <f>IF(OR(I97="",F101=""),"",ROUND((F102/F101*G102/I97)+(F103/F101*G103/I97),4))</f>
        <v/>
      </c>
      <c r="J110" s="123"/>
      <c r="K110" s="6"/>
      <c r="L110" s="6"/>
      <c r="M110" s="6"/>
      <c r="N110" s="6"/>
      <c r="O110" s="6"/>
      <c r="P110" s="6"/>
      <c r="Q110" s="6"/>
      <c r="R110" s="6"/>
      <c r="S110" s="6"/>
      <c r="T110" s="6"/>
      <c r="U110" s="6"/>
      <c r="V110" s="6"/>
      <c r="W110" s="6"/>
      <c r="X110" s="6"/>
    </row>
    <row r="111" spans="1:24" ht="15.75" x14ac:dyDescent="0.5">
      <c r="A111" s="6"/>
      <c r="B111" s="94"/>
      <c r="C111" s="94"/>
      <c r="D111" s="94"/>
      <c r="E111" s="94"/>
      <c r="F111" s="94"/>
      <c r="G111" s="94"/>
      <c r="H111" s="94"/>
      <c r="I111" s="94"/>
      <c r="J111" s="94"/>
      <c r="K111" s="94"/>
      <c r="L111" s="6"/>
      <c r="M111" s="6"/>
      <c r="N111" s="6"/>
      <c r="O111" s="6"/>
      <c r="P111" s="6"/>
      <c r="Q111" s="6"/>
      <c r="R111" s="6"/>
      <c r="S111" s="6"/>
      <c r="T111" s="6"/>
      <c r="U111" s="6"/>
      <c r="V111" s="6"/>
      <c r="W111" s="6"/>
      <c r="X111" s="6"/>
    </row>
    <row r="112" spans="1:24" ht="15.75" x14ac:dyDescent="0.5">
      <c r="A112" s="6"/>
      <c r="B112" s="94"/>
      <c r="C112" s="94"/>
      <c r="D112" s="94"/>
      <c r="E112" s="94"/>
      <c r="F112" s="94"/>
      <c r="G112" s="94"/>
      <c r="H112" s="94"/>
      <c r="I112" s="94"/>
      <c r="J112" s="94"/>
      <c r="K112" s="94"/>
      <c r="L112" s="6"/>
      <c r="M112" s="6"/>
      <c r="N112" s="6"/>
      <c r="O112" s="6"/>
      <c r="P112" s="6"/>
      <c r="Q112" s="6"/>
      <c r="R112" s="6"/>
      <c r="S112" s="6"/>
      <c r="T112" s="6"/>
      <c r="U112" s="6"/>
      <c r="V112" s="6"/>
      <c r="W112" s="6"/>
      <c r="X112" s="6"/>
    </row>
    <row r="113" spans="1:25" ht="15.75" x14ac:dyDescent="0.5">
      <c r="A113" s="6"/>
      <c r="B113" s="94"/>
      <c r="C113" s="292" t="s">
        <v>183</v>
      </c>
      <c r="D113" s="292"/>
      <c r="E113" s="292"/>
      <c r="F113" s="292"/>
      <c r="G113" s="292"/>
      <c r="H113" s="292"/>
      <c r="I113" s="292"/>
      <c r="J113" s="292"/>
      <c r="K113" s="292"/>
      <c r="L113" s="94"/>
      <c r="M113" s="6"/>
      <c r="N113" s="6"/>
      <c r="O113" s="6"/>
      <c r="P113" s="6"/>
      <c r="Q113" s="6"/>
      <c r="R113" s="6"/>
      <c r="S113" s="6"/>
      <c r="T113" s="6"/>
      <c r="U113" s="6"/>
      <c r="V113" s="6"/>
      <c r="W113" s="6"/>
      <c r="X113" s="6"/>
    </row>
    <row r="114" spans="1:25" ht="15.75" x14ac:dyDescent="0.5">
      <c r="A114" s="6"/>
      <c r="B114" s="94"/>
      <c r="C114" s="107" t="s">
        <v>123</v>
      </c>
      <c r="D114" s="94"/>
      <c r="E114" s="94"/>
      <c r="F114" s="94"/>
      <c r="G114" s="94"/>
      <c r="H114" s="94"/>
      <c r="I114" s="94"/>
      <c r="J114" s="94"/>
      <c r="K114" s="94"/>
      <c r="L114" s="94"/>
      <c r="M114" s="94"/>
      <c r="N114" s="6"/>
      <c r="O114" s="6"/>
      <c r="P114" s="6"/>
      <c r="Q114" s="6"/>
      <c r="R114" s="6"/>
      <c r="S114" s="6"/>
      <c r="T114" s="6"/>
      <c r="U114" s="6"/>
      <c r="V114" s="6"/>
      <c r="W114" s="6"/>
      <c r="X114" s="6"/>
    </row>
    <row r="115" spans="1:25" ht="15.75" customHeight="1" x14ac:dyDescent="0.5">
      <c r="A115" s="6"/>
      <c r="B115" s="8"/>
      <c r="C115" s="400" t="s">
        <v>184</v>
      </c>
      <c r="D115" s="400"/>
      <c r="E115" s="400"/>
      <c r="F115" s="400"/>
      <c r="G115" s="400"/>
      <c r="H115" s="400"/>
      <c r="I115" s="400"/>
      <c r="J115" s="400"/>
      <c r="K115" s="400"/>
      <c r="L115" s="400"/>
      <c r="M115" s="400"/>
      <c r="N115" s="400"/>
      <c r="O115" s="400"/>
      <c r="P115" s="400"/>
      <c r="Q115" s="400"/>
      <c r="R115" s="400"/>
      <c r="S115" s="400"/>
      <c r="T115" s="6"/>
      <c r="U115" s="6"/>
      <c r="V115" s="6"/>
      <c r="W115" s="6"/>
      <c r="X115" s="6"/>
    </row>
    <row r="116" spans="1:25" ht="15.75" customHeight="1" x14ac:dyDescent="0.5">
      <c r="A116" s="6"/>
      <c r="B116" s="8"/>
      <c r="C116" s="389" t="s">
        <v>313</v>
      </c>
      <c r="D116" s="389"/>
      <c r="E116" s="389"/>
      <c r="F116" s="389"/>
      <c r="G116" s="389"/>
      <c r="H116" s="389"/>
      <c r="I116" s="389"/>
      <c r="J116" s="389"/>
      <c r="K116" s="389"/>
      <c r="L116" s="389"/>
      <c r="M116" s="389"/>
      <c r="N116" s="389"/>
      <c r="O116" s="389"/>
      <c r="P116" s="389"/>
      <c r="Q116" s="389"/>
      <c r="R116" s="389"/>
      <c r="S116" s="156"/>
      <c r="T116" s="156"/>
      <c r="U116" s="156"/>
      <c r="V116" s="156"/>
      <c r="W116" s="6"/>
      <c r="X116" s="6"/>
    </row>
    <row r="117" spans="1:25" ht="15.75" x14ac:dyDescent="0.5">
      <c r="A117" s="6"/>
      <c r="B117" s="8"/>
      <c r="C117" s="399"/>
      <c r="D117" s="399"/>
      <c r="E117" s="399"/>
      <c r="F117" s="399"/>
      <c r="G117" s="399"/>
      <c r="H117" s="399"/>
      <c r="I117" s="399"/>
      <c r="J117" s="399"/>
      <c r="K117" s="399"/>
      <c r="L117" s="399"/>
      <c r="M117" s="399"/>
      <c r="N117" s="399"/>
      <c r="O117" s="399"/>
      <c r="P117" s="399"/>
      <c r="Q117" s="399"/>
      <c r="R117" s="399"/>
      <c r="S117" s="156"/>
      <c r="T117" s="156"/>
      <c r="U117" s="156"/>
      <c r="V117" s="156"/>
      <c r="W117" s="6"/>
      <c r="X117" s="6"/>
    </row>
    <row r="118" spans="1:25" ht="15.75" x14ac:dyDescent="0.5">
      <c r="A118" s="6"/>
      <c r="B118" s="6"/>
      <c r="C118" s="211"/>
      <c r="D118" s="211" t="s">
        <v>57</v>
      </c>
      <c r="E118" s="211"/>
      <c r="F118" s="211" t="s">
        <v>125</v>
      </c>
      <c r="G118" s="211"/>
      <c r="H118" s="249" t="s">
        <v>94</v>
      </c>
      <c r="I118" s="249" t="s">
        <v>58</v>
      </c>
      <c r="J118" s="249" t="s">
        <v>185</v>
      </c>
      <c r="K118" s="249" t="s">
        <v>81</v>
      </c>
      <c r="L118" s="275" t="s">
        <v>126</v>
      </c>
      <c r="M118" s="211" t="s">
        <v>41</v>
      </c>
      <c r="N118" s="211"/>
      <c r="O118" s="211"/>
      <c r="P118" s="211"/>
      <c r="Q118" s="211" t="s">
        <v>284</v>
      </c>
      <c r="R118" s="211"/>
      <c r="S118" s="6"/>
      <c r="T118" s="6"/>
      <c r="U118" s="6"/>
      <c r="V118" s="6"/>
      <c r="W118" s="6"/>
      <c r="X118" s="6"/>
      <c r="Y118" s="6"/>
    </row>
    <row r="119" spans="1:25" ht="31.5" customHeight="1" x14ac:dyDescent="0.5">
      <c r="A119" s="6"/>
      <c r="B119" s="6"/>
      <c r="C119" s="211"/>
      <c r="D119" s="211"/>
      <c r="E119" s="211"/>
      <c r="F119" s="211"/>
      <c r="G119" s="211"/>
      <c r="H119" s="249"/>
      <c r="I119" s="249"/>
      <c r="J119" s="249"/>
      <c r="K119" s="249"/>
      <c r="L119" s="276"/>
      <c r="M119" s="211"/>
      <c r="N119" s="211"/>
      <c r="O119" s="211"/>
      <c r="P119" s="211"/>
      <c r="Q119" s="211"/>
      <c r="R119" s="211"/>
      <c r="S119" s="6"/>
      <c r="T119" s="6"/>
      <c r="U119" s="6"/>
      <c r="V119" s="6"/>
      <c r="W119" s="6"/>
      <c r="X119" s="6"/>
      <c r="Y119" s="6"/>
    </row>
    <row r="120" spans="1:25" ht="15.75" x14ac:dyDescent="0.5">
      <c r="A120" s="6"/>
      <c r="B120" s="6"/>
      <c r="C120" s="63"/>
      <c r="D120" s="247"/>
      <c r="E120" s="247"/>
      <c r="F120" s="242"/>
      <c r="G120" s="242"/>
      <c r="H120" s="104"/>
      <c r="I120" s="45" t="str">
        <f>IF($H120="","",$H120*12*$I$96/52)</f>
        <v/>
      </c>
      <c r="J120" s="80" t="str">
        <f>IF($H120="","",$I$110)</f>
        <v/>
      </c>
      <c r="K120" s="102" t="str">
        <f>IF($H120="","",I120*J120)</f>
        <v/>
      </c>
      <c r="L120" s="104"/>
      <c r="M120" s="253"/>
      <c r="N120" s="253"/>
      <c r="O120" s="253"/>
      <c r="P120" s="253"/>
      <c r="Q120" s="243"/>
      <c r="R120" s="243"/>
      <c r="S120" s="6"/>
      <c r="T120" s="6"/>
      <c r="U120" s="6"/>
      <c r="V120" s="6"/>
      <c r="W120" s="6"/>
      <c r="X120" s="6"/>
      <c r="Y120" s="6"/>
    </row>
    <row r="121" spans="1:25" ht="15.75" x14ac:dyDescent="0.5">
      <c r="A121" s="6"/>
      <c r="B121" s="6"/>
      <c r="C121" s="63"/>
      <c r="D121" s="247"/>
      <c r="E121" s="247"/>
      <c r="F121" s="242"/>
      <c r="G121" s="242"/>
      <c r="H121" s="104"/>
      <c r="I121" s="45" t="str">
        <f>IF($H121="","",$H121*12*$I$96/52)</f>
        <v/>
      </c>
      <c r="J121" s="80" t="str">
        <f>IF($H121="","",$I$110)</f>
        <v/>
      </c>
      <c r="K121" s="102" t="str">
        <f>IF($H121="","",I121*J121)</f>
        <v/>
      </c>
      <c r="L121" s="104"/>
      <c r="M121" s="253"/>
      <c r="N121" s="253"/>
      <c r="O121" s="253"/>
      <c r="P121" s="253"/>
      <c r="Q121" s="243"/>
      <c r="R121" s="243"/>
      <c r="S121" s="6"/>
      <c r="T121" s="6"/>
      <c r="U121" s="6"/>
      <c r="V121" s="6"/>
      <c r="W121" s="6"/>
      <c r="X121" s="6"/>
      <c r="Y121" s="6"/>
    </row>
    <row r="122" spans="1:25" ht="15.75" x14ac:dyDescent="0.5">
      <c r="A122" s="6"/>
      <c r="B122" s="6"/>
      <c r="C122" s="63"/>
      <c r="D122" s="247"/>
      <c r="E122" s="247"/>
      <c r="F122" s="242"/>
      <c r="G122" s="242"/>
      <c r="H122" s="104"/>
      <c r="I122" s="45" t="str">
        <f>IF($H122="","",$H122*12*$I$96/52)</f>
        <v/>
      </c>
      <c r="J122" s="80" t="str">
        <f>IF($H122="","",$I$110)</f>
        <v/>
      </c>
      <c r="K122" s="102" t="str">
        <f>IF($H122="","",I122*J122)</f>
        <v/>
      </c>
      <c r="L122" s="104"/>
      <c r="M122" s="253"/>
      <c r="N122" s="253"/>
      <c r="O122" s="253"/>
      <c r="P122" s="253"/>
      <c r="Q122" s="243"/>
      <c r="R122" s="243"/>
      <c r="S122" s="6"/>
      <c r="T122" s="6"/>
      <c r="U122" s="6"/>
      <c r="V122" s="6"/>
      <c r="W122" s="6"/>
      <c r="X122" s="6"/>
      <c r="Y122" s="6"/>
    </row>
    <row r="123" spans="1:25" ht="15.75" x14ac:dyDescent="0.5">
      <c r="A123" s="6"/>
      <c r="B123" s="6"/>
      <c r="C123" s="63"/>
      <c r="D123" s="247"/>
      <c r="E123" s="247"/>
      <c r="F123" s="242"/>
      <c r="G123" s="242"/>
      <c r="H123" s="104"/>
      <c r="I123" s="45" t="str">
        <f>IF($H123="","",$H123*12*$I$96/52)</f>
        <v/>
      </c>
      <c r="J123" s="80" t="str">
        <f>IF($H123="","",$I$110)</f>
        <v/>
      </c>
      <c r="K123" s="102" t="str">
        <f>IF($H123="","",I123*J123)</f>
        <v/>
      </c>
      <c r="L123" s="104"/>
      <c r="M123" s="253"/>
      <c r="N123" s="253"/>
      <c r="O123" s="253"/>
      <c r="P123" s="253"/>
      <c r="Q123" s="243"/>
      <c r="R123" s="243"/>
      <c r="S123" s="6"/>
      <c r="T123" s="6"/>
      <c r="U123" s="6"/>
      <c r="V123" s="6"/>
      <c r="W123" s="6"/>
      <c r="X123" s="6"/>
      <c r="Y123" s="6"/>
    </row>
    <row r="124" spans="1:25" ht="15.75" x14ac:dyDescent="0.5">
      <c r="A124" s="6"/>
      <c r="B124" s="6"/>
      <c r="C124" s="63"/>
      <c r="D124" s="247"/>
      <c r="E124" s="247"/>
      <c r="F124" s="242"/>
      <c r="G124" s="242"/>
      <c r="H124" s="104"/>
      <c r="I124" s="45" t="str">
        <f>IF($H124="","",$H124*12*$I$96/52)</f>
        <v/>
      </c>
      <c r="J124" s="80" t="str">
        <f>IF($H124="","",$I$110)</f>
        <v/>
      </c>
      <c r="K124" s="102" t="str">
        <f>IF($H124="","",I124*J124)</f>
        <v/>
      </c>
      <c r="L124" s="104"/>
      <c r="M124" s="253"/>
      <c r="N124" s="253"/>
      <c r="O124" s="253"/>
      <c r="P124" s="253"/>
      <c r="Q124" s="243"/>
      <c r="R124" s="243"/>
      <c r="S124" s="6"/>
      <c r="T124" s="6"/>
      <c r="U124" s="6"/>
      <c r="V124" s="6"/>
      <c r="W124" s="6"/>
      <c r="X124" s="6"/>
      <c r="Y124" s="6"/>
    </row>
    <row r="125" spans="1:25" ht="15.75" x14ac:dyDescent="0.5">
      <c r="A125" s="6"/>
      <c r="B125" s="6"/>
      <c r="C125" s="93"/>
      <c r="D125" s="6"/>
      <c r="E125" s="6"/>
      <c r="F125" s="6"/>
      <c r="G125" s="6"/>
      <c r="H125" s="6"/>
      <c r="I125" s="211" t="s">
        <v>44</v>
      </c>
      <c r="J125" s="211"/>
      <c r="K125" s="102">
        <f ca="1">SUM(OFFSET(K120,0,0,ROW()-ROW(K120)))</f>
        <v>0</v>
      </c>
      <c r="L125" s="23"/>
      <c r="M125" s="6"/>
      <c r="N125" s="6"/>
      <c r="O125" s="6"/>
      <c r="P125" s="6"/>
      <c r="Q125" s="6"/>
      <c r="R125" s="6"/>
      <c r="S125" s="6"/>
      <c r="T125" s="6"/>
      <c r="U125" s="6"/>
      <c r="V125" s="6"/>
      <c r="W125" s="6"/>
      <c r="X125" s="6"/>
      <c r="Y125" s="6"/>
    </row>
    <row r="126" spans="1:25" ht="15.75" x14ac:dyDescent="0.5">
      <c r="A126" s="6"/>
      <c r="B126" s="6"/>
      <c r="C126" s="93"/>
      <c r="D126" s="6"/>
      <c r="E126" s="6"/>
      <c r="F126" s="6"/>
      <c r="G126" s="6"/>
      <c r="H126" s="6"/>
      <c r="I126" s="6"/>
      <c r="J126" s="93"/>
      <c r="K126" s="93"/>
      <c r="L126" s="6"/>
      <c r="M126" s="6"/>
      <c r="N126" s="6"/>
      <c r="O126" s="6"/>
      <c r="P126" s="6"/>
      <c r="Q126" s="6"/>
      <c r="R126" s="6"/>
      <c r="S126" s="6"/>
      <c r="T126" s="6"/>
      <c r="U126" s="6"/>
    </row>
    <row r="127" spans="1:25" ht="18" x14ac:dyDescent="0.55000000000000004">
      <c r="A127" s="6"/>
      <c r="B127" s="126"/>
      <c r="C127" s="93"/>
      <c r="D127" s="6"/>
      <c r="E127" s="6"/>
      <c r="F127" s="6"/>
      <c r="G127" s="6"/>
      <c r="H127" s="6"/>
      <c r="I127" s="6"/>
      <c r="J127" s="6"/>
      <c r="K127" s="6"/>
      <c r="L127" s="6"/>
      <c r="M127" s="93"/>
      <c r="N127" s="93"/>
      <c r="O127" s="23"/>
      <c r="P127" s="23"/>
      <c r="Q127" s="6"/>
      <c r="R127" s="6"/>
      <c r="S127" s="6"/>
      <c r="T127" s="6"/>
      <c r="U127" s="6"/>
      <c r="V127" s="6"/>
      <c r="W127" s="6"/>
      <c r="X127" s="6"/>
    </row>
    <row r="128" spans="1:25" ht="15.75" x14ac:dyDescent="0.5">
      <c r="A128" s="6"/>
      <c r="B128" s="94"/>
      <c r="C128" s="292" t="s">
        <v>186</v>
      </c>
      <c r="D128" s="292"/>
      <c r="E128" s="292"/>
      <c r="F128" s="292"/>
      <c r="G128" s="292"/>
      <c r="H128" s="292"/>
      <c r="I128" s="292"/>
      <c r="J128" s="292"/>
      <c r="K128" s="292"/>
      <c r="L128" s="94"/>
      <c r="M128" s="6"/>
      <c r="N128" s="6"/>
      <c r="O128" s="6"/>
      <c r="P128" s="6"/>
      <c r="Q128" s="6"/>
      <c r="R128" s="6"/>
      <c r="S128" s="6"/>
      <c r="T128" s="6"/>
      <c r="U128" s="6"/>
      <c r="V128" s="6"/>
      <c r="W128" s="6"/>
      <c r="X128" s="6"/>
    </row>
    <row r="129" spans="1:24" ht="15.75" x14ac:dyDescent="0.5">
      <c r="A129" s="6"/>
      <c r="B129" s="8"/>
      <c r="C129" s="389" t="s">
        <v>314</v>
      </c>
      <c r="D129" s="389"/>
      <c r="E129" s="389"/>
      <c r="F129" s="389"/>
      <c r="G129" s="389"/>
      <c r="H129" s="389"/>
      <c r="I129" s="389"/>
      <c r="J129" s="389"/>
      <c r="K129" s="389"/>
      <c r="L129" s="389"/>
      <c r="M129" s="389"/>
      <c r="N129" s="389"/>
      <c r="O129" s="389"/>
      <c r="P129" s="389"/>
      <c r="Q129" s="389"/>
      <c r="R129" s="6"/>
      <c r="S129" s="6"/>
      <c r="T129" s="6"/>
      <c r="U129" s="6"/>
      <c r="V129" s="6"/>
      <c r="W129" s="6"/>
      <c r="X129" s="6"/>
    </row>
    <row r="130" spans="1:24" ht="15.75" x14ac:dyDescent="0.5">
      <c r="A130" s="6"/>
      <c r="B130" s="6"/>
      <c r="C130" s="211"/>
      <c r="D130" s="211" t="s">
        <v>128</v>
      </c>
      <c r="E130" s="211"/>
      <c r="F130" s="211" t="s">
        <v>129</v>
      </c>
      <c r="G130" s="211"/>
      <c r="H130" s="249" t="s">
        <v>94</v>
      </c>
      <c r="I130" s="249" t="s">
        <v>58</v>
      </c>
      <c r="J130" s="249" t="s">
        <v>185</v>
      </c>
      <c r="K130" s="249" t="s">
        <v>81</v>
      </c>
      <c r="L130" s="211" t="s">
        <v>41</v>
      </c>
      <c r="M130" s="211"/>
      <c r="N130" s="211"/>
      <c r="O130" s="211"/>
      <c r="P130" s="211" t="s">
        <v>284</v>
      </c>
      <c r="Q130" s="211"/>
      <c r="R130" s="6"/>
      <c r="S130" s="6"/>
      <c r="T130" s="6"/>
      <c r="U130" s="6"/>
      <c r="V130" s="6"/>
      <c r="W130" s="6"/>
      <c r="X130" s="6"/>
    </row>
    <row r="131" spans="1:24" ht="15.75" x14ac:dyDescent="0.5">
      <c r="A131" s="6"/>
      <c r="B131" s="6"/>
      <c r="C131" s="211"/>
      <c r="D131" s="211"/>
      <c r="E131" s="211"/>
      <c r="F131" s="211"/>
      <c r="G131" s="211"/>
      <c r="H131" s="249"/>
      <c r="I131" s="249"/>
      <c r="J131" s="249"/>
      <c r="K131" s="249"/>
      <c r="L131" s="211"/>
      <c r="M131" s="211"/>
      <c r="N131" s="211"/>
      <c r="O131" s="211"/>
      <c r="P131" s="211"/>
      <c r="Q131" s="211"/>
      <c r="R131" s="6"/>
      <c r="S131" s="6"/>
      <c r="T131" s="6"/>
      <c r="U131" s="6"/>
      <c r="V131" s="6"/>
      <c r="W131" s="6"/>
      <c r="X131" s="6"/>
    </row>
    <row r="132" spans="1:24" ht="15.75" x14ac:dyDescent="0.5">
      <c r="A132" s="6"/>
      <c r="B132" s="6"/>
      <c r="C132" s="63"/>
      <c r="D132" s="243" t="s">
        <v>187</v>
      </c>
      <c r="E132" s="243"/>
      <c r="F132" s="242"/>
      <c r="G132" s="242"/>
      <c r="H132" s="104"/>
      <c r="I132" s="102" t="str">
        <f>IF($H132="","",H132*12*$I$96/52)</f>
        <v/>
      </c>
      <c r="J132" s="80" t="str">
        <f>IF($H132="","",$I$110)</f>
        <v/>
      </c>
      <c r="K132" s="102" t="str">
        <f>IF($H132="","",I132*J132)</f>
        <v/>
      </c>
      <c r="L132" s="253"/>
      <c r="M132" s="253"/>
      <c r="N132" s="253"/>
      <c r="O132" s="253"/>
      <c r="P132" s="243"/>
      <c r="Q132" s="243"/>
      <c r="R132" s="6"/>
      <c r="S132" s="6"/>
      <c r="T132" s="6"/>
      <c r="U132" s="6"/>
      <c r="V132" s="6"/>
      <c r="W132" s="6"/>
      <c r="X132" s="6"/>
    </row>
    <row r="133" spans="1:24" ht="15.75" x14ac:dyDescent="0.5">
      <c r="A133" s="6"/>
      <c r="B133" s="6"/>
      <c r="C133" s="63"/>
      <c r="D133" s="243" t="s">
        <v>188</v>
      </c>
      <c r="E133" s="243"/>
      <c r="F133" s="242"/>
      <c r="G133" s="242"/>
      <c r="H133" s="104"/>
      <c r="I133" s="102" t="str">
        <f>IF($H133="","",H133*12*$I$96/52)</f>
        <v/>
      </c>
      <c r="J133" s="80" t="str">
        <f>IF($H133="","",$I$110)</f>
        <v/>
      </c>
      <c r="K133" s="102" t="str">
        <f>IF($H133="","",I133*J133)</f>
        <v/>
      </c>
      <c r="L133" s="253"/>
      <c r="M133" s="253"/>
      <c r="N133" s="253"/>
      <c r="O133" s="253"/>
      <c r="P133" s="243"/>
      <c r="Q133" s="243"/>
      <c r="R133" s="6"/>
      <c r="S133" s="6"/>
      <c r="T133" s="6"/>
      <c r="U133" s="6"/>
      <c r="V133" s="6"/>
      <c r="W133" s="6"/>
      <c r="X133" s="6"/>
    </row>
    <row r="134" spans="1:24" ht="15.75" x14ac:dyDescent="0.5">
      <c r="A134" s="6"/>
      <c r="B134" s="6"/>
      <c r="C134" s="63"/>
      <c r="D134" s="243" t="s">
        <v>189</v>
      </c>
      <c r="E134" s="243"/>
      <c r="F134" s="242"/>
      <c r="G134" s="242"/>
      <c r="H134" s="104"/>
      <c r="I134" s="102" t="str">
        <f>IF($H134="","",H134*12*$I$96/52)</f>
        <v/>
      </c>
      <c r="J134" s="80" t="str">
        <f>IF($H134="","",$I$110)</f>
        <v/>
      </c>
      <c r="K134" s="102" t="str">
        <f>IF($H134="","",I134*J134)</f>
        <v/>
      </c>
      <c r="L134" s="253"/>
      <c r="M134" s="253"/>
      <c r="N134" s="253"/>
      <c r="O134" s="253"/>
      <c r="P134" s="243"/>
      <c r="Q134" s="243"/>
      <c r="R134" s="6"/>
      <c r="S134" s="6"/>
      <c r="T134" s="6"/>
      <c r="U134" s="6"/>
      <c r="V134" s="6"/>
      <c r="W134" s="6"/>
      <c r="X134" s="6"/>
    </row>
    <row r="135" spans="1:24" ht="15.75" x14ac:dyDescent="0.5">
      <c r="A135" s="6"/>
      <c r="B135" s="6"/>
      <c r="C135" s="63"/>
      <c r="D135" s="243" t="s">
        <v>133</v>
      </c>
      <c r="E135" s="243"/>
      <c r="F135" s="242"/>
      <c r="G135" s="242"/>
      <c r="H135" s="104"/>
      <c r="I135" s="102" t="str">
        <f>IF($H135="","",H135*12*$I$96/52)</f>
        <v/>
      </c>
      <c r="J135" s="80" t="str">
        <f>IF($H135="","",$I$110)</f>
        <v/>
      </c>
      <c r="K135" s="102" t="str">
        <f>IF($H135="","",I135*J135)</f>
        <v/>
      </c>
      <c r="L135" s="253"/>
      <c r="M135" s="253"/>
      <c r="N135" s="253"/>
      <c r="O135" s="253"/>
      <c r="P135" s="243"/>
      <c r="Q135" s="243"/>
      <c r="R135" s="6"/>
      <c r="S135" s="6"/>
      <c r="T135" s="6"/>
      <c r="U135" s="6"/>
      <c r="V135" s="6"/>
      <c r="W135" s="6"/>
      <c r="X135" s="6"/>
    </row>
    <row r="136" spans="1:24" ht="15.75" x14ac:dyDescent="0.5">
      <c r="A136" s="6"/>
      <c r="B136" s="6"/>
      <c r="C136" s="93"/>
      <c r="D136" s="6"/>
      <c r="E136" s="6"/>
      <c r="F136" s="6"/>
      <c r="G136" s="6"/>
      <c r="H136" s="6"/>
      <c r="I136" s="211" t="s">
        <v>44</v>
      </c>
      <c r="J136" s="211"/>
      <c r="K136" s="102">
        <f ca="1">SUM(OFFSET(K132,0,0,ROW()-ROW(K132)))</f>
        <v>0</v>
      </c>
      <c r="L136" s="6"/>
      <c r="M136" s="6"/>
      <c r="N136" s="6"/>
      <c r="O136" s="6"/>
      <c r="P136" s="6"/>
      <c r="Q136" s="6"/>
      <c r="R136" s="6"/>
      <c r="S136" s="6"/>
      <c r="T136" s="6"/>
      <c r="U136" s="6"/>
      <c r="V136" s="6"/>
      <c r="W136" s="6"/>
      <c r="X136" s="6"/>
    </row>
    <row r="137" spans="1:24" ht="15.75" x14ac:dyDescent="0.5">
      <c r="A137" s="6"/>
      <c r="B137" s="6"/>
      <c r="C137" s="93"/>
      <c r="D137" s="6"/>
      <c r="E137" s="6"/>
      <c r="F137" s="6"/>
      <c r="G137" s="6"/>
      <c r="H137" s="6"/>
      <c r="I137" s="6"/>
      <c r="J137" s="93"/>
      <c r="K137" s="93"/>
      <c r="L137" s="6"/>
      <c r="M137" s="6"/>
      <c r="N137" s="6"/>
      <c r="O137" s="6"/>
      <c r="P137" s="6"/>
      <c r="Q137" s="6"/>
      <c r="R137" s="6"/>
      <c r="S137" s="6"/>
      <c r="T137" s="6"/>
      <c r="U137" s="6"/>
      <c r="V137" s="6"/>
      <c r="W137" s="6"/>
      <c r="X137" s="6"/>
    </row>
    <row r="138" spans="1:24" ht="15.75" x14ac:dyDescent="0.5">
      <c r="B138" s="292" t="s">
        <v>190</v>
      </c>
      <c r="C138" s="292"/>
      <c r="D138" s="292"/>
      <c r="E138" s="292"/>
      <c r="F138" s="292"/>
      <c r="G138" s="292"/>
      <c r="H138" s="292"/>
      <c r="I138" s="292"/>
      <c r="J138" s="292"/>
      <c r="K138" s="292"/>
      <c r="L138" s="292"/>
      <c r="M138" s="292"/>
      <c r="N138" s="292"/>
      <c r="O138" s="292"/>
    </row>
    <row r="139" spans="1:24" ht="15.75" x14ac:dyDescent="0.5">
      <c r="B139" s="6"/>
      <c r="C139" s="211"/>
      <c r="D139" s="211"/>
      <c r="E139" s="211"/>
      <c r="F139" s="211"/>
      <c r="G139" s="91" t="s">
        <v>48</v>
      </c>
      <c r="H139" s="211" t="s">
        <v>65</v>
      </c>
      <c r="I139" s="211"/>
      <c r="J139" s="6"/>
      <c r="K139" s="6"/>
      <c r="L139" s="6"/>
      <c r="M139" s="6"/>
      <c r="N139" s="6"/>
      <c r="O139" s="6"/>
      <c r="P139" s="6"/>
    </row>
    <row r="140" spans="1:24" ht="15.75" x14ac:dyDescent="0.5">
      <c r="B140" s="6"/>
      <c r="C140" s="243" t="s">
        <v>138</v>
      </c>
      <c r="D140" s="243"/>
      <c r="E140" s="243"/>
      <c r="F140" s="243"/>
      <c r="G140" s="91">
        <v>10</v>
      </c>
      <c r="H140" s="388">
        <f ca="1">ROUND(O30,2)</f>
        <v>0</v>
      </c>
      <c r="I140" s="211"/>
      <c r="J140" s="6"/>
      <c r="K140" s="6"/>
      <c r="L140" s="6"/>
      <c r="M140" s="6"/>
      <c r="N140" s="6"/>
      <c r="O140" s="6"/>
      <c r="P140" s="6"/>
    </row>
    <row r="141" spans="1:24" ht="15.75" x14ac:dyDescent="0.5">
      <c r="B141" s="6"/>
      <c r="C141" s="243" t="s">
        <v>139</v>
      </c>
      <c r="D141" s="243"/>
      <c r="E141" s="243"/>
      <c r="F141" s="243"/>
      <c r="G141" s="91">
        <v>11</v>
      </c>
      <c r="H141" s="388">
        <f ca="1">ROUND(L46,2)</f>
        <v>0</v>
      </c>
      <c r="I141" s="211"/>
      <c r="J141" s="6"/>
      <c r="K141" s="6"/>
      <c r="L141" s="6"/>
      <c r="M141" s="6"/>
      <c r="N141" s="6"/>
      <c r="O141" s="6"/>
      <c r="P141" s="6"/>
    </row>
    <row r="142" spans="1:24" ht="15.75" x14ac:dyDescent="0.5">
      <c r="B142" s="6"/>
      <c r="C142" s="243" t="s">
        <v>191</v>
      </c>
      <c r="D142" s="243"/>
      <c r="E142" s="243"/>
      <c r="F142" s="243"/>
      <c r="G142" s="91">
        <v>12</v>
      </c>
      <c r="H142" s="388">
        <f ca="1">ROUND(SUM(L60,J80,R90),2)</f>
        <v>0</v>
      </c>
      <c r="I142" s="211"/>
      <c r="J142" s="6"/>
      <c r="K142" s="6"/>
      <c r="L142" s="6"/>
      <c r="M142" s="6"/>
      <c r="N142" s="6"/>
      <c r="O142" s="6"/>
      <c r="P142" s="6"/>
    </row>
    <row r="143" spans="1:24" ht="15.75" x14ac:dyDescent="0.5">
      <c r="B143" s="6"/>
      <c r="C143" s="243" t="s">
        <v>141</v>
      </c>
      <c r="D143" s="243"/>
      <c r="E143" s="243"/>
      <c r="F143" s="243"/>
      <c r="G143" s="91" t="s">
        <v>192</v>
      </c>
      <c r="H143" s="388">
        <f ca="1">ROUND(K125,2)</f>
        <v>0</v>
      </c>
      <c r="I143" s="211"/>
      <c r="J143" s="6"/>
      <c r="K143" s="6"/>
      <c r="L143" s="6"/>
      <c r="M143" s="6"/>
      <c r="N143" s="6"/>
      <c r="O143" s="6"/>
      <c r="P143" s="6"/>
    </row>
    <row r="144" spans="1:24" ht="15.75" x14ac:dyDescent="0.5">
      <c r="B144" s="6"/>
      <c r="C144" s="243" t="s">
        <v>143</v>
      </c>
      <c r="D144" s="243"/>
      <c r="E144" s="243"/>
      <c r="F144" s="243"/>
      <c r="G144" s="91" t="s">
        <v>193</v>
      </c>
      <c r="H144" s="388">
        <f ca="1">ROUND(K136,2)</f>
        <v>0</v>
      </c>
      <c r="I144" s="211"/>
      <c r="J144" s="6"/>
      <c r="K144" s="6"/>
      <c r="L144" s="6"/>
      <c r="M144" s="6"/>
      <c r="N144" s="6"/>
      <c r="O144" s="6"/>
      <c r="P144" s="6"/>
    </row>
    <row r="145" spans="2:16" ht="15.75" x14ac:dyDescent="0.5">
      <c r="B145" s="6"/>
      <c r="C145" s="383" t="s">
        <v>194</v>
      </c>
      <c r="D145" s="383"/>
      <c r="E145" s="383"/>
      <c r="F145" s="383"/>
      <c r="G145" s="103"/>
      <c r="H145" s="384">
        <f ca="1">SUM(H140:I144)</f>
        <v>0</v>
      </c>
      <c r="I145" s="250"/>
      <c r="J145" s="6"/>
      <c r="K145" s="6"/>
      <c r="L145" s="6"/>
      <c r="M145" s="6"/>
      <c r="N145" s="6"/>
      <c r="O145" s="6"/>
      <c r="P145" s="6"/>
    </row>
    <row r="146" spans="2:16" x14ac:dyDescent="0.45">
      <c r="C146" s="134"/>
    </row>
  </sheetData>
  <sheetProtection algorithmName="SHA-512" hashValue="0VU50eC3PqJshwt/GMPcY8meg21uMIzEhXf7FywPNvkIQ1NuxlnLYjGz66SqcTmwTpVX7eIP1mnHJ7/oDLk1Iw==" saltValue="/sLRT0dlPXmsM6+UpjnIrg==" spinCount="100000" sheet="1" objects="1" scenarios="1"/>
  <protectedRanges>
    <protectedRange password="CB1D" sqref="S40:S45 S56:S59 Q120:R124 P132:Q135" name="Range1"/>
    <protectedRange password="CB1D" sqref="H64:H65" name="Range2_1"/>
    <protectedRange password="CB1D" sqref="N74:P79" name="d_1"/>
    <protectedRange password="CB1D" sqref="V86:X89" name="e_1"/>
  </protectedRanges>
  <mergeCells count="280">
    <mergeCell ref="C12:V12"/>
    <mergeCell ref="C13:C14"/>
    <mergeCell ref="D13:F14"/>
    <mergeCell ref="G13:G14"/>
    <mergeCell ref="D27:F27"/>
    <mergeCell ref="P27:R27"/>
    <mergeCell ref="S27:X27"/>
    <mergeCell ref="H13:H14"/>
    <mergeCell ref="I13:I14"/>
    <mergeCell ref="L13:M13"/>
    <mergeCell ref="N13:O13"/>
    <mergeCell ref="P13:R14"/>
    <mergeCell ref="B7:H7"/>
    <mergeCell ref="C8:V8"/>
    <mergeCell ref="C9:V9"/>
    <mergeCell ref="C10:V10"/>
    <mergeCell ref="C11:R11"/>
    <mergeCell ref="D17:F17"/>
    <mergeCell ref="D18:F18"/>
    <mergeCell ref="D19:F19"/>
    <mergeCell ref="D20:F20"/>
    <mergeCell ref="D21:F21"/>
    <mergeCell ref="S15:X15"/>
    <mergeCell ref="D16:F16"/>
    <mergeCell ref="P16:R16"/>
    <mergeCell ref="S16:X16"/>
    <mergeCell ref="P17:R17"/>
    <mergeCell ref="P18:R18"/>
    <mergeCell ref="D24:F24"/>
    <mergeCell ref="P24:R24"/>
    <mergeCell ref="S24:X24"/>
    <mergeCell ref="D25:F25"/>
    <mergeCell ref="P25:R25"/>
    <mergeCell ref="S25:X25"/>
    <mergeCell ref="D26:F26"/>
    <mergeCell ref="P26:R26"/>
    <mergeCell ref="S26:X26"/>
    <mergeCell ref="S13:X14"/>
    <mergeCell ref="D15:F15"/>
    <mergeCell ref="P15:R15"/>
    <mergeCell ref="D22:F22"/>
    <mergeCell ref="P22:R22"/>
    <mergeCell ref="S22:X22"/>
    <mergeCell ref="D23:F23"/>
    <mergeCell ref="J13:K13"/>
    <mergeCell ref="P23:R23"/>
    <mergeCell ref="S23:X23"/>
    <mergeCell ref="P19:R19"/>
    <mergeCell ref="P20:R20"/>
    <mergeCell ref="P21:R21"/>
    <mergeCell ref="S17:X17"/>
    <mergeCell ref="S18:X18"/>
    <mergeCell ref="S19:X19"/>
    <mergeCell ref="S20:X20"/>
    <mergeCell ref="S21:X21"/>
    <mergeCell ref="D28:F28"/>
    <mergeCell ref="P28:R28"/>
    <mergeCell ref="S28:X28"/>
    <mergeCell ref="D29:F29"/>
    <mergeCell ref="P29:R29"/>
    <mergeCell ref="S29:X29"/>
    <mergeCell ref="L30:M30"/>
    <mergeCell ref="B33:S33"/>
    <mergeCell ref="C34:S34"/>
    <mergeCell ref="C35:S35"/>
    <mergeCell ref="C38:C39"/>
    <mergeCell ref="D38:E39"/>
    <mergeCell ref="F38:G39"/>
    <mergeCell ref="H38:H39"/>
    <mergeCell ref="I38:I39"/>
    <mergeCell ref="J38:J39"/>
    <mergeCell ref="K38:K39"/>
    <mergeCell ref="L38:L39"/>
    <mergeCell ref="M38:R39"/>
    <mergeCell ref="S38:S39"/>
    <mergeCell ref="D40:E40"/>
    <mergeCell ref="F40:G40"/>
    <mergeCell ref="M40:R40"/>
    <mergeCell ref="D41:E41"/>
    <mergeCell ref="F41:G41"/>
    <mergeCell ref="M41:R41"/>
    <mergeCell ref="D42:E42"/>
    <mergeCell ref="F42:G42"/>
    <mergeCell ref="M42:R42"/>
    <mergeCell ref="D43:E43"/>
    <mergeCell ref="F43:G43"/>
    <mergeCell ref="M43:R43"/>
    <mergeCell ref="D44:E44"/>
    <mergeCell ref="F44:G44"/>
    <mergeCell ref="M44:R44"/>
    <mergeCell ref="D45:E45"/>
    <mergeCell ref="F45:G45"/>
    <mergeCell ref="M45:R45"/>
    <mergeCell ref="J46:K46"/>
    <mergeCell ref="B49:L49"/>
    <mergeCell ref="C51:R51"/>
    <mergeCell ref="C52:R52"/>
    <mergeCell ref="C54:C55"/>
    <mergeCell ref="D54:E55"/>
    <mergeCell ref="F54:G55"/>
    <mergeCell ref="H54:H55"/>
    <mergeCell ref="I54:I55"/>
    <mergeCell ref="J54:J55"/>
    <mergeCell ref="K54:K55"/>
    <mergeCell ref="L54:L55"/>
    <mergeCell ref="M54:R55"/>
    <mergeCell ref="J60:K60"/>
    <mergeCell ref="C63:N63"/>
    <mergeCell ref="C64:G64"/>
    <mergeCell ref="S54:S55"/>
    <mergeCell ref="D56:E56"/>
    <mergeCell ref="F56:G56"/>
    <mergeCell ref="M56:R56"/>
    <mergeCell ref="D57:E57"/>
    <mergeCell ref="F57:G57"/>
    <mergeCell ref="M57:R57"/>
    <mergeCell ref="D58:E58"/>
    <mergeCell ref="F58:G58"/>
    <mergeCell ref="M58:R58"/>
    <mergeCell ref="D59:E59"/>
    <mergeCell ref="F59:G59"/>
    <mergeCell ref="M59:R59"/>
    <mergeCell ref="C66:H66"/>
    <mergeCell ref="C68:N68"/>
    <mergeCell ref="C69:D69"/>
    <mergeCell ref="N71:P73"/>
    <mergeCell ref="F72:F73"/>
    <mergeCell ref="G72:G73"/>
    <mergeCell ref="I72:I73"/>
    <mergeCell ref="J72:J73"/>
    <mergeCell ref="C71:C73"/>
    <mergeCell ref="D71:E73"/>
    <mergeCell ref="H71:H73"/>
    <mergeCell ref="I71:J71"/>
    <mergeCell ref="K71:M73"/>
    <mergeCell ref="D74:E74"/>
    <mergeCell ref="K74:M74"/>
    <mergeCell ref="D75:E75"/>
    <mergeCell ref="K75:M75"/>
    <mergeCell ref="F71:G71"/>
    <mergeCell ref="D76:E76"/>
    <mergeCell ref="K76:M76"/>
    <mergeCell ref="D77:E77"/>
    <mergeCell ref="K77:M77"/>
    <mergeCell ref="D78:E78"/>
    <mergeCell ref="K78:M78"/>
    <mergeCell ref="D79:E79"/>
    <mergeCell ref="K79:M79"/>
    <mergeCell ref="N84:N85"/>
    <mergeCell ref="O84:O85"/>
    <mergeCell ref="P84:P85"/>
    <mergeCell ref="D80:E80"/>
    <mergeCell ref="C84:C85"/>
    <mergeCell ref="D84:F85"/>
    <mergeCell ref="G84:H84"/>
    <mergeCell ref="I84:I85"/>
    <mergeCell ref="J84:J85"/>
    <mergeCell ref="C83:N83"/>
    <mergeCell ref="Q84:Q85"/>
    <mergeCell ref="R84:R85"/>
    <mergeCell ref="S84:U85"/>
    <mergeCell ref="V84:X85"/>
    <mergeCell ref="D86:F86"/>
    <mergeCell ref="S86:U86"/>
    <mergeCell ref="V86:X86"/>
    <mergeCell ref="K84:K85"/>
    <mergeCell ref="L84:L85"/>
    <mergeCell ref="M84:M85"/>
    <mergeCell ref="D87:F87"/>
    <mergeCell ref="S87:U87"/>
    <mergeCell ref="V87:X87"/>
    <mergeCell ref="D88:F88"/>
    <mergeCell ref="S88:U88"/>
    <mergeCell ref="V88:X88"/>
    <mergeCell ref="D89:F89"/>
    <mergeCell ref="S89:U89"/>
    <mergeCell ref="V89:X89"/>
    <mergeCell ref="P90:Q90"/>
    <mergeCell ref="B92:K92"/>
    <mergeCell ref="C94:I94"/>
    <mergeCell ref="C93:N93"/>
    <mergeCell ref="C95:I95"/>
    <mergeCell ref="D96:H96"/>
    <mergeCell ref="D97:H97"/>
    <mergeCell ref="C99:C100"/>
    <mergeCell ref="D99:E100"/>
    <mergeCell ref="F99:F100"/>
    <mergeCell ref="G99:H100"/>
    <mergeCell ref="D101:E101"/>
    <mergeCell ref="G101:H101"/>
    <mergeCell ref="D102:E102"/>
    <mergeCell ref="G102:H102"/>
    <mergeCell ref="D103:E103"/>
    <mergeCell ref="G103:H103"/>
    <mergeCell ref="C105:I105"/>
    <mergeCell ref="C106:I108"/>
    <mergeCell ref="C110:H110"/>
    <mergeCell ref="C113:K113"/>
    <mergeCell ref="C118:C119"/>
    <mergeCell ref="D118:E119"/>
    <mergeCell ref="F118:G119"/>
    <mergeCell ref="H118:H119"/>
    <mergeCell ref="I118:I119"/>
    <mergeCell ref="J118:J119"/>
    <mergeCell ref="K118:K119"/>
    <mergeCell ref="M118:P119"/>
    <mergeCell ref="C116:R117"/>
    <mergeCell ref="C115:S115"/>
    <mergeCell ref="Q118:R119"/>
    <mergeCell ref="D120:E120"/>
    <mergeCell ref="F120:G120"/>
    <mergeCell ref="M120:P120"/>
    <mergeCell ref="Q120:R120"/>
    <mergeCell ref="L118:L119"/>
    <mergeCell ref="D121:E121"/>
    <mergeCell ref="F121:G121"/>
    <mergeCell ref="M121:P121"/>
    <mergeCell ref="Q121:R121"/>
    <mergeCell ref="D122:E122"/>
    <mergeCell ref="F122:G122"/>
    <mergeCell ref="M122:P122"/>
    <mergeCell ref="Q122:R122"/>
    <mergeCell ref="D123:E123"/>
    <mergeCell ref="F123:G123"/>
    <mergeCell ref="M123:P123"/>
    <mergeCell ref="Q123:R123"/>
    <mergeCell ref="D124:E124"/>
    <mergeCell ref="F124:G124"/>
    <mergeCell ref="M124:P124"/>
    <mergeCell ref="Q124:R124"/>
    <mergeCell ref="I125:J125"/>
    <mergeCell ref="C128:K128"/>
    <mergeCell ref="C129:Q129"/>
    <mergeCell ref="C130:C131"/>
    <mergeCell ref="D130:E131"/>
    <mergeCell ref="F130:G131"/>
    <mergeCell ref="H130:H131"/>
    <mergeCell ref="I130:I131"/>
    <mergeCell ref="J130:J131"/>
    <mergeCell ref="K130:K131"/>
    <mergeCell ref="L130:O131"/>
    <mergeCell ref="P130:Q131"/>
    <mergeCell ref="C141:F141"/>
    <mergeCell ref="H141:I141"/>
    <mergeCell ref="D132:E132"/>
    <mergeCell ref="F132:G132"/>
    <mergeCell ref="L132:O132"/>
    <mergeCell ref="P132:Q132"/>
    <mergeCell ref="D133:E133"/>
    <mergeCell ref="F133:G133"/>
    <mergeCell ref="L133:O133"/>
    <mergeCell ref="P133:Q133"/>
    <mergeCell ref="D134:E134"/>
    <mergeCell ref="F134:G134"/>
    <mergeCell ref="L134:O134"/>
    <mergeCell ref="P134:Q134"/>
    <mergeCell ref="C145:F145"/>
    <mergeCell ref="H145:I145"/>
    <mergeCell ref="N74:P74"/>
    <mergeCell ref="N75:P75"/>
    <mergeCell ref="N76:P76"/>
    <mergeCell ref="N77:P77"/>
    <mergeCell ref="N78:P78"/>
    <mergeCell ref="N79:P79"/>
    <mergeCell ref="C142:F142"/>
    <mergeCell ref="H142:I142"/>
    <mergeCell ref="D135:E135"/>
    <mergeCell ref="F135:G135"/>
    <mergeCell ref="L135:O135"/>
    <mergeCell ref="P135:Q135"/>
    <mergeCell ref="I136:J136"/>
    <mergeCell ref="B138:O138"/>
    <mergeCell ref="C143:F143"/>
    <mergeCell ref="H143:I143"/>
    <mergeCell ref="C144:F144"/>
    <mergeCell ref="H144:I144"/>
    <mergeCell ref="C139:F139"/>
    <mergeCell ref="H139:I139"/>
    <mergeCell ref="C140:F140"/>
    <mergeCell ref="H140:I140"/>
  </mergeCells>
  <conditionalFormatting sqref="B32:R32">
    <cfRule type="expression" dxfId="10" priority="9" stopIfTrue="1">
      <formula>IF($B32&lt;&gt;"",TRUE,FALSE)</formula>
    </cfRule>
  </conditionalFormatting>
  <conditionalFormatting sqref="B48:R48">
    <cfRule type="expression" dxfId="9" priority="8" stopIfTrue="1">
      <formula>IF($B48&lt;&gt;"",TRUE,FALSE)</formula>
    </cfRule>
  </conditionalFormatting>
  <conditionalFormatting sqref="B91:R91">
    <cfRule type="expression" dxfId="8" priority="6" stopIfTrue="1">
      <formula>IF($B91&lt;&gt;"",TRUE,FALSE)</formula>
    </cfRule>
  </conditionalFormatting>
  <conditionalFormatting sqref="B127:R127">
    <cfRule type="expression" dxfId="7" priority="4" stopIfTrue="1">
      <formula>IF($B127&lt;&gt;"",TRUE,FALSE)</formula>
    </cfRule>
  </conditionalFormatting>
  <conditionalFormatting sqref="C69:D69">
    <cfRule type="cellIs" dxfId="6" priority="1" stopIfTrue="1" operator="equal">
      <formula>"Yes"</formula>
    </cfRule>
  </conditionalFormatting>
  <conditionalFormatting sqref="I15:I29">
    <cfRule type="expression" dxfId="5" priority="3" stopIfTrue="1">
      <formula>AND(I15&lt;&gt;"",I15&lt;11.25)</formula>
    </cfRule>
  </conditionalFormatting>
  <conditionalFormatting sqref="P15:R29">
    <cfRule type="expression" dxfId="4" priority="10" stopIfTrue="1">
      <formula>AND($D15&lt;&gt;"",$P15="")</formula>
    </cfRule>
  </conditionalFormatting>
  <dataValidations xWindow="2084" yWindow="854" count="22">
    <dataValidation type="list" allowBlank="1" showInputMessage="1" showErrorMessage="1" sqref="D120:E124" xr:uid="{00000000-0002-0000-0300-000000000000}">
      <formula1>"Rental/Lease, Owned, Less Than Arms Length"</formula1>
    </dataValidation>
    <dataValidation type="list" allowBlank="1" showInputMessage="1" showErrorMessage="1" sqref="C69:D69" xr:uid="{00000000-0002-0000-0300-000001000000}">
      <formula1>"Yes"</formula1>
    </dataValidation>
    <dataValidation type="decimal" allowBlank="1" showInputMessage="1" showErrorMessage="1" prompt="This field has changed.  Only enter a value if DIFFERENT from the federal reimbursement rate." sqref="I66:J67 I69:J69" xr:uid="{00000000-0002-0000-0300-000002000000}">
      <formula1>0</formula1>
      <formula2>H64</formula2>
    </dataValidation>
    <dataValidation type="decimal" allowBlank="1" showInputMessage="1" showErrorMessage="1" prompt="This field has changed.  Only enter a value if DIFFERENT from the federal reimbursement rate." sqref="I70:J70" xr:uid="{00000000-0002-0000-0300-000003000000}">
      <formula1>0</formula1>
      <formula2>H65</formula2>
    </dataValidation>
    <dataValidation allowBlank="1" showInputMessage="1" showErrorMessage="1" prompt="Enter the most recent, ODE-approved mileage reimbursement rate." sqref="C70" xr:uid="{00000000-0002-0000-0300-000004000000}"/>
    <dataValidation allowBlank="1" showInputMessage="1" showErrorMessage="1" prompt="Enter the registration fee per individual; not the combined cost." sqref="J86" xr:uid="{00000000-0002-0000-0300-000005000000}"/>
    <dataValidation type="whole" operator="lessThanOrEqual" allowBlank="1" showInputMessage="1" showErrorMessage="1" error="Specific Use Areas, combined, cannot exceed the total Center Area." sqref="F102" xr:uid="{00000000-0002-0000-0300-000006000000}">
      <formula1>$F$101-$F$103</formula1>
    </dataValidation>
    <dataValidation type="whole" operator="lessThanOrEqual" allowBlank="1" showInputMessage="1" showErrorMessage="1" sqref="G102:H103" xr:uid="{00000000-0002-0000-0300-000007000000}">
      <formula1>$I$97</formula1>
    </dataValidation>
    <dataValidation type="whole" operator="lessThanOrEqual" allowBlank="1" showInputMessage="1" showErrorMessage="1" error="Specific Use Areas, combined, cannot exceed the total Center Area." sqref="F103" xr:uid="{00000000-0002-0000-0300-000008000000}">
      <formula1>$F$101-$F$102</formula1>
    </dataValidation>
    <dataValidation allowBlank="1" showInputMessage="1" showErrorMessage="1" prompt="Example: 10" sqref="K40" xr:uid="{00000000-0002-0000-0300-000009000000}"/>
    <dataValidation allowBlank="1" showInputMessage="1" showErrorMessage="1" prompt="Example: 250.00" sqref="H40" xr:uid="{00000000-0002-0000-0300-00000A000000}"/>
    <dataValidation allowBlank="1" showInputMessage="1" showErrorMessage="1" prompt="Example: Accounting Services Inc." sqref="F40:G40" xr:uid="{00000000-0002-0000-0300-00000B000000}"/>
    <dataValidation allowBlank="1" showInputMessage="1" showErrorMessage="1" prompt="Example: Accountant" sqref="D40:E40" xr:uid="{00000000-0002-0000-0300-00000C000000}"/>
    <dataValidation allowBlank="1" showInputMessage="1" showErrorMessage="1" prompt="Example: Conducting CACFP monitoring and training visits to sponsored facilities" sqref="P15:R15" xr:uid="{00000000-0002-0000-0300-00000D000000}"/>
    <dataValidation allowBlank="1" showInputMessage="1" showErrorMessage="1" prompt="Example: 100.00" sqref="L15" xr:uid="{00000000-0002-0000-0300-00000E000000}"/>
    <dataValidation allowBlank="1" showInputMessage="1" showErrorMessage="1" prompt="Example: 25" sqref="K15" xr:uid="{00000000-0002-0000-0300-00000F000000}"/>
    <dataValidation allowBlank="1" showInputMessage="1" showErrorMessage="1" prompt="Example: 160" sqref="J15" xr:uid="{00000000-0002-0000-0300-000010000000}"/>
    <dataValidation allowBlank="1" showInputMessage="1" showErrorMessage="1" prompt="Example: 15.00" sqref="I15" xr:uid="{00000000-0002-0000-0300-000011000000}"/>
    <dataValidation allowBlank="1" showInputMessage="1" showErrorMessage="1" prompt="Example: 12" sqref="H15 I40" xr:uid="{00000000-0002-0000-0300-000012000000}"/>
    <dataValidation allowBlank="1" showInputMessage="1" showErrorMessage="1" prompt="Example: Monitor" sqref="D15:F15" xr:uid="{00000000-0002-0000-0300-000013000000}"/>
    <dataValidation allowBlank="1" showInputMessage="1" showErrorMessage="1" prompt="Example: 5" sqref="G15" xr:uid="{00000000-0002-0000-0300-000014000000}"/>
    <dataValidation showDropDown="1" showInputMessage="1" showErrorMessage="1" sqref="D86:F89" xr:uid="{00000000-0002-0000-0300-000015000000}"/>
  </dataValidations>
  <pageMargins left="0.7" right="0.7" top="0.75" bottom="0.75" header="0.3" footer="0.3"/>
  <pageSetup scale="39" fitToHeight="0" orientation="landscape" r:id="rId1"/>
  <rowBreaks count="1" manualBreakCount="1">
    <brk id="8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60"/>
  <sheetViews>
    <sheetView zoomScaleNormal="100" workbookViewId="0">
      <selection activeCell="L50" sqref="L50"/>
    </sheetView>
  </sheetViews>
  <sheetFormatPr defaultColWidth="9.19921875" defaultRowHeight="14.25" x14ac:dyDescent="0.45"/>
  <cols>
    <col min="1" max="4" width="9.19921875" style="3"/>
    <col min="5" max="5" width="14.19921875" style="3" customWidth="1"/>
    <col min="6" max="8" width="9.19921875" style="3"/>
    <col min="9" max="9" width="15.46484375" style="3" customWidth="1"/>
    <col min="10" max="16384" width="9.19921875" style="3"/>
  </cols>
  <sheetData>
    <row r="1" spans="1:14" x14ac:dyDescent="0.45">
      <c r="A1" s="26" t="s">
        <v>278</v>
      </c>
    </row>
    <row r="2" spans="1:14" x14ac:dyDescent="0.45">
      <c r="A2" s="26" t="s">
        <v>0</v>
      </c>
    </row>
    <row r="3" spans="1:14" x14ac:dyDescent="0.45">
      <c r="A3" s="26" t="str">
        <f>'A - Income'!A3</f>
        <v>Budget - 2026</v>
      </c>
    </row>
    <row r="6" spans="1:14" ht="18" x14ac:dyDescent="0.55000000000000004">
      <c r="B6" s="423" t="s">
        <v>195</v>
      </c>
      <c r="C6" s="423"/>
      <c r="D6" s="423"/>
      <c r="E6" s="423"/>
      <c r="F6" s="423"/>
      <c r="G6" s="423"/>
      <c r="H6" s="423"/>
      <c r="I6" s="423"/>
      <c r="J6" s="423"/>
      <c r="K6" s="423"/>
      <c r="L6" s="6"/>
      <c r="M6" s="6"/>
      <c r="N6" s="6"/>
    </row>
    <row r="7" spans="1:14" ht="18" x14ac:dyDescent="0.55000000000000004">
      <c r="B7" s="141"/>
      <c r="C7" s="141"/>
      <c r="D7" s="141"/>
      <c r="E7" s="141"/>
      <c r="F7" s="141"/>
      <c r="G7" s="141"/>
      <c r="H7" s="141"/>
      <c r="I7" s="141"/>
      <c r="J7" s="141"/>
      <c r="K7" s="141"/>
      <c r="L7" s="6"/>
      <c r="M7" s="6"/>
      <c r="N7" s="6"/>
    </row>
    <row r="8" spans="1:14" ht="15.75" x14ac:dyDescent="0.5">
      <c r="B8" s="22"/>
      <c r="C8" s="424" t="s">
        <v>33</v>
      </c>
      <c r="D8" s="424"/>
      <c r="E8" s="424"/>
      <c r="F8" s="425" t="str">
        <f>IF('A - Income'!F10="","",'A - Income'!F10)</f>
        <v/>
      </c>
      <c r="G8" s="426"/>
      <c r="H8" s="426"/>
      <c r="I8" s="426"/>
      <c r="J8" s="427"/>
      <c r="K8" s="424" t="s">
        <v>196</v>
      </c>
      <c r="L8" s="424"/>
      <c r="M8" s="443" t="str">
        <f>IF('A - Income'!F12="","",'A - Income'!F12)</f>
        <v/>
      </c>
      <c r="N8" s="443"/>
    </row>
    <row r="9" spans="1:14" ht="15.75" customHeight="1" x14ac:dyDescent="0.5">
      <c r="B9" s="22"/>
      <c r="C9" s="424" t="s">
        <v>34</v>
      </c>
      <c r="D9" s="424"/>
      <c r="E9" s="424"/>
      <c r="F9" s="425" t="str">
        <f>IF('A - Income'!F11="","",'A - Income'!F11)</f>
        <v/>
      </c>
      <c r="G9" s="426"/>
      <c r="H9" s="426"/>
      <c r="I9" s="426"/>
      <c r="J9" s="427"/>
      <c r="K9" s="424" t="s">
        <v>36</v>
      </c>
      <c r="L9" s="424"/>
      <c r="M9" s="444" t="str">
        <f>IF('A - Income'!F13="","",'A - Income'!F13)</f>
        <v/>
      </c>
      <c r="N9" s="211"/>
    </row>
    <row r="10" spans="1:14" ht="18" x14ac:dyDescent="0.55000000000000004">
      <c r="B10" s="141"/>
      <c r="C10" s="141"/>
      <c r="D10" s="141"/>
      <c r="E10" s="141"/>
      <c r="F10" s="141"/>
      <c r="G10" s="141"/>
      <c r="H10" s="141"/>
      <c r="I10" s="141"/>
      <c r="J10" s="141"/>
      <c r="K10" s="141"/>
      <c r="L10" s="6"/>
      <c r="M10" s="6"/>
      <c r="N10" s="6"/>
    </row>
    <row r="11" spans="1:14" ht="18" x14ac:dyDescent="0.55000000000000004">
      <c r="B11" s="141"/>
      <c r="C11" s="424" t="s">
        <v>197</v>
      </c>
      <c r="D11" s="424"/>
      <c r="E11" s="424"/>
      <c r="F11" s="424"/>
      <c r="G11" s="445" t="str">
        <f>IF('A - Income'!F14="","",'A - Income'!F14)</f>
        <v/>
      </c>
      <c r="H11" s="445"/>
      <c r="I11" s="142"/>
      <c r="J11" s="141"/>
      <c r="K11" s="141"/>
      <c r="L11" s="6"/>
      <c r="M11" s="6"/>
      <c r="N11" s="6"/>
    </row>
    <row r="12" spans="1:14" ht="18" x14ac:dyDescent="0.55000000000000004">
      <c r="B12" s="141"/>
      <c r="C12" s="424" t="s">
        <v>198</v>
      </c>
      <c r="D12" s="424"/>
      <c r="E12" s="424"/>
      <c r="F12" s="424"/>
      <c r="G12" s="446">
        <f>IF(G25=0,0,MIN(1,SUM(G30,)/G25))</f>
        <v>0</v>
      </c>
      <c r="H12" s="446"/>
      <c r="I12" s="143"/>
      <c r="J12" s="141"/>
      <c r="K12" s="141"/>
      <c r="L12" s="6"/>
      <c r="M12" s="6"/>
      <c r="N12" s="6"/>
    </row>
    <row r="13" spans="1:14" ht="18" x14ac:dyDescent="0.55000000000000004">
      <c r="B13" s="141"/>
      <c r="C13" s="22"/>
      <c r="D13" s="22"/>
      <c r="E13" s="22"/>
      <c r="F13" s="22"/>
      <c r="G13" s="143"/>
      <c r="H13" s="143"/>
      <c r="I13" s="143"/>
      <c r="J13" s="141"/>
      <c r="K13" s="141"/>
      <c r="L13" s="6"/>
      <c r="M13" s="6"/>
      <c r="N13" s="6"/>
    </row>
    <row r="14" spans="1:14" ht="18" x14ac:dyDescent="0.55000000000000004">
      <c r="B14" s="141"/>
      <c r="C14" s="144" t="s">
        <v>199</v>
      </c>
      <c r="D14" s="22"/>
      <c r="E14" s="22"/>
      <c r="F14" s="22"/>
      <c r="G14" s="143"/>
      <c r="H14" s="143"/>
      <c r="I14" s="143"/>
      <c r="J14" s="141"/>
      <c r="K14" s="141"/>
      <c r="L14" s="6"/>
      <c r="M14" s="6"/>
      <c r="N14" s="6"/>
    </row>
    <row r="15" spans="1:14" ht="18" x14ac:dyDescent="0.55000000000000004">
      <c r="B15" s="141"/>
      <c r="C15" s="424" t="s">
        <v>200</v>
      </c>
      <c r="D15" s="424"/>
      <c r="E15" s="424"/>
      <c r="F15" s="424"/>
      <c r="G15" s="434">
        <f>SUMIF($I$42:$I$46, "Yes",G42:H46)</f>
        <v>0</v>
      </c>
      <c r="H15" s="434"/>
      <c r="I15" s="143"/>
      <c r="J15" s="141"/>
      <c r="K15" s="141"/>
      <c r="L15" s="6"/>
      <c r="M15" s="6"/>
      <c r="N15" s="6"/>
    </row>
    <row r="16" spans="1:14" ht="18" x14ac:dyDescent="0.55000000000000004">
      <c r="B16" s="141"/>
      <c r="C16" s="424" t="s">
        <v>201</v>
      </c>
      <c r="D16" s="424"/>
      <c r="E16" s="424"/>
      <c r="F16" s="424"/>
      <c r="G16" s="434">
        <f>'A - Income'!G22:H22*0.15</f>
        <v>0</v>
      </c>
      <c r="H16" s="434"/>
      <c r="I16" s="143"/>
      <c r="J16" s="141"/>
      <c r="K16" s="141"/>
      <c r="L16" s="6"/>
      <c r="M16" s="6"/>
      <c r="N16" s="6"/>
    </row>
    <row r="17" spans="2:14" ht="18" x14ac:dyDescent="0.55000000000000004">
      <c r="B17" s="141"/>
      <c r="C17" s="448" t="s">
        <v>202</v>
      </c>
      <c r="D17" s="449"/>
      <c r="E17" s="449"/>
      <c r="F17" s="449"/>
      <c r="G17" s="435" t="str">
        <f>IF('A - Income'!G22&gt;0,G15/'A - Income'!G22,"")</f>
        <v/>
      </c>
      <c r="H17" s="436"/>
      <c r="I17" s="143"/>
      <c r="J17" s="141"/>
      <c r="K17" s="141"/>
      <c r="L17" s="6"/>
      <c r="M17" s="6"/>
      <c r="N17" s="6"/>
    </row>
    <row r="18" spans="2:14" ht="15.75" x14ac:dyDescent="0.5">
      <c r="B18" s="145"/>
      <c r="C18" s="145"/>
      <c r="D18" s="145"/>
      <c r="E18" s="145"/>
      <c r="F18" s="145"/>
      <c r="G18" s="145"/>
      <c r="H18" s="145"/>
      <c r="I18" s="145"/>
      <c r="J18" s="145"/>
      <c r="K18" s="145"/>
      <c r="L18" s="6"/>
      <c r="M18" s="6"/>
      <c r="N18" s="6"/>
    </row>
    <row r="19" spans="2:14" ht="16.149999999999999" thickBot="1" x14ac:dyDescent="0.55000000000000004">
      <c r="B19" s="145"/>
      <c r="C19" s="145"/>
      <c r="D19" s="145"/>
      <c r="E19" s="146"/>
      <c r="F19" s="146"/>
      <c r="G19" s="146"/>
      <c r="H19" s="146"/>
      <c r="I19" s="146"/>
      <c r="J19" s="146"/>
      <c r="K19" s="146"/>
      <c r="L19" s="146"/>
      <c r="M19" s="146"/>
      <c r="N19" s="146"/>
    </row>
    <row r="20" spans="2:14" ht="15.75" x14ac:dyDescent="0.5">
      <c r="B20" s="145"/>
      <c r="C20" s="437" t="s">
        <v>203</v>
      </c>
      <c r="D20" s="438"/>
      <c r="E20" s="438"/>
      <c r="F20" s="438"/>
      <c r="G20" s="438"/>
      <c r="H20" s="438"/>
      <c r="I20" s="438"/>
      <c r="J20" s="438"/>
      <c r="K20" s="439"/>
      <c r="L20" s="146"/>
      <c r="M20" s="146"/>
      <c r="N20" s="146"/>
    </row>
    <row r="21" spans="2:14" ht="27.75" customHeight="1" thickBot="1" x14ac:dyDescent="0.55000000000000004">
      <c r="B21" s="145"/>
      <c r="C21" s="440"/>
      <c r="D21" s="441"/>
      <c r="E21" s="441"/>
      <c r="F21" s="441"/>
      <c r="G21" s="441"/>
      <c r="H21" s="441"/>
      <c r="I21" s="441"/>
      <c r="J21" s="441"/>
      <c r="K21" s="442"/>
      <c r="L21" s="146"/>
      <c r="M21" s="146"/>
      <c r="N21" s="146"/>
    </row>
    <row r="22" spans="2:14" ht="15.75" x14ac:dyDescent="0.5">
      <c r="B22" s="145"/>
      <c r="C22" s="145"/>
      <c r="D22" s="145"/>
      <c r="E22" s="146"/>
      <c r="F22" s="146"/>
      <c r="G22" s="146"/>
      <c r="H22" s="146"/>
      <c r="I22" s="146"/>
      <c r="J22" s="146"/>
      <c r="K22" s="146"/>
      <c r="L22" s="146"/>
      <c r="M22" s="146"/>
      <c r="N22" s="146"/>
    </row>
    <row r="23" spans="2:14" ht="15.75" x14ac:dyDescent="0.5">
      <c r="B23" s="6"/>
      <c r="C23" s="428" t="s">
        <v>204</v>
      </c>
      <c r="D23" s="429"/>
      <c r="E23" s="429"/>
      <c r="F23" s="430"/>
      <c r="G23" s="371" t="s">
        <v>205</v>
      </c>
      <c r="H23" s="371"/>
      <c r="I23" s="432" t="s">
        <v>206</v>
      </c>
      <c r="J23" s="371" t="s">
        <v>315</v>
      </c>
      <c r="K23" s="371"/>
      <c r="L23" s="147"/>
      <c r="M23" s="6"/>
      <c r="N23" s="6"/>
    </row>
    <row r="24" spans="2:14" ht="29.25" customHeight="1" x14ac:dyDescent="0.5">
      <c r="B24" s="6"/>
      <c r="C24" s="277"/>
      <c r="D24" s="431"/>
      <c r="E24" s="431"/>
      <c r="F24" s="278"/>
      <c r="G24" s="371"/>
      <c r="H24" s="371"/>
      <c r="I24" s="433"/>
      <c r="J24" s="371"/>
      <c r="K24" s="371"/>
      <c r="L24" s="147"/>
      <c r="M24" s="6"/>
      <c r="N24" s="6"/>
    </row>
    <row r="25" spans="2:14" ht="15.75" x14ac:dyDescent="0.5">
      <c r="B25" s="6"/>
      <c r="C25" s="115" t="s">
        <v>272</v>
      </c>
      <c r="D25" s="382" t="s">
        <v>207</v>
      </c>
      <c r="E25" s="382"/>
      <c r="F25" s="382"/>
      <c r="G25" s="414">
        <f>'A - Income'!G24</f>
        <v>0</v>
      </c>
      <c r="H25" s="414"/>
      <c r="I25" s="150"/>
      <c r="J25" s="412"/>
      <c r="K25" s="413"/>
      <c r="L25" s="147"/>
    </row>
    <row r="26" spans="2:14" ht="15.75" x14ac:dyDescent="0.5">
      <c r="B26" s="6"/>
      <c r="C26" s="115" t="s">
        <v>277</v>
      </c>
      <c r="D26" s="382" t="s">
        <v>51</v>
      </c>
      <c r="E26" s="382"/>
      <c r="F26" s="382"/>
      <c r="G26" s="412">
        <f ca="1">'A - Income'!G54</f>
        <v>0</v>
      </c>
      <c r="H26" s="413"/>
      <c r="I26" s="150"/>
      <c r="J26" s="412"/>
      <c r="K26" s="413"/>
      <c r="L26" s="147"/>
    </row>
    <row r="27" spans="2:14" ht="15.75" x14ac:dyDescent="0.5">
      <c r="B27" s="6"/>
      <c r="C27" s="418" t="s">
        <v>208</v>
      </c>
      <c r="D27" s="419"/>
      <c r="E27" s="419"/>
      <c r="F27" s="420"/>
      <c r="G27" s="421">
        <f ca="1">SUM(G25:H26)</f>
        <v>0</v>
      </c>
      <c r="H27" s="422"/>
      <c r="I27" s="151"/>
      <c r="J27" s="421">
        <f>SUM(J25:K26)</f>
        <v>0</v>
      </c>
      <c r="K27" s="422"/>
      <c r="L27" s="147"/>
    </row>
    <row r="28" spans="2:14" ht="15.75" x14ac:dyDescent="0.5">
      <c r="B28" s="6"/>
      <c r="C28" s="373"/>
      <c r="D28" s="415"/>
      <c r="E28" s="415"/>
      <c r="F28" s="374"/>
      <c r="G28" s="416"/>
      <c r="H28" s="417"/>
      <c r="I28" s="152"/>
      <c r="J28" s="416"/>
      <c r="K28" s="417"/>
      <c r="L28" s="147"/>
      <c r="M28" s="447"/>
      <c r="N28" s="447"/>
    </row>
    <row r="29" spans="2:14" ht="15.75" x14ac:dyDescent="0.5">
      <c r="B29" s="6"/>
      <c r="C29" s="115" t="s">
        <v>209</v>
      </c>
      <c r="D29" s="382" t="s">
        <v>210</v>
      </c>
      <c r="E29" s="382"/>
      <c r="F29" s="382"/>
      <c r="G29" s="412"/>
      <c r="H29" s="413"/>
      <c r="I29" s="152"/>
      <c r="J29" s="412"/>
      <c r="K29" s="413"/>
      <c r="L29" s="147"/>
      <c r="M29" s="134"/>
      <c r="N29" s="134"/>
    </row>
    <row r="30" spans="2:14" ht="15.75" x14ac:dyDescent="0.5">
      <c r="B30" s="6"/>
      <c r="C30" s="115">
        <v>3</v>
      </c>
      <c r="D30" s="382" t="s">
        <v>59</v>
      </c>
      <c r="E30" s="382"/>
      <c r="F30" s="382"/>
      <c r="G30" s="412">
        <f ca="1">'B - Operating'!G213</f>
        <v>0</v>
      </c>
      <c r="H30" s="413"/>
      <c r="I30" s="82"/>
      <c r="J30" s="412"/>
      <c r="K30" s="413"/>
      <c r="L30" s="147" t="str">
        <f ca="1">IF($G$30 &lt; $G$25 * 0.5," =&gt;&lt;= Food costs are less than 50% of estimated reimbursement.","")</f>
        <v/>
      </c>
      <c r="M30" s="148"/>
      <c r="N30" s="149"/>
    </row>
    <row r="31" spans="2:14" ht="15.75" x14ac:dyDescent="0.5">
      <c r="B31" s="6"/>
      <c r="C31" s="81" t="s">
        <v>135</v>
      </c>
      <c r="D31" s="378" t="s">
        <v>348</v>
      </c>
      <c r="E31" s="379"/>
      <c r="F31" s="380"/>
      <c r="G31" s="412">
        <f ca="1">'B - Operating'!G214</f>
        <v>0</v>
      </c>
      <c r="H31" s="413"/>
      <c r="I31" s="82"/>
      <c r="J31" s="412"/>
      <c r="K31" s="413"/>
      <c r="L31" s="147"/>
      <c r="M31" s="148"/>
      <c r="N31" s="149"/>
    </row>
    <row r="32" spans="2:14" ht="15.75" x14ac:dyDescent="0.5">
      <c r="B32" s="6"/>
      <c r="C32" s="81" t="s">
        <v>136</v>
      </c>
      <c r="D32" s="120" t="s">
        <v>349</v>
      </c>
      <c r="E32" s="114"/>
      <c r="F32" s="121"/>
      <c r="G32" s="412">
        <f ca="1">'B - Operating'!G215</f>
        <v>0</v>
      </c>
      <c r="H32" s="413"/>
      <c r="I32" s="82"/>
      <c r="J32" s="116"/>
      <c r="K32" s="117"/>
      <c r="L32" s="147"/>
      <c r="M32" s="148"/>
      <c r="N32" s="149"/>
    </row>
    <row r="33" spans="2:14" ht="15.75" x14ac:dyDescent="0.5">
      <c r="B33" s="6"/>
      <c r="C33" s="115">
        <v>5</v>
      </c>
      <c r="D33" s="382" t="s">
        <v>137</v>
      </c>
      <c r="E33" s="382"/>
      <c r="F33" s="382"/>
      <c r="G33" s="412">
        <f ca="1">'B - Operating'!G216</f>
        <v>0</v>
      </c>
      <c r="H33" s="413"/>
      <c r="I33" s="82"/>
      <c r="J33" s="412"/>
      <c r="K33" s="413"/>
      <c r="L33" s="147"/>
      <c r="M33" s="148"/>
      <c r="N33" s="149"/>
    </row>
    <row r="34" spans="2:14" ht="15.75" x14ac:dyDescent="0.5">
      <c r="B34" s="6"/>
      <c r="C34" s="115">
        <v>6</v>
      </c>
      <c r="D34" s="6" t="s">
        <v>138</v>
      </c>
      <c r="E34" s="6"/>
      <c r="F34" s="6"/>
      <c r="G34" s="412">
        <f ca="1">'B - Operating'!G217</f>
        <v>0</v>
      </c>
      <c r="H34" s="413"/>
      <c r="I34" s="82"/>
      <c r="J34" s="412"/>
      <c r="K34" s="413"/>
      <c r="L34" s="147"/>
      <c r="M34" s="148"/>
      <c r="N34" s="149"/>
    </row>
    <row r="35" spans="2:14" ht="15.75" x14ac:dyDescent="0.5">
      <c r="B35" s="6"/>
      <c r="C35" s="115">
        <v>7</v>
      </c>
      <c r="D35" s="382" t="s">
        <v>139</v>
      </c>
      <c r="E35" s="382"/>
      <c r="F35" s="382"/>
      <c r="G35" s="412">
        <f ca="1">'B - Operating'!G218</f>
        <v>0</v>
      </c>
      <c r="H35" s="413"/>
      <c r="I35" s="82"/>
      <c r="J35" s="412"/>
      <c r="K35" s="413"/>
      <c r="L35" s="147"/>
      <c r="M35" s="148"/>
      <c r="N35" s="149"/>
    </row>
    <row r="36" spans="2:14" ht="15.75" x14ac:dyDescent="0.5">
      <c r="B36" s="6"/>
      <c r="C36" s="115">
        <v>8</v>
      </c>
      <c r="D36" s="382" t="s">
        <v>211</v>
      </c>
      <c r="E36" s="382"/>
      <c r="F36" s="382"/>
      <c r="G36" s="412">
        <f ca="1">'B - Operating'!G219</f>
        <v>0</v>
      </c>
      <c r="H36" s="413"/>
      <c r="I36" s="82"/>
      <c r="J36" s="412"/>
      <c r="K36" s="413"/>
      <c r="L36" s="147"/>
      <c r="M36" s="148"/>
      <c r="N36" s="149"/>
    </row>
    <row r="37" spans="2:14" ht="15.75" x14ac:dyDescent="0.5">
      <c r="B37" s="6"/>
      <c r="C37" s="81" t="s">
        <v>142</v>
      </c>
      <c r="D37" s="382" t="s">
        <v>141</v>
      </c>
      <c r="E37" s="382"/>
      <c r="F37" s="382"/>
      <c r="G37" s="412">
        <f ca="1">'B - Operating'!G220</f>
        <v>0</v>
      </c>
      <c r="H37" s="413"/>
      <c r="I37" s="82"/>
      <c r="J37" s="412"/>
      <c r="K37" s="413"/>
      <c r="L37" s="147"/>
      <c r="M37" s="148"/>
      <c r="N37" s="149"/>
    </row>
    <row r="38" spans="2:14" ht="15.75" x14ac:dyDescent="0.5">
      <c r="B38" s="6"/>
      <c r="C38" s="81" t="s">
        <v>144</v>
      </c>
      <c r="D38" s="382" t="s">
        <v>143</v>
      </c>
      <c r="E38" s="382"/>
      <c r="F38" s="382"/>
      <c r="G38" s="412">
        <f ca="1">'B - Operating'!G221</f>
        <v>0</v>
      </c>
      <c r="H38" s="413"/>
      <c r="I38" s="82"/>
      <c r="J38" s="412"/>
      <c r="K38" s="413"/>
      <c r="L38" s="147"/>
      <c r="M38" s="148"/>
      <c r="N38" s="149"/>
    </row>
    <row r="39" spans="2:14" ht="15.75" x14ac:dyDescent="0.5">
      <c r="B39" s="6"/>
      <c r="C39" s="418" t="s">
        <v>212</v>
      </c>
      <c r="D39" s="419"/>
      <c r="E39" s="419"/>
      <c r="F39" s="420"/>
      <c r="G39" s="421">
        <f ca="1">SUM(G30:H38)</f>
        <v>0</v>
      </c>
      <c r="H39" s="422"/>
      <c r="I39" s="151"/>
      <c r="J39" s="421">
        <f>SUM(J30:K38)</f>
        <v>0</v>
      </c>
      <c r="K39" s="422"/>
      <c r="L39" s="147"/>
      <c r="N39" s="149"/>
    </row>
    <row r="40" spans="2:14" ht="15.75" x14ac:dyDescent="0.5">
      <c r="B40" s="6"/>
      <c r="C40" s="373"/>
      <c r="D40" s="415"/>
      <c r="E40" s="415"/>
      <c r="F40" s="374"/>
      <c r="G40" s="416"/>
      <c r="H40" s="417"/>
      <c r="I40" s="152"/>
      <c r="J40" s="416"/>
      <c r="K40" s="417"/>
      <c r="L40" s="147"/>
      <c r="N40" s="149"/>
    </row>
    <row r="41" spans="2:14" ht="15.75" x14ac:dyDescent="0.5">
      <c r="B41" s="6"/>
      <c r="C41" s="115" t="s">
        <v>213</v>
      </c>
      <c r="D41" s="382" t="s">
        <v>214</v>
      </c>
      <c r="E41" s="382"/>
      <c r="F41" s="382"/>
      <c r="G41" s="412"/>
      <c r="H41" s="413"/>
      <c r="I41" s="153"/>
      <c r="J41" s="412"/>
      <c r="K41" s="413"/>
      <c r="L41" s="147"/>
      <c r="N41" s="149"/>
    </row>
    <row r="42" spans="2:14" ht="15.75" x14ac:dyDescent="0.5">
      <c r="B42" s="6"/>
      <c r="C42" s="115">
        <v>10</v>
      </c>
      <c r="D42" s="382" t="s">
        <v>138</v>
      </c>
      <c r="E42" s="382"/>
      <c r="F42" s="382"/>
      <c r="G42" s="412">
        <f ca="1">'C - Administrative'!H140</f>
        <v>0</v>
      </c>
      <c r="H42" s="413"/>
      <c r="I42" s="82"/>
      <c r="J42" s="412"/>
      <c r="K42" s="413"/>
      <c r="L42" s="147"/>
      <c r="M42" s="148"/>
      <c r="N42" s="149"/>
    </row>
    <row r="43" spans="2:14" ht="15.75" x14ac:dyDescent="0.5">
      <c r="B43" s="6"/>
      <c r="C43" s="115">
        <v>11</v>
      </c>
      <c r="D43" s="382" t="s">
        <v>139</v>
      </c>
      <c r="E43" s="382"/>
      <c r="F43" s="382"/>
      <c r="G43" s="412">
        <f ca="1">'C - Administrative'!H141</f>
        <v>0</v>
      </c>
      <c r="H43" s="413"/>
      <c r="I43" s="82"/>
      <c r="J43" s="412"/>
      <c r="K43" s="413"/>
      <c r="L43" s="147"/>
      <c r="M43" s="148"/>
      <c r="N43" s="149"/>
    </row>
    <row r="44" spans="2:14" ht="15.75" x14ac:dyDescent="0.5">
      <c r="B44" s="6"/>
      <c r="C44" s="115">
        <v>12</v>
      </c>
      <c r="D44" s="382" t="s">
        <v>215</v>
      </c>
      <c r="E44" s="382"/>
      <c r="F44" s="382"/>
      <c r="G44" s="412">
        <f ca="1">'C - Administrative'!H142</f>
        <v>0</v>
      </c>
      <c r="H44" s="413"/>
      <c r="I44" s="82"/>
      <c r="J44" s="412"/>
      <c r="K44" s="413"/>
      <c r="L44" s="147"/>
      <c r="M44" s="148"/>
      <c r="N44" s="149"/>
    </row>
    <row r="45" spans="2:14" ht="15.75" x14ac:dyDescent="0.5">
      <c r="B45" s="6"/>
      <c r="C45" s="81" t="s">
        <v>192</v>
      </c>
      <c r="D45" s="382" t="s">
        <v>141</v>
      </c>
      <c r="E45" s="382"/>
      <c r="F45" s="382"/>
      <c r="G45" s="412">
        <f ca="1">'C - Administrative'!H143</f>
        <v>0</v>
      </c>
      <c r="H45" s="413"/>
      <c r="I45" s="82"/>
      <c r="J45" s="414"/>
      <c r="K45" s="414"/>
      <c r="L45" s="147"/>
      <c r="M45" s="148"/>
      <c r="N45" s="149"/>
    </row>
    <row r="46" spans="2:14" ht="15.75" x14ac:dyDescent="0.5">
      <c r="B46" s="6"/>
      <c r="C46" s="81" t="s">
        <v>193</v>
      </c>
      <c r="D46" s="382" t="s">
        <v>143</v>
      </c>
      <c r="E46" s="382"/>
      <c r="F46" s="382"/>
      <c r="G46" s="412">
        <f ca="1">'C - Administrative'!H144</f>
        <v>0</v>
      </c>
      <c r="H46" s="413"/>
      <c r="I46" s="82"/>
      <c r="J46" s="414"/>
      <c r="K46" s="414"/>
      <c r="L46" s="147"/>
      <c r="M46" s="148"/>
      <c r="N46" s="149"/>
    </row>
    <row r="47" spans="2:14" ht="15.75" x14ac:dyDescent="0.5">
      <c r="B47" s="6"/>
      <c r="C47" s="406" t="s">
        <v>216</v>
      </c>
      <c r="D47" s="407"/>
      <c r="E47" s="407"/>
      <c r="F47" s="408"/>
      <c r="G47" s="409">
        <f ca="1">SUM(G42:H46)</f>
        <v>0</v>
      </c>
      <c r="H47" s="409"/>
      <c r="I47" s="154"/>
      <c r="J47" s="409">
        <f>SUM(J42:K46)</f>
        <v>0</v>
      </c>
      <c r="K47" s="409"/>
      <c r="L47" s="147" t="str">
        <f ca="1">IF($G$47&gt;$G$25*0.15,"=&gt;&lt;= Administrative expenses exceed 15% of estimated reimbursement.","")</f>
        <v/>
      </c>
      <c r="M47" s="6"/>
      <c r="N47" s="6"/>
    </row>
    <row r="48" spans="2:14" ht="15.75" x14ac:dyDescent="0.5">
      <c r="B48" s="6"/>
      <c r="C48" s="406" t="s">
        <v>217</v>
      </c>
      <c r="D48" s="407"/>
      <c r="E48" s="407"/>
      <c r="F48" s="408"/>
      <c r="G48" s="409">
        <f ca="1">SUM(G39,G47)</f>
        <v>0</v>
      </c>
      <c r="H48" s="409"/>
      <c r="I48" s="154"/>
      <c r="J48" s="409">
        <f>SUM(J39,J47)</f>
        <v>0</v>
      </c>
      <c r="K48" s="409"/>
      <c r="L48" s="147"/>
      <c r="M48" s="6"/>
      <c r="N48" s="6"/>
    </row>
    <row r="49" spans="2:14" ht="15.75" x14ac:dyDescent="0.5">
      <c r="B49" s="6"/>
      <c r="C49" s="406" t="s">
        <v>218</v>
      </c>
      <c r="D49" s="407"/>
      <c r="E49" s="407"/>
      <c r="F49" s="408"/>
      <c r="G49" s="409">
        <f ca="1">G27-G48</f>
        <v>0</v>
      </c>
      <c r="H49" s="409"/>
      <c r="I49" s="154"/>
      <c r="J49" s="409">
        <f>J27-J48</f>
        <v>0</v>
      </c>
      <c r="K49" s="409"/>
      <c r="L49" s="147" t="str">
        <f ca="1">IF($G$49&lt;0,"=&gt;&lt;= non-program funds must be identified on Schedule A.","")</f>
        <v/>
      </c>
      <c r="M49" s="6"/>
      <c r="N49" s="6"/>
    </row>
    <row r="50" spans="2:14" ht="15.75" x14ac:dyDescent="0.5">
      <c r="D50" s="6"/>
    </row>
    <row r="51" spans="2:14" ht="15.75" x14ac:dyDescent="0.5">
      <c r="D51" s="6"/>
    </row>
    <row r="52" spans="2:14" ht="15.75" x14ac:dyDescent="0.5">
      <c r="C52" s="94" t="s">
        <v>219</v>
      </c>
      <c r="D52" s="94"/>
      <c r="E52" s="94"/>
      <c r="F52" s="94"/>
      <c r="G52" s="94"/>
      <c r="H52" s="94"/>
      <c r="I52" s="94"/>
      <c r="J52" s="94"/>
      <c r="K52" s="94"/>
    </row>
    <row r="53" spans="2:14" ht="15.75" x14ac:dyDescent="0.5">
      <c r="C53" s="227" t="s">
        <v>207</v>
      </c>
      <c r="D53" s="228"/>
      <c r="E53" s="228"/>
      <c r="F53" s="229"/>
      <c r="G53" s="388">
        <f ca="1">G27</f>
        <v>0</v>
      </c>
      <c r="H53" s="211"/>
      <c r="I53" s="93"/>
    </row>
    <row r="54" spans="2:14" ht="15.75" x14ac:dyDescent="0.5">
      <c r="C54" s="227" t="s">
        <v>220</v>
      </c>
      <c r="D54" s="228"/>
      <c r="E54" s="228"/>
      <c r="F54" s="229"/>
      <c r="G54" s="388">
        <f>SUMIF($I$29:$I$46,"Yes",$G$29:$H$46)</f>
        <v>0</v>
      </c>
      <c r="H54" s="211"/>
      <c r="I54" s="6"/>
      <c r="J54" s="6"/>
      <c r="K54" s="6"/>
    </row>
    <row r="55" spans="2:14" ht="15.75" x14ac:dyDescent="0.5">
      <c r="C55" s="411" t="s">
        <v>221</v>
      </c>
      <c r="D55" s="411"/>
      <c r="E55" s="411"/>
      <c r="F55" s="411"/>
      <c r="G55" s="410">
        <f ca="1">G53-G54</f>
        <v>0</v>
      </c>
      <c r="H55" s="410"/>
      <c r="I55" s="6"/>
      <c r="J55" s="6"/>
      <c r="K55" s="6"/>
    </row>
    <row r="56" spans="2:14" ht="15.75" x14ac:dyDescent="0.5">
      <c r="C56" s="404"/>
      <c r="D56" s="404"/>
      <c r="E56" s="404"/>
      <c r="F56" s="404"/>
      <c r="G56" s="404"/>
      <c r="H56" s="405"/>
      <c r="I56" s="405"/>
      <c r="J56" s="405"/>
    </row>
    <row r="57" spans="2:14" ht="15.75" x14ac:dyDescent="0.5">
      <c r="C57" s="404"/>
      <c r="D57" s="404"/>
      <c r="E57" s="186"/>
      <c r="F57" s="186"/>
      <c r="G57" s="186"/>
      <c r="H57" s="186"/>
      <c r="I57" s="186"/>
      <c r="J57" s="186"/>
    </row>
    <row r="58" spans="2:14" ht="15.75" x14ac:dyDescent="0.5">
      <c r="C58" s="6"/>
      <c r="D58" s="6"/>
      <c r="E58" s="186"/>
      <c r="F58" s="186"/>
      <c r="G58" s="186"/>
      <c r="H58" s="186"/>
      <c r="I58" s="186"/>
      <c r="J58" s="186"/>
    </row>
    <row r="59" spans="2:14" ht="15.75" x14ac:dyDescent="0.5">
      <c r="C59" s="6"/>
      <c r="D59" s="6"/>
      <c r="E59" s="186"/>
      <c r="F59" s="186"/>
      <c r="G59" s="186"/>
      <c r="H59" s="186"/>
      <c r="I59" s="186"/>
      <c r="J59" s="186"/>
    </row>
    <row r="60" spans="2:14" ht="15.75" x14ac:dyDescent="0.5">
      <c r="C60" s="6"/>
      <c r="D60" s="6"/>
      <c r="E60" s="6"/>
      <c r="F60" s="6"/>
      <c r="G60" s="6"/>
      <c r="H60" s="6"/>
      <c r="I60" s="6"/>
      <c r="J60" s="6"/>
    </row>
  </sheetData>
  <sheetProtection algorithmName="SHA-512" hashValue="MhzF+WQTcTzaMpwizMshwyMjMqwJ5qrzJ8Qo4RDRA0eFtKTEjPG9HcTCvobpB5pHFDZ+dc+xvyNgpycdgdUs1Q==" saltValue="5OH6uG01cg5SGhsIMpUFxA==" spinCount="100000" sheet="1" objects="1" scenarios="1"/>
  <protectedRanges>
    <protectedRange password="CB1D" sqref="J25:J26 J42:K46 J30:K38" name="approvedamount"/>
    <protectedRange password="CB1D" sqref="G53 E57 H56:I56" name="editchecks"/>
  </protectedRanges>
  <mergeCells count="107">
    <mergeCell ref="M28:N28"/>
    <mergeCell ref="D29:F29"/>
    <mergeCell ref="G29:H29"/>
    <mergeCell ref="J29:K29"/>
    <mergeCell ref="D25:F25"/>
    <mergeCell ref="G25:H25"/>
    <mergeCell ref="J25:K25"/>
    <mergeCell ref="C17:F17"/>
    <mergeCell ref="D30:F30"/>
    <mergeCell ref="G30:H30"/>
    <mergeCell ref="J30:K30"/>
    <mergeCell ref="C27:F27"/>
    <mergeCell ref="G27:H27"/>
    <mergeCell ref="J27:K27"/>
    <mergeCell ref="C28:F28"/>
    <mergeCell ref="G28:H28"/>
    <mergeCell ref="J28:K28"/>
    <mergeCell ref="M8:N8"/>
    <mergeCell ref="C9:E9"/>
    <mergeCell ref="F9:J9"/>
    <mergeCell ref="K9:L9"/>
    <mergeCell ref="M9:N9"/>
    <mergeCell ref="C11:F11"/>
    <mergeCell ref="G11:H11"/>
    <mergeCell ref="C12:F12"/>
    <mergeCell ref="G12:H12"/>
    <mergeCell ref="G32:H32"/>
    <mergeCell ref="B6:K6"/>
    <mergeCell ref="C8:E8"/>
    <mergeCell ref="F8:J8"/>
    <mergeCell ref="K8:L8"/>
    <mergeCell ref="C23:F24"/>
    <mergeCell ref="G23:H24"/>
    <mergeCell ref="I23:I24"/>
    <mergeCell ref="C15:F15"/>
    <mergeCell ref="G15:H15"/>
    <mergeCell ref="G17:H17"/>
    <mergeCell ref="C16:F16"/>
    <mergeCell ref="G16:H16"/>
    <mergeCell ref="C20:K21"/>
    <mergeCell ref="J23:K24"/>
    <mergeCell ref="D31:F31"/>
    <mergeCell ref="G31:H31"/>
    <mergeCell ref="J31:K31"/>
    <mergeCell ref="D26:F26"/>
    <mergeCell ref="G26:H26"/>
    <mergeCell ref="J26:K26"/>
    <mergeCell ref="D33:F33"/>
    <mergeCell ref="G33:H33"/>
    <mergeCell ref="J33:K33"/>
    <mergeCell ref="G34:H34"/>
    <mergeCell ref="J34:K34"/>
    <mergeCell ref="D35:F35"/>
    <mergeCell ref="G35:H35"/>
    <mergeCell ref="J35:K35"/>
    <mergeCell ref="D36:F36"/>
    <mergeCell ref="G36:H36"/>
    <mergeCell ref="J36:K36"/>
    <mergeCell ref="D37:F37"/>
    <mergeCell ref="G37:H37"/>
    <mergeCell ref="J37:K37"/>
    <mergeCell ref="D38:F38"/>
    <mergeCell ref="G38:H38"/>
    <mergeCell ref="J38:K38"/>
    <mergeCell ref="C39:F39"/>
    <mergeCell ref="G39:H39"/>
    <mergeCell ref="J39:K39"/>
    <mergeCell ref="C40:F40"/>
    <mergeCell ref="G40:H40"/>
    <mergeCell ref="J40:K40"/>
    <mergeCell ref="D41:F41"/>
    <mergeCell ref="G41:H41"/>
    <mergeCell ref="J41:K41"/>
    <mergeCell ref="D42:F42"/>
    <mergeCell ref="G42:H42"/>
    <mergeCell ref="J42:K42"/>
    <mergeCell ref="D46:F46"/>
    <mergeCell ref="G46:H46"/>
    <mergeCell ref="J46:K46"/>
    <mergeCell ref="C47:F47"/>
    <mergeCell ref="G47:H47"/>
    <mergeCell ref="J47:K47"/>
    <mergeCell ref="D43:F43"/>
    <mergeCell ref="G43:H43"/>
    <mergeCell ref="J43:K43"/>
    <mergeCell ref="D44:F44"/>
    <mergeCell ref="G44:H44"/>
    <mergeCell ref="J44:K44"/>
    <mergeCell ref="D45:F45"/>
    <mergeCell ref="G45:H45"/>
    <mergeCell ref="J45:K45"/>
    <mergeCell ref="C57:D57"/>
    <mergeCell ref="E57:J59"/>
    <mergeCell ref="C56:G56"/>
    <mergeCell ref="H56:J56"/>
    <mergeCell ref="G53:H53"/>
    <mergeCell ref="C48:F48"/>
    <mergeCell ref="G48:H48"/>
    <mergeCell ref="J48:K48"/>
    <mergeCell ref="G54:H54"/>
    <mergeCell ref="G55:H55"/>
    <mergeCell ref="C55:F55"/>
    <mergeCell ref="C49:F49"/>
    <mergeCell ref="G49:H49"/>
    <mergeCell ref="J49:K49"/>
    <mergeCell ref="C53:F53"/>
    <mergeCell ref="C54:F54"/>
  </mergeCells>
  <conditionalFormatting sqref="E57:J59">
    <cfRule type="expression" dxfId="3" priority="2" stopIfTrue="1">
      <formula>IF(AND($C$57&lt;&gt;"",$E$57=""),TRUE,FALSE)</formula>
    </cfRule>
  </conditionalFormatting>
  <conditionalFormatting sqref="H56:J56">
    <cfRule type="expression" dxfId="2" priority="3" stopIfTrue="1">
      <formula>IF(AND($C56&lt;&gt;"",$H$56=""),TRUE,FALSE)</formula>
    </cfRule>
  </conditionalFormatting>
  <conditionalFormatting sqref="I54:K55">
    <cfRule type="expression" dxfId="1" priority="1" stopIfTrue="1">
      <formula>IF(I54&lt;&gt;"",TRUE,FALSE)</formula>
    </cfRule>
  </conditionalFormatting>
  <conditionalFormatting sqref="M30:N46">
    <cfRule type="expression" dxfId="0" priority="11" stopIfTrue="1">
      <formula>IF($G$53="Yes",IF($N30&gt;=1,TRUE,FALSE),FALSE)</formula>
    </cfRule>
  </conditionalFormatting>
  <dataValidations count="2">
    <dataValidation showDropDown="1" showInputMessage="1" showErrorMessage="1" sqref="G53:H53" xr:uid="{00000000-0002-0000-0400-000000000000}"/>
    <dataValidation type="list" showInputMessage="1" showErrorMessage="1" sqref="I42:I46 I30:I38" xr:uid="{00000000-0002-0000-0400-000001000000}">
      <formula1>"Yes, No, N/A"</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X31"/>
  <sheetViews>
    <sheetView zoomScale="91" zoomScaleNormal="91" workbookViewId="0">
      <selection activeCell="B3" sqref="B3"/>
    </sheetView>
  </sheetViews>
  <sheetFormatPr defaultColWidth="9.19921875" defaultRowHeight="14.25" x14ac:dyDescent="0.45"/>
  <cols>
    <col min="1" max="1" width="3.19921875" style="3" customWidth="1"/>
    <col min="2" max="2" width="17" style="3" bestFit="1" customWidth="1"/>
    <col min="3" max="3" width="52.73046875" style="55" customWidth="1"/>
    <col min="4" max="4" width="45.53125" style="3" customWidth="1"/>
    <col min="5" max="5" width="75.19921875" style="3" customWidth="1"/>
    <col min="6" max="6" width="52.6640625" style="3" customWidth="1"/>
    <col min="7" max="16384" width="9.19921875" style="3"/>
  </cols>
  <sheetData>
    <row r="1" spans="1:50" x14ac:dyDescent="0.45">
      <c r="A1" s="26" t="s">
        <v>278</v>
      </c>
    </row>
    <row r="2" spans="1:50" x14ac:dyDescent="0.45">
      <c r="A2" s="26" t="s">
        <v>0</v>
      </c>
    </row>
    <row r="3" spans="1:50" x14ac:dyDescent="0.45">
      <c r="A3" s="26" t="str">
        <f>'A - Income'!A3</f>
        <v>Budget - 2026</v>
      </c>
    </row>
    <row r="4" spans="1:50" x14ac:dyDescent="0.45">
      <c r="A4" s="26"/>
    </row>
    <row r="5" spans="1:50" ht="15" customHeight="1" x14ac:dyDescent="0.45">
      <c r="B5" s="450" t="s">
        <v>273</v>
      </c>
      <c r="C5" s="450"/>
      <c r="D5" s="450"/>
      <c r="E5" s="450"/>
      <c r="F5" s="450"/>
    </row>
    <row r="6" spans="1:50" ht="22.5" customHeight="1" x14ac:dyDescent="0.45">
      <c r="B6" s="450"/>
      <c r="C6" s="450"/>
      <c r="D6" s="450"/>
      <c r="E6" s="450"/>
      <c r="F6" s="450"/>
    </row>
    <row r="7" spans="1:50" ht="22.5" customHeight="1" x14ac:dyDescent="0.5">
      <c r="B7" s="453" t="s">
        <v>275</v>
      </c>
      <c r="C7" s="453"/>
      <c r="D7" s="453"/>
      <c r="E7" s="453"/>
      <c r="F7" s="453"/>
    </row>
    <row r="8" spans="1:50" ht="14.65" thickBot="1" x14ac:dyDescent="0.5"/>
    <row r="9" spans="1:50" ht="23.65" thickBot="1" x14ac:dyDescent="0.75">
      <c r="B9" s="451" t="s">
        <v>222</v>
      </c>
      <c r="C9" s="452"/>
      <c r="D9" s="452"/>
      <c r="E9" s="452"/>
      <c r="F9" s="452"/>
    </row>
    <row r="10" spans="1:50" ht="15.75" x14ac:dyDescent="0.45">
      <c r="B10" s="87" t="s">
        <v>223</v>
      </c>
      <c r="C10" s="88" t="s">
        <v>48</v>
      </c>
      <c r="D10" s="89" t="s">
        <v>224</v>
      </c>
      <c r="E10" s="89" t="s">
        <v>225</v>
      </c>
      <c r="F10" s="86" t="s">
        <v>316</v>
      </c>
    </row>
    <row r="11" spans="1:50" customFormat="1" ht="47.25" x14ac:dyDescent="0.5">
      <c r="B11" s="57" t="s">
        <v>226</v>
      </c>
      <c r="C11" s="58" t="s">
        <v>267</v>
      </c>
      <c r="D11" s="24" t="s">
        <v>50</v>
      </c>
      <c r="E11" s="58" t="s">
        <v>356</v>
      </c>
      <c r="F11" s="84" t="s">
        <v>355</v>
      </c>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row>
    <row r="12" spans="1:50" ht="15.75" x14ac:dyDescent="0.5">
      <c r="B12" s="57" t="s">
        <v>227</v>
      </c>
      <c r="C12" s="58" t="s">
        <v>228</v>
      </c>
      <c r="D12" s="24" t="s">
        <v>229</v>
      </c>
      <c r="E12" s="85" t="s">
        <v>230</v>
      </c>
      <c r="F12" s="83" t="s">
        <v>231</v>
      </c>
    </row>
    <row r="13" spans="1:50" ht="47.25" x14ac:dyDescent="0.5">
      <c r="B13" s="57" t="s">
        <v>227</v>
      </c>
      <c r="C13" s="58" t="s">
        <v>357</v>
      </c>
      <c r="D13" s="24" t="s">
        <v>348</v>
      </c>
      <c r="E13" s="58" t="s">
        <v>232</v>
      </c>
      <c r="F13" s="84" t="s">
        <v>233</v>
      </c>
    </row>
    <row r="14" spans="1:50" ht="78.75" x14ac:dyDescent="0.5">
      <c r="B14" s="57" t="s">
        <v>227</v>
      </c>
      <c r="C14" s="58" t="s">
        <v>345</v>
      </c>
      <c r="D14" s="24" t="s">
        <v>349</v>
      </c>
      <c r="E14" s="58" t="s">
        <v>234</v>
      </c>
      <c r="F14" s="84" t="s">
        <v>235</v>
      </c>
    </row>
    <row r="15" spans="1:50" ht="31.5" x14ac:dyDescent="0.5">
      <c r="B15" s="57" t="s">
        <v>227</v>
      </c>
      <c r="C15" s="58" t="s">
        <v>236</v>
      </c>
      <c r="D15" s="24" t="s">
        <v>237</v>
      </c>
      <c r="E15" s="85" t="s">
        <v>238</v>
      </c>
      <c r="F15" s="84" t="s">
        <v>239</v>
      </c>
    </row>
    <row r="16" spans="1:50" ht="47.25" x14ac:dyDescent="0.5">
      <c r="B16" s="57" t="s">
        <v>227</v>
      </c>
      <c r="C16" s="58" t="s">
        <v>73</v>
      </c>
      <c r="D16" s="24" t="s">
        <v>75</v>
      </c>
      <c r="E16" s="58" t="s">
        <v>361</v>
      </c>
      <c r="F16" s="84" t="s">
        <v>360</v>
      </c>
    </row>
    <row r="17" spans="2:6" ht="31.5" x14ac:dyDescent="0.5">
      <c r="B17" s="57" t="s">
        <v>227</v>
      </c>
      <c r="C17" s="58" t="s">
        <v>89</v>
      </c>
      <c r="D17" s="24" t="s">
        <v>92</v>
      </c>
      <c r="E17" s="58" t="s">
        <v>240</v>
      </c>
      <c r="F17" s="84" t="s">
        <v>241</v>
      </c>
    </row>
    <row r="18" spans="2:6" ht="31.5" x14ac:dyDescent="0.5">
      <c r="B18" s="57" t="s">
        <v>227</v>
      </c>
      <c r="C18" s="58" t="s">
        <v>242</v>
      </c>
      <c r="D18" s="24" t="s">
        <v>243</v>
      </c>
      <c r="E18" s="58" t="s">
        <v>244</v>
      </c>
      <c r="F18" s="84" t="s">
        <v>245</v>
      </c>
    </row>
    <row r="19" spans="2:6" ht="47.25" x14ac:dyDescent="0.5">
      <c r="B19" s="57" t="s">
        <v>227</v>
      </c>
      <c r="C19" s="58" t="s">
        <v>246</v>
      </c>
      <c r="D19" s="24" t="s">
        <v>247</v>
      </c>
      <c r="E19" s="58" t="s">
        <v>248</v>
      </c>
      <c r="F19" s="84" t="s">
        <v>249</v>
      </c>
    </row>
    <row r="20" spans="2:6" ht="31.5" x14ac:dyDescent="0.5">
      <c r="B20" s="57" t="s">
        <v>227</v>
      </c>
      <c r="C20" s="58" t="s">
        <v>250</v>
      </c>
      <c r="D20" s="24" t="s">
        <v>251</v>
      </c>
      <c r="E20" s="58" t="s">
        <v>252</v>
      </c>
      <c r="F20" s="84" t="s">
        <v>317</v>
      </c>
    </row>
    <row r="21" spans="2:6" ht="15.75" x14ac:dyDescent="0.5">
      <c r="B21" s="57" t="s">
        <v>227</v>
      </c>
      <c r="C21" s="58" t="s">
        <v>250</v>
      </c>
      <c r="D21" s="24" t="s">
        <v>253</v>
      </c>
      <c r="E21" s="58" t="s">
        <v>254</v>
      </c>
      <c r="F21" s="84" t="s">
        <v>317</v>
      </c>
    </row>
    <row r="22" spans="2:6" ht="63" x14ac:dyDescent="0.5">
      <c r="B22" s="57" t="s">
        <v>227</v>
      </c>
      <c r="C22" s="58" t="s">
        <v>250</v>
      </c>
      <c r="D22" s="24" t="s">
        <v>255</v>
      </c>
      <c r="E22" s="58" t="s">
        <v>256</v>
      </c>
      <c r="F22" s="84" t="s">
        <v>317</v>
      </c>
    </row>
    <row r="23" spans="2:6" ht="15.75" x14ac:dyDescent="0.5">
      <c r="B23" s="57" t="s">
        <v>227</v>
      </c>
      <c r="C23" s="58" t="s">
        <v>250</v>
      </c>
      <c r="D23" s="24" t="s">
        <v>143</v>
      </c>
      <c r="E23" s="24" t="s">
        <v>257</v>
      </c>
      <c r="F23" s="84" t="s">
        <v>258</v>
      </c>
    </row>
    <row r="24" spans="2:6" ht="31.5" x14ac:dyDescent="0.5">
      <c r="B24" s="57" t="s">
        <v>259</v>
      </c>
      <c r="C24" s="58" t="s">
        <v>260</v>
      </c>
      <c r="D24" s="24" t="s">
        <v>75</v>
      </c>
      <c r="E24" s="58" t="s">
        <v>361</v>
      </c>
      <c r="F24" s="84" t="s">
        <v>360</v>
      </c>
    </row>
    <row r="25" spans="2:6" ht="31.5" x14ac:dyDescent="0.5">
      <c r="B25" s="57" t="s">
        <v>259</v>
      </c>
      <c r="C25" s="58" t="s">
        <v>154</v>
      </c>
      <c r="D25" s="24" t="s">
        <v>92</v>
      </c>
      <c r="E25" s="58" t="s">
        <v>240</v>
      </c>
      <c r="F25" s="84" t="s">
        <v>261</v>
      </c>
    </row>
    <row r="26" spans="2:6" ht="31.5" x14ac:dyDescent="0.5">
      <c r="B26" s="57" t="s">
        <v>259</v>
      </c>
      <c r="C26" s="58" t="s">
        <v>157</v>
      </c>
      <c r="D26" s="24" t="s">
        <v>262</v>
      </c>
      <c r="E26" s="58" t="s">
        <v>263</v>
      </c>
      <c r="F26" s="84" t="s">
        <v>264</v>
      </c>
    </row>
    <row r="27" spans="2:6" ht="31.5" x14ac:dyDescent="0.5">
      <c r="B27" s="57" t="s">
        <v>259</v>
      </c>
      <c r="C27" s="58" t="s">
        <v>265</v>
      </c>
      <c r="D27" s="24" t="s">
        <v>251</v>
      </c>
      <c r="E27" s="58" t="s">
        <v>252</v>
      </c>
      <c r="F27" s="84" t="s">
        <v>317</v>
      </c>
    </row>
    <row r="28" spans="2:6" ht="15.75" x14ac:dyDescent="0.5">
      <c r="B28" s="57" t="s">
        <v>259</v>
      </c>
      <c r="C28" s="58" t="s">
        <v>265</v>
      </c>
      <c r="D28" s="24" t="s">
        <v>253</v>
      </c>
      <c r="E28" s="58" t="s">
        <v>254</v>
      </c>
      <c r="F28" s="84" t="s">
        <v>317</v>
      </c>
    </row>
    <row r="29" spans="2:6" ht="63" x14ac:dyDescent="0.5">
      <c r="B29" s="57" t="s">
        <v>259</v>
      </c>
      <c r="C29" s="58" t="s">
        <v>265</v>
      </c>
      <c r="D29" s="24" t="s">
        <v>255</v>
      </c>
      <c r="E29" s="58" t="s">
        <v>266</v>
      </c>
      <c r="F29" s="84" t="s">
        <v>318</v>
      </c>
    </row>
    <row r="30" spans="2:6" ht="15.75" x14ac:dyDescent="0.5">
      <c r="B30" s="57" t="s">
        <v>259</v>
      </c>
      <c r="C30" s="58" t="s">
        <v>265</v>
      </c>
      <c r="D30" s="24" t="s">
        <v>143</v>
      </c>
      <c r="E30" s="24" t="s">
        <v>257</v>
      </c>
      <c r="F30" s="84" t="s">
        <v>319</v>
      </c>
    </row>
    <row r="31" spans="2:6" ht="16.149999999999999" thickBot="1" x14ac:dyDescent="0.55000000000000004">
      <c r="B31" s="59"/>
      <c r="C31" s="60"/>
      <c r="D31" s="61"/>
      <c r="E31" s="61"/>
      <c r="F31" s="90"/>
    </row>
  </sheetData>
  <sheetProtection algorithmName="SHA-512" hashValue="QNKfy79lCE/Gcw1QsXKgGZP0bVzAVyuakYNcIdE9OdbfsyOe/QHECxCPuLLVrJYhNwhKhZsp4WLWKcmKm8GoMQ==" saltValue="CVWn7KyRQNast7nb9oM2bA==" spinCount="100000" sheet="1" objects="1" scenarios="1"/>
  <mergeCells count="3">
    <mergeCell ref="B5:F6"/>
    <mergeCell ref="B9:F9"/>
    <mergeCell ref="B7:F7"/>
  </mergeCells>
  <hyperlinks>
    <hyperlink ref="B7:F7" r:id="rId1" display="CACFP Budget Supporting Docs Guidance" xr:uid="{2C455839-B054-453C-AD53-1B60EE94F3A2}"/>
  </hyperlinks>
  <pageMargins left="0.7" right="0.7" top="0.75" bottom="0.75" header="0.3" footer="0.3"/>
  <pageSetup scale="57"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661D6-44AC-46FC-8686-9FA21B3C579C}">
  <dimension ref="A1:F20"/>
  <sheetViews>
    <sheetView workbookViewId="0">
      <selection activeCell="G10" sqref="G10"/>
    </sheetView>
  </sheetViews>
  <sheetFormatPr defaultRowHeight="14.25" x14ac:dyDescent="0.45"/>
  <cols>
    <col min="1" max="1" width="50.73046875" customWidth="1"/>
    <col min="2" max="2" width="19.86328125" customWidth="1"/>
  </cols>
  <sheetData>
    <row r="1" spans="1:6" ht="42.75" x14ac:dyDescent="0.45">
      <c r="A1" s="161" t="s">
        <v>305</v>
      </c>
      <c r="B1" s="162" t="s">
        <v>304</v>
      </c>
    </row>
    <row r="2" spans="1:6" x14ac:dyDescent="0.45">
      <c r="A2" s="163" t="s">
        <v>289</v>
      </c>
      <c r="B2" s="163" t="s">
        <v>290</v>
      </c>
    </row>
    <row r="3" spans="1:6" ht="42.75" x14ac:dyDescent="0.45">
      <c r="A3" s="165" t="s">
        <v>364</v>
      </c>
      <c r="B3" s="163" t="s">
        <v>290</v>
      </c>
    </row>
    <row r="4" spans="1:6" x14ac:dyDescent="0.45">
      <c r="A4" s="163" t="s">
        <v>291</v>
      </c>
      <c r="B4" s="163" t="s">
        <v>290</v>
      </c>
    </row>
    <row r="5" spans="1:6" x14ac:dyDescent="0.45">
      <c r="A5" s="163" t="s">
        <v>292</v>
      </c>
      <c r="B5" s="163" t="s">
        <v>290</v>
      </c>
      <c r="F5" s="184"/>
    </row>
    <row r="6" spans="1:6" x14ac:dyDescent="0.45">
      <c r="A6" s="163" t="s">
        <v>293</v>
      </c>
      <c r="B6" s="163" t="s">
        <v>290</v>
      </c>
    </row>
    <row r="7" spans="1:6" x14ac:dyDescent="0.45">
      <c r="A7" s="163" t="s">
        <v>294</v>
      </c>
      <c r="B7" s="163" t="s">
        <v>290</v>
      </c>
    </row>
    <row r="8" spans="1:6" x14ac:dyDescent="0.45">
      <c r="A8" s="163" t="s">
        <v>297</v>
      </c>
      <c r="B8" s="163" t="s">
        <v>290</v>
      </c>
    </row>
    <row r="9" spans="1:6" ht="28.5" x14ac:dyDescent="0.45">
      <c r="A9" s="185" t="s">
        <v>365</v>
      </c>
      <c r="B9" s="163" t="s">
        <v>290</v>
      </c>
    </row>
    <row r="10" spans="1:6" x14ac:dyDescent="0.45">
      <c r="A10" s="163" t="s">
        <v>366</v>
      </c>
      <c r="B10" s="163" t="s">
        <v>290</v>
      </c>
    </row>
    <row r="11" spans="1:6" x14ac:dyDescent="0.45">
      <c r="A11" s="163" t="s">
        <v>367</v>
      </c>
      <c r="B11" s="163" t="s">
        <v>290</v>
      </c>
    </row>
    <row r="12" spans="1:6" x14ac:dyDescent="0.45">
      <c r="A12" s="163" t="s">
        <v>363</v>
      </c>
      <c r="B12" s="163" t="s">
        <v>290</v>
      </c>
    </row>
    <row r="13" spans="1:6" x14ac:dyDescent="0.45">
      <c r="A13" s="164" t="s">
        <v>295</v>
      </c>
      <c r="B13" s="164" t="s">
        <v>296</v>
      </c>
    </row>
    <row r="14" spans="1:6" x14ac:dyDescent="0.45">
      <c r="A14" s="164" t="s">
        <v>298</v>
      </c>
      <c r="B14" s="164" t="s">
        <v>296</v>
      </c>
    </row>
    <row r="15" spans="1:6" x14ac:dyDescent="0.45">
      <c r="A15" s="164" t="s">
        <v>362</v>
      </c>
      <c r="B15" s="164" t="s">
        <v>296</v>
      </c>
    </row>
    <row r="16" spans="1:6" x14ac:dyDescent="0.45">
      <c r="A16" s="164" t="s">
        <v>299</v>
      </c>
      <c r="B16" s="164" t="s">
        <v>296</v>
      </c>
    </row>
    <row r="17" spans="1:2" x14ac:dyDescent="0.45">
      <c r="A17" s="164" t="s">
        <v>300</v>
      </c>
      <c r="B17" s="164" t="s">
        <v>296</v>
      </c>
    </row>
    <row r="18" spans="1:2" x14ac:dyDescent="0.45">
      <c r="A18" s="164" t="s">
        <v>301</v>
      </c>
      <c r="B18" s="164" t="s">
        <v>296</v>
      </c>
    </row>
    <row r="19" spans="1:2" x14ac:dyDescent="0.45">
      <c r="A19" s="164" t="s">
        <v>302</v>
      </c>
      <c r="B19" s="164" t="s">
        <v>296</v>
      </c>
    </row>
    <row r="20" spans="1:2" x14ac:dyDescent="0.45">
      <c r="A20" s="164" t="s">
        <v>303</v>
      </c>
      <c r="B20" s="164" t="s">
        <v>296</v>
      </c>
    </row>
  </sheetData>
  <sheetProtection algorithmName="SHA-512" hashValue="safq2Wwn/23tYZZ4ZMe56aLvdUzVs0JOydPxWnnITt54jN+48WI0n5uo5uBzctrqXTa3ztK10ev2Ah6szHxMow==" saltValue="Q/7G5U8daBLQQIGyKPOITg==" spinCount="100000" sheet="1" objects="1" scenarios="1"/>
  <sortState xmlns:xlrd2="http://schemas.microsoft.com/office/spreadsheetml/2017/richdata2" ref="A2:B20">
    <sortCondition ref="B2:B20"/>
  </sortState>
  <hyperlinks>
    <hyperlink ref="A9" r:id="rId1" display="Tracking CACFP Income &amp; Expenses" xr:uid="{D83974EE-6F40-428C-985E-886B5B0F91C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99A4039A44494392F3C6644174EFD4" ma:contentTypeVersion="15" ma:contentTypeDescription="Create a new document." ma:contentTypeScope="" ma:versionID="75c33628d7a4d1bcacd8a1e1e48187b3">
  <xsd:schema xmlns:xsd="http://www.w3.org/2001/XMLSchema" xmlns:xs="http://www.w3.org/2001/XMLSchema" xmlns:p="http://schemas.microsoft.com/office/2006/metadata/properties" xmlns:ns2="d88a5585-8329-475e-b2d5-3ecaed923975" xmlns:ns3="8e4d829d-fbfb-4b2f-b3ff-512c8664d3e8" targetNamespace="http://schemas.microsoft.com/office/2006/metadata/properties" ma:root="true" ma:fieldsID="fc6ad1969b9e8901f2998d86ed5c32ad" ns2:_="" ns3:_="">
    <xsd:import namespace="d88a5585-8329-475e-b2d5-3ecaed923975"/>
    <xsd:import namespace="8e4d829d-fbfb-4b2f-b3ff-512c8664d3e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Not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8a5585-8329-475e-b2d5-3ecaed9239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Notes" ma:index="14" nillable="true" ma:displayName="Notes" ma:format="Dropdown" ma:internalName="Notes">
      <xsd:simpleType>
        <xsd:restriction base="dms:Text">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e407dca-7e10-41d8-9780-494ed3966f68"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4d829d-fbfb-4b2f-b3ff-512c8664d3e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01382a6-fd2a-4255-8c6f-25838e23e578}" ma:internalName="TaxCatchAll" ma:showField="CatchAllData" ma:web="8e4d829d-fbfb-4b2f-b3ff-512c8664d3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88a5585-8329-475e-b2d5-3ecaed923975">
      <Terms xmlns="http://schemas.microsoft.com/office/infopath/2007/PartnerControls"/>
    </lcf76f155ced4ddcb4097134ff3c332f>
    <TaxCatchAll xmlns="8e4d829d-fbfb-4b2f-b3ff-512c8664d3e8" xsi:nil="true"/>
    <Notes xmlns="d88a5585-8329-475e-b2d5-3ecaed923975" xsi:nil="true"/>
  </documentManagement>
</p:properties>
</file>

<file path=customXml/itemProps1.xml><?xml version="1.0" encoding="utf-8"?>
<ds:datastoreItem xmlns:ds="http://schemas.openxmlformats.org/officeDocument/2006/customXml" ds:itemID="{71A8DD43-7DE5-463D-B640-CF96FDD81C1B}"/>
</file>

<file path=customXml/itemProps2.xml><?xml version="1.0" encoding="utf-8"?>
<ds:datastoreItem xmlns:ds="http://schemas.openxmlformats.org/officeDocument/2006/customXml" ds:itemID="{26E7708D-0CCC-44D0-A69D-7CA7347C6409}">
  <ds:schemaRefs>
    <ds:schemaRef ds:uri="http://schemas.microsoft.com/sharepoint/v3/contenttype/forms"/>
  </ds:schemaRefs>
</ds:datastoreItem>
</file>

<file path=customXml/itemProps3.xml><?xml version="1.0" encoding="utf-8"?>
<ds:datastoreItem xmlns:ds="http://schemas.openxmlformats.org/officeDocument/2006/customXml" ds:itemID="{D4514D8C-8390-439C-8AF3-6264E8C0369A}">
  <ds:schemaRefs>
    <ds:schemaRef ds:uri="http://purl.org/dc/elements/1.1/"/>
    <ds:schemaRef ds:uri="http://www.w3.org/XML/1998/namespace"/>
    <ds:schemaRef ds:uri="http://schemas.openxmlformats.org/package/2006/metadata/core-properties"/>
    <ds:schemaRef ds:uri="http://schemas.microsoft.com/office/2006/documentManagement/types"/>
    <ds:schemaRef ds:uri="http://purl.org/dc/dcmitype/"/>
    <ds:schemaRef ds:uri="ea2e9ebc-5d6b-46ce-8391-edc840e29f7b"/>
    <ds:schemaRef ds:uri="http://schemas.microsoft.com/office/infopath/2007/PartnerControls"/>
    <ds:schemaRef ds:uri="8f0f9fa4-9b2e-4a83-b02e-57ef499988f0"/>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Instructions</vt:lpstr>
      <vt:lpstr>A - Income</vt:lpstr>
      <vt:lpstr>B - Operating</vt:lpstr>
      <vt:lpstr>C - Administrative</vt:lpstr>
      <vt:lpstr>D - Summary</vt:lpstr>
      <vt:lpstr>E - Summary of Supporting Docs</vt:lpstr>
      <vt:lpstr>F- Summary of Required Duties</vt:lpstr>
      <vt:lpstr>Instructions!Print_Area</vt:lpstr>
      <vt:lpstr>'B - Operating'!Print_Titles</vt:lpstr>
      <vt:lpstr>'C - Administrative'!Print_Titles</vt:lpstr>
    </vt:vector>
  </TitlesOfParts>
  <Manager/>
  <Company>RIDE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Townes, Dalila</dc:creator>
  <cp:keywords/>
  <dc:description/>
  <cp:lastModifiedBy>Mank, Alissa M</cp:lastModifiedBy>
  <cp:revision/>
  <cp:lastPrinted>2024-05-20T12:25:12Z</cp:lastPrinted>
  <dcterms:created xsi:type="dcterms:W3CDTF">2019-12-03T19:23:27Z</dcterms:created>
  <dcterms:modified xsi:type="dcterms:W3CDTF">2025-05-05T16:36:30Z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0x010100E199A4039A44494392F3C6644174EFD4</vt:lpwstr>
  </property>
  <property fmtid="{D5CDD505-2E9C-101B-9397-08002B2CF9AE}" pid="3" name="MediaServiceImageTags">
    <vt:lpwstr/>
  </property>
</Properties>
</file>