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mc:AlternateContent xmlns:mc="http://schemas.openxmlformats.org/markup-compatibility/2006">
    <mc:Choice Requires="x15">
      <x15ac:absPath xmlns:x15ac="http://schemas.microsoft.com/office/spreadsheetml/2010/11/ac" url="P:\Child Nutrition\CACFP\Documents\CACFP Forms\Budget\"/>
    </mc:Choice>
  </mc:AlternateContent>
  <xr:revisionPtr revIDLastSave="0" documentId="13_ncr:1_{D4FF5B5E-5B4B-4BF0-8F2D-49A3DDA3BC4B}" xr6:coauthVersionLast="47" xr6:coauthVersionMax="47" xr10:uidLastSave="{00000000-0000-0000-0000-000000000000}"/>
  <bookViews>
    <workbookView xWindow="-57720" yWindow="5865" windowWidth="29040" windowHeight="15840" tabRatio="862" xr2:uid="{00000000-000D-0000-FFFF-FFFF00000000}"/>
  </bookViews>
  <sheets>
    <sheet name="Instructions" sheetId="2" r:id="rId1"/>
    <sheet name="A - Income" sheetId="1" r:id="rId2"/>
    <sheet name="B - Operating" sheetId="3" r:id="rId3"/>
    <sheet name="C - Administrative" sheetId="4" r:id="rId4"/>
    <sheet name="D - Summary" sheetId="8" r:id="rId5"/>
    <sheet name="E - Summary of Supporting Docs" sheetId="10" r:id="rId6"/>
    <sheet name="F- Summary of Required Duties" sheetId="11" r:id="rId7"/>
  </sheets>
  <definedNames>
    <definedName name="_xlnm.Print_Area" localSheetId="0">Instructions!$A$1:$O$44</definedName>
    <definedName name="_xlnm.Print_Titles" localSheetId="2">'B - Operating'!$1:$6</definedName>
    <definedName name="_xlnm.Print_Titles" localSheetId="3">'C - Administrative'!$1:$6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1" i="8" l="1"/>
  <c r="M9" i="8"/>
  <c r="F9" i="8"/>
  <c r="F8" i="8"/>
  <c r="M8" i="8"/>
  <c r="J27" i="8"/>
  <c r="G35" i="1" l="1"/>
  <c r="G54" i="1" s="1"/>
  <c r="G26" i="8" s="1"/>
  <c r="M16" i="4"/>
  <c r="N16" i="4" s="1"/>
  <c r="O16" i="4" s="1"/>
  <c r="M17" i="4"/>
  <c r="N17" i="4"/>
  <c r="O17" i="4" s="1"/>
  <c r="M18" i="4"/>
  <c r="N18" i="4"/>
  <c r="O18" i="4" s="1"/>
  <c r="M19" i="4"/>
  <c r="N19" i="4"/>
  <c r="O19" i="4" s="1"/>
  <c r="M20" i="4"/>
  <c r="N20" i="4"/>
  <c r="O20" i="4" s="1"/>
  <c r="M21" i="4"/>
  <c r="N21" i="4"/>
  <c r="O21" i="4" s="1"/>
  <c r="M22" i="4"/>
  <c r="N22" i="4"/>
  <c r="O22" i="4" s="1"/>
  <c r="M23" i="4"/>
  <c r="N23" i="4"/>
  <c r="O23" i="4" s="1"/>
  <c r="M24" i="4"/>
  <c r="N24" i="4"/>
  <c r="O24" i="4" s="1"/>
  <c r="M25" i="4"/>
  <c r="N25" i="4"/>
  <c r="O25" i="4" s="1"/>
  <c r="M26" i="4"/>
  <c r="N26" i="4"/>
  <c r="O26" i="4" s="1"/>
  <c r="M27" i="4"/>
  <c r="N27" i="4"/>
  <c r="O27" i="4" s="1"/>
  <c r="M28" i="4"/>
  <c r="N28" i="4"/>
  <c r="O28" i="4" s="1"/>
  <c r="M92" i="3"/>
  <c r="N92" i="3"/>
  <c r="O92" i="3" s="1"/>
  <c r="M93" i="3"/>
  <c r="N93" i="3"/>
  <c r="O93" i="3"/>
  <c r="M94" i="3"/>
  <c r="N94" i="3"/>
  <c r="O94" i="3"/>
  <c r="M95" i="3"/>
  <c r="N95" i="3"/>
  <c r="O95" i="3"/>
  <c r="M96" i="3"/>
  <c r="N96" i="3"/>
  <c r="O96" i="3" s="1"/>
  <c r="M97" i="3"/>
  <c r="N97" i="3"/>
  <c r="O97" i="3"/>
  <c r="M98" i="3"/>
  <c r="N98" i="3"/>
  <c r="O98" i="3"/>
  <c r="M99" i="3"/>
  <c r="N99" i="3"/>
  <c r="O99" i="3"/>
  <c r="M100" i="3"/>
  <c r="N100" i="3"/>
  <c r="O100" i="3" s="1"/>
  <c r="M101" i="3"/>
  <c r="N101" i="3"/>
  <c r="O101" i="3"/>
  <c r="M102" i="3"/>
  <c r="N102" i="3"/>
  <c r="O102" i="3"/>
  <c r="M103" i="3"/>
  <c r="N103" i="3"/>
  <c r="O103" i="3"/>
  <c r="M104" i="3"/>
  <c r="N104" i="3"/>
  <c r="O104" i="3" s="1"/>
  <c r="M105" i="3"/>
  <c r="N105" i="3"/>
  <c r="O105" i="3"/>
  <c r="M106" i="3"/>
  <c r="N106" i="3"/>
  <c r="O106" i="3"/>
  <c r="M107" i="3"/>
  <c r="N107" i="3"/>
  <c r="O107" i="3"/>
  <c r="A3" i="10" l="1"/>
  <c r="A3" i="8"/>
  <c r="M69" i="3"/>
  <c r="N69" i="3"/>
  <c r="O69" i="3" s="1"/>
  <c r="M70" i="3"/>
  <c r="N70" i="3"/>
  <c r="O70" i="3" s="1"/>
  <c r="M71" i="3"/>
  <c r="N71" i="3" s="1"/>
  <c r="O71" i="3" s="1"/>
  <c r="M72" i="3"/>
  <c r="N72" i="3" s="1"/>
  <c r="O72" i="3" s="1"/>
  <c r="M73" i="3"/>
  <c r="N73" i="3"/>
  <c r="O73" i="3" s="1"/>
  <c r="M74" i="3"/>
  <c r="N74" i="3"/>
  <c r="O74" i="3" s="1"/>
  <c r="M75" i="3"/>
  <c r="N75" i="3"/>
  <c r="O75" i="3" s="1"/>
  <c r="M76" i="3"/>
  <c r="N76" i="3"/>
  <c r="O76" i="3" s="1"/>
  <c r="M77" i="3"/>
  <c r="N77" i="3"/>
  <c r="O77" i="3" s="1"/>
  <c r="M78" i="3"/>
  <c r="N78" i="3"/>
  <c r="O78" i="3"/>
  <c r="M79" i="3"/>
  <c r="N79" i="3"/>
  <c r="O79" i="3" s="1"/>
  <c r="M80" i="3"/>
  <c r="N80" i="3"/>
  <c r="O80" i="3" s="1"/>
  <c r="M81" i="3"/>
  <c r="N81" i="3"/>
  <c r="O81" i="3" s="1"/>
  <c r="M82" i="3"/>
  <c r="N82" i="3"/>
  <c r="O82" i="3"/>
  <c r="M83" i="3"/>
  <c r="N83" i="3"/>
  <c r="O83" i="3" s="1"/>
  <c r="M84" i="3"/>
  <c r="N84" i="3"/>
  <c r="O84" i="3" s="1"/>
  <c r="M85" i="3"/>
  <c r="N85" i="3"/>
  <c r="O85" i="3" s="1"/>
  <c r="M86" i="3"/>
  <c r="N86" i="3"/>
  <c r="O86" i="3"/>
  <c r="M87" i="3"/>
  <c r="N87" i="3"/>
  <c r="O87" i="3" s="1"/>
  <c r="M88" i="3"/>
  <c r="N88" i="3"/>
  <c r="O88" i="3" s="1"/>
  <c r="M89" i="3"/>
  <c r="N89" i="3"/>
  <c r="O89" i="3" s="1"/>
  <c r="M90" i="3"/>
  <c r="N90" i="3"/>
  <c r="O90" i="3"/>
  <c r="M91" i="3"/>
  <c r="N91" i="3"/>
  <c r="O91" i="3" s="1"/>
  <c r="M108" i="3"/>
  <c r="N108" i="3"/>
  <c r="O108" i="3" s="1"/>
  <c r="M109" i="3"/>
  <c r="N109" i="3"/>
  <c r="O109" i="3" s="1"/>
  <c r="M110" i="3"/>
  <c r="N110" i="3"/>
  <c r="O110" i="3"/>
  <c r="M111" i="3"/>
  <c r="N111" i="3"/>
  <c r="O111" i="3" s="1"/>
  <c r="M112" i="3"/>
  <c r="N112" i="3"/>
  <c r="O112" i="3" s="1"/>
  <c r="H64" i="4"/>
  <c r="I132" i="4"/>
  <c r="N29" i="4"/>
  <c r="O29" i="4" s="1"/>
  <c r="M29" i="4"/>
  <c r="J55" i="3"/>
  <c r="J56" i="3"/>
  <c r="J54" i="3"/>
  <c r="J57" i="3" s="1"/>
  <c r="G216" i="3" s="1"/>
  <c r="G33" i="8" s="1"/>
  <c r="J42" i="3"/>
  <c r="L42" i="3" s="1"/>
  <c r="J43" i="3"/>
  <c r="L43" i="3" s="1"/>
  <c r="J44" i="3"/>
  <c r="L44" i="3" s="1"/>
  <c r="J41" i="3"/>
  <c r="L41" i="3" s="1"/>
  <c r="G24" i="1"/>
  <c r="G25" i="8" s="1"/>
  <c r="G16" i="8"/>
  <c r="A3" i="4"/>
  <c r="A3" i="3"/>
  <c r="J47" i="8"/>
  <c r="J39" i="8"/>
  <c r="J48" i="8" s="1"/>
  <c r="J135" i="4"/>
  <c r="I135" i="4"/>
  <c r="K135" i="4"/>
  <c r="I134" i="4"/>
  <c r="I133" i="4"/>
  <c r="K124" i="4"/>
  <c r="J124" i="4"/>
  <c r="I124" i="4"/>
  <c r="J123" i="4"/>
  <c r="I123" i="4"/>
  <c r="K123" i="4"/>
  <c r="J122" i="4"/>
  <c r="I122" i="4"/>
  <c r="J121" i="4"/>
  <c r="I121" i="4"/>
  <c r="K121" i="4"/>
  <c r="I120" i="4"/>
  <c r="I110" i="4"/>
  <c r="J120" i="4" s="1"/>
  <c r="N89" i="4"/>
  <c r="R89" i="4" s="1"/>
  <c r="N88" i="4"/>
  <c r="R88" i="4" s="1"/>
  <c r="N87" i="4"/>
  <c r="R87" i="4" s="1"/>
  <c r="N86" i="4"/>
  <c r="R86" i="4" s="1"/>
  <c r="G79" i="4"/>
  <c r="I79" i="4" s="1"/>
  <c r="J79" i="4" s="1"/>
  <c r="G78" i="4"/>
  <c r="I78" i="4" s="1"/>
  <c r="J78" i="4" s="1"/>
  <c r="G77" i="4"/>
  <c r="I77" i="4" s="1"/>
  <c r="J77" i="4" s="1"/>
  <c r="G76" i="4"/>
  <c r="I76" i="4" s="1"/>
  <c r="J76" i="4" s="1"/>
  <c r="G75" i="4"/>
  <c r="I75" i="4" s="1"/>
  <c r="J75" i="4" s="1"/>
  <c r="G74" i="4"/>
  <c r="I74" i="4" s="1"/>
  <c r="J59" i="4"/>
  <c r="L59" i="4"/>
  <c r="J58" i="4"/>
  <c r="L58" i="4"/>
  <c r="J57" i="4"/>
  <c r="L57" i="4"/>
  <c r="J56" i="4"/>
  <c r="L56" i="4" s="1"/>
  <c r="L45" i="4"/>
  <c r="J45" i="4"/>
  <c r="L44" i="4"/>
  <c r="J44" i="4"/>
  <c r="J43" i="4"/>
  <c r="L43" i="4"/>
  <c r="J42" i="4"/>
  <c r="L42" i="4"/>
  <c r="J41" i="4"/>
  <c r="L41" i="4"/>
  <c r="J40" i="4"/>
  <c r="L40" i="4" s="1"/>
  <c r="L46" i="4" s="1"/>
  <c r="H141" i="4" s="1"/>
  <c r="M15" i="4"/>
  <c r="N15" i="4" s="1"/>
  <c r="N30" i="4" s="1"/>
  <c r="K122" i="4"/>
  <c r="J207" i="3"/>
  <c r="K207" i="3" s="1"/>
  <c r="I207" i="3"/>
  <c r="I206" i="3"/>
  <c r="I205" i="3"/>
  <c r="I204" i="3"/>
  <c r="J196" i="3"/>
  <c r="K196" i="3" s="1"/>
  <c r="I196" i="3"/>
  <c r="J195" i="3"/>
  <c r="K195" i="3" s="1"/>
  <c r="I195" i="3"/>
  <c r="J194" i="3"/>
  <c r="K194" i="3" s="1"/>
  <c r="I194" i="3"/>
  <c r="J193" i="3"/>
  <c r="K193" i="3" s="1"/>
  <c r="I193" i="3"/>
  <c r="I192" i="3"/>
  <c r="I182" i="3"/>
  <c r="J204" i="3" s="1"/>
  <c r="G160" i="3"/>
  <c r="I160" i="3" s="1"/>
  <c r="J160" i="3" s="1"/>
  <c r="G159" i="3"/>
  <c r="G158" i="3"/>
  <c r="I158" i="3" s="1"/>
  <c r="J158" i="3" s="1"/>
  <c r="G157" i="3"/>
  <c r="G156" i="3"/>
  <c r="I156" i="3" s="1"/>
  <c r="J156" i="3" s="1"/>
  <c r="G155" i="3"/>
  <c r="I155" i="3" s="1"/>
  <c r="J155" i="3" s="1"/>
  <c r="H139" i="3"/>
  <c r="J139" i="3"/>
  <c r="H138" i="3"/>
  <c r="J138" i="3"/>
  <c r="H137" i="3"/>
  <c r="J137" i="3"/>
  <c r="H136" i="3"/>
  <c r="J136" i="3"/>
  <c r="J125" i="3"/>
  <c r="L125" i="3"/>
  <c r="J124" i="3"/>
  <c r="L124" i="3"/>
  <c r="J123" i="3"/>
  <c r="L123" i="3" s="1"/>
  <c r="L126" i="3" s="1"/>
  <c r="G218" i="3" s="1"/>
  <c r="G35" i="8" s="1"/>
  <c r="M68" i="3"/>
  <c r="N68" i="3" s="1"/>
  <c r="O68" i="3" s="1"/>
  <c r="J30" i="3"/>
  <c r="J29" i="3"/>
  <c r="J28" i="3"/>
  <c r="J31" i="3" s="1"/>
  <c r="G214" i="3" s="1"/>
  <c r="G31" i="8" s="1"/>
  <c r="J27" i="3"/>
  <c r="G17" i="3"/>
  <c r="G213" i="3" s="1"/>
  <c r="G30" i="8" s="1"/>
  <c r="I157" i="3"/>
  <c r="J157" i="3" s="1"/>
  <c r="I159" i="3"/>
  <c r="J159" i="3" s="1"/>
  <c r="J140" i="3"/>
  <c r="J132" i="4" l="1"/>
  <c r="K132" i="4" s="1"/>
  <c r="J134" i="4"/>
  <c r="K134" i="4" s="1"/>
  <c r="J133" i="4"/>
  <c r="K133" i="4" s="1"/>
  <c r="K120" i="4"/>
  <c r="K125" i="4" s="1"/>
  <c r="H143" i="4" s="1"/>
  <c r="G45" i="8" s="1"/>
  <c r="J206" i="3"/>
  <c r="K206" i="3" s="1"/>
  <c r="J205" i="3"/>
  <c r="K205" i="3" s="1"/>
  <c r="J192" i="3"/>
  <c r="K192" i="3" s="1"/>
  <c r="K197" i="3" s="1"/>
  <c r="G220" i="3" s="1"/>
  <c r="G37" i="8" s="1"/>
  <c r="K204" i="3"/>
  <c r="L60" i="4"/>
  <c r="O113" i="3"/>
  <c r="G217" i="3" s="1"/>
  <c r="G34" i="8" s="1"/>
  <c r="N113" i="3"/>
  <c r="G12" i="8"/>
  <c r="O15" i="4"/>
  <c r="O30" i="4" s="1"/>
  <c r="H140" i="4" s="1"/>
  <c r="G42" i="8" s="1"/>
  <c r="G27" i="8"/>
  <c r="G53" i="8" s="1"/>
  <c r="J49" i="8"/>
  <c r="L45" i="3"/>
  <c r="G215" i="3" s="1"/>
  <c r="G32" i="8" s="1"/>
  <c r="R90" i="4"/>
  <c r="G53" i="1"/>
  <c r="I80" i="4"/>
  <c r="J74" i="4"/>
  <c r="J80" i="4" s="1"/>
  <c r="J161" i="3"/>
  <c r="G219" i="3" s="1"/>
  <c r="G36" i="8" s="1"/>
  <c r="L30" i="8"/>
  <c r="G43" i="8"/>
  <c r="K208" i="3" l="1"/>
  <c r="G221" i="3" s="1"/>
  <c r="G38" i="8" s="1"/>
  <c r="G39" i="8" s="1"/>
  <c r="K136" i="4"/>
  <c r="H144" i="4" s="1"/>
  <c r="G46" i="8" s="1"/>
  <c r="H142" i="4"/>
  <c r="G44" i="8" s="1"/>
  <c r="G47" i="8" l="1"/>
  <c r="L47" i="8" s="1"/>
  <c r="G222" i="3"/>
  <c r="G15" i="8"/>
  <c r="G17" i="8" s="1"/>
  <c r="G54" i="8"/>
  <c r="G55" i="8" s="1"/>
  <c r="H145" i="4"/>
  <c r="G48" i="8" l="1"/>
  <c r="G49" i="8" s="1"/>
  <c r="L49" i="8" s="1"/>
  <c r="G49" i="1"/>
  <c r="G55" i="1" s="1"/>
  <c r="G56" i="1" s="1"/>
</calcChain>
</file>

<file path=xl/sharedStrings.xml><?xml version="1.0" encoding="utf-8"?>
<sst xmlns="http://schemas.openxmlformats.org/spreadsheetml/2006/main" count="620" uniqueCount="371">
  <si>
    <t>Child and Adult Care Food Program</t>
  </si>
  <si>
    <t>ANNUAL CACFP SPONSOR BUDGET FORM</t>
  </si>
  <si>
    <t xml:space="preserve"> </t>
  </si>
  <si>
    <t>Fiscal Year</t>
  </si>
  <si>
    <t>INTRODUCTION</t>
  </si>
  <si>
    <t>Document Instructions</t>
  </si>
  <si>
    <t>Step 1 -</t>
  </si>
  <si>
    <t>The purpose of this document is to assist you, the sponsors, in identifying and planning for program expenses that you will incur in the upcoming fiscal year.</t>
  </si>
  <si>
    <t>Step 2 -</t>
  </si>
  <si>
    <r>
      <t xml:space="preserve">(a) </t>
    </r>
    <r>
      <rPr>
        <i/>
        <sz val="12"/>
        <color indexed="8"/>
        <rFont val="Calibri"/>
        <family val="2"/>
      </rPr>
      <t>Procedures for the Annual CACFP Sponsor Budget Form</t>
    </r>
  </si>
  <si>
    <t>(b) Annual CACFP Budget Guidance</t>
  </si>
  <si>
    <r>
      <t xml:space="preserve">(c) </t>
    </r>
    <r>
      <rPr>
        <i/>
        <sz val="12"/>
        <color indexed="8"/>
        <rFont val="Calibri"/>
        <family val="2"/>
      </rPr>
      <t>FNS Instruction 796-2 Rev. 4: Financial Management - Child and Adult Care Food Program</t>
    </r>
  </si>
  <si>
    <r>
      <t xml:space="preserve">(d) </t>
    </r>
    <r>
      <rPr>
        <i/>
        <sz val="12"/>
        <color indexed="8"/>
        <rFont val="Calibri"/>
        <family val="2"/>
      </rPr>
      <t>USDA Guidance for Management Plans and Budgets</t>
    </r>
  </si>
  <si>
    <t>Step 3 -</t>
  </si>
  <si>
    <t xml:space="preserve">Step 4 - </t>
  </si>
  <si>
    <t>Specific Prior Written Approval Template</t>
  </si>
  <si>
    <t>Step 5 -</t>
  </si>
  <si>
    <t xml:space="preserve">If any budgeted items are "less-than-arms-length" transactions, meaning the institution is doing business with those related by blood, family, business and legal relationships, this must be indicated in the "Sponsor Explanation" column of the budgeted line item.  These items may require Specific Prior Written Approval from both the State agency and the USDA. </t>
  </si>
  <si>
    <t>Less Than Arms-Length Rental Calculation Template</t>
  </si>
  <si>
    <t>Step 6 -</t>
  </si>
  <si>
    <t xml:space="preserve">The CACFP budget should reflect only those revenues and expenses that will be directly related to your operation of the CACFP and should serve to establish overall fiscal viability of the program while demonstrating the operation of a non-profit foodservice account. At a minimum, costs that would not exist if you did not participate in the CACFP program (such as food costs and operational labor) must be reflected in the budget.
</t>
  </si>
  <si>
    <t>Step 7 -</t>
  </si>
  <si>
    <t>The Estimated Annual Food Program Reimbursement Worksheet should be utilized by all sponsors to estimate reimbursement.</t>
  </si>
  <si>
    <t>Step 8 -</t>
  </si>
  <si>
    <t>You can "copy and paste", but you CANNOT "cut and paste".  It will change the formulas.</t>
  </si>
  <si>
    <t>Step 9 -</t>
  </si>
  <si>
    <t xml:space="preserve">Step 11 - </t>
  </si>
  <si>
    <t>Procurement Requirements: All sponsors using Federal non-profit food service funds must follow applicable procurement regulations. Conducting proper procurement helps to ensure that sponsors receive the best product possible for the best price. It also helps to ensure there is free and open competition and that taxpayer funds are being spent wisely.</t>
  </si>
  <si>
    <t>NOTE: CACFP Reimbursements subsidize the non-profit food service operation but may not be sufficient to cover all food service expenses.  CACFP funds are designated exclusively for the non-profit food service account and may not be used to fund any other costs in your organization.</t>
  </si>
  <si>
    <t>Additional Resources</t>
  </si>
  <si>
    <t>FNS Instruction 796-2 Rev 4</t>
  </si>
  <si>
    <t>USDA Guidance for Management Plans and Budgets</t>
  </si>
  <si>
    <t>SCHEDULE A: CACFP INCOME AND NON-PROGRAM FUNDS USED TO MEET CACFP REQUIREMENTS</t>
  </si>
  <si>
    <t>Sponsor Information</t>
  </si>
  <si>
    <t>*Enter the information requested below.</t>
  </si>
  <si>
    <t>Sponsor Name</t>
  </si>
  <si>
    <t>Agreement Number</t>
  </si>
  <si>
    <t>Date Budget Created</t>
  </si>
  <si>
    <t>Revision</t>
  </si>
  <si>
    <t>Number of CACFP Sites</t>
  </si>
  <si>
    <t xml:space="preserve">Estimated Annual Food Program Reimbursement Worksheet </t>
  </si>
  <si>
    <t>Source</t>
  </si>
  <si>
    <t>Annual Amount</t>
  </si>
  <si>
    <t>Sponsor Explanation</t>
  </si>
  <si>
    <t>Estimated CACFP Reimbursement</t>
  </si>
  <si>
    <t>Estimated CACFP Cash-In-Lieu Reimbursement</t>
  </si>
  <si>
    <t>Section Total</t>
  </si>
  <si>
    <t>*Respond to the following question.  If Yes, complete the table below.</t>
  </si>
  <si>
    <r>
      <t xml:space="preserve">Does this institution </t>
    </r>
    <r>
      <rPr>
        <b/>
        <sz val="12"/>
        <color indexed="8"/>
        <rFont val="Calibri"/>
        <family val="2"/>
      </rPr>
      <t>have unrestricted</t>
    </r>
    <r>
      <rPr>
        <sz val="12"/>
        <color indexed="8"/>
        <rFont val="Calibri"/>
        <family val="2"/>
      </rPr>
      <t xml:space="preserve"> </t>
    </r>
    <r>
      <rPr>
        <b/>
        <sz val="12"/>
        <color indexed="8"/>
        <rFont val="Calibri"/>
        <family val="2"/>
      </rPr>
      <t>non-Program funds</t>
    </r>
    <r>
      <rPr>
        <sz val="12"/>
        <color indexed="8"/>
        <rFont val="Calibri"/>
        <family val="2"/>
      </rPr>
      <t xml:space="preserve"> to meet CACFP requirements?</t>
    </r>
  </si>
  <si>
    <r>
      <t xml:space="preserve">Unrestricted, refers to funds that are available for any purpose and are in addition to funds already reserved for organizational expenses.  Examples of non-program funds are: Head Start funds, tuition, parent fees, donations, etc.  </t>
    </r>
    <r>
      <rPr>
        <b/>
        <i/>
        <sz val="11"/>
        <color indexed="10"/>
        <rFont val="Calibri"/>
        <family val="2"/>
      </rPr>
      <t>If CACFP expenses exceed the CACFP reimbursement, non-Program funds are required to be included in this section.</t>
    </r>
  </si>
  <si>
    <t>Unrestricted Non-Program Funding Source</t>
  </si>
  <si>
    <r>
      <t xml:space="preserve">Does this institution </t>
    </r>
    <r>
      <rPr>
        <sz val="12"/>
        <color indexed="8"/>
        <rFont val="Calibri"/>
        <family val="2"/>
      </rPr>
      <t>have a surplus balance of CACFP funds as of 9/30 of the previous year?</t>
    </r>
  </si>
  <si>
    <t>Amount</t>
  </si>
  <si>
    <t>Prior year surplus balance as of 9/30/xx</t>
  </si>
  <si>
    <t>Schedule A Total Income</t>
  </si>
  <si>
    <t>Section</t>
  </si>
  <si>
    <t>Annual CACFP Income</t>
  </si>
  <si>
    <t>CACFP Income</t>
  </si>
  <si>
    <t>Unrestricted Non-CACFP Funds</t>
  </si>
  <si>
    <t>Prior Year CACFP Surplus</t>
  </si>
  <si>
    <t>Total Income</t>
  </si>
  <si>
    <t>Child and Adult Care Food Program - New and Multi Site Centers</t>
  </si>
  <si>
    <t>SCHEDULE B: OPERATING COSTS FOR CACFP</t>
  </si>
  <si>
    <r>
      <t>3. Purchased Food Costs</t>
    </r>
    <r>
      <rPr>
        <b/>
        <sz val="9"/>
        <color indexed="8"/>
        <rFont val="Calibri"/>
        <family val="2"/>
      </rPr>
      <t/>
    </r>
  </si>
  <si>
    <t>*Note, any meals served that were purchased from a vendor for which the Sponsor does not have an approved and fully executed contract on file cannot be paid for with federal funds.</t>
  </si>
  <si>
    <t>Type</t>
  </si>
  <si>
    <t>Annual Cost</t>
  </si>
  <si>
    <t>Purchased Food</t>
  </si>
  <si>
    <r>
      <t xml:space="preserve">Purchased Vended Meals </t>
    </r>
    <r>
      <rPr>
        <i/>
        <sz val="10"/>
        <color indexed="8"/>
        <rFont val="Calibri"/>
        <family val="2"/>
      </rPr>
      <t>*Provide Vendor Name</t>
    </r>
  </si>
  <si>
    <t>4a. Equipment- Under $5,000</t>
  </si>
  <si>
    <t>* List all kitchen equipment/durable supplies with a useful life of over one year costing under $5,000 per unit (i.e fridge, stove, small appliances) claimed as a direct cost to CACFP.</t>
  </si>
  <si>
    <t>Item Description</t>
  </si>
  <si>
    <t>Est. Purchase Date</t>
  </si>
  <si>
    <t>Total Cost</t>
  </si>
  <si>
    <t>% Allocated to CACFP</t>
  </si>
  <si>
    <t>Annual Cost to CACFP</t>
  </si>
  <si>
    <t>4b. Capital Equipment - Over $5,000</t>
  </si>
  <si>
    <t>* List all equipment and other nonexpendable personal property with a useful life of more than one year and an acquisition cost that meets the regulatory definition of equipment, currently $5,000, that will be supported with CACFP funds.</t>
  </si>
  <si>
    <t>*All equipment over $5,000 must be depreciated</t>
  </si>
  <si>
    <t>Purchase Date</t>
  </si>
  <si>
    <t>Life Expectancy</t>
  </si>
  <si>
    <t>Annual Depreciation</t>
  </si>
  <si>
    <t>5. NonFood Supplies</t>
  </si>
  <si>
    <t>* Includes: non-food supply costs (i.e. dish detergent, cleaning supplies, food storage supplies, paper napkins, paper plates, etc.) and office supplies (pens, pencils, notepads,printer supplies/copier supplies)</t>
  </si>
  <si>
    <t>Brief Description of Supplies Purchased</t>
  </si>
  <si>
    <t>Annual Supply Expense</t>
  </si>
  <si>
    <t>6. Labor Costs - Employees with CACFP Food Service Duties</t>
  </si>
  <si>
    <t>* These are labor costs associated with serving meals to eligible participants. Examples could include: procurement of food, food prep, cooking, serving meals, clean-up, etc.</t>
  </si>
  <si>
    <t>* Complete the table below for each employee who performs CACFP duties, regardless of if they will be compensated with CACFP funds.</t>
  </si>
  <si>
    <t>Position/Title</t>
  </si>
  <si>
    <t>Number of Personnel in Position</t>
  </si>
  <si>
    <t>CACFP Program Months</t>
  </si>
  <si>
    <t>Hourly
Wage</t>
  </si>
  <si>
    <t>Avg. Hours per Month*</t>
  </si>
  <si>
    <t>Avg. Benefits Paid per Month</t>
  </si>
  <si>
    <t>Total Cost to CACFP</t>
  </si>
  <si>
    <t>Specific CACFP Job Duties</t>
  </si>
  <si>
    <t>Total</t>
  </si>
  <si>
    <t>for CACFP</t>
  </si>
  <si>
    <t>by Sponsor</t>
  </si>
  <si>
    <t>by CACFP</t>
  </si>
  <si>
    <t>Monthly</t>
  </si>
  <si>
    <t>Annual</t>
  </si>
  <si>
    <t>7. Contracted Services</t>
  </si>
  <si>
    <t xml:space="preserve">*Note the following contracted services require specific prior written approval - all less-than arms length transactions; maintenance &amp; service repair contracts on Program equipment; and all other purchased service costs needed for Program operation. These items must be included on the Documentation Tab. Submit supporting documentation and provide an explanation of the allocation method below. </t>
  </si>
  <si>
    <t>* Examples of contracted services include: equipment rental/maintenance contracts, janitorial, independent contractors who provide nutritional services , or any other services related to CACFP operations. If the employer has the right to control or direct only the result of the work and not what will be done and how it will be done then the individual is an independent contractor. Contractors receive a form 1099.</t>
  </si>
  <si>
    <t>Contracted Service</t>
  </si>
  <si>
    <t>Provider</t>
  </si>
  <si>
    <t>Monthly Cost</t>
  </si>
  <si>
    <t>8. Other Operational Costs</t>
  </si>
  <si>
    <t>(a) Miscellaneous Food Service Expenses</t>
  </si>
  <si>
    <t>* Specify any additional operational expenses that have not been listed</t>
  </si>
  <si>
    <t>Description</t>
  </si>
  <si>
    <t>(b) Annual Mileage for CACFP Food Transportation Costs and Staff Training</t>
  </si>
  <si>
    <t>* The mileage reimbursement formula assumes the federal rate.  If your organization reimburses employees at a lesser rate, specify it below.</t>
  </si>
  <si>
    <t>Federal Reimbursement Rate (maximum allowable)</t>
  </si>
  <si>
    <t>Mileage Reimbursement Rate (if different from federal rate)</t>
  </si>
  <si>
    <t xml:space="preserve">* Mileage logs must be maintained per FNS 796-2 Rev. 4 VIII I 39(c) </t>
  </si>
  <si>
    <t xml:space="preserve"> I certify that mileage logs are completed by each employee per regulatory guidance and are maintained on file. </t>
  </si>
  <si>
    <t>Monthly Average</t>
  </si>
  <si>
    <t>Number of Months</t>
  </si>
  <si>
    <t>Total Miles</t>
  </si>
  <si>
    <t>Mileage Reimbursement</t>
  </si>
  <si>
    <t>9. Facility and Utilities Costs</t>
  </si>
  <si>
    <t>(a) Percent of Facility Expenses Allocable to CACFP through Food Service Operations</t>
  </si>
  <si>
    <t>*Must be completed if CACFP funds will be used for Facility costs and utilities.</t>
  </si>
  <si>
    <r>
      <t xml:space="preserve">How many </t>
    </r>
    <r>
      <rPr>
        <b/>
        <sz val="12"/>
        <color indexed="8"/>
        <rFont val="Calibri"/>
        <family val="2"/>
      </rPr>
      <t>WEEKS PER YEAR</t>
    </r>
    <r>
      <rPr>
        <sz val="12"/>
        <color indexed="8"/>
        <rFont val="Calibri"/>
        <family val="2"/>
      </rPr>
      <t xml:space="preserve"> is the center active in CACFP (average if &gt;1 site)?</t>
    </r>
  </si>
  <si>
    <r>
      <t xml:space="preserve">How many </t>
    </r>
    <r>
      <rPr>
        <b/>
        <sz val="12"/>
        <color indexed="8"/>
        <rFont val="Calibri"/>
        <family val="2"/>
      </rPr>
      <t xml:space="preserve">HOURS PER WEEK </t>
    </r>
    <r>
      <rPr>
        <sz val="12"/>
        <color indexed="8"/>
        <rFont val="Calibri"/>
        <family val="2"/>
      </rPr>
      <t>is the center open (average if &gt;1 site)?</t>
    </r>
  </si>
  <si>
    <t>Total Area in sq. ft. (average if &gt;1 site)</t>
  </si>
  <si>
    <t>Hour per Week Used for CACFP Food Service</t>
  </si>
  <si>
    <t>Center(s)</t>
  </si>
  <si>
    <t>Kitchen(s)</t>
  </si>
  <si>
    <t>Food Storage(s)</t>
  </si>
  <si>
    <t>Other*</t>
  </si>
  <si>
    <t>Describe 'Other'.  Include name of area(s) and how it's used for CACFP operation.</t>
  </si>
  <si>
    <t>Percent of Facility Expenses Allocable to CACFP</t>
  </si>
  <si>
    <t>(b) Facility Costs</t>
  </si>
  <si>
    <t>*Indicate if rental/lease, owned or less than arms length</t>
  </si>
  <si>
    <r>
      <t xml:space="preserve">*Costs associated with less-than-arms-length lease arrangements are limited to depreciation only.  </t>
    </r>
    <r>
      <rPr>
        <i/>
        <sz val="11"/>
        <color indexed="10"/>
        <rFont val="Calibri"/>
        <family val="2"/>
      </rPr>
      <t>Less-than-arms-length and related-party transactions require specific prior written approval and the completion of the "Less than arms length rental" template</t>
    </r>
  </si>
  <si>
    <t>Lessor/Owner</t>
  </si>
  <si>
    <t>Are utilities or other items included in lease?</t>
  </si>
  <si>
    <t>(c) Utilities (Do not include utilities included in the rental cost above)</t>
  </si>
  <si>
    <t>Utility</t>
  </si>
  <si>
    <t>Company</t>
  </si>
  <si>
    <t>Power/Gas</t>
  </si>
  <si>
    <t>Water</t>
  </si>
  <si>
    <t>Waste</t>
  </si>
  <si>
    <t>Other (Specify)</t>
  </si>
  <si>
    <t>Schedule B Total Cost to CACFP</t>
  </si>
  <si>
    <t>Equipment - Under $5,000</t>
  </si>
  <si>
    <t>4a</t>
  </si>
  <si>
    <t>Capital Equipment - Over $5,000</t>
  </si>
  <si>
    <t>4b</t>
  </si>
  <si>
    <t>NonFood Supplies</t>
  </si>
  <si>
    <t>Labor</t>
  </si>
  <si>
    <t>Contracted Services</t>
  </si>
  <si>
    <t>Other Operational Costs</t>
  </si>
  <si>
    <t>Facility</t>
  </si>
  <si>
    <t>9(b)</t>
  </si>
  <si>
    <t>Utilities</t>
  </si>
  <si>
    <t>9(c)</t>
  </si>
  <si>
    <t>Total Operational Costs</t>
  </si>
  <si>
    <t>SCHEDULE C: ADMINISTRATIVE COSTS - Administrative costs charged to the program cannot exceed the lesser of 15% of projected annual CACFP reimbursement or net allowable administrative costs</t>
  </si>
  <si>
    <t>10. Labor Costs - Employees with CACFP administrative duties</t>
  </si>
  <si>
    <t xml:space="preserve">*Administrative duties include CACFP recordkeeping, monitoring, claim review &amp; submission, completing &amp; providing CACFP training,  program oversight. </t>
  </si>
  <si>
    <t>* Monitoring duties could include preparing for a review, conducting reviews, writing  review reports, providing technical assistance, and activities related to the annual updating of enrollment forms.</t>
  </si>
  <si>
    <t>* Complete the table below for each employee who performs CACFP duties, regardless if they will be compensated with CACFP funds.</t>
  </si>
  <si>
    <t>Avg Hours per Month*</t>
  </si>
  <si>
    <t>Avg Benefits Paid per Month</t>
  </si>
  <si>
    <t>Specific CACFP Job Duties (Required)</t>
  </si>
  <si>
    <t>CACFP Administrative Duties and Monitoring</t>
  </si>
  <si>
    <t>11. Contracted Services for CACFP Administrative Costs</t>
  </si>
  <si>
    <t>* These items require specific prior written approval and must be included on the Documentation Tab. Submit supporting documentation with the budget and provide an explanation of the allocation below. Examples could include: Equipment lease/rental, Accounting services, Payroll services, etc.</t>
  </si>
  <si>
    <t>* Examples of contracted services include: equipment lease/rental, payroll services, accounting services, independent contractors who provide bookkeeping and/or accounting services, or any other services related to CACFP administrative tasks. If the employer has the right to control or direct only the result of the work and not what will be done and how it will be done then the individual is an independent contractor. Contractors receive a form 1099.</t>
  </si>
  <si>
    <t>12. Other Administrative Costs</t>
  </si>
  <si>
    <t>(a) Miscellaneous Office Expenses</t>
  </si>
  <si>
    <t>*Submit supporting documentation with the budget and provide an explanation of the allocation below.</t>
  </si>
  <si>
    <t>*These are other costs that support CACFP administration and could include: printing, photo copies, postage, etc.</t>
  </si>
  <si>
    <t>(b) Annual Mileage, Lodging, and Meals for Monitoring and Other Administrative Support</t>
  </si>
  <si>
    <t>*The mileage reimbursement formula assumes the federal rate.  If your organization reimburses employees at a lesser rate, specify it below.</t>
  </si>
  <si>
    <t>(c) Conference Travel/Training Costs</t>
  </si>
  <si>
    <t>Note: Specific Prior Written Approval is Required for allocated share of travel &amp; registration fees when CACFP is only a portion of a larger child &amp; adult care related agenda</t>
  </si>
  <si>
    <t>Conference/Class</t>
  </si>
  <si>
    <t>Dates of Travel</t>
  </si>
  <si>
    <t>Number of Nights of Lodging</t>
  </si>
  <si>
    <t>Registration Fee</t>
  </si>
  <si>
    <t>Individual Airfare</t>
  </si>
  <si>
    <t>Total Lodging Cost</t>
  </si>
  <si>
    <t>Individual Meals</t>
  </si>
  <si>
    <t>Cost to CACFP per Employee</t>
  </si>
  <si>
    <t>Number of Employees</t>
  </si>
  <si>
    <t>Car Rental Total</t>
  </si>
  <si>
    <t>Arrive</t>
  </si>
  <si>
    <t>Depart</t>
  </si>
  <si>
    <t>13. Facility and Utilities Costs - FOR USE OF ADMINISTRATIVE/OFFICE SPACE ONLY</t>
  </si>
  <si>
    <t>Note this section is for the allocation of administrative facility expenses only, facility expenses related to the operation of the food service should listed on the operation tab. For example, this section would be used by a sponsoring organization of centers that rents office space for its operation of the CACFP.</t>
  </si>
  <si>
    <t>(a) Percent of Facility Expenses Allocable to CACFP through Administration</t>
  </si>
  <si>
    <t>*Must be completed if CACFP funds will be used to pay facility and utility costs related to office space</t>
  </si>
  <si>
    <t>How many weeks per year is the center active in CACFP (average if &gt;1 site)?</t>
  </si>
  <si>
    <t>How many hours per week is the center open (average if &gt;1 site)?</t>
  </si>
  <si>
    <t>Total Area in sq.ft. (average if &gt;1 site)</t>
  </si>
  <si>
    <t>Office</t>
  </si>
  <si>
    <t>(b) Facility Cost</t>
  </si>
  <si>
    <t>*Costs associated with less-than-arms-length lease arrangements are limited to depreciation only.  Less-than-arms-length and related-party transactions require specific prior written approval and the completion of the "Less than arms length rental" tab</t>
  </si>
  <si>
    <t>Allocated to CACFP</t>
  </si>
  <si>
    <t>(c) Utilities</t>
  </si>
  <si>
    <t>Electricity</t>
  </si>
  <si>
    <t>Office Phone System</t>
  </si>
  <si>
    <t>Internet</t>
  </si>
  <si>
    <t>Schedule C Total Cost to CACFP</t>
  </si>
  <si>
    <t>Other Administrative Costs</t>
  </si>
  <si>
    <t>13(b)</t>
  </si>
  <si>
    <t>13(c)</t>
  </si>
  <si>
    <t>Total Administrative Costs</t>
  </si>
  <si>
    <t>ANNUAL CACFP BUDGET SUMMARY</t>
  </si>
  <si>
    <t>Date Created</t>
  </si>
  <si>
    <t>Number of Sites</t>
  </si>
  <si>
    <t>% of Income Spent on Food</t>
  </si>
  <si>
    <t>No more than 15% of your projected CACFP meal reimbursement can be used to fund administrative costs.</t>
  </si>
  <si>
    <t>Admin Costs Paid with CACFP Funds</t>
  </si>
  <si>
    <t>Maximum CACFP Allowable for Admin</t>
  </si>
  <si>
    <t>CACFP Funded Admin %</t>
  </si>
  <si>
    <t>Direct Funded: Indicate with a YES which of the CACFP expenses will be directly funded with the CACFP reimbursement that is earned</t>
  </si>
  <si>
    <t>Line Item</t>
  </si>
  <si>
    <t>CACFP Amount</t>
  </si>
  <si>
    <t>Paid for w/ CACFP Funds (Yes/No)</t>
  </si>
  <si>
    <t>Total CACFP Income</t>
  </si>
  <si>
    <t>Income Grand Total</t>
  </si>
  <si>
    <t>B</t>
  </si>
  <si>
    <t>Operating Costs</t>
  </si>
  <si>
    <t>Other Operational</t>
  </si>
  <si>
    <t>Operational Subtotal</t>
  </si>
  <si>
    <t>C</t>
  </si>
  <si>
    <t>Administrative Costs</t>
  </si>
  <si>
    <t>Other Administrative</t>
  </si>
  <si>
    <t>Administrative Subtotal</t>
  </si>
  <si>
    <t>Expenses Grand Total</t>
  </si>
  <si>
    <t>Overall Balance</t>
  </si>
  <si>
    <t>Calculation of CACFP Funded Balance</t>
  </si>
  <si>
    <t>CACFP Funded Expenses</t>
  </si>
  <si>
    <t>CACFP Funded Balance</t>
  </si>
  <si>
    <t>Summary of Supporting Documentation</t>
  </si>
  <si>
    <t>Tab</t>
  </si>
  <si>
    <t>Type/Item</t>
  </si>
  <si>
    <t>Required Documentation</t>
  </si>
  <si>
    <t>A - Income</t>
  </si>
  <si>
    <t>Reimbursement Calculator</t>
  </si>
  <si>
    <t>B- Operating</t>
  </si>
  <si>
    <t>3. Purchased Food Costs</t>
  </si>
  <si>
    <t>Purchased Food/Purchased Vended Meals</t>
  </si>
  <si>
    <t>Provide methodology used to estimate purchased food cost.</t>
  </si>
  <si>
    <t>Food Cost Justification</t>
  </si>
  <si>
    <t>4a. Equipment - Under $5,000</t>
  </si>
  <si>
    <t>1) Inventory list with all equipment with a useful life of more than a year that were funded with CACFP funds. 2) Allocation percentage - provide the rationale used to support the allocation percentage used.</t>
  </si>
  <si>
    <t>Small Equipment Inventory/Allocation Plan</t>
  </si>
  <si>
    <t xml:space="preserve">1)Inventory list with all equipment with a useful life of more than one year that were funded with CACFP funds. 2) Allocation plan: the rationale used to support the allocation percentage used. 3) Depreciation Schedule - Documentation for determining annual depreciation or depreciation schedule if not using straight line. Specific prior written approval is required if not using straight line method. </t>
  </si>
  <si>
    <t>Capital Equipment Inventory, Allocation Plan &amp; Depreciation Schedule</t>
  </si>
  <si>
    <t>5. Nonfood Supplies</t>
  </si>
  <si>
    <t>Nonfood Supplies</t>
  </si>
  <si>
    <t>1) Methodology used to arrive at estimated amount. 2) Allocation percentage: the rationale used to support the allocation percentage used.</t>
  </si>
  <si>
    <t>Non-Food Supply Justification/Allocation Plan</t>
  </si>
  <si>
    <t>Job descriptions for all employees listed</t>
  </si>
  <si>
    <t>1) Copy of executed contract for current year. 2) Allocation plan - rationale used to support the allocation percentage used.</t>
  </si>
  <si>
    <t>Contracted Services Agreement/Allocation Plan</t>
  </si>
  <si>
    <t>8(a) Miscellaneous Food Service Expenses</t>
  </si>
  <si>
    <t>Miscellaneous Food Service Expenses</t>
  </si>
  <si>
    <t>1) Calculation supporting how budgeted line item was estimated. 2) Allocation plan: the rationale used to support the allocation percentage used.</t>
  </si>
  <si>
    <t>Misc Food Service Expense Justification/Allocation Plan</t>
  </si>
  <si>
    <t>8(b) Annual Mileage, Lodging, and Meals for CACFP Food Transportation Costs and Staff Training</t>
  </si>
  <si>
    <t>Mileage Log</t>
  </si>
  <si>
    <t>Mileage logs must be maintained per FNS 796-2 Rev. 4 VIII I 39(c) , this is not required to be submitted as part of the budgeting process but must be available upon request as part of a review.</t>
  </si>
  <si>
    <t>N/A</t>
  </si>
  <si>
    <t>9 Facility and Utilities Cost</t>
  </si>
  <si>
    <t>Rental/Lease Expense</t>
  </si>
  <si>
    <t>1) Copy of lease or rental agreements 2) Support for square footage used in allocation</t>
  </si>
  <si>
    <t>Owned Facility - Depreciation Expense</t>
  </si>
  <si>
    <t>Copy of depreciation schedule 2) Support for square footage used in allocation</t>
  </si>
  <si>
    <t>Less than Arms Length Rental</t>
  </si>
  <si>
    <t>1) Documentation must be provided that supports the property acquisition cost and value of land used for Less than arms length rental calculation. 2) Complete the less than arms length rental template. 3) Provide support for square footage used in allocation</t>
  </si>
  <si>
    <t>Provide copies of invoices used to estimate annual cost.</t>
  </si>
  <si>
    <t>Justification of Utilities</t>
  </si>
  <si>
    <t xml:space="preserve">C- Administrative </t>
  </si>
  <si>
    <t>10. Labor Costs - Employees with CACFP Administrative Duties</t>
  </si>
  <si>
    <t>Provide a copy of the job description of all employees listed.</t>
  </si>
  <si>
    <t>Contracted Services Agreement - Administrative/Allocation Plan</t>
  </si>
  <si>
    <t>Miscellaneous Office Expenses</t>
  </si>
  <si>
    <t>1) Provide documentation to support the cost of the items and 2) allocation plan: the rationale used to support the allocation percentage used.</t>
  </si>
  <si>
    <t>Other Administrative Costs Justification/Allocation Plan</t>
  </si>
  <si>
    <t>13. Facility and Utilities Costs</t>
  </si>
  <si>
    <t>1) Documentation must be provided that supports the property acquisition cost and value of land used for Less than arms length rental calculation. 2) Provide support for square footage used in allocation. 3)Complete the less than arms length rental template.</t>
  </si>
  <si>
    <t>1a. Projected CACFP Income</t>
  </si>
  <si>
    <t>1b.  Prior Year CACFP Surplus</t>
  </si>
  <si>
    <t>2.  Non-Program Funds Used to Meet CACFP Requirements</t>
  </si>
  <si>
    <t>1a.</t>
  </si>
  <si>
    <t>1b.</t>
  </si>
  <si>
    <t>A1a</t>
  </si>
  <si>
    <t>The purpose of this worksheet is to summarize the additional supporting documentation REQUIRED with submission of the annual budget. Note: see CACFP Budget Supporting Docs guidance for more information on supporting documentation.</t>
  </si>
  <si>
    <r>
      <t>Per FNS Instruction 796-2 Rev 4, all participating institutions must operate a nonprofit food service principally for the benefit of enrolled participants. All program reimbursement funds must be used solely for allowable CACFP purposes. Any surplus of funds must be retained and used only to maintain, expand, or improve the CACFP.</t>
    </r>
    <r>
      <rPr>
        <sz val="11"/>
        <color rgb="FFFF0000"/>
        <rFont val="Calibri"/>
        <family val="2"/>
      </rPr>
      <t xml:space="preserve"> </t>
    </r>
    <r>
      <rPr>
        <i/>
        <sz val="11"/>
        <color rgb="FFFF0000"/>
        <rFont val="Calibri"/>
        <family val="2"/>
      </rPr>
      <t>If you have excess CACFP funds as of the end of the previous Federal fiscal year (9/30),  complete the below section. Note: Do not enter a CACFP deficit - a CACFP deficit cannot be carried forward into the next year.</t>
    </r>
  </si>
  <si>
    <t>CACFP Budget Support Docs Guidance</t>
  </si>
  <si>
    <t>CACFP Budget Supporting Docs Guidance</t>
  </si>
  <si>
    <t xml:space="preserve">*Purchased food is projected consumable program food costs (including snacks). Note if there are purchased vended meals there can only be an amount in purchased food if these supplemental food purchases are creditable under the CACFP meal pattern and are going towards a reimbursable meal. </t>
  </si>
  <si>
    <t>A1b</t>
  </si>
  <si>
    <t>Maine Department of Education, Child Nutrition</t>
  </si>
  <si>
    <t>You will need four documents to correctly prepare the budget and make expenditures throughout the year:</t>
  </si>
  <si>
    <t xml:space="preserve">Some budget line items require "Prior Approval" or "Specific Prior Written Approval" from the State Agency/FNS . See separate "Specific Prior Written Approval" template "Costs Req Specific Approval Tab" for a listing of costs that require "Specific Prior Written Approval". If a line item requires "Specific Prior Written Approval" you must complete the  "Specific Prior Written Approval" template.  Prior Approval is received by the institution when Maine CACFP approves the budget in the online application packet. </t>
  </si>
  <si>
    <t>If you need to submit a budget revision, do not edit or revise this form.  Contact Maine CACFP.</t>
  </si>
  <si>
    <t>When finished, attach budget to the "CACFP Budget" Checklist item in CNPweb. All applicable supporting documents must also be submitted in the "CACFP Checklist" Section of CNPweb. See Summary of Supporting Docs tab for a summary of the required documentation that must be submitted.</t>
  </si>
  <si>
    <t>Maine Department of Education,  Child Nutrition</t>
  </si>
  <si>
    <t>Budget - 2025</t>
  </si>
  <si>
    <r>
      <t xml:space="preserve">*Must be documented using the Estimated Annual Food Program Reimbursement Worksheet. </t>
    </r>
    <r>
      <rPr>
        <i/>
        <sz val="11"/>
        <color indexed="10"/>
        <rFont val="Calibri"/>
        <family val="2"/>
      </rPr>
      <t>Upload Estimated Annual Food Program Reimbursement Worksheet template (linked below) to "Reimbursement Calculator" checklist item in CNPweb.</t>
    </r>
  </si>
  <si>
    <t>Maine CACFP Comments</t>
  </si>
  <si>
    <t>SUPPORTING DOCUMENTATION REQUIRED: Upload documentation supporting how the food cost was calculated to the "Food Cost Justification" Checklist item in CNPweb.</t>
  </si>
  <si>
    <t>SUPPORTING DOCUMENTATION REQUIRED: Provide an equipment inventory list with all equipment with a useful life of more than a year that are being funded with CACFP funds. Allocation percentage - provide the rationale used to support the allocation percentage used. Upload documentation to "Small Equipment Inventory/Allocation Plan" Checklist Item in CNPweb.</t>
  </si>
  <si>
    <t>SUPPORTING DOCUMENTATION REQUIRED: 1)Inventory list with all equipment with a useful life of more than one year that were funded with CACFP funds. 2) Allocation plan: the rationale used to support the allocation percentage used. 3) Depreciation Schedule - Documentation for determining annual depreciation or depreciation schedule if not using straight line. Specific prior written approval is required if not using straight line method. Upload supporting documentation to "Capital Equipment Inventory, Allocation Plan &amp; Depreciation Schedule" Checklist item in CNPweb.</t>
  </si>
  <si>
    <t>SUPPORTING DOCUMENTATION REQUIRED: 1) Methodology used to arrive at estimated amount. 2) Allocation percentage: the rationale used to support the allocation percentage used. Upload supporting documentation to "Non-Food Supply Justification/Allocation Plan" Checklist item in CNPweb.</t>
  </si>
  <si>
    <t>Ensuring meal pattern requirements are met</t>
  </si>
  <si>
    <t>A</t>
  </si>
  <si>
    <t>Ensuring Meal Benefit Forms are classified accurately</t>
  </si>
  <si>
    <t>Ensuring meal counts are taken and recorded</t>
  </si>
  <si>
    <t>Ensuring fiscal management</t>
  </si>
  <si>
    <t>Maintaining proper records</t>
  </si>
  <si>
    <t>Satisfying training requirements</t>
  </si>
  <si>
    <t>Sanitation</t>
  </si>
  <si>
    <t>F</t>
  </si>
  <si>
    <t>Satisfying civil rights requirements</t>
  </si>
  <si>
    <t>Creating Menus</t>
  </si>
  <si>
    <t>Recording Infant Meals</t>
  </si>
  <si>
    <t>Shopping for food</t>
  </si>
  <si>
    <t>Cooking/preparing food</t>
  </si>
  <si>
    <t>Creating Standardized Recipes</t>
  </si>
  <si>
    <t>Collecting CN Labels or Product Formulation Statements</t>
  </si>
  <si>
    <t>Completing portion menus</t>
  </si>
  <si>
    <t>Tracking CACFP Income &amp; Expenses</t>
  </si>
  <si>
    <t>Category                              A= Admin Labor              F= Food Service Labor</t>
  </si>
  <si>
    <t>Preparing the monthly CACFP claim- Sponsor Admin</t>
  </si>
  <si>
    <t>Submitting the monthly CACFP claim- Claim Approver</t>
  </si>
  <si>
    <t>Job Duties</t>
  </si>
  <si>
    <t>SUPPORTING DOCUMENTATION REQUIRED: Provide copy of contract for current year and rationale/method for allocation percentage. Upload required documentation to "Contracted Services Agreement/Allocation Plan" Checklist item in CNPweb.</t>
  </si>
  <si>
    <t xml:space="preserve">Maine CACFP Comments </t>
  </si>
  <si>
    <t>SUPPORTING DOCUMENTATION REQUIRED: Calculation supporting how budgeted line item was estimated. Allocation plan: the rationale used to support the allocation percentage used. Upload supporting documentation to "Misc Food Service Expense Justification/Allocation Plan" Checklist item in CNPweb.</t>
  </si>
  <si>
    <t>.67 IRS rate effective 7/1/23</t>
  </si>
  <si>
    <t>SUPPORTING DOCUMENTATION REQUIRED: A) Copies of lease/rental agreement for rented spaces. B) Depreciation schedule for owned properties. C) Less than arms length rental must provide documentation that supports the property acquisition cost and value of land D) support for square footage amounts used in allocation. Upload required supporting documentation to "Rental/Lease Agreement &amp; Square Footage Justification" Checklist item in CNPWeb.</t>
  </si>
  <si>
    <t xml:space="preserve">Maine Department of Education, Child Nutrition </t>
  </si>
  <si>
    <t>SUPPORTING DOCUMENTATION REQUIRED: Provide a copy of the job description of all employees listed below.  The job descriptions must include both CACFP and non-CACFP duties. Upload to "Job Descriptions Food Service &amp; Administrative" Checklist item in CNPweb. For a list of required CACFP Duties go to Tab F below.</t>
  </si>
  <si>
    <t>SUPPORTING DOCUMENTATION REQUIRED: Provide a copy of the job description of all employees listed below. The job descriptions must include both CACFP and non-CACFP duties. Upload to "Job Descriptions Food Service &amp; Administrative" Checklist item in CNPweb. For a list of required CACFP Duties go to Tab F below.</t>
  </si>
  <si>
    <t>SUPPORTING DOCUMENTATION REQUIRED: Provide copy of contract for current year and rationale/method for allocation percentage. Upload required documentation to "Contracted Services Agreement - Administrative/Allocation Plan" Checklist item in CNPweb.</t>
  </si>
  <si>
    <t>SUPPORTING DOCUMENTATION REQUIRED:  Provide documentation to support the cost of the items and an allocation plan: the rationale used to support the allocation percentage used. Upload supporting documentation to "Other Administrative Costs Justification/Allocation Plan" Checklist item in CNPweb.</t>
  </si>
  <si>
    <t>SUPPORTING DOCUMENTATION REQUIRED: A) Copies of lease/rental agreement for rented spaces. B) Depreciation schedule for owned properties. C) Less than arms length rental must provide documentation that supports the property acquisition cost and value of land  D) support for square footage amounts used in allocation. Upload required supporting documentation to "Rental/Lease Agreement &amp; Square Footage Justification" Checklist item in CNPweb.</t>
  </si>
  <si>
    <t>SUPPORTING DOCUMENTATION REQUIRED: Provide copies of invoices used to estimate annual cost. Upload supporting documentation to "Justification for Utilities" Checklist item in CNPweb.</t>
  </si>
  <si>
    <t>Maine CACFP Approved Amount</t>
  </si>
  <si>
    <t>Reimbursement must be calculated using Maine CACFP provided  Estimated Annual Food Program Reimbursement Worksheet</t>
  </si>
  <si>
    <t>CNPweb Checklist Item</t>
  </si>
  <si>
    <t>Job Descriptions for Food Service &amp; Administrative</t>
  </si>
  <si>
    <t>Rental/Lease Agreement &amp; Square Footage Justification</t>
  </si>
  <si>
    <t>Less than Arms Length Rental Calculation</t>
  </si>
  <si>
    <t>Justification for Utilities</t>
  </si>
  <si>
    <t>Program Monitors (if Sponsor has more than one site)</t>
  </si>
  <si>
    <t>Ensuring that children in family daycare homes are enrolled in CACFP (DCH Sponsors Only)</t>
  </si>
  <si>
    <t>Specific Prior Written Approval Template  - Scroll down to CACFP Budget</t>
  </si>
  <si>
    <t>Less Than Arms-Length Rental Calculation Template -Scroll down to CACFP Budget</t>
  </si>
  <si>
    <t xml:space="preserve">Maine CACFP Budget Guidance </t>
  </si>
  <si>
    <t>Procedures for the Annual CACFP Budget Form</t>
  </si>
  <si>
    <t>The following links take you to Maine CACFP Resources Webpage- Please scroll down to CACFP Budget Section</t>
  </si>
  <si>
    <t xml:space="preserve">Name of Person Completing the Budget: </t>
  </si>
  <si>
    <t>Contact Phone Number</t>
  </si>
  <si>
    <t>Contact Email</t>
  </si>
  <si>
    <t>I, the Authorized Representative for CACFP, hereby certify that the information on this form is true and correct to the best of my knowledge.</t>
  </si>
  <si>
    <t>Step 10 -</t>
  </si>
  <si>
    <t>CACFP Reimbursement Rates</t>
  </si>
  <si>
    <r>
      <t xml:space="preserve">Complete each section that is applicable to your organization. </t>
    </r>
    <r>
      <rPr>
        <b/>
        <sz val="12"/>
        <color rgb="FFFF0000"/>
        <rFont val="Calibri"/>
        <family val="2"/>
      </rPr>
      <t xml:space="preserve">The following "cost" sections are required for </t>
    </r>
    <r>
      <rPr>
        <b/>
        <u/>
        <sz val="12"/>
        <color rgb="FFFF0000"/>
        <rFont val="Calibri"/>
        <family val="2"/>
      </rPr>
      <t>all</t>
    </r>
    <r>
      <rPr>
        <b/>
        <sz val="12"/>
        <color rgb="FFFF0000"/>
        <rFont val="Calibri"/>
        <family val="2"/>
      </rPr>
      <t xml:space="preserve"> sponsors: 3. Purchased Food Costs, 5. Nonfood Supplies, 6. Labor Costs (Food Service), and 10. Labor Costs (Admin).</t>
    </r>
    <r>
      <rPr>
        <sz val="12"/>
        <color theme="1"/>
        <rFont val="Calibri"/>
        <family val="2"/>
      </rPr>
      <t xml:space="preserve"> Provide explanations for all budget items that require further information.  Even though some fields look small, they will store as much text as you type into them (within reason).</t>
    </r>
  </si>
  <si>
    <r>
      <t xml:space="preserve">*Provide a detailed explanation of how these costs were determined. </t>
    </r>
    <r>
      <rPr>
        <b/>
        <i/>
        <sz val="11"/>
        <color theme="1"/>
        <rFont val="Calibri"/>
        <family val="2"/>
      </rPr>
      <t>Maine CACFP expects that food costs will comprise a minimum of 50% of the Estimated Reimbursement.</t>
    </r>
    <r>
      <rPr>
        <i/>
        <sz val="11"/>
        <color theme="1"/>
        <rFont val="Calibri"/>
        <family val="2"/>
      </rPr>
      <t xml:space="preserve"> If meals are purchased, a current contract must be in place.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</si>
</sst>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0.0"/>
    <numFmt numFmtId="165" formatCode="0.000"/>
    <numFmt numFmtId="166" formatCode="_(&quot;$&quot;* #,##0.000_);_(&quot;$&quot;* \(#,##0.000\);_(&quot;$&quot;* &quot;-&quot;??_);_(@_)"/>
    <numFmt numFmtId="167" formatCode="0.0%"/>
  </numFmts>
  <fonts count="52" x14ac:knownFonts="1">
    <font>
      <sz val="11"/>
      <color theme="1"/>
      <name val="Calibri"/>
      <family val="2"/>
      <scheme val="minor"/>
    </font>
    <font>
      <sz val="12"/>
      <name val="Calibri"/>
      <family val="2"/>
    </font>
    <font>
      <sz val="10"/>
      <name val="Calibri"/>
      <family val="2"/>
    </font>
    <font>
      <b/>
      <sz val="12"/>
      <color indexed="8"/>
      <name val="Calibri"/>
      <family val="2"/>
    </font>
    <font>
      <sz val="12"/>
      <color indexed="8"/>
      <name val="Calibri"/>
      <family val="2"/>
    </font>
    <font>
      <i/>
      <sz val="12"/>
      <color indexed="8"/>
      <name val="Calibri"/>
      <family val="2"/>
    </font>
    <font>
      <i/>
      <sz val="11"/>
      <color indexed="10"/>
      <name val="Calibri"/>
      <family val="2"/>
    </font>
    <font>
      <b/>
      <sz val="9"/>
      <color indexed="8"/>
      <name val="Calibri"/>
      <family val="2"/>
    </font>
    <font>
      <i/>
      <sz val="10"/>
      <color indexed="8"/>
      <name val="Calibri"/>
      <family val="2"/>
    </font>
    <font>
      <b/>
      <i/>
      <sz val="11"/>
      <color indexed="10"/>
      <name val="Calibri"/>
      <family val="2"/>
    </font>
    <font>
      <sz val="8"/>
      <name val="Arial"/>
      <family val="2"/>
    </font>
    <font>
      <i/>
      <sz val="11"/>
      <name val="Calibri"/>
      <family val="2"/>
    </font>
    <font>
      <sz val="11"/>
      <color theme="1"/>
      <name val="Calibri"/>
      <family val="2"/>
      <scheme val="minor"/>
    </font>
    <font>
      <u/>
      <sz val="11"/>
      <color theme="10"/>
      <name val="Calibri"/>
      <family val="2"/>
      <scheme val="minor"/>
    </font>
    <font>
      <sz val="12"/>
      <color theme="1"/>
      <name val="Calibri"/>
      <family val="2"/>
    </font>
    <font>
      <sz val="10"/>
      <color theme="9" tint="-0.499984740745262"/>
      <name val="Calibri"/>
      <family val="2"/>
    </font>
    <font>
      <sz val="12"/>
      <color theme="9" tint="-0.499984740745262"/>
      <name val="Calibri"/>
      <family val="2"/>
    </font>
    <font>
      <sz val="14"/>
      <color theme="1"/>
      <name val="Calibri"/>
      <family val="2"/>
    </font>
    <font>
      <b/>
      <sz val="12"/>
      <color theme="1"/>
      <name val="Calibri"/>
      <family val="2"/>
    </font>
    <font>
      <i/>
      <sz val="11"/>
      <color rgb="FFFF0000"/>
      <name val="Calibri"/>
      <family val="2"/>
    </font>
    <font>
      <i/>
      <sz val="11"/>
      <color theme="1"/>
      <name val="Calibri"/>
      <family val="2"/>
    </font>
    <font>
      <b/>
      <i/>
      <sz val="14"/>
      <color rgb="FFC00000"/>
      <name val="Calibri"/>
      <family val="2"/>
    </font>
    <font>
      <i/>
      <u/>
      <sz val="11"/>
      <color theme="1"/>
      <name val="Calibri"/>
      <family val="2"/>
    </font>
    <font>
      <b/>
      <i/>
      <sz val="12"/>
      <color theme="5"/>
      <name val="Calibri"/>
      <family val="2"/>
    </font>
    <font>
      <sz val="12"/>
      <color theme="1"/>
      <name val="Calibri"/>
      <family val="2"/>
      <scheme val="minor"/>
    </font>
    <font>
      <b/>
      <sz val="14"/>
      <color theme="1"/>
      <name val="Calibri"/>
      <family val="2"/>
    </font>
    <font>
      <sz val="10"/>
      <color theme="1"/>
      <name val="Calibri"/>
      <family val="2"/>
    </font>
    <font>
      <b/>
      <sz val="10"/>
      <color rgb="FF195186"/>
      <name val="Calibri"/>
      <family val="2"/>
    </font>
    <font>
      <b/>
      <sz val="11"/>
      <color rgb="FF195186"/>
      <name val="Calibri"/>
      <family val="2"/>
    </font>
    <font>
      <sz val="11"/>
      <color theme="9" tint="-0.499984740745262"/>
      <name val="Calibri"/>
      <family val="2"/>
    </font>
    <font>
      <b/>
      <sz val="12"/>
      <color rgb="FF195186"/>
      <name val="Calibri"/>
      <family val="2"/>
    </font>
    <font>
      <b/>
      <sz val="11"/>
      <color rgb="FFFF0000"/>
      <name val="Calibri"/>
      <family val="2"/>
    </font>
    <font>
      <b/>
      <sz val="12"/>
      <color theme="9" tint="-0.499984740745262"/>
      <name val="Calibri"/>
      <family val="2"/>
    </font>
    <font>
      <i/>
      <sz val="12"/>
      <color theme="1"/>
      <name val="Calibri"/>
      <family val="2"/>
    </font>
    <font>
      <b/>
      <sz val="32"/>
      <color theme="9" tint="-0.499984740745262"/>
      <name val="Calibri"/>
      <family val="2"/>
    </font>
    <font>
      <sz val="12"/>
      <color theme="3" tint="-0.499984740745262"/>
      <name val="Calibri"/>
      <family val="2"/>
    </font>
    <font>
      <i/>
      <sz val="11"/>
      <color theme="4"/>
      <name val="Calibri"/>
      <family val="2"/>
    </font>
    <font>
      <b/>
      <sz val="18"/>
      <color rgb="FF195186"/>
      <name val="Calibri"/>
      <family val="2"/>
      <scheme val="minor"/>
    </font>
    <font>
      <b/>
      <sz val="12"/>
      <color theme="1"/>
      <name val="Calibri"/>
      <family val="2"/>
      <scheme val="minor"/>
    </font>
    <font>
      <sz val="11"/>
      <color theme="1"/>
      <name val="Calibri"/>
      <family val="2"/>
    </font>
    <font>
      <sz val="11"/>
      <color rgb="FFFF0000"/>
      <name val="Calibri"/>
      <family val="2"/>
    </font>
    <font>
      <b/>
      <u/>
      <sz val="11"/>
      <color theme="10"/>
      <name val="Calibri"/>
      <family val="2"/>
      <scheme val="minor"/>
    </font>
    <font>
      <sz val="12"/>
      <color rgb="FF000000"/>
      <name val="Calibri"/>
      <family val="2"/>
      <scheme val="minor"/>
    </font>
    <font>
      <b/>
      <sz val="11"/>
      <color theme="1"/>
      <name val="Calibri"/>
      <family val="2"/>
      <scheme val="minor"/>
    </font>
    <font>
      <b/>
      <sz val="16"/>
      <color rgb="FF195186"/>
      <name val="Calibri"/>
      <family val="2"/>
    </font>
    <font>
      <b/>
      <sz val="12"/>
      <name val="Calibri"/>
      <family val="2"/>
    </font>
    <font>
      <b/>
      <i/>
      <sz val="11"/>
      <name val="Calibri"/>
      <family val="2"/>
    </font>
    <font>
      <sz val="11"/>
      <name val="Calibri"/>
      <family val="2"/>
      <scheme val="minor"/>
    </font>
    <font>
      <b/>
      <sz val="11"/>
      <name val="Calibri"/>
      <family val="2"/>
      <scheme val="minor"/>
    </font>
    <font>
      <b/>
      <sz val="12"/>
      <color rgb="FFFF0000"/>
      <name val="Calibri"/>
      <family val="2"/>
    </font>
    <font>
      <b/>
      <u/>
      <sz val="12"/>
      <color rgb="FFFF0000"/>
      <name val="Calibri"/>
      <family val="2"/>
    </font>
    <font>
      <b/>
      <i/>
      <sz val="11"/>
      <color theme="1"/>
      <name val="Calibri"/>
      <family val="2"/>
    </font>
  </fonts>
  <fills count="12">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D1E6F3"/>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D1E6F3"/>
        <bgColor rgb="FF000000"/>
      </patternFill>
    </fill>
    <fill>
      <patternFill patternType="solid">
        <fgColor theme="7" tint="0.79998168889431442"/>
        <bgColor indexed="64"/>
      </patternFill>
    </fill>
    <fill>
      <patternFill patternType="solid">
        <fgColor theme="9" tint="0.79998168889431442"/>
        <bgColor indexed="64"/>
      </patternFill>
    </fill>
    <fill>
      <patternFill patternType="solid">
        <fgColor theme="4" tint="0.79998168889431442"/>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theme="9" tint="-0.499984740745262"/>
      </top>
      <bottom/>
      <diagonal/>
    </border>
    <border>
      <left/>
      <right/>
      <top/>
      <bottom style="thin">
        <color theme="9" tint="-0.499984740745262"/>
      </bottom>
      <diagonal/>
    </border>
    <border>
      <left/>
      <right/>
      <top style="thin">
        <color theme="9" tint="-0.499984740745262"/>
      </top>
      <bottom style="thin">
        <color theme="9" tint="-0.499984740745262"/>
      </bottom>
      <diagonal/>
    </border>
    <border>
      <left style="thin">
        <color theme="9" tint="-0.499984740745262"/>
      </left>
      <right style="thin">
        <color theme="9" tint="-0.499984740745262"/>
      </right>
      <top style="thin">
        <color theme="9" tint="-0.499984740745262"/>
      </top>
      <bottom style="thin">
        <color theme="9" tint="-0.499984740745262"/>
      </bottom>
      <diagonal/>
    </border>
    <border>
      <left/>
      <right style="thin">
        <color theme="9" tint="-0.499984740745262"/>
      </right>
      <top/>
      <bottom/>
      <diagonal/>
    </border>
    <border>
      <left/>
      <right style="thin">
        <color theme="9" tint="-0.499984740745262"/>
      </right>
      <top style="thin">
        <color theme="9" tint="-0.499984740745262"/>
      </top>
      <bottom style="thin">
        <color theme="9" tint="-0.499984740745262"/>
      </bottom>
      <diagonal/>
    </border>
    <border>
      <left/>
      <right style="thin">
        <color theme="9" tint="-0.499984740745262"/>
      </right>
      <top/>
      <bottom style="thin">
        <color theme="9" tint="-0.499984740745262"/>
      </bottom>
      <diagonal/>
    </border>
    <border>
      <left style="thin">
        <color theme="9" tint="-0.499984740745262"/>
      </left>
      <right/>
      <top/>
      <bottom style="thin">
        <color theme="9" tint="-0.499984740745262"/>
      </bottom>
      <diagonal/>
    </border>
    <border>
      <left style="thin">
        <color theme="9" tint="-0.499984740745262"/>
      </left>
      <right/>
      <top style="thin">
        <color theme="9" tint="-0.499984740745262"/>
      </top>
      <bottom style="thin">
        <color theme="9" tint="-0.499984740745262"/>
      </bottom>
      <diagonal/>
    </border>
    <border>
      <left style="thin">
        <color indexed="64"/>
      </left>
      <right/>
      <top style="thin">
        <color theme="9" tint="-0.499984740745262"/>
      </top>
      <bottom style="thin">
        <color theme="9" tint="-0.499984740745262"/>
      </bottom>
      <diagonal/>
    </border>
    <border>
      <left/>
      <right style="thin">
        <color indexed="64"/>
      </right>
      <top style="thin">
        <color theme="9" tint="-0.499984740745262"/>
      </top>
      <bottom style="thin">
        <color theme="9" tint="-0.499984740745262"/>
      </bottom>
      <diagonal/>
    </border>
    <border>
      <left style="thin">
        <color indexed="64"/>
      </left>
      <right/>
      <top style="thin">
        <color theme="9" tint="-0.499984740745262"/>
      </top>
      <bottom style="thin">
        <color indexed="64"/>
      </bottom>
      <diagonal/>
    </border>
    <border>
      <left/>
      <right/>
      <top style="thin">
        <color theme="9" tint="-0.499984740745262"/>
      </top>
      <bottom style="thin">
        <color indexed="64"/>
      </bottom>
      <diagonal/>
    </border>
    <border>
      <left/>
      <right style="thin">
        <color indexed="64"/>
      </right>
      <top style="thin">
        <color theme="9" tint="-0.499984740745262"/>
      </top>
      <bottom style="thin">
        <color indexed="64"/>
      </bottom>
      <diagonal/>
    </border>
    <border>
      <left style="thin">
        <color indexed="64"/>
      </left>
      <right/>
      <top style="thin">
        <color indexed="64"/>
      </top>
      <bottom style="thin">
        <color theme="9" tint="-0.499984740745262"/>
      </bottom>
      <diagonal/>
    </border>
    <border>
      <left/>
      <right/>
      <top style="thin">
        <color indexed="64"/>
      </top>
      <bottom style="thin">
        <color theme="9" tint="-0.499984740745262"/>
      </bottom>
      <diagonal/>
    </border>
    <border>
      <left/>
      <right style="thin">
        <color indexed="64"/>
      </right>
      <top style="thin">
        <color indexed="64"/>
      </top>
      <bottom style="thin">
        <color theme="9" tint="-0.499984740745262"/>
      </bottom>
      <diagonal/>
    </border>
    <border>
      <left style="thin">
        <color theme="9" tint="-0.499984740745262"/>
      </left>
      <right style="thin">
        <color theme="9" tint="-0.499984740745262"/>
      </right>
      <top style="thin">
        <color theme="9" tint="-0.499984740745262"/>
      </top>
      <bottom/>
      <diagonal/>
    </border>
    <border>
      <left style="thin">
        <color theme="9" tint="-0.499984740745262"/>
      </left>
      <right style="thin">
        <color theme="9" tint="-0.499984740745262"/>
      </right>
      <top/>
      <bottom style="thin">
        <color theme="9" tint="-0.499984740745262"/>
      </bottom>
      <diagonal/>
    </border>
    <border>
      <left style="thin">
        <color theme="9" tint="-0.499984740745262"/>
      </left>
      <right/>
      <top style="thin">
        <color theme="9" tint="-0.499984740745262"/>
      </top>
      <bottom/>
      <diagonal/>
    </border>
    <border>
      <left/>
      <right style="thin">
        <color theme="9" tint="-0.499984740745262"/>
      </right>
      <top style="thin">
        <color theme="9" tint="-0.499984740745262"/>
      </top>
      <bottom/>
      <diagonal/>
    </border>
    <border>
      <left style="thin">
        <color theme="9" tint="-0.499984740745262"/>
      </left>
      <right/>
      <top/>
      <bottom/>
      <diagonal/>
    </border>
    <border diagonalUp="1" diagonalDown="1">
      <left style="thin">
        <color theme="9" tint="-0.499984740745262"/>
      </left>
      <right style="thin">
        <color theme="9" tint="-0.499984740745262"/>
      </right>
      <top style="thin">
        <color theme="9" tint="-0.499984740745262"/>
      </top>
      <bottom style="thin">
        <color theme="9" tint="-0.499984740745262"/>
      </bottom>
      <diagonal style="thin">
        <color theme="9" tint="-0.499984740745262"/>
      </diagonal>
    </border>
    <border diagonalUp="1" diagonalDown="1">
      <left style="thin">
        <color indexed="64"/>
      </left>
      <right style="thin">
        <color indexed="64"/>
      </right>
      <top style="thin">
        <color indexed="64"/>
      </top>
      <bottom style="thin">
        <color indexed="64"/>
      </bottom>
      <diagonal style="thin">
        <color theme="9" tint="-0.499984740745262"/>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5">
    <xf numFmtId="0" fontId="0" fillId="0" borderId="0"/>
    <xf numFmtId="43" fontId="12" fillId="0" borderId="0" applyFont="0" applyFill="0" applyBorder="0" applyAlignment="0" applyProtection="0"/>
    <xf numFmtId="44" fontId="12" fillId="0" borderId="0" applyFont="0" applyFill="0" applyBorder="0" applyAlignment="0" applyProtection="0"/>
    <xf numFmtId="0" fontId="13" fillId="0" borderId="0" applyNumberFormat="0" applyFill="0" applyBorder="0" applyAlignment="0" applyProtection="0"/>
    <xf numFmtId="9" fontId="12" fillId="0" borderId="0" applyFont="0" applyFill="0" applyBorder="0" applyAlignment="0" applyProtection="0"/>
  </cellStyleXfs>
  <cellXfs count="454">
    <xf numFmtId="0" fontId="0" fillId="0" borderId="0" xfId="0"/>
    <xf numFmtId="0" fontId="14" fillId="2" borderId="0" xfId="0" applyFont="1" applyFill="1"/>
    <xf numFmtId="0" fontId="15" fillId="3" borderId="0" xfId="0" applyFont="1" applyFill="1"/>
    <xf numFmtId="0" fontId="0" fillId="3" borderId="0" xfId="0" applyFill="1"/>
    <xf numFmtId="0" fontId="15" fillId="3" borderId="0" xfId="0" applyFont="1" applyFill="1" applyAlignment="1">
      <alignment horizontal="right"/>
    </xf>
    <xf numFmtId="0" fontId="16" fillId="3" borderId="0" xfId="0" applyFont="1" applyFill="1"/>
    <xf numFmtId="0" fontId="14" fillId="3" borderId="0" xfId="0" applyFont="1" applyFill="1"/>
    <xf numFmtId="0" fontId="17" fillId="3" borderId="0" xfId="0" applyFont="1" applyFill="1"/>
    <xf numFmtId="0" fontId="18" fillId="3" borderId="0" xfId="0" applyFont="1" applyFill="1" applyAlignment="1">
      <alignment horizontal="left"/>
    </xf>
    <xf numFmtId="0" fontId="14" fillId="3" borderId="0" xfId="0" applyFont="1" applyFill="1" applyAlignment="1">
      <alignment horizontal="right" vertical="top"/>
    </xf>
    <xf numFmtId="0" fontId="14" fillId="3" borderId="0" xfId="0" applyFont="1" applyFill="1" applyAlignment="1">
      <alignment horizontal="left"/>
    </xf>
    <xf numFmtId="0" fontId="18" fillId="3" borderId="0" xfId="0" applyFont="1" applyFill="1" applyAlignment="1">
      <alignment horizontal="right" vertical="top"/>
    </xf>
    <xf numFmtId="0" fontId="19" fillId="3" borderId="0" xfId="0" applyFont="1" applyFill="1" applyAlignment="1">
      <alignment vertical="top" wrapText="1"/>
    </xf>
    <xf numFmtId="0" fontId="0" fillId="2" borderId="0" xfId="0" applyFill="1"/>
    <xf numFmtId="0" fontId="1" fillId="3" borderId="0" xfId="0" applyFont="1" applyFill="1"/>
    <xf numFmtId="0" fontId="14" fillId="3" borderId="0" xfId="0" applyFont="1" applyFill="1" applyAlignment="1">
      <alignment wrapText="1"/>
    </xf>
    <xf numFmtId="44" fontId="1" fillId="3" borderId="0" xfId="2" applyFont="1" applyFill="1" applyBorder="1" applyProtection="1"/>
    <xf numFmtId="49" fontId="1" fillId="3" borderId="0" xfId="0" applyNumberFormat="1" applyFont="1" applyFill="1"/>
    <xf numFmtId="0" fontId="2" fillId="3" borderId="0" xfId="0" applyFont="1" applyFill="1"/>
    <xf numFmtId="49" fontId="14" fillId="3" borderId="0" xfId="0" applyNumberFormat="1" applyFont="1" applyFill="1"/>
    <xf numFmtId="44" fontId="14" fillId="3" borderId="23" xfId="2" applyFont="1" applyFill="1" applyBorder="1" applyProtection="1"/>
    <xf numFmtId="166" fontId="20" fillId="3" borderId="0" xfId="2" applyNumberFormat="1" applyFont="1" applyFill="1" applyBorder="1" applyAlignment="1" applyProtection="1"/>
    <xf numFmtId="0" fontId="14" fillId="3" borderId="0" xfId="0" applyFont="1" applyFill="1" applyAlignment="1">
      <alignment horizontal="left" wrapText="1"/>
    </xf>
    <xf numFmtId="44" fontId="14" fillId="3" borderId="0" xfId="2" applyFont="1" applyFill="1" applyBorder="1" applyProtection="1"/>
    <xf numFmtId="0" fontId="24" fillId="3" borderId="1" xfId="0" applyFont="1" applyFill="1" applyBorder="1"/>
    <xf numFmtId="0" fontId="14" fillId="3" borderId="0" xfId="0" applyFont="1" applyFill="1" applyAlignment="1" applyProtection="1">
      <alignment horizontal="center"/>
      <protection locked="0"/>
    </xf>
    <xf numFmtId="0" fontId="28" fillId="3" borderId="0" xfId="0" applyFont="1" applyFill="1"/>
    <xf numFmtId="0" fontId="29" fillId="3" borderId="0" xfId="0" applyFont="1" applyFill="1"/>
    <xf numFmtId="0" fontId="28" fillId="3" borderId="0" xfId="0" applyFont="1" applyFill="1" applyAlignment="1">
      <alignment horizontal="left"/>
    </xf>
    <xf numFmtId="44" fontId="14" fillId="4" borderId="1" xfId="2" quotePrefix="1" applyFont="1" applyFill="1" applyBorder="1" applyAlignment="1" applyProtection="1">
      <alignment horizontal="center"/>
      <protection locked="0"/>
    </xf>
    <xf numFmtId="14" fontId="14" fillId="4" borderId="1" xfId="0" applyNumberFormat="1" applyFont="1" applyFill="1" applyBorder="1" applyProtection="1">
      <protection locked="0"/>
    </xf>
    <xf numFmtId="44" fontId="14" fillId="4" borderId="1" xfId="2" applyFont="1" applyFill="1" applyBorder="1" applyAlignment="1" applyProtection="1">
      <alignment horizontal="center"/>
      <protection locked="0"/>
    </xf>
    <xf numFmtId="10" fontId="14" fillId="4" borderId="1" xfId="4" applyNumberFormat="1" applyFont="1" applyFill="1" applyBorder="1" applyAlignment="1" applyProtection="1">
      <protection locked="0"/>
    </xf>
    <xf numFmtId="44" fontId="14" fillId="4" borderId="25" xfId="2" applyFont="1" applyFill="1" applyBorder="1" applyProtection="1">
      <protection locked="0"/>
    </xf>
    <xf numFmtId="1" fontId="14" fillId="4" borderId="1" xfId="0" applyNumberFormat="1" applyFont="1" applyFill="1" applyBorder="1" applyProtection="1">
      <protection locked="0"/>
    </xf>
    <xf numFmtId="1" fontId="14" fillId="4" borderId="1" xfId="0" applyNumberFormat="1" applyFont="1" applyFill="1" applyBorder="1" applyAlignment="1" applyProtection="1">
      <alignment horizontal="center"/>
      <protection locked="0"/>
    </xf>
    <xf numFmtId="44" fontId="14" fillId="4" borderId="1" xfId="2" applyFont="1" applyFill="1" applyBorder="1" applyAlignment="1" applyProtection="1">
      <protection locked="0"/>
    </xf>
    <xf numFmtId="164" fontId="14" fillId="4" borderId="1" xfId="2" applyNumberFormat="1" applyFont="1" applyFill="1" applyBorder="1" applyAlignment="1" applyProtection="1">
      <protection locked="0"/>
    </xf>
    <xf numFmtId="44" fontId="14" fillId="0" borderId="1" xfId="2" applyFont="1" applyFill="1" applyBorder="1" applyAlignment="1" applyProtection="1"/>
    <xf numFmtId="9" fontId="14" fillId="4" borderId="1" xfId="0" applyNumberFormat="1" applyFont="1" applyFill="1" applyBorder="1" applyAlignment="1" applyProtection="1">
      <alignment horizontal="center"/>
      <protection locked="0"/>
    </xf>
    <xf numFmtId="1" fontId="14" fillId="4" borderId="25" xfId="0" applyNumberFormat="1" applyFont="1" applyFill="1" applyBorder="1" applyProtection="1">
      <protection locked="0"/>
    </xf>
    <xf numFmtId="165" fontId="1" fillId="4" borderId="27" xfId="2" applyNumberFormat="1" applyFont="1" applyFill="1" applyBorder="1" applyAlignment="1" applyProtection="1">
      <protection locked="0"/>
    </xf>
    <xf numFmtId="165" fontId="1" fillId="4" borderId="1" xfId="2" applyNumberFormat="1" applyFont="1" applyFill="1" applyBorder="1" applyAlignment="1" applyProtection="1">
      <protection locked="0"/>
    </xf>
    <xf numFmtId="44" fontId="14" fillId="3" borderId="28" xfId="2" applyFont="1" applyFill="1" applyBorder="1" applyProtection="1"/>
    <xf numFmtId="44" fontId="14" fillId="0" borderId="1" xfId="0" applyNumberFormat="1" applyFont="1" applyBorder="1"/>
    <xf numFmtId="44" fontId="14" fillId="0" borderId="1" xfId="2" applyFont="1" applyFill="1" applyBorder="1" applyProtection="1"/>
    <xf numFmtId="1" fontId="14" fillId="4" borderId="1" xfId="1" applyNumberFormat="1" applyFont="1" applyFill="1" applyBorder="1" applyProtection="1">
      <protection locked="0"/>
    </xf>
    <xf numFmtId="0" fontId="14" fillId="4" borderId="1" xfId="2" applyNumberFormat="1" applyFont="1" applyFill="1" applyBorder="1" applyProtection="1">
      <protection locked="0"/>
    </xf>
    <xf numFmtId="0" fontId="14" fillId="4" borderId="1" xfId="0" applyFont="1" applyFill="1" applyBorder="1" applyProtection="1">
      <protection locked="0"/>
    </xf>
    <xf numFmtId="44" fontId="14" fillId="3" borderId="1" xfId="2" applyFont="1" applyFill="1" applyBorder="1" applyAlignment="1" applyProtection="1"/>
    <xf numFmtId="9" fontId="14" fillId="4" borderId="1" xfId="4" applyFont="1" applyFill="1" applyBorder="1" applyProtection="1">
      <protection locked="0"/>
    </xf>
    <xf numFmtId="9" fontId="14" fillId="4" borderId="25" xfId="4" applyFont="1" applyFill="1" applyBorder="1" applyProtection="1">
      <protection locked="0"/>
    </xf>
    <xf numFmtId="44" fontId="14" fillId="3" borderId="2" xfId="2" applyFont="1" applyFill="1" applyBorder="1" applyProtection="1"/>
    <xf numFmtId="44" fontId="14" fillId="3" borderId="1" xfId="0" applyNumberFormat="1" applyFont="1" applyFill="1" applyBorder="1"/>
    <xf numFmtId="10" fontId="14" fillId="4" borderId="1" xfId="0" applyNumberFormat="1" applyFont="1" applyFill="1" applyBorder="1" applyProtection="1">
      <protection locked="0"/>
    </xf>
    <xf numFmtId="0" fontId="0" fillId="3" borderId="0" xfId="0" applyFill="1" applyAlignment="1">
      <alignment wrapText="1"/>
    </xf>
    <xf numFmtId="0" fontId="10" fillId="3" borderId="0" xfId="0" applyFont="1" applyFill="1"/>
    <xf numFmtId="0" fontId="24" fillId="3" borderId="4" xfId="0" applyFont="1" applyFill="1" applyBorder="1"/>
    <xf numFmtId="0" fontId="24" fillId="3" borderId="1" xfId="0" applyFont="1" applyFill="1" applyBorder="1" applyAlignment="1">
      <alignment wrapText="1"/>
    </xf>
    <xf numFmtId="0" fontId="24" fillId="3" borderId="5" xfId="0" applyFont="1" applyFill="1" applyBorder="1"/>
    <xf numFmtId="0" fontId="24" fillId="3" borderId="6" xfId="0" applyFont="1" applyFill="1" applyBorder="1" applyAlignment="1">
      <alignment wrapText="1"/>
    </xf>
    <xf numFmtId="0" fontId="24" fillId="3" borderId="6" xfId="0" applyFont="1" applyFill="1" applyBorder="1"/>
    <xf numFmtId="0" fontId="14" fillId="3" borderId="29" xfId="0" applyFont="1" applyFill="1" applyBorder="1"/>
    <xf numFmtId="0" fontId="14" fillId="3" borderId="1" xfId="0" applyFont="1" applyFill="1" applyBorder="1" applyAlignment="1" applyProtection="1">
      <alignment horizontal="center"/>
      <protection locked="0"/>
    </xf>
    <xf numFmtId="0" fontId="14" fillId="0" borderId="1" xfId="0" applyFont="1" applyBorder="1" applyAlignment="1" applyProtection="1">
      <alignment horizontal="center"/>
      <protection locked="0"/>
    </xf>
    <xf numFmtId="44" fontId="14" fillId="0" borderId="1" xfId="2" applyFont="1" applyBorder="1" applyProtection="1"/>
    <xf numFmtId="44" fontId="14" fillId="0" borderId="1" xfId="2" quotePrefix="1" applyFont="1" applyFill="1" applyBorder="1" applyAlignment="1" applyProtection="1">
      <alignment horizontal="center"/>
    </xf>
    <xf numFmtId="44" fontId="14" fillId="3" borderId="1" xfId="2" applyFont="1" applyFill="1" applyBorder="1" applyAlignment="1" applyProtection="1">
      <alignment horizontal="center"/>
    </xf>
    <xf numFmtId="0" fontId="20" fillId="3" borderId="0" xfId="0" applyFont="1" applyFill="1"/>
    <xf numFmtId="0" fontId="20" fillId="3" borderId="0" xfId="0" applyFont="1" applyFill="1" applyAlignment="1">
      <alignment horizontal="left" vertical="top"/>
    </xf>
    <xf numFmtId="0" fontId="31" fillId="3" borderId="0" xfId="0" applyFont="1" applyFill="1" applyAlignment="1">
      <alignment horizontal="left"/>
    </xf>
    <xf numFmtId="0" fontId="22" fillId="3" borderId="0" xfId="0" applyFont="1" applyFill="1" applyAlignment="1">
      <alignment horizontal="left"/>
    </xf>
    <xf numFmtId="44" fontId="22" fillId="3" borderId="0" xfId="0" applyNumberFormat="1" applyFont="1" applyFill="1" applyAlignment="1">
      <alignment horizontal="left"/>
    </xf>
    <xf numFmtId="44" fontId="20" fillId="3" borderId="0" xfId="0" applyNumberFormat="1" applyFont="1" applyFill="1" applyAlignment="1">
      <alignment horizontal="left"/>
    </xf>
    <xf numFmtId="0" fontId="14" fillId="3" borderId="0" xfId="0" quotePrefix="1" applyFont="1" applyFill="1" applyAlignment="1">
      <alignment horizontal="center"/>
    </xf>
    <xf numFmtId="165" fontId="1" fillId="3" borderId="0" xfId="2" applyNumberFormat="1" applyFont="1" applyFill="1" applyBorder="1" applyAlignment="1" applyProtection="1">
      <alignment horizontal="center"/>
    </xf>
    <xf numFmtId="0" fontId="14" fillId="0" borderId="25" xfId="0" applyFont="1" applyBorder="1" applyAlignment="1" applyProtection="1">
      <alignment horizontal="center"/>
      <protection locked="0"/>
    </xf>
    <xf numFmtId="44" fontId="14" fillId="0" borderId="25" xfId="2" applyFont="1" applyBorder="1" applyProtection="1"/>
    <xf numFmtId="0" fontId="20" fillId="3" borderId="23" xfId="0" applyFont="1" applyFill="1" applyBorder="1" applyAlignment="1">
      <alignment horizontal="left"/>
    </xf>
    <xf numFmtId="0" fontId="25" fillId="3" borderId="0" xfId="0" applyFont="1" applyFill="1"/>
    <xf numFmtId="10" fontId="14" fillId="3" borderId="1" xfId="4" applyNumberFormat="1" applyFont="1" applyFill="1" applyBorder="1" applyAlignment="1" applyProtection="1">
      <alignment horizontal="center"/>
    </xf>
    <xf numFmtId="10" fontId="14" fillId="3" borderId="1" xfId="4" applyNumberFormat="1" applyFont="1" applyFill="1" applyBorder="1" applyProtection="1"/>
    <xf numFmtId="0" fontId="14" fillId="3" borderId="25" xfId="0" applyFont="1" applyFill="1" applyBorder="1" applyAlignment="1">
      <alignment horizontal="right"/>
    </xf>
    <xf numFmtId="44" fontId="14" fillId="4" borderId="24" xfId="2" applyFont="1" applyFill="1" applyBorder="1" applyProtection="1">
      <protection locked="0"/>
    </xf>
    <xf numFmtId="0" fontId="24" fillId="0" borderId="7" xfId="0" applyFont="1" applyBorder="1" applyAlignment="1" applyProtection="1">
      <alignment horizontal="center" vertical="center"/>
      <protection locked="0"/>
    </xf>
    <xf numFmtId="0" fontId="24" fillId="0" borderId="7" xfId="0" applyFont="1" applyBorder="1" applyAlignment="1" applyProtection="1">
      <alignment horizontal="center" vertical="center" wrapText="1"/>
      <protection locked="0"/>
    </xf>
    <xf numFmtId="0" fontId="24" fillId="0" borderId="1" xfId="0" applyFont="1" applyBorder="1" applyAlignment="1">
      <alignment wrapText="1"/>
    </xf>
    <xf numFmtId="0" fontId="38" fillId="6" borderId="47" xfId="0" applyFont="1" applyFill="1" applyBorder="1" applyAlignment="1" applyProtection="1">
      <alignment horizontal="center" vertical="center" wrapText="1"/>
      <protection locked="0"/>
    </xf>
    <xf numFmtId="0" fontId="38" fillId="6" borderId="46" xfId="0" applyFont="1" applyFill="1" applyBorder="1" applyAlignment="1">
      <alignment horizontal="center" vertical="center"/>
    </xf>
    <xf numFmtId="0" fontId="38" fillId="6" borderId="2" xfId="0" applyFont="1" applyFill="1" applyBorder="1" applyAlignment="1">
      <alignment horizontal="center" vertical="center" wrapText="1"/>
    </xf>
    <xf numFmtId="0" fontId="38" fillId="6" borderId="2" xfId="0" applyFont="1" applyFill="1" applyBorder="1" applyAlignment="1">
      <alignment horizontal="center" vertical="center"/>
    </xf>
    <xf numFmtId="0" fontId="24" fillId="0" borderId="8" xfId="0" applyFont="1" applyBorder="1" applyAlignment="1" applyProtection="1">
      <alignment horizontal="center" vertical="center"/>
      <protection locked="0"/>
    </xf>
    <xf numFmtId="0" fontId="14" fillId="3" borderId="1" xfId="0" applyFont="1" applyFill="1" applyBorder="1" applyAlignment="1">
      <alignment horizontal="center"/>
    </xf>
    <xf numFmtId="0" fontId="18" fillId="3" borderId="1" xfId="0" applyFont="1" applyFill="1" applyBorder="1" applyAlignment="1">
      <alignment horizontal="center"/>
    </xf>
    <xf numFmtId="0" fontId="14" fillId="3" borderId="0" xfId="0" applyFont="1" applyFill="1" applyAlignment="1">
      <alignment horizontal="center"/>
    </xf>
    <xf numFmtId="0" fontId="18" fillId="3" borderId="0" xfId="0" applyFont="1" applyFill="1"/>
    <xf numFmtId="0" fontId="20" fillId="3" borderId="0" xfId="0" applyFont="1" applyFill="1" applyAlignment="1">
      <alignment wrapText="1"/>
    </xf>
    <xf numFmtId="0" fontId="13" fillId="0" borderId="0" xfId="3" applyProtection="1"/>
    <xf numFmtId="0" fontId="36" fillId="3" borderId="3" xfId="0" applyFont="1" applyFill="1" applyBorder="1"/>
    <xf numFmtId="0" fontId="14" fillId="3" borderId="0" xfId="0" applyFont="1" applyFill="1" applyAlignment="1" applyProtection="1">
      <alignment horizontal="left"/>
      <protection locked="0"/>
    </xf>
    <xf numFmtId="0" fontId="0" fillId="3" borderId="0" xfId="0" applyFill="1" applyProtection="1">
      <protection locked="0"/>
    </xf>
    <xf numFmtId="0" fontId="18" fillId="3" borderId="0" xfId="0" applyFont="1" applyFill="1" applyAlignment="1" applyProtection="1">
      <alignment horizontal="left"/>
      <protection locked="0"/>
    </xf>
    <xf numFmtId="0" fontId="36" fillId="3" borderId="0" xfId="0" applyFont="1" applyFill="1" applyProtection="1">
      <protection locked="0"/>
    </xf>
    <xf numFmtId="44" fontId="14" fillId="3" borderId="1" xfId="2" applyFont="1" applyFill="1" applyBorder="1" applyProtection="1"/>
    <xf numFmtId="0" fontId="14" fillId="3" borderId="1" xfId="0" applyFont="1" applyFill="1" applyBorder="1"/>
    <xf numFmtId="44" fontId="14" fillId="4" borderId="1" xfId="2" applyFont="1" applyFill="1" applyBorder="1" applyProtection="1">
      <protection locked="0"/>
    </xf>
    <xf numFmtId="3" fontId="14" fillId="4" borderId="25" xfId="0" applyNumberFormat="1" applyFont="1" applyFill="1" applyBorder="1" applyProtection="1">
      <protection locked="0"/>
    </xf>
    <xf numFmtId="0" fontId="31" fillId="3" borderId="0" xfId="0" applyFont="1" applyFill="1" applyAlignment="1">
      <alignment horizontal="left" wrapText="1"/>
    </xf>
    <xf numFmtId="0" fontId="20" fillId="3" borderId="0" xfId="0" applyFont="1" applyFill="1" applyAlignment="1">
      <alignment horizontal="left"/>
    </xf>
    <xf numFmtId="0" fontId="14" fillId="0" borderId="1" xfId="0" applyFont="1" applyBorder="1" applyAlignment="1">
      <alignment horizontal="center"/>
    </xf>
    <xf numFmtId="49" fontId="14" fillId="4" borderId="1" xfId="0" applyNumberFormat="1" applyFont="1" applyFill="1" applyBorder="1" applyProtection="1">
      <protection locked="0"/>
    </xf>
    <xf numFmtId="44" fontId="20" fillId="3" borderId="0" xfId="2" applyFont="1" applyFill="1" applyBorder="1" applyAlignment="1" applyProtection="1">
      <alignment horizontal="left"/>
    </xf>
    <xf numFmtId="0" fontId="20" fillId="3" borderId="0" xfId="0" applyFont="1" applyFill="1" applyAlignment="1">
      <alignment horizontal="left" wrapText="1"/>
    </xf>
    <xf numFmtId="0" fontId="20" fillId="3" borderId="0" xfId="0" applyFont="1" applyFill="1" applyAlignment="1">
      <alignment horizontal="left" vertical="top" wrapText="1"/>
    </xf>
    <xf numFmtId="0" fontId="14" fillId="3" borderId="25" xfId="0" applyFont="1" applyFill="1" applyBorder="1" applyAlignment="1">
      <alignment horizontal="center"/>
    </xf>
    <xf numFmtId="0" fontId="14" fillId="3" borderId="24" xfId="0" applyFont="1" applyFill="1" applyBorder="1"/>
    <xf numFmtId="0" fontId="14" fillId="3" borderId="25" xfId="0" applyFont="1" applyFill="1" applyBorder="1"/>
    <xf numFmtId="44" fontId="14" fillId="3" borderId="30" xfId="2" applyFont="1" applyFill="1" applyBorder="1" applyProtection="1"/>
    <xf numFmtId="44" fontId="14" fillId="3" borderId="27" xfId="2" applyFont="1" applyFill="1" applyBorder="1" applyProtection="1"/>
    <xf numFmtId="44" fontId="14" fillId="3" borderId="25" xfId="2" applyFont="1" applyFill="1" applyBorder="1" applyProtection="1"/>
    <xf numFmtId="0" fontId="14" fillId="3" borderId="22" xfId="0" applyFont="1" applyFill="1" applyBorder="1" applyAlignment="1">
      <alignment horizontal="center"/>
    </xf>
    <xf numFmtId="0" fontId="14" fillId="3" borderId="30" xfId="0" applyFont="1" applyFill="1" applyBorder="1"/>
    <xf numFmtId="0" fontId="14" fillId="3" borderId="27" xfId="0" applyFont="1" applyFill="1" applyBorder="1"/>
    <xf numFmtId="0" fontId="27" fillId="3" borderId="0" xfId="0" applyFont="1" applyFill="1"/>
    <xf numFmtId="9" fontId="14" fillId="3" borderId="0" xfId="0" applyNumberFormat="1" applyFont="1" applyFill="1" applyAlignment="1">
      <alignment horizontal="center"/>
    </xf>
    <xf numFmtId="0" fontId="31" fillId="3" borderId="3" xfId="0" applyFont="1" applyFill="1" applyBorder="1" applyAlignment="1">
      <alignment horizontal="left" wrapText="1"/>
    </xf>
    <xf numFmtId="0" fontId="20" fillId="3" borderId="3" xfId="0" applyFont="1" applyFill="1" applyBorder="1" applyAlignment="1">
      <alignment horizontal="left"/>
    </xf>
    <xf numFmtId="0" fontId="21" fillId="3" borderId="0" xfId="0" applyFont="1" applyFill="1" applyAlignment="1">
      <alignment horizontal="left"/>
    </xf>
    <xf numFmtId="1" fontId="14" fillId="4" borderId="1" xfId="0" applyNumberFormat="1" applyFont="1" applyFill="1" applyBorder="1"/>
    <xf numFmtId="44" fontId="14" fillId="4" borderId="1" xfId="2" applyFont="1" applyFill="1" applyBorder="1" applyProtection="1"/>
    <xf numFmtId="0" fontId="21" fillId="0" borderId="0" xfId="0" applyFont="1" applyAlignment="1">
      <alignment horizontal="left"/>
    </xf>
    <xf numFmtId="9" fontId="14" fillId="4" borderId="1" xfId="0" applyNumberFormat="1" applyFont="1" applyFill="1" applyBorder="1" applyAlignment="1">
      <alignment horizontal="center"/>
    </xf>
    <xf numFmtId="165" fontId="1" fillId="3" borderId="0" xfId="2" applyNumberFormat="1" applyFont="1" applyFill="1" applyBorder="1" applyAlignment="1" applyProtection="1"/>
    <xf numFmtId="0" fontId="23" fillId="3" borderId="0" xfId="0" applyFont="1" applyFill="1" applyAlignment="1">
      <alignment horizontal="left"/>
    </xf>
    <xf numFmtId="0" fontId="14" fillId="0" borderId="30" xfId="0" applyFont="1" applyBorder="1" applyAlignment="1">
      <alignment horizontal="center"/>
    </xf>
    <xf numFmtId="0" fontId="0" fillId="3" borderId="0" xfId="0" applyFill="1" applyAlignment="1">
      <alignment horizontal="center"/>
    </xf>
    <xf numFmtId="0" fontId="14" fillId="0" borderId="25" xfId="0" applyFont="1" applyBorder="1" applyAlignment="1">
      <alignment horizontal="center"/>
    </xf>
    <xf numFmtId="10" fontId="14" fillId="0" borderId="1" xfId="4" applyNumberFormat="1" applyFont="1" applyBorder="1" applyAlignment="1" applyProtection="1">
      <alignment horizontal="center"/>
    </xf>
    <xf numFmtId="10" fontId="14" fillId="0" borderId="25" xfId="4" applyNumberFormat="1" applyFont="1" applyBorder="1" applyAlignment="1" applyProtection="1">
      <alignment horizontal="center"/>
    </xf>
    <xf numFmtId="0" fontId="14" fillId="3" borderId="22" xfId="0" applyFont="1" applyFill="1" applyBorder="1"/>
    <xf numFmtId="0" fontId="14" fillId="3" borderId="26" xfId="0" applyFont="1" applyFill="1" applyBorder="1"/>
    <xf numFmtId="10" fontId="14" fillId="3" borderId="25" xfId="4" applyNumberFormat="1" applyFont="1" applyFill="1" applyBorder="1" applyAlignment="1" applyProtection="1">
      <alignment horizontal="center"/>
    </xf>
    <xf numFmtId="0" fontId="25" fillId="3" borderId="0" xfId="0" applyFont="1" applyFill="1" applyAlignment="1">
      <alignment horizontal="left" wrapText="1"/>
    </xf>
    <xf numFmtId="1" fontId="14" fillId="3" borderId="0" xfId="0" applyNumberFormat="1" applyFont="1" applyFill="1" applyAlignment="1">
      <alignment horizontal="center" wrapText="1"/>
    </xf>
    <xf numFmtId="167" fontId="14" fillId="3" borderId="0" xfId="4" applyNumberFormat="1" applyFont="1" applyFill="1" applyBorder="1" applyAlignment="1" applyProtection="1">
      <alignment horizontal="center" wrapText="1"/>
    </xf>
    <xf numFmtId="0" fontId="30" fillId="3" borderId="0" xfId="0" applyFont="1" applyFill="1" applyAlignment="1">
      <alignment horizontal="left"/>
    </xf>
    <xf numFmtId="0" fontId="18" fillId="3" borderId="0" xfId="0" applyFont="1" applyFill="1" applyAlignment="1">
      <alignment horizontal="left" wrapText="1"/>
    </xf>
    <xf numFmtId="0" fontId="14" fillId="3" borderId="0" xfId="0" applyFont="1" applyFill="1" applyAlignment="1">
      <alignment horizontal="left" vertical="top" wrapText="1"/>
    </xf>
    <xf numFmtId="0" fontId="19" fillId="3" borderId="0" xfId="0" applyFont="1" applyFill="1"/>
    <xf numFmtId="44" fontId="0" fillId="3" borderId="0" xfId="0" applyNumberFormat="1" applyFill="1"/>
    <xf numFmtId="9" fontId="26" fillId="3" borderId="0" xfId="4" applyFont="1" applyFill="1" applyProtection="1"/>
    <xf numFmtId="44" fontId="14" fillId="3" borderId="30" xfId="2" applyFont="1" applyFill="1" applyBorder="1" applyProtection="1">
      <protection locked="0"/>
    </xf>
    <xf numFmtId="44" fontId="32" fillId="5" borderId="24" xfId="2" applyFont="1" applyFill="1" applyBorder="1" applyProtection="1">
      <protection locked="0"/>
    </xf>
    <xf numFmtId="44" fontId="14" fillId="3" borderId="24" xfId="2" applyFont="1" applyFill="1" applyBorder="1" applyAlignment="1" applyProtection="1">
      <alignment horizontal="center"/>
      <protection locked="0"/>
    </xf>
    <xf numFmtId="44" fontId="14" fillId="3" borderId="24" xfId="2" applyFont="1" applyFill="1" applyBorder="1" applyProtection="1">
      <protection locked="0"/>
    </xf>
    <xf numFmtId="44" fontId="32" fillId="5" borderId="25" xfId="2" applyFont="1" applyFill="1" applyBorder="1" applyProtection="1">
      <protection locked="0"/>
    </xf>
    <xf numFmtId="165" fontId="1" fillId="3" borderId="24" xfId="2" applyNumberFormat="1" applyFont="1" applyFill="1" applyBorder="1" applyAlignment="1" applyProtection="1"/>
    <xf numFmtId="0" fontId="31" fillId="3" borderId="0" xfId="0" applyFont="1" applyFill="1" applyAlignment="1">
      <alignment wrapText="1"/>
    </xf>
    <xf numFmtId="0" fontId="39" fillId="3" borderId="0" xfId="0" applyFont="1" applyFill="1" applyAlignment="1">
      <alignment horizontal="left"/>
    </xf>
    <xf numFmtId="44" fontId="14" fillId="3" borderId="0" xfId="2" applyFont="1" applyFill="1" applyBorder="1" applyAlignment="1" applyProtection="1"/>
    <xf numFmtId="0" fontId="13" fillId="3" borderId="0" xfId="3" applyFill="1" applyAlignment="1">
      <alignment horizontal="left"/>
    </xf>
    <xf numFmtId="43" fontId="14" fillId="4" borderId="1" xfId="2" quotePrefix="1" applyNumberFormat="1" applyFont="1" applyFill="1" applyBorder="1" applyAlignment="1" applyProtection="1">
      <alignment horizontal="center"/>
      <protection locked="0"/>
    </xf>
    <xf numFmtId="0" fontId="43" fillId="0" borderId="1" xfId="0" applyFont="1" applyBorder="1" applyAlignment="1">
      <alignment horizontal="center"/>
    </xf>
    <xf numFmtId="0" fontId="43" fillId="0" borderId="1" xfId="0" applyFont="1" applyBorder="1" applyAlignment="1">
      <alignment horizontal="center" wrapText="1"/>
    </xf>
    <xf numFmtId="0" fontId="43" fillId="9" borderId="1" xfId="0" applyFont="1" applyFill="1" applyBorder="1"/>
    <xf numFmtId="0" fontId="43" fillId="10" borderId="1" xfId="0" applyFont="1" applyFill="1" applyBorder="1"/>
    <xf numFmtId="0" fontId="41" fillId="9" borderId="1" xfId="3" applyFont="1" applyFill="1" applyBorder="1"/>
    <xf numFmtId="0" fontId="43" fillId="9" borderId="1" xfId="0" applyFont="1" applyFill="1" applyBorder="1" applyAlignment="1">
      <alignment wrapText="1"/>
    </xf>
    <xf numFmtId="0" fontId="19" fillId="3" borderId="0" xfId="0" applyFont="1" applyFill="1" applyAlignment="1">
      <alignment horizontal="center" vertical="top" wrapText="1"/>
    </xf>
    <xf numFmtId="0" fontId="43" fillId="3" borderId="0" xfId="0" applyFont="1" applyFill="1"/>
    <xf numFmtId="0" fontId="13" fillId="0" borderId="0" xfId="3" applyFill="1"/>
    <xf numFmtId="0" fontId="19" fillId="3" borderId="1" xfId="0" applyFont="1" applyFill="1" applyBorder="1" applyAlignment="1">
      <alignment horizontal="center" vertical="top" wrapText="1"/>
    </xf>
    <xf numFmtId="0" fontId="0" fillId="3" borderId="0" xfId="0" applyFill="1" applyAlignment="1">
      <alignment vertical="top" wrapText="1"/>
    </xf>
    <xf numFmtId="0" fontId="48" fillId="3" borderId="0" xfId="0" applyFont="1" applyFill="1" applyAlignment="1" applyProtection="1">
      <alignment vertical="center" wrapText="1"/>
      <protection locked="0"/>
    </xf>
    <xf numFmtId="0" fontId="43" fillId="3" borderId="56" xfId="0" applyFont="1" applyFill="1" applyBorder="1"/>
    <xf numFmtId="0" fontId="19" fillId="3" borderId="57" xfId="0" applyFont="1" applyFill="1" applyBorder="1" applyAlignment="1">
      <alignment horizontal="center" vertical="top" wrapText="1"/>
    </xf>
    <xf numFmtId="0" fontId="43" fillId="3" borderId="4" xfId="0" applyFont="1" applyFill="1" applyBorder="1"/>
    <xf numFmtId="0" fontId="43" fillId="3" borderId="58" xfId="0" applyFont="1" applyFill="1" applyBorder="1"/>
    <xf numFmtId="0" fontId="19" fillId="3" borderId="55" xfId="0" applyFont="1" applyFill="1" applyBorder="1" applyAlignment="1">
      <alignment horizontal="center" vertical="top" wrapText="1"/>
    </xf>
    <xf numFmtId="0" fontId="19" fillId="3" borderId="15" xfId="0" applyFont="1" applyFill="1" applyBorder="1" applyAlignment="1">
      <alignment horizontal="center" vertical="top" wrapText="1"/>
    </xf>
    <xf numFmtId="0" fontId="19" fillId="3" borderId="15" xfId="0" applyFont="1" applyFill="1" applyBorder="1" applyAlignment="1">
      <alignment vertical="top" wrapText="1"/>
    </xf>
    <xf numFmtId="0" fontId="14" fillId="10" borderId="1" xfId="0" applyFont="1" applyFill="1" applyBorder="1" applyAlignment="1">
      <alignment horizontal="center" wrapText="1"/>
    </xf>
    <xf numFmtId="0" fontId="14" fillId="10" borderId="1" xfId="0" applyFont="1" applyFill="1" applyBorder="1" applyAlignment="1">
      <alignment horizontal="center"/>
    </xf>
    <xf numFmtId="0" fontId="14" fillId="9" borderId="1" xfId="0" applyFont="1" applyFill="1" applyBorder="1" applyAlignment="1">
      <alignment horizontal="center"/>
    </xf>
    <xf numFmtId="0" fontId="14" fillId="9" borderId="1" xfId="0" applyFont="1" applyFill="1" applyBorder="1" applyAlignment="1">
      <alignment horizontal="center" wrapText="1"/>
    </xf>
    <xf numFmtId="0" fontId="13" fillId="3" borderId="0" xfId="3" applyFill="1" applyProtection="1">
      <protection locked="0"/>
    </xf>
    <xf numFmtId="0" fontId="14" fillId="3" borderId="0" xfId="0" applyFont="1" applyFill="1" applyAlignment="1">
      <alignment horizontal="left" vertical="top" wrapText="1"/>
    </xf>
    <xf numFmtId="0" fontId="33" fillId="3" borderId="0" xfId="0" applyFont="1" applyFill="1" applyAlignment="1">
      <alignment horizontal="left" vertical="top" wrapText="1"/>
    </xf>
    <xf numFmtId="0" fontId="18" fillId="3" borderId="0" xfId="0" applyFont="1" applyFill="1" applyAlignment="1">
      <alignment horizontal="left"/>
    </xf>
    <xf numFmtId="0" fontId="34" fillId="3" borderId="0" xfId="0" applyFont="1" applyFill="1" applyAlignment="1">
      <alignment horizontal="center" vertical="center"/>
    </xf>
    <xf numFmtId="0" fontId="44" fillId="3" borderId="3" xfId="0" applyFont="1" applyFill="1" applyBorder="1" applyAlignment="1">
      <alignment horizontal="center"/>
    </xf>
    <xf numFmtId="0" fontId="44" fillId="3" borderId="11" xfId="0" applyFont="1" applyFill="1" applyBorder="1" applyAlignment="1">
      <alignment horizontal="center" vertical="center"/>
    </xf>
    <xf numFmtId="0" fontId="44" fillId="3" borderId="0" xfId="0" applyFont="1" applyFill="1" applyAlignment="1">
      <alignment horizontal="center" vertical="center"/>
    </xf>
    <xf numFmtId="0" fontId="45" fillId="3" borderId="0" xfId="0" applyFont="1" applyFill="1" applyAlignment="1">
      <alignment horizontal="left" vertical="center"/>
    </xf>
    <xf numFmtId="0" fontId="13" fillId="0" borderId="0" xfId="3" applyFill="1"/>
    <xf numFmtId="0" fontId="18" fillId="3" borderId="0" xfId="0" applyFont="1" applyFill="1" applyAlignment="1">
      <alignment horizontal="left" vertical="top" wrapText="1"/>
    </xf>
    <xf numFmtId="0" fontId="19" fillId="3" borderId="0" xfId="0" applyFont="1" applyFill="1" applyAlignment="1">
      <alignment horizontal="left" vertical="top" wrapText="1"/>
    </xf>
    <xf numFmtId="0" fontId="14" fillId="0" borderId="0" xfId="0" applyFont="1" applyAlignment="1">
      <alignment horizontal="left" vertical="top" wrapText="1"/>
    </xf>
    <xf numFmtId="0" fontId="13" fillId="0" borderId="0" xfId="3" applyFill="1" applyAlignment="1">
      <alignment horizontal="left"/>
    </xf>
    <xf numFmtId="0" fontId="46" fillId="11" borderId="54" xfId="0" applyFont="1" applyFill="1" applyBorder="1" applyAlignment="1" applyProtection="1">
      <alignment horizontal="left" vertical="top" wrapText="1"/>
      <protection locked="0"/>
    </xf>
    <xf numFmtId="0" fontId="46" fillId="11" borderId="62" xfId="0" applyFont="1" applyFill="1" applyBorder="1" applyAlignment="1" applyProtection="1">
      <alignment horizontal="left" vertical="top" wrapText="1"/>
      <protection locked="0"/>
    </xf>
    <xf numFmtId="0" fontId="46" fillId="11" borderId="63" xfId="0" applyFont="1" applyFill="1" applyBorder="1" applyAlignment="1" applyProtection="1">
      <alignment horizontal="left" vertical="top" wrapText="1"/>
      <protection locked="0"/>
    </xf>
    <xf numFmtId="0" fontId="47" fillId="11" borderId="59" xfId="0" applyFont="1" applyFill="1" applyBorder="1" applyAlignment="1" applyProtection="1">
      <alignment horizontal="left"/>
      <protection locked="0"/>
    </xf>
    <xf numFmtId="0" fontId="47" fillId="11" borderId="60" xfId="0" applyFont="1" applyFill="1" applyBorder="1" applyAlignment="1" applyProtection="1">
      <alignment horizontal="left"/>
      <protection locked="0"/>
    </xf>
    <xf numFmtId="0" fontId="47" fillId="11" borderId="61" xfId="0" applyFont="1" applyFill="1" applyBorder="1" applyAlignment="1" applyProtection="1">
      <alignment horizontal="left"/>
      <protection locked="0"/>
    </xf>
    <xf numFmtId="0" fontId="48" fillId="11" borderId="64" xfId="0" applyFont="1" applyFill="1" applyBorder="1" applyAlignment="1" applyProtection="1">
      <alignment horizontal="center" vertical="center" wrapText="1"/>
      <protection locked="0"/>
    </xf>
    <xf numFmtId="0" fontId="48" fillId="11" borderId="65" xfId="0" applyFont="1" applyFill="1" applyBorder="1" applyAlignment="1" applyProtection="1">
      <alignment horizontal="center" vertical="center" wrapText="1"/>
      <protection locked="0"/>
    </xf>
    <xf numFmtId="0" fontId="43" fillId="3" borderId="49" xfId="0" applyFont="1" applyFill="1" applyBorder="1" applyAlignment="1">
      <alignment horizontal="left" vertical="top" wrapText="1"/>
    </xf>
    <xf numFmtId="0" fontId="43" fillId="3" borderId="50" xfId="0" applyFont="1" applyFill="1" applyBorder="1" applyAlignment="1">
      <alignment horizontal="left" vertical="top" wrapText="1"/>
    </xf>
    <xf numFmtId="0" fontId="43" fillId="3" borderId="52" xfId="0" applyFont="1" applyFill="1" applyBorder="1" applyAlignment="1">
      <alignment horizontal="left" vertical="top" wrapText="1"/>
    </xf>
    <xf numFmtId="0" fontId="43" fillId="3" borderId="53" xfId="0" applyFont="1" applyFill="1" applyBorder="1" applyAlignment="1">
      <alignment horizontal="left" vertical="top" wrapText="1"/>
    </xf>
    <xf numFmtId="0" fontId="14" fillId="3" borderId="1" xfId="0" applyFont="1" applyFill="1" applyBorder="1" applyAlignment="1">
      <alignment horizontal="center"/>
    </xf>
    <xf numFmtId="0" fontId="14" fillId="3" borderId="31" xfId="0" applyFont="1" applyFill="1" applyBorder="1" applyAlignment="1">
      <alignment horizontal="left"/>
    </xf>
    <xf numFmtId="0" fontId="14" fillId="3" borderId="24" xfId="0" applyFont="1" applyFill="1" applyBorder="1" applyAlignment="1">
      <alignment horizontal="left"/>
    </xf>
    <xf numFmtId="0" fontId="14" fillId="3" borderId="32" xfId="0" applyFont="1" applyFill="1" applyBorder="1" applyAlignment="1">
      <alignment horizontal="left"/>
    </xf>
    <xf numFmtId="49" fontId="14" fillId="4" borderId="24" xfId="0" applyNumberFormat="1" applyFont="1" applyFill="1" applyBorder="1" applyAlignment="1" applyProtection="1">
      <alignment horizontal="left"/>
      <protection locked="0"/>
    </xf>
    <xf numFmtId="49" fontId="14" fillId="4" borderId="32" xfId="0" applyNumberFormat="1" applyFont="1" applyFill="1" applyBorder="1" applyAlignment="1" applyProtection="1">
      <alignment horizontal="left"/>
      <protection locked="0"/>
    </xf>
    <xf numFmtId="0" fontId="14" fillId="3" borderId="33" xfId="0" applyFont="1" applyFill="1" applyBorder="1" applyAlignment="1">
      <alignment horizontal="left"/>
    </xf>
    <xf numFmtId="0" fontId="14" fillId="3" borderId="34" xfId="0" applyFont="1" applyFill="1" applyBorder="1" applyAlignment="1">
      <alignment horizontal="left"/>
    </xf>
    <xf numFmtId="0" fontId="14" fillId="3" borderId="35" xfId="0" applyFont="1" applyFill="1" applyBorder="1" applyAlignment="1">
      <alignment horizontal="left"/>
    </xf>
    <xf numFmtId="49" fontId="14" fillId="4" borderId="34" xfId="0" applyNumberFormat="1" applyFont="1" applyFill="1" applyBorder="1" applyAlignment="1" applyProtection="1">
      <alignment horizontal="left"/>
      <protection locked="0"/>
    </xf>
    <xf numFmtId="49" fontId="14" fillId="4" borderId="35" xfId="0" applyNumberFormat="1" applyFont="1" applyFill="1" applyBorder="1" applyAlignment="1" applyProtection="1">
      <alignment horizontal="left"/>
      <protection locked="0"/>
    </xf>
    <xf numFmtId="0" fontId="20" fillId="3" borderId="0" xfId="0" applyFont="1" applyFill="1" applyAlignment="1">
      <alignment wrapText="1"/>
    </xf>
    <xf numFmtId="49" fontId="14" fillId="4" borderId="31" xfId="0" applyNumberFormat="1" applyFont="1" applyFill="1" applyBorder="1" applyAlignment="1" applyProtection="1">
      <alignment horizontal="center"/>
      <protection locked="0"/>
    </xf>
    <xf numFmtId="49" fontId="14" fillId="4" borderId="32" xfId="0" applyNumberFormat="1" applyFont="1" applyFill="1" applyBorder="1" applyAlignment="1" applyProtection="1">
      <alignment horizontal="center"/>
      <protection locked="0"/>
    </xf>
    <xf numFmtId="0" fontId="25" fillId="3" borderId="0" xfId="0" applyFont="1" applyFill="1" applyAlignment="1">
      <alignment horizontal="left"/>
    </xf>
    <xf numFmtId="0" fontId="20" fillId="3" borderId="0" xfId="0" applyFont="1" applyFill="1" applyAlignment="1">
      <alignment horizontal="left"/>
    </xf>
    <xf numFmtId="0" fontId="14" fillId="3" borderId="12" xfId="0" applyFont="1" applyFill="1" applyBorder="1" applyAlignment="1">
      <alignment horizontal="left"/>
    </xf>
    <xf numFmtId="0" fontId="14" fillId="3" borderId="13" xfId="0" applyFont="1" applyFill="1" applyBorder="1" applyAlignment="1">
      <alignment horizontal="left"/>
    </xf>
    <xf numFmtId="0" fontId="14" fillId="3" borderId="14" xfId="0" applyFont="1" applyFill="1" applyBorder="1" applyAlignment="1">
      <alignment horizontal="left"/>
    </xf>
    <xf numFmtId="49" fontId="14" fillId="4" borderId="13" xfId="0" applyNumberFormat="1" applyFont="1" applyFill="1" applyBorder="1" applyAlignment="1" applyProtection="1">
      <alignment horizontal="left"/>
      <protection locked="0"/>
    </xf>
    <xf numFmtId="49" fontId="14" fillId="4" borderId="14" xfId="0" applyNumberFormat="1" applyFont="1" applyFill="1" applyBorder="1" applyAlignment="1" applyProtection="1">
      <alignment horizontal="left"/>
      <protection locked="0"/>
    </xf>
    <xf numFmtId="0" fontId="14" fillId="3" borderId="36" xfId="0" applyFont="1" applyFill="1" applyBorder="1" applyAlignment="1">
      <alignment horizontal="left"/>
    </xf>
    <xf numFmtId="0" fontId="14" fillId="3" borderId="37" xfId="0" applyFont="1" applyFill="1" applyBorder="1" applyAlignment="1">
      <alignment horizontal="left"/>
    </xf>
    <xf numFmtId="0" fontId="14" fillId="3" borderId="38" xfId="0" applyFont="1" applyFill="1" applyBorder="1" applyAlignment="1">
      <alignment horizontal="left"/>
    </xf>
    <xf numFmtId="49" fontId="14" fillId="4" borderId="37" xfId="0" applyNumberFormat="1" applyFont="1" applyFill="1" applyBorder="1" applyAlignment="1" applyProtection="1">
      <alignment horizontal="left"/>
      <protection locked="0"/>
    </xf>
    <xf numFmtId="49" fontId="14" fillId="4" borderId="38" xfId="0" applyNumberFormat="1" applyFont="1" applyFill="1" applyBorder="1" applyAlignment="1" applyProtection="1">
      <alignment horizontal="left"/>
      <protection locked="0"/>
    </xf>
    <xf numFmtId="0" fontId="1" fillId="3" borderId="1" xfId="0" applyFont="1" applyFill="1" applyBorder="1"/>
    <xf numFmtId="44" fontId="14" fillId="3" borderId="1" xfId="2" applyFont="1" applyFill="1" applyBorder="1" applyAlignment="1" applyProtection="1"/>
    <xf numFmtId="0" fontId="14" fillId="3" borderId="1" xfId="0" applyFont="1" applyFill="1" applyBorder="1" applyAlignment="1">
      <alignment wrapText="1"/>
    </xf>
    <xf numFmtId="49" fontId="35" fillId="4" borderId="1" xfId="0" applyNumberFormat="1" applyFont="1" applyFill="1" applyBorder="1" applyAlignment="1" applyProtection="1">
      <alignment horizontal="center"/>
      <protection locked="0"/>
    </xf>
    <xf numFmtId="44" fontId="14" fillId="4" borderId="1" xfId="2" applyFont="1" applyFill="1" applyBorder="1" applyAlignment="1" applyProtection="1">
      <protection locked="0"/>
    </xf>
    <xf numFmtId="49" fontId="14" fillId="4" borderId="1" xfId="0" applyNumberFormat="1" applyFont="1" applyFill="1" applyBorder="1" applyProtection="1">
      <protection locked="0"/>
    </xf>
    <xf numFmtId="0" fontId="14" fillId="3" borderId="1" xfId="0" applyFont="1" applyFill="1" applyBorder="1"/>
    <xf numFmtId="0" fontId="42" fillId="8" borderId="12" xfId="0" applyFont="1" applyFill="1" applyBorder="1" applyProtection="1">
      <protection locked="0"/>
    </xf>
    <xf numFmtId="0" fontId="42" fillId="8" borderId="13" xfId="0" applyFont="1" applyFill="1" applyBorder="1" applyProtection="1">
      <protection locked="0"/>
    </xf>
    <xf numFmtId="0" fontId="42" fillId="8" borderId="14" xfId="0" applyFont="1" applyFill="1" applyBorder="1" applyProtection="1">
      <protection locked="0"/>
    </xf>
    <xf numFmtId="0" fontId="14" fillId="4" borderId="1" xfId="0" applyFont="1" applyFill="1" applyBorder="1" applyProtection="1">
      <protection locked="0"/>
    </xf>
    <xf numFmtId="0" fontId="14" fillId="4" borderId="1" xfId="0" applyFont="1" applyFill="1" applyBorder="1" applyAlignment="1">
      <alignment wrapText="1"/>
    </xf>
    <xf numFmtId="0" fontId="14" fillId="3" borderId="1" xfId="0" applyFont="1" applyFill="1" applyBorder="1" applyAlignment="1">
      <alignment horizontal="center" wrapText="1"/>
    </xf>
    <xf numFmtId="0" fontId="18" fillId="3" borderId="1" xfId="0" applyFont="1" applyFill="1" applyBorder="1" applyAlignment="1">
      <alignment horizontal="center"/>
    </xf>
    <xf numFmtId="44" fontId="18" fillId="3" borderId="1" xfId="2" applyFont="1" applyFill="1" applyBorder="1" applyAlignment="1" applyProtection="1"/>
    <xf numFmtId="0" fontId="14" fillId="3" borderId="1" xfId="0" applyFont="1" applyFill="1" applyBorder="1" applyAlignment="1" applyProtection="1">
      <alignment horizontal="center"/>
      <protection locked="0"/>
    </xf>
    <xf numFmtId="49" fontId="14" fillId="4" borderId="1" xfId="0" applyNumberFormat="1" applyFont="1" applyFill="1" applyBorder="1" applyAlignment="1" applyProtection="1">
      <alignment wrapText="1"/>
      <protection locked="0"/>
    </xf>
    <xf numFmtId="49" fontId="14" fillId="0" borderId="1" xfId="0" applyNumberFormat="1" applyFont="1" applyBorder="1"/>
    <xf numFmtId="49" fontId="14" fillId="4" borderId="1" xfId="2" applyNumberFormat="1" applyFont="1" applyFill="1" applyBorder="1" applyAlignment="1" applyProtection="1">
      <protection locked="0"/>
    </xf>
    <xf numFmtId="0" fontId="14" fillId="3" borderId="1" xfId="0" quotePrefix="1" applyFont="1" applyFill="1" applyBorder="1" applyAlignment="1">
      <alignment horizontal="center" wrapText="1"/>
    </xf>
    <xf numFmtId="0" fontId="14" fillId="10" borderId="1" xfId="0" applyFont="1" applyFill="1" applyBorder="1" applyAlignment="1">
      <alignment horizontal="center" wrapText="1"/>
    </xf>
    <xf numFmtId="0" fontId="14" fillId="10" borderId="1" xfId="0" applyFont="1" applyFill="1" applyBorder="1" applyAlignment="1">
      <alignment horizontal="center"/>
    </xf>
    <xf numFmtId="49" fontId="14" fillId="4" borderId="12" xfId="0" applyNumberFormat="1" applyFont="1" applyFill="1" applyBorder="1" applyAlignment="1" applyProtection="1">
      <alignment horizontal="center"/>
      <protection locked="0"/>
    </xf>
    <xf numFmtId="49" fontId="14" fillId="4" borderId="13" xfId="0" applyNumberFormat="1" applyFont="1" applyFill="1" applyBorder="1" applyAlignment="1" applyProtection="1">
      <alignment horizontal="center"/>
      <protection locked="0"/>
    </xf>
    <xf numFmtId="49" fontId="14" fillId="4" borderId="14" xfId="0" applyNumberFormat="1" applyFont="1" applyFill="1" applyBorder="1" applyAlignment="1" applyProtection="1">
      <alignment horizontal="center"/>
      <protection locked="0"/>
    </xf>
    <xf numFmtId="0" fontId="14" fillId="0" borderId="1" xfId="0" applyFont="1" applyBorder="1" applyAlignment="1">
      <alignment horizontal="center"/>
    </xf>
    <xf numFmtId="0" fontId="14" fillId="0" borderId="12" xfId="0" applyFont="1" applyBorder="1" applyAlignment="1">
      <alignment horizontal="center"/>
    </xf>
    <xf numFmtId="0" fontId="14" fillId="0" borderId="13" xfId="0" applyFont="1" applyBorder="1" applyAlignment="1">
      <alignment horizontal="center"/>
    </xf>
    <xf numFmtId="0" fontId="14" fillId="0" borderId="14" xfId="0" applyFont="1" applyBorder="1" applyAlignment="1">
      <alignment horizontal="center"/>
    </xf>
    <xf numFmtId="0" fontId="14" fillId="0" borderId="1" xfId="0" applyFont="1" applyBorder="1" applyAlignment="1">
      <alignment horizontal="center" wrapText="1"/>
    </xf>
    <xf numFmtId="0" fontId="20" fillId="3" borderId="0" xfId="0" applyFont="1" applyFill="1" applyAlignment="1">
      <alignment horizontal="left" vertical="top" wrapText="1"/>
    </xf>
    <xf numFmtId="0" fontId="31" fillId="3" borderId="0" xfId="0" applyFont="1" applyFill="1" applyAlignment="1">
      <alignment horizontal="left" wrapText="1"/>
    </xf>
    <xf numFmtId="0" fontId="14" fillId="3" borderId="15" xfId="0" applyFont="1" applyFill="1" applyBorder="1" applyAlignment="1">
      <alignment horizontal="center" wrapText="1"/>
    </xf>
    <xf numFmtId="0" fontId="14" fillId="3" borderId="11" xfId="0" applyFont="1" applyFill="1" applyBorder="1" applyAlignment="1">
      <alignment horizontal="center" wrapText="1"/>
    </xf>
    <xf numFmtId="0" fontId="14" fillId="3" borderId="16" xfId="0" applyFont="1" applyFill="1" applyBorder="1" applyAlignment="1">
      <alignment horizontal="center" wrapText="1"/>
    </xf>
    <xf numFmtId="0" fontId="14" fillId="3" borderId="19" xfId="0" applyFont="1" applyFill="1" applyBorder="1" applyAlignment="1">
      <alignment horizontal="center" wrapText="1"/>
    </xf>
    <xf numFmtId="0" fontId="14" fillId="3" borderId="3" xfId="0" applyFont="1" applyFill="1" applyBorder="1" applyAlignment="1">
      <alignment horizontal="center" wrapText="1"/>
    </xf>
    <xf numFmtId="0" fontId="14" fillId="3" borderId="20" xfId="0" applyFont="1" applyFill="1" applyBorder="1" applyAlignment="1">
      <alignment horizontal="center" wrapText="1"/>
    </xf>
    <xf numFmtId="0" fontId="14" fillId="3" borderId="21" xfId="0" applyFont="1" applyFill="1" applyBorder="1" applyAlignment="1">
      <alignment horizontal="center" wrapText="1"/>
    </xf>
    <xf numFmtId="0" fontId="14" fillId="3" borderId="2" xfId="0" applyFont="1" applyFill="1" applyBorder="1" applyAlignment="1">
      <alignment horizontal="center" wrapText="1"/>
    </xf>
    <xf numFmtId="0" fontId="14" fillId="3" borderId="29" xfId="0" applyFont="1" applyFill="1" applyBorder="1" applyAlignment="1">
      <alignment horizontal="center"/>
    </xf>
    <xf numFmtId="0" fontId="14" fillId="3" borderId="28" xfId="0" applyFont="1" applyFill="1" applyBorder="1" applyAlignment="1">
      <alignment horizontal="center"/>
    </xf>
    <xf numFmtId="0" fontId="14" fillId="0" borderId="21" xfId="0" applyFont="1" applyBorder="1" applyAlignment="1">
      <alignment horizontal="center" wrapText="1"/>
    </xf>
    <xf numFmtId="0" fontId="14" fillId="0" borderId="2" xfId="0" applyFont="1" applyBorder="1" applyAlignment="1">
      <alignment horizontal="center" wrapText="1"/>
    </xf>
    <xf numFmtId="0" fontId="25" fillId="3" borderId="0" xfId="0" applyFont="1" applyFill="1"/>
    <xf numFmtId="0" fontId="14" fillId="0" borderId="1" xfId="0" quotePrefix="1" applyFont="1" applyBorder="1" applyAlignment="1">
      <alignment horizontal="center" wrapText="1"/>
    </xf>
    <xf numFmtId="0" fontId="20" fillId="0" borderId="0" xfId="0" applyFont="1" applyAlignment="1">
      <alignment horizontal="left" wrapText="1"/>
    </xf>
    <xf numFmtId="0" fontId="14" fillId="3" borderId="1" xfId="0" applyFont="1" applyFill="1" applyBorder="1" applyAlignment="1">
      <alignment horizontal="left"/>
    </xf>
    <xf numFmtId="0" fontId="42" fillId="8" borderId="12" xfId="0" applyFont="1" applyFill="1" applyBorder="1" applyAlignment="1" applyProtection="1">
      <alignment wrapText="1"/>
      <protection locked="0"/>
    </xf>
    <xf numFmtId="0" fontId="42" fillId="8" borderId="13" xfId="0" applyFont="1" applyFill="1" applyBorder="1" applyAlignment="1" applyProtection="1">
      <alignment wrapText="1"/>
      <protection locked="0"/>
    </xf>
    <xf numFmtId="0" fontId="42" fillId="8" borderId="14" xfId="0" applyFont="1" applyFill="1" applyBorder="1" applyAlignment="1" applyProtection="1">
      <alignment wrapText="1"/>
      <protection locked="0"/>
    </xf>
    <xf numFmtId="0" fontId="14" fillId="0" borderId="1" xfId="0" applyFont="1" applyBorder="1"/>
    <xf numFmtId="49" fontId="14" fillId="4" borderId="12" xfId="0" applyNumberFormat="1" applyFont="1" applyFill="1" applyBorder="1" applyAlignment="1" applyProtection="1">
      <alignment horizontal="center" wrapText="1"/>
      <protection locked="0"/>
    </xf>
    <xf numFmtId="49" fontId="14" fillId="4" borderId="13" xfId="0" applyNumberFormat="1" applyFont="1" applyFill="1" applyBorder="1" applyAlignment="1" applyProtection="1">
      <alignment horizontal="center" wrapText="1"/>
      <protection locked="0"/>
    </xf>
    <xf numFmtId="49" fontId="14" fillId="4" borderId="14" xfId="0" applyNumberFormat="1" applyFont="1" applyFill="1" applyBorder="1" applyAlignment="1" applyProtection="1">
      <alignment horizontal="center" wrapText="1"/>
      <protection locked="0"/>
    </xf>
    <xf numFmtId="0" fontId="18" fillId="3" borderId="0" xfId="0" applyFont="1" applyFill="1"/>
    <xf numFmtId="0" fontId="24" fillId="10" borderId="21" xfId="0" applyFont="1" applyFill="1" applyBorder="1" applyAlignment="1">
      <alignment horizontal="center" wrapText="1"/>
    </xf>
    <xf numFmtId="0" fontId="24" fillId="10" borderId="2" xfId="0" applyFont="1" applyFill="1" applyBorder="1" applyAlignment="1">
      <alignment horizontal="center" wrapText="1"/>
    </xf>
    <xf numFmtId="0" fontId="20" fillId="3" borderId="0" xfId="0" applyFont="1" applyFill="1" applyAlignment="1">
      <alignment horizontal="left" wrapText="1"/>
    </xf>
    <xf numFmtId="0" fontId="14" fillId="4" borderId="1" xfId="0" applyFont="1" applyFill="1" applyBorder="1" applyAlignment="1" applyProtection="1">
      <alignment horizontal="left" wrapText="1"/>
      <protection locked="0"/>
    </xf>
    <xf numFmtId="44" fontId="20" fillId="3" borderId="0" xfId="2" applyFont="1" applyFill="1" applyBorder="1" applyAlignment="1" applyProtection="1">
      <alignment horizontal="left"/>
    </xf>
    <xf numFmtId="49" fontId="14" fillId="4" borderId="1" xfId="0" applyNumberFormat="1" applyFont="1" applyFill="1" applyBorder="1"/>
    <xf numFmtId="49" fontId="14" fillId="4" borderId="1" xfId="0" applyNumberFormat="1" applyFont="1" applyFill="1" applyBorder="1" applyAlignment="1">
      <alignment wrapText="1"/>
    </xf>
    <xf numFmtId="0" fontId="14" fillId="3" borderId="0" xfId="0" applyFont="1" applyFill="1" applyAlignment="1">
      <alignment horizontal="center"/>
    </xf>
    <xf numFmtId="0" fontId="14" fillId="0" borderId="15" xfId="0" applyFont="1" applyBorder="1" applyAlignment="1">
      <alignment horizontal="center"/>
    </xf>
    <xf numFmtId="0" fontId="14" fillId="0" borderId="11" xfId="0" applyFont="1" applyBorder="1" applyAlignment="1">
      <alignment horizontal="center"/>
    </xf>
    <xf numFmtId="0" fontId="14" fillId="0" borderId="16" xfId="0" applyFont="1" applyBorder="1" applyAlignment="1">
      <alignment horizontal="center"/>
    </xf>
    <xf numFmtId="0" fontId="14" fillId="0" borderId="17" xfId="0" applyFont="1" applyBorder="1" applyAlignment="1">
      <alignment horizontal="center"/>
    </xf>
    <xf numFmtId="0" fontId="14" fillId="0" borderId="0" xfId="0" applyFont="1" applyAlignment="1">
      <alignment horizontal="center"/>
    </xf>
    <xf numFmtId="0" fontId="14" fillId="0" borderId="18" xfId="0" applyFont="1" applyBorder="1" applyAlignment="1">
      <alignment horizontal="center"/>
    </xf>
    <xf numFmtId="0" fontId="14" fillId="0" borderId="19" xfId="0" applyFont="1" applyBorder="1" applyAlignment="1">
      <alignment horizontal="center"/>
    </xf>
    <xf numFmtId="0" fontId="14" fillId="0" borderId="3" xfId="0" applyFont="1" applyBorder="1" applyAlignment="1">
      <alignment horizontal="center"/>
    </xf>
    <xf numFmtId="0" fontId="14" fillId="0" borderId="20" xfId="0" applyFont="1" applyBorder="1" applyAlignment="1">
      <alignment horizontal="center"/>
    </xf>
    <xf numFmtId="0" fontId="14" fillId="0" borderId="12" xfId="0" applyFont="1" applyBorder="1" applyAlignment="1">
      <alignment horizontal="left"/>
    </xf>
    <xf numFmtId="0" fontId="14" fillId="0" borderId="13" xfId="0" applyFont="1" applyBorder="1" applyAlignment="1">
      <alignment horizontal="left"/>
    </xf>
    <xf numFmtId="0" fontId="14" fillId="0" borderId="14" xfId="0" applyFont="1" applyBorder="1" applyAlignment="1">
      <alignment horizontal="left"/>
    </xf>
    <xf numFmtId="0" fontId="14" fillId="4" borderId="1" xfId="0" applyFont="1" applyFill="1" applyBorder="1" applyAlignment="1" applyProtection="1">
      <alignment horizontal="center"/>
      <protection locked="0"/>
    </xf>
    <xf numFmtId="0" fontId="14" fillId="0" borderId="15" xfId="0" applyFont="1" applyBorder="1" applyAlignment="1">
      <alignment horizontal="center" wrapText="1"/>
    </xf>
    <xf numFmtId="0" fontId="14" fillId="0" borderId="11" xfId="0" applyFont="1" applyBorder="1" applyAlignment="1">
      <alignment horizontal="center" wrapText="1"/>
    </xf>
    <xf numFmtId="0" fontId="14" fillId="0" borderId="16" xfId="0" applyFont="1" applyBorder="1" applyAlignment="1">
      <alignment horizontal="center" wrapText="1"/>
    </xf>
    <xf numFmtId="0" fontId="14" fillId="0" borderId="17" xfId="0" applyFont="1" applyBorder="1" applyAlignment="1">
      <alignment horizontal="center" wrapText="1"/>
    </xf>
    <xf numFmtId="0" fontId="14" fillId="0" borderId="0" xfId="0" applyFont="1" applyAlignment="1">
      <alignment horizontal="center" wrapText="1"/>
    </xf>
    <xf numFmtId="0" fontId="14" fillId="0" borderId="18" xfId="0" applyFont="1" applyBorder="1" applyAlignment="1">
      <alignment horizontal="center" wrapText="1"/>
    </xf>
    <xf numFmtId="0" fontId="14" fillId="0" borderId="19" xfId="0" applyFont="1" applyBorder="1" applyAlignment="1">
      <alignment horizontal="center" wrapText="1"/>
    </xf>
    <xf numFmtId="0" fontId="14" fillId="0" borderId="3" xfId="0" applyFont="1" applyBorder="1" applyAlignment="1">
      <alignment horizontal="center" wrapText="1"/>
    </xf>
    <xf numFmtId="0" fontId="14" fillId="0" borderId="20" xfId="0" applyFont="1" applyBorder="1" applyAlignment="1">
      <alignment horizontal="center" wrapText="1"/>
    </xf>
    <xf numFmtId="0" fontId="14" fillId="0" borderId="30" xfId="0" applyFont="1" applyBorder="1" applyAlignment="1">
      <alignment horizontal="center"/>
    </xf>
    <xf numFmtId="0" fontId="14" fillId="0" borderId="24" xfId="0" applyFont="1" applyBorder="1" applyAlignment="1">
      <alignment horizontal="center"/>
    </xf>
    <xf numFmtId="0" fontId="14" fillId="0" borderId="27" xfId="0" applyFont="1" applyBorder="1" applyAlignment="1">
      <alignment horizontal="center"/>
    </xf>
    <xf numFmtId="0" fontId="14" fillId="0" borderId="30" xfId="0" applyFont="1" applyBorder="1"/>
    <xf numFmtId="0" fontId="14" fillId="0" borderId="24" xfId="0" applyFont="1" applyBorder="1"/>
    <xf numFmtId="0" fontId="14" fillId="0" borderId="27" xfId="0" applyFont="1" applyBorder="1"/>
    <xf numFmtId="0" fontId="14" fillId="4" borderId="30" xfId="0" applyFont="1" applyFill="1" applyBorder="1" applyAlignment="1" applyProtection="1">
      <alignment horizontal="center"/>
      <protection locked="0"/>
    </xf>
    <xf numFmtId="0" fontId="14" fillId="4" borderId="27" xfId="0" applyFont="1" applyFill="1" applyBorder="1" applyAlignment="1" applyProtection="1">
      <alignment horizontal="center"/>
      <protection locked="0"/>
    </xf>
    <xf numFmtId="49" fontId="14" fillId="4" borderId="25" xfId="0" applyNumberFormat="1" applyFont="1" applyFill="1" applyBorder="1" applyProtection="1">
      <protection locked="0"/>
    </xf>
    <xf numFmtId="0" fontId="1" fillId="0" borderId="25" xfId="0" applyFont="1" applyBorder="1"/>
    <xf numFmtId="0" fontId="14" fillId="0" borderId="44" xfId="0" applyFont="1" applyBorder="1"/>
    <xf numFmtId="3" fontId="14" fillId="4" borderId="25" xfId="0" applyNumberFormat="1" applyFont="1" applyFill="1" applyBorder="1" applyProtection="1">
      <protection locked="0"/>
    </xf>
    <xf numFmtId="0" fontId="20" fillId="3" borderId="23" xfId="0" applyFont="1" applyFill="1" applyBorder="1"/>
    <xf numFmtId="0" fontId="20" fillId="3" borderId="0" xfId="0" applyFont="1" applyFill="1"/>
    <xf numFmtId="0" fontId="14" fillId="0" borderId="1" xfId="0" applyFont="1" applyBorder="1" applyAlignment="1">
      <alignment horizontal="left"/>
    </xf>
    <xf numFmtId="0" fontId="0" fillId="0" borderId="25" xfId="0" applyBorder="1" applyAlignment="1">
      <alignment horizontal="center"/>
    </xf>
    <xf numFmtId="0" fontId="14" fillId="0" borderId="25" xfId="0" applyFont="1" applyBorder="1" applyAlignment="1">
      <alignment horizontal="center"/>
    </xf>
    <xf numFmtId="0" fontId="1" fillId="0" borderId="25" xfId="0" applyFont="1" applyBorder="1" applyAlignment="1">
      <alignment horizontal="center" wrapText="1"/>
    </xf>
    <xf numFmtId="0" fontId="14" fillId="0" borderId="39" xfId="0" applyFont="1" applyBorder="1" applyAlignment="1">
      <alignment horizontal="center" wrapText="1"/>
    </xf>
    <xf numFmtId="0" fontId="14" fillId="0" borderId="40" xfId="0" applyFont="1" applyBorder="1" applyAlignment="1">
      <alignment horizontal="center" wrapText="1"/>
    </xf>
    <xf numFmtId="49" fontId="14" fillId="4" borderId="30" xfId="0" applyNumberFormat="1" applyFont="1" applyFill="1" applyBorder="1" applyAlignment="1" applyProtection="1">
      <alignment wrapText="1"/>
      <protection locked="0"/>
    </xf>
    <xf numFmtId="49" fontId="14" fillId="4" borderId="24" xfId="0" applyNumberFormat="1" applyFont="1" applyFill="1" applyBorder="1" applyAlignment="1" applyProtection="1">
      <alignment wrapText="1"/>
      <protection locked="0"/>
    </xf>
    <xf numFmtId="49" fontId="14" fillId="4" borderId="27" xfId="0" applyNumberFormat="1" applyFont="1" applyFill="1" applyBorder="1" applyAlignment="1" applyProtection="1">
      <alignment wrapText="1"/>
      <protection locked="0"/>
    </xf>
    <xf numFmtId="0" fontId="14" fillId="3" borderId="30" xfId="0" applyFont="1" applyFill="1" applyBorder="1" applyAlignment="1">
      <alignment horizontal="left"/>
    </xf>
    <xf numFmtId="0" fontId="14" fillId="3" borderId="27" xfId="0" applyFont="1" applyFill="1" applyBorder="1" applyAlignment="1">
      <alignment horizontal="left"/>
    </xf>
    <xf numFmtId="49" fontId="2" fillId="4" borderId="41" xfId="0" applyNumberFormat="1" applyFont="1" applyFill="1" applyBorder="1" applyAlignment="1" applyProtection="1">
      <alignment horizontal="center"/>
      <protection locked="0"/>
    </xf>
    <xf numFmtId="49" fontId="2" fillId="4" borderId="22" xfId="0" applyNumberFormat="1" applyFont="1" applyFill="1" applyBorder="1" applyAlignment="1" applyProtection="1">
      <alignment horizontal="center"/>
      <protection locked="0"/>
    </xf>
    <xf numFmtId="49" fontId="2" fillId="4" borderId="42" xfId="0" applyNumberFormat="1" applyFont="1" applyFill="1" applyBorder="1" applyAlignment="1" applyProtection="1">
      <alignment horizontal="center"/>
      <protection locked="0"/>
    </xf>
    <xf numFmtId="49" fontId="2" fillId="4" borderId="43" xfId="0" applyNumberFormat="1" applyFont="1" applyFill="1" applyBorder="1" applyAlignment="1" applyProtection="1">
      <alignment horizontal="center"/>
      <protection locked="0"/>
    </xf>
    <xf numFmtId="49" fontId="2" fillId="4" borderId="0" xfId="0" applyNumberFormat="1" applyFont="1" applyFill="1" applyAlignment="1" applyProtection="1">
      <alignment horizontal="center"/>
      <protection locked="0"/>
    </xf>
    <xf numFmtId="49" fontId="2" fillId="4" borderId="26" xfId="0" applyNumberFormat="1" applyFont="1" applyFill="1" applyBorder="1" applyAlignment="1" applyProtection="1">
      <alignment horizontal="center"/>
      <protection locked="0"/>
    </xf>
    <xf numFmtId="49" fontId="2" fillId="4" borderId="29" xfId="0" applyNumberFormat="1" applyFont="1" applyFill="1" applyBorder="1" applyAlignment="1" applyProtection="1">
      <alignment horizontal="center"/>
      <protection locked="0"/>
    </xf>
    <xf numFmtId="49" fontId="2" fillId="4" borderId="23" xfId="0" applyNumberFormat="1" applyFont="1" applyFill="1" applyBorder="1" applyAlignment="1" applyProtection="1">
      <alignment horizontal="center"/>
      <protection locked="0"/>
    </xf>
    <xf numFmtId="49" fontId="2" fillId="4" borderId="28" xfId="0" applyNumberFormat="1" applyFont="1" applyFill="1" applyBorder="1" applyAlignment="1" applyProtection="1">
      <alignment horizontal="center"/>
      <protection locked="0"/>
    </xf>
    <xf numFmtId="0" fontId="14" fillId="0" borderId="25" xfId="0" quotePrefix="1" applyFont="1" applyBorder="1" applyAlignment="1">
      <alignment horizontal="center" wrapText="1"/>
    </xf>
    <xf numFmtId="0" fontId="14" fillId="0" borderId="25" xfId="0" applyFont="1" applyBorder="1" applyAlignment="1">
      <alignment horizontal="center" wrapText="1"/>
    </xf>
    <xf numFmtId="0" fontId="31" fillId="3" borderId="23" xfId="0" applyFont="1" applyFill="1" applyBorder="1" applyAlignment="1">
      <alignment horizontal="left" wrapText="1"/>
    </xf>
    <xf numFmtId="0" fontId="14" fillId="0" borderId="41" xfId="0" applyFont="1" applyBorder="1" applyAlignment="1">
      <alignment horizontal="center"/>
    </xf>
    <xf numFmtId="0" fontId="14" fillId="0" borderId="22" xfId="0" applyFont="1" applyBorder="1" applyAlignment="1">
      <alignment horizontal="center"/>
    </xf>
    <xf numFmtId="0" fontId="14" fillId="0" borderId="42" xfId="0" applyFont="1" applyBorder="1" applyAlignment="1">
      <alignment horizontal="center"/>
    </xf>
    <xf numFmtId="0" fontId="14" fillId="0" borderId="29" xfId="0" applyFont="1" applyBorder="1" applyAlignment="1">
      <alignment horizontal="center"/>
    </xf>
    <xf numFmtId="0" fontId="14" fillId="0" borderId="23" xfId="0" applyFont="1" applyBorder="1" applyAlignment="1">
      <alignment horizontal="center"/>
    </xf>
    <xf numFmtId="0" fontId="14" fillId="0" borderId="28" xfId="0" applyFont="1" applyBorder="1" applyAlignment="1">
      <alignment horizontal="center"/>
    </xf>
    <xf numFmtId="0" fontId="14" fillId="3" borderId="39" xfId="0" applyFont="1" applyFill="1" applyBorder="1" applyAlignment="1">
      <alignment horizontal="center"/>
    </xf>
    <xf numFmtId="0" fontId="14" fillId="3" borderId="40" xfId="0" applyFont="1" applyFill="1" applyBorder="1" applyAlignment="1">
      <alignment horizontal="center"/>
    </xf>
    <xf numFmtId="0" fontId="14" fillId="3" borderId="39" xfId="0" applyFont="1" applyFill="1" applyBorder="1" applyAlignment="1">
      <alignment horizontal="center" wrapText="1"/>
    </xf>
    <xf numFmtId="0" fontId="14" fillId="3" borderId="40" xfId="0" applyFont="1" applyFill="1" applyBorder="1" applyAlignment="1">
      <alignment horizontal="center" wrapText="1"/>
    </xf>
    <xf numFmtId="0" fontId="14" fillId="3" borderId="25" xfId="0" quotePrefix="1" applyFont="1" applyFill="1" applyBorder="1" applyAlignment="1">
      <alignment horizontal="center" wrapText="1"/>
    </xf>
    <xf numFmtId="0" fontId="14" fillId="3" borderId="25" xfId="0" applyFont="1" applyFill="1" applyBorder="1" applyAlignment="1">
      <alignment horizontal="center" wrapText="1"/>
    </xf>
    <xf numFmtId="0" fontId="14" fillId="3" borderId="25" xfId="0" applyFont="1" applyFill="1" applyBorder="1" applyAlignment="1">
      <alignment horizontal="center"/>
    </xf>
    <xf numFmtId="0" fontId="14" fillId="3" borderId="30" xfId="0" applyFont="1" applyFill="1" applyBorder="1" applyAlignment="1">
      <alignment horizontal="center"/>
    </xf>
    <xf numFmtId="0" fontId="14" fillId="3" borderId="27" xfId="0" applyFont="1" applyFill="1" applyBorder="1" applyAlignment="1">
      <alignment horizontal="center"/>
    </xf>
    <xf numFmtId="0" fontId="18" fillId="3" borderId="25" xfId="0" applyFont="1" applyFill="1" applyBorder="1"/>
    <xf numFmtId="44" fontId="18" fillId="3" borderId="25" xfId="0" applyNumberFormat="1" applyFont="1" applyFill="1" applyBorder="1" applyAlignment="1">
      <alignment horizontal="center"/>
    </xf>
    <xf numFmtId="0" fontId="18" fillId="3" borderId="25" xfId="0" applyFont="1" applyFill="1" applyBorder="1" applyAlignment="1">
      <alignment horizontal="center"/>
    </xf>
    <xf numFmtId="0" fontId="14" fillId="3" borderId="30" xfId="0" applyFont="1" applyFill="1" applyBorder="1"/>
    <xf numFmtId="0" fontId="14" fillId="3" borderId="24" xfId="0" applyFont="1" applyFill="1" applyBorder="1"/>
    <xf numFmtId="0" fontId="14" fillId="3" borderId="27" xfId="0" applyFont="1" applyFill="1" applyBorder="1"/>
    <xf numFmtId="44" fontId="14" fillId="3" borderId="25" xfId="0" applyNumberFormat="1" applyFont="1" applyFill="1" applyBorder="1" applyAlignment="1">
      <alignment horizontal="center"/>
    </xf>
    <xf numFmtId="0" fontId="14" fillId="3" borderId="25" xfId="0" applyFont="1" applyFill="1" applyBorder="1"/>
    <xf numFmtId="0" fontId="18" fillId="3" borderId="1" xfId="0" applyFont="1" applyFill="1" applyBorder="1"/>
    <xf numFmtId="44" fontId="18" fillId="3" borderId="1" xfId="0" applyNumberFormat="1" applyFont="1" applyFill="1" applyBorder="1" applyAlignment="1">
      <alignment horizontal="center"/>
    </xf>
    <xf numFmtId="0" fontId="14" fillId="3" borderId="12" xfId="0" applyFont="1" applyFill="1" applyBorder="1" applyAlignment="1">
      <alignment horizontal="center"/>
    </xf>
    <xf numFmtId="0" fontId="14" fillId="3" borderId="13" xfId="0" applyFont="1" applyFill="1" applyBorder="1" applyAlignment="1">
      <alignment horizontal="center"/>
    </xf>
    <xf numFmtId="0" fontId="14" fillId="3" borderId="14" xfId="0" applyFont="1" applyFill="1" applyBorder="1" applyAlignment="1">
      <alignment horizontal="center"/>
    </xf>
    <xf numFmtId="44" fontId="14" fillId="3" borderId="1" xfId="0" applyNumberFormat="1" applyFont="1" applyFill="1" applyBorder="1" applyAlignment="1">
      <alignment horizontal="center"/>
    </xf>
    <xf numFmtId="0" fontId="31" fillId="3" borderId="0" xfId="0" applyFont="1" applyFill="1" applyAlignment="1">
      <alignment horizontal="left" vertical="top" wrapText="1"/>
    </xf>
    <xf numFmtId="0" fontId="14" fillId="3" borderId="45" xfId="0" applyFont="1" applyFill="1" applyBorder="1"/>
    <xf numFmtId="3" fontId="14" fillId="4" borderId="1" xfId="0" applyNumberFormat="1" applyFont="1" applyFill="1" applyBorder="1" applyProtection="1">
      <protection locked="0"/>
    </xf>
    <xf numFmtId="49" fontId="2" fillId="4" borderId="1" xfId="0" applyNumberFormat="1" applyFont="1" applyFill="1" applyBorder="1" applyAlignment="1" applyProtection="1">
      <alignment horizontal="center"/>
      <protection locked="0"/>
    </xf>
    <xf numFmtId="0" fontId="14" fillId="3" borderId="2" xfId="0" applyFont="1" applyFill="1" applyBorder="1" applyAlignment="1">
      <alignment horizontal="center"/>
    </xf>
    <xf numFmtId="0" fontId="0" fillId="3" borderId="1" xfId="0" applyFill="1" applyBorder="1" applyAlignment="1">
      <alignment horizontal="center"/>
    </xf>
    <xf numFmtId="0" fontId="1" fillId="3" borderId="1" xfId="0" applyFont="1" applyFill="1" applyBorder="1" applyAlignment="1">
      <alignment horizontal="center" wrapText="1"/>
    </xf>
    <xf numFmtId="0" fontId="14" fillId="4" borderId="24" xfId="0" applyFont="1" applyFill="1" applyBorder="1" applyAlignment="1" applyProtection="1">
      <alignment horizontal="center"/>
      <protection locked="0"/>
    </xf>
    <xf numFmtId="0" fontId="14" fillId="0" borderId="39" xfId="0" applyFont="1" applyBorder="1" applyAlignment="1">
      <alignment horizontal="center"/>
    </xf>
    <xf numFmtId="0" fontId="14" fillId="0" borderId="40" xfId="0" applyFont="1" applyBorder="1" applyAlignment="1">
      <alignment horizontal="center"/>
    </xf>
    <xf numFmtId="0" fontId="31" fillId="3" borderId="3" xfId="0" applyFont="1" applyFill="1" applyBorder="1" applyAlignment="1">
      <alignment horizontal="left" vertical="top" wrapText="1"/>
    </xf>
    <xf numFmtId="0" fontId="11" fillId="3" borderId="0" xfId="0" applyFont="1" applyFill="1" applyAlignment="1">
      <alignment horizontal="left"/>
    </xf>
    <xf numFmtId="0" fontId="14" fillId="9" borderId="1" xfId="0" applyFont="1" applyFill="1" applyBorder="1" applyAlignment="1">
      <alignment horizontal="center"/>
    </xf>
    <xf numFmtId="0" fontId="14" fillId="9" borderId="1" xfId="0" applyFont="1" applyFill="1" applyBorder="1" applyAlignment="1">
      <alignment horizontal="center" wrapText="1"/>
    </xf>
    <xf numFmtId="0" fontId="24" fillId="9" borderId="1" xfId="0" applyFont="1" applyFill="1" applyBorder="1" applyAlignment="1">
      <alignment horizontal="center" wrapText="1"/>
    </xf>
    <xf numFmtId="0" fontId="14" fillId="3" borderId="0" xfId="0" applyFont="1" applyFill="1" applyAlignment="1">
      <alignment horizontal="left" indent="1"/>
    </xf>
    <xf numFmtId="14" fontId="14" fillId="3" borderId="0" xfId="0" applyNumberFormat="1" applyFont="1" applyFill="1" applyAlignment="1">
      <alignment horizontal="center"/>
    </xf>
    <xf numFmtId="0" fontId="30" fillId="5" borderId="30" xfId="0" applyFont="1" applyFill="1" applyBorder="1"/>
    <xf numFmtId="0" fontId="30" fillId="5" borderId="24" xfId="0" applyFont="1" applyFill="1" applyBorder="1"/>
    <xf numFmtId="0" fontId="30" fillId="5" borderId="27" xfId="0" applyFont="1" applyFill="1" applyBorder="1"/>
    <xf numFmtId="44" fontId="32" fillId="5" borderId="25" xfId="2" applyFont="1" applyFill="1" applyBorder="1" applyAlignment="1" applyProtection="1"/>
    <xf numFmtId="44" fontId="32" fillId="5" borderId="1" xfId="2" applyFont="1" applyFill="1" applyBorder="1" applyAlignment="1" applyProtection="1"/>
    <xf numFmtId="0" fontId="30" fillId="5" borderId="1" xfId="0" applyFont="1" applyFill="1" applyBorder="1"/>
    <xf numFmtId="44" fontId="14" fillId="3" borderId="30" xfId="2" applyFont="1" applyFill="1" applyBorder="1" applyAlignment="1" applyProtection="1"/>
    <xf numFmtId="44" fontId="14" fillId="3" borderId="27" xfId="2" applyFont="1" applyFill="1" applyBorder="1" applyAlignment="1" applyProtection="1"/>
    <xf numFmtId="44" fontId="14" fillId="3" borderId="25" xfId="2" applyFont="1" applyFill="1" applyBorder="1" applyAlignment="1" applyProtection="1"/>
    <xf numFmtId="0" fontId="14" fillId="3" borderId="24" xfId="0" applyFont="1" applyFill="1" applyBorder="1" applyAlignment="1">
      <alignment horizontal="center"/>
    </xf>
    <xf numFmtId="44" fontId="14" fillId="3" borderId="30" xfId="2" applyFont="1" applyFill="1" applyBorder="1" applyAlignment="1" applyProtection="1">
      <alignment horizontal="center"/>
    </xf>
    <xf numFmtId="44" fontId="14" fillId="3" borderId="27" xfId="2" applyFont="1" applyFill="1" applyBorder="1" applyAlignment="1" applyProtection="1">
      <alignment horizontal="center"/>
    </xf>
    <xf numFmtId="0" fontId="30" fillId="5" borderId="30" xfId="0" applyFont="1" applyFill="1" applyBorder="1" applyAlignment="1">
      <alignment horizontal="left"/>
    </xf>
    <xf numFmtId="0" fontId="30" fillId="5" borderId="24" xfId="0" applyFont="1" applyFill="1" applyBorder="1" applyAlignment="1">
      <alignment horizontal="left"/>
    </xf>
    <xf numFmtId="0" fontId="30" fillId="5" borderId="27" xfId="0" applyFont="1" applyFill="1" applyBorder="1" applyAlignment="1">
      <alignment horizontal="left"/>
    </xf>
    <xf numFmtId="44" fontId="32" fillId="5" borderId="30" xfId="2" applyFont="1" applyFill="1" applyBorder="1" applyAlignment="1" applyProtection="1"/>
    <xf numFmtId="44" fontId="32" fillId="5" borderId="27" xfId="2" applyFont="1" applyFill="1" applyBorder="1" applyAlignment="1" applyProtection="1"/>
    <xf numFmtId="0" fontId="25" fillId="3" borderId="0" xfId="0" applyFont="1" applyFill="1" applyAlignment="1">
      <alignment horizontal="left" wrapText="1"/>
    </xf>
    <xf numFmtId="0" fontId="14" fillId="3" borderId="1" xfId="0" applyFont="1" applyFill="1" applyBorder="1" applyAlignment="1">
      <alignment horizontal="left" wrapText="1"/>
    </xf>
    <xf numFmtId="0" fontId="14" fillId="3" borderId="12" xfId="0" applyFont="1" applyFill="1" applyBorder="1" applyAlignment="1">
      <alignment horizontal="center" wrapText="1"/>
    </xf>
    <xf numFmtId="0" fontId="14" fillId="3" borderId="13" xfId="0" applyFont="1" applyFill="1" applyBorder="1" applyAlignment="1">
      <alignment horizontal="center" wrapText="1"/>
    </xf>
    <xf numFmtId="0" fontId="14" fillId="3" borderId="14" xfId="0" applyFont="1" applyFill="1" applyBorder="1" applyAlignment="1">
      <alignment horizontal="center" wrapText="1"/>
    </xf>
    <xf numFmtId="0" fontId="14" fillId="3" borderId="41" xfId="0" applyFont="1" applyFill="1" applyBorder="1" applyAlignment="1">
      <alignment horizontal="center"/>
    </xf>
    <xf numFmtId="0" fontId="14" fillId="3" borderId="22" xfId="0" applyFont="1" applyFill="1" applyBorder="1" applyAlignment="1">
      <alignment horizontal="center"/>
    </xf>
    <xf numFmtId="0" fontId="14" fillId="3" borderId="42" xfId="0" applyFont="1" applyFill="1" applyBorder="1" applyAlignment="1">
      <alignment horizontal="center"/>
    </xf>
    <xf numFmtId="0" fontId="14" fillId="3" borderId="23" xfId="0" applyFont="1" applyFill="1" applyBorder="1" applyAlignment="1">
      <alignment horizontal="center"/>
    </xf>
    <xf numFmtId="0" fontId="18" fillId="3" borderId="39" xfId="0" applyFont="1" applyFill="1" applyBorder="1" applyAlignment="1" applyProtection="1">
      <alignment horizontal="center" wrapText="1"/>
      <protection locked="0"/>
    </xf>
    <xf numFmtId="0" fontId="18" fillId="3" borderId="40" xfId="0" applyFont="1" applyFill="1" applyBorder="1" applyAlignment="1" applyProtection="1">
      <alignment horizontal="center" wrapText="1"/>
      <protection locked="0"/>
    </xf>
    <xf numFmtId="44" fontId="14" fillId="3" borderId="1" xfId="2" applyFont="1" applyFill="1" applyBorder="1" applyAlignment="1" applyProtection="1">
      <alignment horizontal="center" wrapText="1"/>
    </xf>
    <xf numFmtId="9" fontId="14" fillId="3" borderId="24" xfId="4" applyFont="1" applyFill="1" applyBorder="1" applyAlignment="1" applyProtection="1">
      <alignment horizontal="center" wrapText="1"/>
    </xf>
    <xf numFmtId="9" fontId="14" fillId="3" borderId="27" xfId="4" applyFont="1" applyFill="1" applyBorder="1" applyAlignment="1" applyProtection="1">
      <alignment horizontal="center" wrapText="1"/>
    </xf>
    <xf numFmtId="0" fontId="18" fillId="7" borderId="48" xfId="0" applyFont="1" applyFill="1" applyBorder="1" applyAlignment="1">
      <alignment horizontal="left" vertical="top" wrapText="1"/>
    </xf>
    <xf numFmtId="0" fontId="18" fillId="7" borderId="49" xfId="0" applyFont="1" applyFill="1" applyBorder="1" applyAlignment="1">
      <alignment horizontal="left" vertical="top" wrapText="1"/>
    </xf>
    <xf numFmtId="0" fontId="18" fillId="7" borderId="50" xfId="0" applyFont="1" applyFill="1" applyBorder="1" applyAlignment="1">
      <alignment horizontal="left" vertical="top" wrapText="1"/>
    </xf>
    <xf numFmtId="0" fontId="18" fillId="7" borderId="51" xfId="0" applyFont="1" applyFill="1" applyBorder="1" applyAlignment="1">
      <alignment horizontal="left" vertical="top" wrapText="1"/>
    </xf>
    <xf numFmtId="0" fontId="18" fillId="7" borderId="52" xfId="0" applyFont="1" applyFill="1" applyBorder="1" applyAlignment="1">
      <alignment horizontal="left" vertical="top" wrapText="1"/>
    </xf>
    <xf numFmtId="0" fontId="18" fillId="7" borderId="53" xfId="0" applyFont="1" applyFill="1" applyBorder="1" applyAlignment="1">
      <alignment horizontal="left" vertical="top" wrapText="1"/>
    </xf>
    <xf numFmtId="14" fontId="14" fillId="3" borderId="1" xfId="0" applyNumberFormat="1" applyFont="1" applyFill="1" applyBorder="1" applyAlignment="1">
      <alignment horizontal="left" wrapText="1"/>
    </xf>
    <xf numFmtId="1" fontId="14" fillId="3" borderId="1" xfId="0" applyNumberFormat="1" applyFont="1" applyFill="1" applyBorder="1" applyAlignment="1">
      <alignment horizontal="center"/>
    </xf>
    <xf numFmtId="1" fontId="14" fillId="3" borderId="1" xfId="0" applyNumberFormat="1" applyFont="1" applyFill="1" applyBorder="1" applyAlignment="1">
      <alignment horizontal="center" wrapText="1"/>
    </xf>
    <xf numFmtId="167" fontId="14" fillId="0" borderId="1" xfId="4" applyNumberFormat="1" applyFont="1" applyFill="1" applyBorder="1" applyAlignment="1" applyProtection="1">
      <alignment horizontal="center" wrapText="1"/>
    </xf>
    <xf numFmtId="0" fontId="0" fillId="3" borderId="0" xfId="0" applyFill="1" applyAlignment="1">
      <alignment horizontal="center"/>
    </xf>
    <xf numFmtId="0" fontId="14" fillId="3" borderId="30" xfId="0" applyFont="1" applyFill="1" applyBorder="1" applyAlignment="1">
      <alignment horizontal="left" wrapText="1"/>
    </xf>
    <xf numFmtId="0" fontId="14" fillId="3" borderId="24" xfId="0" applyFont="1" applyFill="1" applyBorder="1" applyAlignment="1">
      <alignment horizontal="left" wrapText="1"/>
    </xf>
    <xf numFmtId="0" fontId="38" fillId="3" borderId="0" xfId="0" applyFont="1" applyFill="1" applyAlignment="1">
      <alignment horizontal="center" vertical="top" wrapText="1"/>
    </xf>
    <xf numFmtId="0" fontId="37" fillId="0" borderId="9" xfId="0" applyFont="1" applyBorder="1" applyAlignment="1">
      <alignment horizontal="center"/>
    </xf>
    <xf numFmtId="0" fontId="37" fillId="0" borderId="10" xfId="0" applyFont="1" applyBorder="1" applyAlignment="1">
      <alignment horizontal="center"/>
    </xf>
    <xf numFmtId="0" fontId="41" fillId="3" borderId="0" xfId="3" applyFont="1" applyFill="1" applyAlignment="1">
      <alignment horizontal="center" vertical="top" wrapText="1"/>
    </xf>
  </cellXfs>
  <cellStyles count="5">
    <cellStyle name="Comma" xfId="1" builtinId="3"/>
    <cellStyle name="Currency" xfId="2" builtinId="4"/>
    <cellStyle name="Hyperlink" xfId="3" builtinId="8"/>
    <cellStyle name="Normal" xfId="0" builtinId="0"/>
    <cellStyle name="Percent" xfId="4" builtinId="5"/>
  </cellStyles>
  <dxfs count="27">
    <dxf>
      <font>
        <b/>
        <i val="0"/>
      </font>
      <border>
        <left/>
        <right/>
        <top style="thin">
          <color rgb="FFC00000"/>
        </top>
        <bottom style="thin">
          <color rgb="FFC00000"/>
        </bottom>
      </border>
    </dxf>
    <dxf>
      <font>
        <color rgb="FFC00000"/>
      </font>
      <fill>
        <patternFill>
          <bgColor theme="5" tint="0.79998168889431442"/>
        </patternFill>
      </fill>
      <border>
        <left style="thin">
          <color rgb="FFC00000"/>
        </left>
        <right style="thin">
          <color rgb="FFC00000"/>
        </right>
        <top style="thin">
          <color rgb="FFC00000"/>
        </top>
        <bottom style="thin">
          <color rgb="FFC00000"/>
        </bottom>
      </border>
    </dxf>
    <dxf>
      <border>
        <left style="thin">
          <color rgb="FFC00000"/>
        </left>
        <right style="thin">
          <color rgb="FFC00000"/>
        </right>
        <top style="thin">
          <color rgb="FFC00000"/>
        </top>
        <bottom style="thin">
          <color rgb="FFC00000"/>
        </bottom>
      </border>
    </dxf>
    <dxf>
      <border>
        <left style="thin">
          <color rgb="FFC00000"/>
        </left>
        <right style="thin">
          <color rgb="FFC00000"/>
        </right>
        <top style="thin">
          <color rgb="FFC00000"/>
        </top>
        <bottom style="thin">
          <color rgb="FFC00000"/>
        </bottom>
      </border>
    </dxf>
    <dxf>
      <font>
        <color theme="0"/>
      </font>
      <fill>
        <patternFill>
          <bgColor rgb="FFFF0000"/>
        </patternFill>
      </fill>
      <border>
        <left style="thin">
          <color rgb="FFFF0000"/>
        </left>
        <right style="thin">
          <color rgb="FFFF0000"/>
        </right>
        <top style="thin">
          <color rgb="FFFF0000"/>
        </top>
        <bottom style="thin">
          <color rgb="FFFF0000"/>
        </bottom>
      </border>
    </dxf>
    <dxf>
      <font>
        <color rgb="FFFF0000"/>
      </font>
      <fill>
        <patternFill>
          <bgColor theme="5" tint="0.79998168889431442"/>
        </patternFill>
      </fill>
    </dxf>
    <dxf>
      <font>
        <color rgb="FF006100"/>
      </font>
      <fill>
        <patternFill>
          <bgColor rgb="FFC6EFCE"/>
        </patternFill>
      </fill>
    </dxf>
    <dxf>
      <fill>
        <patternFill>
          <bgColor theme="5" tint="0.79998168889431442"/>
        </patternFill>
      </fill>
      <border>
        <top style="thin">
          <color rgb="FFC00000"/>
        </top>
        <bottom style="thin">
          <color rgb="FFC00000"/>
        </bottom>
      </border>
    </dxf>
    <dxf>
      <fill>
        <patternFill>
          <bgColor theme="5" tint="0.79998168889431442"/>
        </patternFill>
      </fill>
      <border>
        <top style="thin">
          <color rgb="FFC00000"/>
        </top>
        <bottom style="thin">
          <color rgb="FFC00000"/>
        </bottom>
      </border>
    </dxf>
    <dxf>
      <fill>
        <patternFill>
          <bgColor theme="5" tint="0.79998168889431442"/>
        </patternFill>
      </fill>
      <border>
        <top style="thin">
          <color rgb="FFC00000"/>
        </top>
        <bottom style="thin">
          <color rgb="FFC00000"/>
        </bottom>
      </border>
    </dxf>
    <dxf>
      <fill>
        <patternFill>
          <bgColor theme="5" tint="0.79998168889431442"/>
        </patternFill>
      </fill>
      <border>
        <top style="thin">
          <color rgb="FFC00000"/>
        </top>
        <bottom style="thin">
          <color rgb="FFC00000"/>
        </bottom>
      </border>
    </dxf>
    <dxf>
      <font>
        <color rgb="FFFF0000"/>
      </font>
      <fill>
        <patternFill>
          <bgColor theme="5" tint="0.79998168889431442"/>
        </patternFill>
      </fill>
    </dxf>
    <dxf>
      <font>
        <color rgb="FF006100"/>
      </font>
      <fill>
        <patternFill>
          <bgColor rgb="FFC6EFCE"/>
        </patternFill>
      </fill>
    </dxf>
    <dxf>
      <fill>
        <patternFill>
          <bgColor theme="5" tint="0.79998168889431442"/>
        </patternFill>
      </fill>
      <border>
        <top style="thin">
          <color rgb="FFC00000"/>
        </top>
        <bottom style="thin">
          <color rgb="FFC00000"/>
        </bottom>
      </border>
    </dxf>
    <dxf>
      <fill>
        <patternFill>
          <bgColor theme="5" tint="0.79998168889431442"/>
        </patternFill>
      </fill>
      <border>
        <top style="thin">
          <color rgb="FFC00000"/>
        </top>
        <bottom style="thin">
          <color rgb="FFC00000"/>
        </bottom>
      </border>
    </dxf>
    <dxf>
      <fill>
        <patternFill>
          <bgColor theme="5" tint="0.79998168889431442"/>
        </patternFill>
      </fill>
      <border>
        <top style="thin">
          <color rgb="FFC00000"/>
        </top>
        <bottom style="thin">
          <color rgb="FFC00000"/>
        </bottom>
      </border>
    </dxf>
    <dxf>
      <fill>
        <patternFill>
          <bgColor theme="5" tint="0.79998168889431442"/>
        </patternFill>
      </fill>
      <border>
        <top style="thin">
          <color rgb="FFC00000"/>
        </top>
        <bottom style="thin">
          <color rgb="FFC00000"/>
        </bottom>
      </border>
    </dxf>
    <dxf>
      <fill>
        <patternFill>
          <bgColor theme="5" tint="0.79998168889431442"/>
        </patternFill>
      </fill>
      <border>
        <left style="thin">
          <color rgb="FFFF0000"/>
        </left>
        <right style="thin">
          <color rgb="FFFF0000"/>
        </right>
        <top style="thin">
          <color rgb="FFFF0000"/>
        </top>
        <bottom style="thin">
          <color rgb="FFFF0000"/>
        </bottom>
      </border>
    </dxf>
    <dxf>
      <fill>
        <patternFill>
          <bgColor theme="5" tint="0.79998168889431442"/>
        </patternFill>
      </fill>
      <border>
        <left style="thin">
          <color rgb="FFFF0000"/>
        </left>
        <right style="thin">
          <color rgb="FFFF0000"/>
        </right>
        <top style="thin">
          <color rgb="FFFF0000"/>
        </top>
        <bottom style="thin">
          <color rgb="FFFF0000"/>
        </bottom>
      </border>
    </dxf>
    <dxf>
      <fill>
        <patternFill>
          <bgColor theme="5" tint="0.79998168889431442"/>
        </patternFill>
      </fill>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47625</xdr:rowOff>
    </xdr:from>
    <xdr:to>
      <xdr:col>4</xdr:col>
      <xdr:colOff>493577</xdr:colOff>
      <xdr:row>3</xdr:row>
      <xdr:rowOff>388697</xdr:rowOff>
    </xdr:to>
    <xdr:pic>
      <xdr:nvPicPr>
        <xdr:cNvPr id="2" name="Picture 1">
          <a:extLst>
            <a:ext uri="{FF2B5EF4-FFF2-40B4-BE49-F238E27FC236}">
              <a16:creationId xmlns:a16="http://schemas.microsoft.com/office/drawing/2014/main" id="{CAFCC651-D37B-7990-96B5-67BCA86E2EB3}"/>
            </a:ext>
          </a:extLst>
        </xdr:cNvPr>
        <xdr:cNvPicPr>
          <a:picLocks noChangeAspect="1"/>
        </xdr:cNvPicPr>
      </xdr:nvPicPr>
      <xdr:blipFill>
        <a:blip xmlns:r="http://schemas.openxmlformats.org/officeDocument/2006/relationships" r:embed="rId1"/>
        <a:stretch>
          <a:fillRect/>
        </a:stretch>
      </xdr:blipFill>
      <xdr:spPr>
        <a:xfrm>
          <a:off x="9525" y="47625"/>
          <a:ext cx="2103302" cy="883997"/>
        </a:xfrm>
        <a:prstGeom prst="rect">
          <a:avLst/>
        </a:prstGeom>
      </xdr:spPr>
    </xdr:pic>
    <xdr:clientData/>
  </xdr:twoCellAnchor>
  <xdr:twoCellAnchor editAs="oneCell">
    <xdr:from>
      <xdr:col>6</xdr:col>
      <xdr:colOff>295275</xdr:colOff>
      <xdr:row>0</xdr:row>
      <xdr:rowOff>28575</xdr:rowOff>
    </xdr:from>
    <xdr:to>
      <xdr:col>8</xdr:col>
      <xdr:colOff>620791</xdr:colOff>
      <xdr:row>3</xdr:row>
      <xdr:rowOff>436708</xdr:rowOff>
    </xdr:to>
    <xdr:pic>
      <xdr:nvPicPr>
        <xdr:cNvPr id="3" name="Picture 2">
          <a:extLst>
            <a:ext uri="{FF2B5EF4-FFF2-40B4-BE49-F238E27FC236}">
              <a16:creationId xmlns:a16="http://schemas.microsoft.com/office/drawing/2014/main" id="{8B5AB10E-251A-A0DF-11DB-E1CD10E91307}"/>
            </a:ext>
          </a:extLst>
        </xdr:cNvPr>
        <xdr:cNvPicPr>
          <a:picLocks noChangeAspect="1"/>
        </xdr:cNvPicPr>
      </xdr:nvPicPr>
      <xdr:blipFill>
        <a:blip xmlns:r="http://schemas.openxmlformats.org/officeDocument/2006/relationships" r:embed="rId2"/>
        <a:stretch>
          <a:fillRect/>
        </a:stretch>
      </xdr:blipFill>
      <xdr:spPr>
        <a:xfrm>
          <a:off x="3448050" y="28575"/>
          <a:ext cx="1639966" cy="95105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maine.gov/doe/schools/nutrition/cacfp/resources" TargetMode="External"/><Relationship Id="rId3" Type="http://schemas.openxmlformats.org/officeDocument/2006/relationships/hyperlink" Target="https://www.maine.gov/doe/schools/nutrition/cacfp/resources" TargetMode="External"/><Relationship Id="rId7" Type="http://schemas.openxmlformats.org/officeDocument/2006/relationships/hyperlink" Target="https://www.maine.gov/doe/schools/nutrition/cacfp/resources" TargetMode="External"/><Relationship Id="rId2" Type="http://schemas.openxmlformats.org/officeDocument/2006/relationships/hyperlink" Target="https://fns-prod.azureedge.us/sites/default/files/resource-files/CACFP%20Management_PlansHandbook.pdf" TargetMode="External"/><Relationship Id="rId1" Type="http://schemas.openxmlformats.org/officeDocument/2006/relationships/hyperlink" Target="https://drive.google.com/file/d/1C1zbGrsCuat_2-HX25m-byMdu9Gw2GWE/view?usp=sharing" TargetMode="External"/><Relationship Id="rId6" Type="http://schemas.openxmlformats.org/officeDocument/2006/relationships/hyperlink" Target="https://www.maine.gov/doe/schools/nutrition/cacfp/resources" TargetMode="External"/><Relationship Id="rId11" Type="http://schemas.openxmlformats.org/officeDocument/2006/relationships/drawing" Target="../drawings/drawing1.xml"/><Relationship Id="rId5" Type="http://schemas.openxmlformats.org/officeDocument/2006/relationships/hyperlink" Target="https://www.maine.gov/doe/schools/nutrition/cacfp/resources" TargetMode="External"/><Relationship Id="rId10" Type="http://schemas.openxmlformats.org/officeDocument/2006/relationships/printerSettings" Target="../printerSettings/printerSettings1.bin"/><Relationship Id="rId4" Type="http://schemas.openxmlformats.org/officeDocument/2006/relationships/hyperlink" Target="https://www.maine.gov/doe/schools/nutrition/cacfp/resources" TargetMode="External"/><Relationship Id="rId9" Type="http://schemas.openxmlformats.org/officeDocument/2006/relationships/hyperlink" Target="https://www.maine.gov/doe/schools/nutrition/cacfp/resources"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maine.gov/doe/schools/nutrition/cacfp/resources/applicanttraining" TargetMode="External"/><Relationship Id="rId1" Type="http://schemas.openxmlformats.org/officeDocument/2006/relationships/hyperlink" Target="https://www.maine.gov/doe/schools/nutrition/cacfp/resource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drive.google.com/file/d/1X_ltG6UAk_C1El-BfHCdyTjNu41A4nh3/view?usp=sharing"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www.maine.gov/doe/schools/nutrition/cacfp/resources/applicanttrain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54"/>
  <sheetViews>
    <sheetView tabSelected="1" zoomScale="90" zoomScaleNormal="90" workbookViewId="0">
      <selection activeCell="D17" sqref="D17:N17"/>
    </sheetView>
  </sheetViews>
  <sheetFormatPr defaultColWidth="9.19921875" defaultRowHeight="14.25" x14ac:dyDescent="0.45"/>
  <cols>
    <col min="1" max="1" width="1.46484375" style="3" customWidth="1"/>
    <col min="2" max="2" width="2.73046875" style="3" customWidth="1"/>
    <col min="3" max="4" width="9.19921875" style="3"/>
    <col min="5" max="5" width="12.19921875" style="3" customWidth="1"/>
    <col min="6" max="10" width="9.19921875" style="3"/>
    <col min="11" max="11" width="6.265625" style="3" customWidth="1"/>
    <col min="12" max="12" width="6" style="3" customWidth="1"/>
    <col min="13" max="13" width="9.19921875" style="3"/>
    <col min="14" max="14" width="16.53125" style="3" customWidth="1"/>
    <col min="15" max="16384" width="9.19921875" style="3"/>
  </cols>
  <sheetData>
    <row r="1" spans="1:15" x14ac:dyDescent="0.45">
      <c r="B1" s="2"/>
      <c r="C1" s="2"/>
      <c r="D1" s="2"/>
      <c r="E1" s="2"/>
      <c r="F1" s="2"/>
      <c r="G1" s="2"/>
      <c r="H1" s="2"/>
      <c r="L1" s="26" t="s">
        <v>302</v>
      </c>
    </row>
    <row r="2" spans="1:15" x14ac:dyDescent="0.45">
      <c r="A2" s="2"/>
      <c r="B2" s="2"/>
      <c r="C2" s="2"/>
      <c r="D2" s="2"/>
      <c r="E2" s="2"/>
      <c r="F2" s="2"/>
      <c r="G2" s="2"/>
      <c r="H2" s="2"/>
      <c r="L2" s="28" t="s">
        <v>0</v>
      </c>
      <c r="O2" s="4"/>
    </row>
    <row r="3" spans="1:15" x14ac:dyDescent="0.45">
      <c r="A3" s="2"/>
      <c r="B3" s="2"/>
      <c r="C3" s="2"/>
      <c r="D3" s="2"/>
      <c r="E3" s="2"/>
      <c r="F3" s="2"/>
      <c r="G3" s="2"/>
      <c r="H3" s="2"/>
      <c r="J3" s="27"/>
      <c r="O3" s="4"/>
    </row>
    <row r="4" spans="1:15" ht="40.9" x14ac:dyDescent="0.45">
      <c r="A4" s="2"/>
      <c r="B4" s="189"/>
      <c r="C4" s="189"/>
      <c r="D4" s="189"/>
      <c r="E4" s="189"/>
      <c r="F4" s="189"/>
      <c r="G4" s="189"/>
      <c r="H4" s="189"/>
      <c r="I4" s="189"/>
      <c r="J4" s="189"/>
      <c r="K4" s="189"/>
      <c r="L4" s="189"/>
      <c r="M4" s="189"/>
      <c r="N4" s="189"/>
      <c r="O4" s="189"/>
    </row>
    <row r="5" spans="1:15" ht="21" x14ac:dyDescent="0.65">
      <c r="B5" s="190" t="s">
        <v>1</v>
      </c>
      <c r="C5" s="190"/>
      <c r="D5" s="190"/>
      <c r="E5" s="190"/>
      <c r="F5" s="190"/>
      <c r="G5" s="190"/>
      <c r="H5" s="190"/>
      <c r="I5" s="190"/>
      <c r="J5" s="190"/>
      <c r="K5" s="190"/>
      <c r="L5" s="190"/>
      <c r="M5" s="190"/>
      <c r="N5" s="190"/>
      <c r="O5" s="190"/>
    </row>
    <row r="6" spans="1:15" ht="21" x14ac:dyDescent="0.5">
      <c r="A6" s="5" t="s">
        <v>2</v>
      </c>
      <c r="B6" s="191" t="s">
        <v>3</v>
      </c>
      <c r="C6" s="191"/>
      <c r="D6" s="191"/>
      <c r="E6" s="191"/>
      <c r="F6" s="191"/>
      <c r="G6" s="191"/>
      <c r="H6" s="191"/>
      <c r="I6" s="191"/>
      <c r="J6" s="191"/>
      <c r="K6" s="191"/>
      <c r="L6" s="191"/>
      <c r="M6" s="191"/>
      <c r="N6" s="191"/>
      <c r="O6" s="191"/>
    </row>
    <row r="7" spans="1:15" ht="21" x14ac:dyDescent="0.5">
      <c r="A7" s="6"/>
      <c r="B7" s="192">
        <v>2025</v>
      </c>
      <c r="C7" s="192"/>
      <c r="D7" s="192"/>
      <c r="E7" s="192"/>
      <c r="F7" s="192"/>
      <c r="G7" s="192"/>
      <c r="H7" s="192"/>
      <c r="I7" s="192"/>
      <c r="J7" s="192"/>
      <c r="K7" s="192"/>
      <c r="L7" s="192"/>
      <c r="M7" s="192"/>
      <c r="N7" s="192"/>
      <c r="O7" s="192"/>
    </row>
    <row r="8" spans="1:15" ht="18" x14ac:dyDescent="0.55000000000000004">
      <c r="A8" s="7"/>
      <c r="B8" s="193" t="s">
        <v>4</v>
      </c>
      <c r="C8" s="193"/>
      <c r="D8" s="193"/>
      <c r="E8" s="193"/>
      <c r="F8" s="193"/>
      <c r="G8" s="193"/>
      <c r="H8" s="193"/>
      <c r="I8" s="193"/>
      <c r="J8" s="193"/>
      <c r="K8" s="193"/>
      <c r="L8" s="193"/>
      <c r="M8" s="193"/>
      <c r="N8" s="193"/>
    </row>
    <row r="9" spans="1:15" ht="15.75" x14ac:dyDescent="0.5">
      <c r="A9" s="1"/>
      <c r="B9" s="188" t="s">
        <v>5</v>
      </c>
      <c r="C9" s="188"/>
      <c r="D9" s="188"/>
      <c r="E9" s="188"/>
      <c r="F9" s="188"/>
      <c r="G9" s="188"/>
      <c r="H9" s="188"/>
      <c r="I9" s="188"/>
      <c r="J9" s="188"/>
      <c r="K9" s="188"/>
      <c r="L9" s="188"/>
      <c r="M9" s="188"/>
      <c r="N9" s="6"/>
    </row>
    <row r="10" spans="1:15" ht="38.25" customHeight="1" x14ac:dyDescent="0.5">
      <c r="A10" s="1"/>
      <c r="B10" s="8"/>
      <c r="C10" s="9" t="s">
        <v>6</v>
      </c>
      <c r="D10" s="186" t="s">
        <v>7</v>
      </c>
      <c r="E10" s="186"/>
      <c r="F10" s="186"/>
      <c r="G10" s="186"/>
      <c r="H10" s="186"/>
      <c r="I10" s="186"/>
      <c r="J10" s="186"/>
      <c r="K10" s="186"/>
      <c r="L10" s="186"/>
      <c r="M10" s="186"/>
      <c r="N10" s="186"/>
    </row>
    <row r="11" spans="1:15" ht="15.75" x14ac:dyDescent="0.5">
      <c r="A11" s="1"/>
      <c r="B11" s="8"/>
      <c r="C11" s="9" t="s">
        <v>8</v>
      </c>
      <c r="D11" s="186" t="s">
        <v>303</v>
      </c>
      <c r="E11" s="186"/>
      <c r="F11" s="186"/>
      <c r="G11" s="186"/>
      <c r="H11" s="186"/>
      <c r="I11" s="186"/>
      <c r="J11" s="186"/>
      <c r="K11" s="186"/>
      <c r="L11" s="186"/>
      <c r="M11" s="186"/>
      <c r="N11" s="186"/>
    </row>
    <row r="12" spans="1:15" ht="15.75" x14ac:dyDescent="0.5">
      <c r="A12" s="1"/>
      <c r="B12" s="8"/>
      <c r="C12" s="10"/>
      <c r="D12" s="186" t="s">
        <v>9</v>
      </c>
      <c r="E12" s="186"/>
      <c r="F12" s="186"/>
      <c r="G12" s="186"/>
      <c r="H12" s="186"/>
      <c r="I12" s="186"/>
      <c r="J12" s="186"/>
      <c r="K12" s="186"/>
      <c r="L12" s="186"/>
      <c r="M12" s="186"/>
      <c r="N12" s="186"/>
    </row>
    <row r="13" spans="1:15" ht="15.75" x14ac:dyDescent="0.5">
      <c r="A13" s="1"/>
      <c r="B13" s="8"/>
      <c r="C13" s="10"/>
      <c r="D13" s="187" t="s">
        <v>10</v>
      </c>
      <c r="E13" s="187"/>
      <c r="F13" s="187"/>
      <c r="G13" s="187"/>
      <c r="H13" s="187"/>
      <c r="I13" s="187"/>
      <c r="J13" s="187"/>
      <c r="K13" s="187"/>
      <c r="L13" s="187"/>
      <c r="M13" s="187"/>
      <c r="N13" s="187"/>
    </row>
    <row r="14" spans="1:15" ht="15.75" x14ac:dyDescent="0.5">
      <c r="A14" s="1"/>
      <c r="B14" s="8"/>
      <c r="C14" s="10"/>
      <c r="D14" s="186" t="s">
        <v>11</v>
      </c>
      <c r="E14" s="186"/>
      <c r="F14" s="186"/>
      <c r="G14" s="186"/>
      <c r="H14" s="186"/>
      <c r="I14" s="186"/>
      <c r="J14" s="186"/>
      <c r="K14" s="186"/>
      <c r="L14" s="186"/>
      <c r="M14" s="186"/>
      <c r="N14" s="186"/>
    </row>
    <row r="15" spans="1:15" ht="15.75" x14ac:dyDescent="0.5">
      <c r="A15" s="1"/>
      <c r="B15" s="8"/>
      <c r="C15" s="10"/>
      <c r="D15" s="186" t="s">
        <v>12</v>
      </c>
      <c r="E15" s="186"/>
      <c r="F15" s="186"/>
      <c r="G15" s="186"/>
      <c r="H15" s="186"/>
      <c r="I15" s="186"/>
      <c r="J15" s="186"/>
      <c r="K15" s="186"/>
      <c r="L15" s="186"/>
      <c r="M15" s="186"/>
      <c r="N15" s="186"/>
    </row>
    <row r="16" spans="1:15" ht="65.25" customHeight="1" x14ac:dyDescent="0.5">
      <c r="A16" s="1"/>
      <c r="B16" s="8"/>
      <c r="C16" s="9" t="s">
        <v>13</v>
      </c>
      <c r="D16" s="186" t="s">
        <v>369</v>
      </c>
      <c r="E16" s="186"/>
      <c r="F16" s="186"/>
      <c r="G16" s="186"/>
      <c r="H16" s="186"/>
      <c r="I16" s="186"/>
      <c r="J16" s="186"/>
      <c r="K16" s="186"/>
      <c r="L16" s="186"/>
      <c r="M16" s="186"/>
      <c r="N16" s="186"/>
    </row>
    <row r="17" spans="1:14" ht="81.75" customHeight="1" x14ac:dyDescent="0.5">
      <c r="A17" s="1"/>
      <c r="B17" s="8"/>
      <c r="C17" s="9" t="s">
        <v>14</v>
      </c>
      <c r="D17" s="186" t="s">
        <v>304</v>
      </c>
      <c r="E17" s="186"/>
      <c r="F17" s="186"/>
      <c r="G17" s="186"/>
      <c r="H17" s="186"/>
      <c r="I17" s="186"/>
      <c r="J17" s="186"/>
      <c r="K17" s="186"/>
      <c r="L17" s="186"/>
      <c r="M17" s="186"/>
      <c r="N17" s="186"/>
    </row>
    <row r="18" spans="1:14" ht="21.7" customHeight="1" x14ac:dyDescent="0.5">
      <c r="A18" s="1"/>
      <c r="B18" s="8"/>
      <c r="C18" s="9"/>
      <c r="D18" s="194" t="s">
        <v>358</v>
      </c>
      <c r="E18" s="194"/>
      <c r="F18" s="194"/>
      <c r="G18" s="194"/>
      <c r="H18" s="194"/>
      <c r="I18" s="194"/>
      <c r="J18" s="194"/>
      <c r="K18" s="194"/>
      <c r="L18" s="194"/>
      <c r="M18" s="194"/>
      <c r="N18" s="194"/>
    </row>
    <row r="19" spans="1:14" ht="64.900000000000006" customHeight="1" x14ac:dyDescent="0.5">
      <c r="A19" s="1"/>
      <c r="B19" s="8"/>
      <c r="C19" s="9" t="s">
        <v>16</v>
      </c>
      <c r="D19" s="186" t="s">
        <v>17</v>
      </c>
      <c r="E19" s="186"/>
      <c r="F19" s="186"/>
      <c r="G19" s="186"/>
      <c r="H19" s="186"/>
      <c r="I19" s="186"/>
      <c r="J19" s="186"/>
      <c r="K19" s="186"/>
      <c r="L19" s="186"/>
      <c r="M19" s="186"/>
      <c r="N19" s="186"/>
    </row>
    <row r="20" spans="1:14" ht="14.35" customHeight="1" x14ac:dyDescent="0.5">
      <c r="A20" s="1"/>
      <c r="B20" s="8"/>
      <c r="C20" s="9"/>
      <c r="D20" s="194" t="s">
        <v>359</v>
      </c>
      <c r="E20" s="194"/>
      <c r="F20" s="194"/>
      <c r="G20" s="194"/>
      <c r="H20" s="194"/>
      <c r="I20" s="194"/>
      <c r="J20" s="194"/>
      <c r="K20" s="194"/>
      <c r="L20" s="194"/>
      <c r="M20" s="194"/>
      <c r="N20" s="194"/>
    </row>
    <row r="21" spans="1:14" ht="70.5" customHeight="1" x14ac:dyDescent="0.5">
      <c r="A21" s="1"/>
      <c r="B21" s="8"/>
      <c r="C21" s="9" t="s">
        <v>19</v>
      </c>
      <c r="D21" s="186" t="s">
        <v>20</v>
      </c>
      <c r="E21" s="186"/>
      <c r="F21" s="186"/>
      <c r="G21" s="186"/>
      <c r="H21" s="186"/>
      <c r="I21" s="186"/>
      <c r="J21" s="186"/>
      <c r="K21" s="186"/>
      <c r="L21" s="186"/>
      <c r="M21" s="186"/>
      <c r="N21" s="186"/>
    </row>
    <row r="22" spans="1:14" ht="33" customHeight="1" x14ac:dyDescent="0.5">
      <c r="A22" s="1"/>
      <c r="B22" s="8"/>
      <c r="C22" s="9" t="s">
        <v>21</v>
      </c>
      <c r="D22" s="197" t="s">
        <v>22</v>
      </c>
      <c r="E22" s="197"/>
      <c r="F22" s="197"/>
      <c r="G22" s="197"/>
      <c r="H22" s="197"/>
      <c r="I22" s="197"/>
      <c r="J22" s="197"/>
      <c r="K22" s="197"/>
      <c r="L22" s="197"/>
      <c r="M22" s="197"/>
      <c r="N22" s="197"/>
    </row>
    <row r="23" spans="1:14" ht="15.75" x14ac:dyDescent="0.5">
      <c r="A23" s="1"/>
      <c r="B23" s="8"/>
      <c r="C23" s="9" t="s">
        <v>23</v>
      </c>
      <c r="D23" s="186" t="s">
        <v>24</v>
      </c>
      <c r="E23" s="186"/>
      <c r="F23" s="186"/>
      <c r="G23" s="186"/>
      <c r="H23" s="186"/>
      <c r="I23" s="186"/>
      <c r="J23" s="186"/>
      <c r="K23" s="186"/>
      <c r="L23" s="186"/>
      <c r="M23" s="186"/>
      <c r="N23" s="186"/>
    </row>
    <row r="24" spans="1:14" ht="54" customHeight="1" x14ac:dyDescent="0.5">
      <c r="A24" s="1"/>
      <c r="B24" s="8"/>
      <c r="C24" s="9" t="s">
        <v>25</v>
      </c>
      <c r="D24" s="186" t="s">
        <v>306</v>
      </c>
      <c r="E24" s="186"/>
      <c r="F24" s="186"/>
      <c r="G24" s="186"/>
      <c r="H24" s="186"/>
      <c r="I24" s="186"/>
      <c r="J24" s="186"/>
      <c r="K24" s="186"/>
      <c r="L24" s="186"/>
      <c r="M24" s="186"/>
      <c r="N24" s="186"/>
    </row>
    <row r="25" spans="1:14" ht="21.75" customHeight="1" x14ac:dyDescent="0.5">
      <c r="A25" s="1"/>
      <c r="B25" s="8"/>
      <c r="C25" s="9" t="s">
        <v>367</v>
      </c>
      <c r="D25" s="197" t="s">
        <v>305</v>
      </c>
      <c r="E25" s="197"/>
      <c r="F25" s="197"/>
      <c r="G25" s="197"/>
      <c r="H25" s="197"/>
      <c r="I25" s="197"/>
      <c r="J25" s="197"/>
      <c r="K25" s="197"/>
      <c r="L25" s="197"/>
      <c r="M25" s="197"/>
      <c r="N25" s="197"/>
    </row>
    <row r="26" spans="1:14" ht="69" customHeight="1" x14ac:dyDescent="0.5">
      <c r="A26" s="1"/>
      <c r="B26" s="8"/>
      <c r="C26" s="11" t="s">
        <v>26</v>
      </c>
      <c r="D26" s="195" t="s">
        <v>27</v>
      </c>
      <c r="E26" s="195"/>
      <c r="F26" s="195"/>
      <c r="G26" s="195"/>
      <c r="H26" s="195"/>
      <c r="I26" s="195"/>
      <c r="J26" s="195"/>
      <c r="K26" s="195"/>
      <c r="L26" s="195"/>
      <c r="M26" s="195"/>
      <c r="N26" s="195"/>
    </row>
    <row r="27" spans="1:14" ht="15.75" customHeight="1" x14ac:dyDescent="0.5">
      <c r="A27" s="1"/>
      <c r="B27" s="6"/>
      <c r="C27" s="12"/>
      <c r="D27" s="196" t="s">
        <v>28</v>
      </c>
      <c r="E27" s="196"/>
      <c r="F27" s="196"/>
      <c r="G27" s="196"/>
      <c r="H27" s="196"/>
      <c r="I27" s="196"/>
      <c r="J27" s="196"/>
      <c r="K27" s="196"/>
      <c r="L27" s="196"/>
      <c r="M27" s="196"/>
      <c r="N27" s="196"/>
    </row>
    <row r="28" spans="1:14" x14ac:dyDescent="0.45">
      <c r="A28" s="13"/>
      <c r="D28" s="196"/>
      <c r="E28" s="196"/>
      <c r="F28" s="196"/>
      <c r="G28" s="196"/>
      <c r="H28" s="196"/>
      <c r="I28" s="196"/>
      <c r="J28" s="196"/>
      <c r="K28" s="196"/>
      <c r="L28" s="196"/>
      <c r="M28" s="196"/>
      <c r="N28" s="196"/>
    </row>
    <row r="29" spans="1:14" x14ac:dyDescent="0.45">
      <c r="A29" s="13"/>
      <c r="D29" s="196"/>
      <c r="E29" s="196"/>
      <c r="F29" s="196"/>
      <c r="G29" s="196"/>
      <c r="H29" s="196"/>
      <c r="I29" s="196"/>
      <c r="J29" s="196"/>
      <c r="K29" s="196"/>
      <c r="L29" s="196"/>
      <c r="M29" s="196"/>
      <c r="N29" s="196"/>
    </row>
    <row r="30" spans="1:14" ht="14.65" thickBot="1" x14ac:dyDescent="0.5">
      <c r="A30" s="13"/>
      <c r="D30" s="168"/>
      <c r="E30" s="168"/>
      <c r="F30" s="168"/>
      <c r="G30" s="168"/>
      <c r="H30" s="168"/>
      <c r="I30" s="168"/>
      <c r="J30" s="168"/>
      <c r="K30" s="168"/>
      <c r="L30" s="168"/>
      <c r="M30" s="168"/>
      <c r="N30" s="168"/>
    </row>
    <row r="31" spans="1:14" ht="14.65" thickBot="1" x14ac:dyDescent="0.5">
      <c r="A31" s="13"/>
      <c r="C31" s="174" t="s">
        <v>363</v>
      </c>
      <c r="D31" s="175"/>
      <c r="E31" s="175"/>
      <c r="F31" s="178"/>
      <c r="G31" s="199"/>
      <c r="H31" s="200"/>
      <c r="I31" s="200"/>
      <c r="J31" s="200"/>
      <c r="K31" s="200"/>
      <c r="L31" s="200"/>
      <c r="M31" s="200"/>
      <c r="N31" s="201"/>
    </row>
    <row r="32" spans="1:14" ht="14.65" thickBot="1" x14ac:dyDescent="0.5">
      <c r="A32" s="13"/>
      <c r="C32" s="176" t="s">
        <v>364</v>
      </c>
      <c r="D32" s="171"/>
      <c r="E32" s="180"/>
      <c r="F32" s="199"/>
      <c r="G32" s="200"/>
      <c r="H32" s="200"/>
      <c r="I32" s="200"/>
      <c r="J32" s="200"/>
      <c r="K32" s="200"/>
      <c r="L32" s="200"/>
      <c r="M32" s="200"/>
      <c r="N32" s="201"/>
    </row>
    <row r="33" spans="1:14" ht="14.65" thickBot="1" x14ac:dyDescent="0.5">
      <c r="A33" s="13"/>
      <c r="C33" s="177" t="s">
        <v>365</v>
      </c>
      <c r="D33" s="179"/>
      <c r="E33" s="202"/>
      <c r="F33" s="203"/>
      <c r="G33" s="203"/>
      <c r="H33" s="203"/>
      <c r="I33" s="203"/>
      <c r="J33" s="203"/>
      <c r="K33" s="203"/>
      <c r="L33" s="203"/>
      <c r="M33" s="203"/>
      <c r="N33" s="204"/>
    </row>
    <row r="34" spans="1:14" ht="14.25" customHeight="1" x14ac:dyDescent="0.45">
      <c r="A34" s="13"/>
      <c r="C34" s="205"/>
      <c r="D34" s="207" t="s">
        <v>366</v>
      </c>
      <c r="E34" s="207"/>
      <c r="F34" s="207"/>
      <c r="G34" s="207"/>
      <c r="H34" s="207"/>
      <c r="I34" s="207"/>
      <c r="J34" s="207"/>
      <c r="K34" s="207"/>
      <c r="L34" s="207"/>
      <c r="M34" s="207"/>
      <c r="N34" s="208"/>
    </row>
    <row r="35" spans="1:14" ht="14.65" thickBot="1" x14ac:dyDescent="0.5">
      <c r="A35" s="13"/>
      <c r="C35" s="206"/>
      <c r="D35" s="209"/>
      <c r="E35" s="209"/>
      <c r="F35" s="209"/>
      <c r="G35" s="209"/>
      <c r="H35" s="209"/>
      <c r="I35" s="209"/>
      <c r="J35" s="209"/>
      <c r="K35" s="209"/>
      <c r="L35" s="209"/>
      <c r="M35" s="209"/>
      <c r="N35" s="210"/>
    </row>
    <row r="36" spans="1:14" x14ac:dyDescent="0.45">
      <c r="A36" s="13"/>
      <c r="C36" s="173"/>
      <c r="D36" s="172"/>
      <c r="E36" s="172"/>
      <c r="F36" s="172"/>
      <c r="G36" s="172"/>
      <c r="H36" s="172"/>
      <c r="I36" s="172"/>
      <c r="J36" s="172"/>
      <c r="K36" s="172"/>
      <c r="L36" s="172"/>
      <c r="M36" s="172"/>
      <c r="N36" s="172"/>
    </row>
    <row r="37" spans="1:14" ht="15.75" x14ac:dyDescent="0.5">
      <c r="A37" s="13"/>
      <c r="C37" s="188" t="s">
        <v>29</v>
      </c>
      <c r="D37" s="188"/>
      <c r="E37" s="188"/>
      <c r="F37" s="188"/>
      <c r="G37" s="188"/>
      <c r="H37" s="188"/>
      <c r="I37" s="188"/>
      <c r="J37" s="188"/>
      <c r="K37" s="188"/>
      <c r="L37" s="188"/>
      <c r="M37" s="188"/>
      <c r="N37" s="188"/>
    </row>
    <row r="38" spans="1:14" ht="15.75" x14ac:dyDescent="0.5">
      <c r="A38" s="13"/>
      <c r="C38" s="160" t="s">
        <v>30</v>
      </c>
      <c r="D38" s="8"/>
      <c r="E38" s="8"/>
      <c r="F38" s="8"/>
      <c r="G38" s="8"/>
      <c r="H38" s="8"/>
      <c r="I38" s="8"/>
      <c r="J38" s="8"/>
      <c r="K38" s="8"/>
      <c r="L38" s="8"/>
      <c r="M38" s="8"/>
      <c r="N38" s="8"/>
    </row>
    <row r="39" spans="1:14" ht="15.75" x14ac:dyDescent="0.5">
      <c r="A39" s="13"/>
      <c r="C39" s="160" t="s">
        <v>31</v>
      </c>
      <c r="D39" s="8"/>
      <c r="E39" s="8"/>
      <c r="F39" s="8"/>
      <c r="G39" s="8"/>
      <c r="H39" s="8"/>
      <c r="I39" s="8"/>
      <c r="J39" s="8"/>
      <c r="K39" s="8"/>
      <c r="L39" s="8"/>
      <c r="M39" s="8"/>
      <c r="N39" s="8"/>
    </row>
    <row r="40" spans="1:14" ht="15.75" x14ac:dyDescent="0.5">
      <c r="A40" s="13"/>
      <c r="C40" s="160"/>
      <c r="D40" s="8"/>
      <c r="E40" s="8"/>
      <c r="F40" s="8"/>
      <c r="G40" s="8"/>
      <c r="H40" s="8"/>
      <c r="I40" s="8"/>
      <c r="J40" s="8"/>
      <c r="K40" s="8"/>
      <c r="L40" s="8"/>
      <c r="M40" s="8"/>
      <c r="N40" s="8"/>
    </row>
    <row r="41" spans="1:14" ht="15.75" x14ac:dyDescent="0.5">
      <c r="A41" s="13"/>
      <c r="C41" s="169" t="s">
        <v>362</v>
      </c>
      <c r="N41" s="8"/>
    </row>
    <row r="42" spans="1:14" ht="15.75" x14ac:dyDescent="0.5">
      <c r="A42" s="13"/>
      <c r="C42" s="198" t="s">
        <v>360</v>
      </c>
      <c r="D42" s="198"/>
      <c r="E42" s="198"/>
      <c r="F42" s="198"/>
      <c r="G42" s="198"/>
      <c r="H42" s="198"/>
      <c r="I42" s="198"/>
      <c r="J42" s="198"/>
      <c r="K42" s="8"/>
      <c r="L42" s="8"/>
      <c r="M42" s="8"/>
    </row>
    <row r="43" spans="1:14" ht="15.75" x14ac:dyDescent="0.5">
      <c r="A43" s="13"/>
      <c r="C43" s="170" t="s">
        <v>361</v>
      </c>
      <c r="D43" s="158"/>
      <c r="E43" s="158"/>
      <c r="F43" s="8"/>
      <c r="G43" s="8"/>
      <c r="H43" s="8"/>
      <c r="I43" s="8"/>
      <c r="J43" s="8"/>
      <c r="K43" s="8"/>
      <c r="L43" s="8"/>
      <c r="M43" s="8"/>
    </row>
    <row r="44" spans="1:14" x14ac:dyDescent="0.45">
      <c r="C44" s="194" t="s">
        <v>18</v>
      </c>
      <c r="D44" s="194"/>
      <c r="E44" s="194"/>
      <c r="F44" s="194"/>
      <c r="G44" s="194"/>
      <c r="H44" s="194"/>
      <c r="I44" s="194"/>
      <c r="J44" s="194"/>
      <c r="K44" s="194"/>
      <c r="L44" s="194"/>
      <c r="M44" s="194"/>
    </row>
    <row r="45" spans="1:14" x14ac:dyDescent="0.45">
      <c r="C45" s="194" t="s">
        <v>15</v>
      </c>
      <c r="D45" s="194"/>
      <c r="E45" s="194"/>
      <c r="F45" s="194"/>
      <c r="G45" s="194"/>
      <c r="H45" s="194"/>
      <c r="I45" s="194"/>
      <c r="J45" s="194"/>
      <c r="K45" s="194"/>
      <c r="L45" s="194"/>
      <c r="M45" s="194"/>
    </row>
    <row r="46" spans="1:14" x14ac:dyDescent="0.45">
      <c r="C46" s="170" t="s">
        <v>298</v>
      </c>
    </row>
    <row r="51" spans="3:9" x14ac:dyDescent="0.45">
      <c r="F51" s="56"/>
      <c r="G51" s="56"/>
      <c r="H51" s="56"/>
    </row>
    <row r="52" spans="3:9" ht="15" customHeight="1" x14ac:dyDescent="0.45">
      <c r="C52" s="56"/>
      <c r="D52" s="56"/>
      <c r="E52" s="56"/>
      <c r="I52" s="56"/>
    </row>
    <row r="53" spans="3:9" x14ac:dyDescent="0.45">
      <c r="F53" s="56"/>
      <c r="G53" s="56"/>
      <c r="H53" s="56"/>
    </row>
    <row r="54" spans="3:9" x14ac:dyDescent="0.45">
      <c r="C54" s="56"/>
      <c r="D54" s="56"/>
      <c r="E54" s="56"/>
      <c r="I54" s="56"/>
    </row>
  </sheetData>
  <sheetProtection algorithmName="SHA-512" hashValue="3nAVoSIhLk94aVM4kcCCTSamuKx/916exJt352e2QWe+EURQ5AtliZ7QCs8FuD7n2wY1G/cviddAPRSWuldChg==" saltValue="sQJGjjEODlfE3xAClLz/ng==" spinCount="100000" sheet="1" objects="1" scenarios="1"/>
  <mergeCells count="33">
    <mergeCell ref="C44:M44"/>
    <mergeCell ref="C45:M45"/>
    <mergeCell ref="D21:N21"/>
    <mergeCell ref="D22:N22"/>
    <mergeCell ref="D19:N19"/>
    <mergeCell ref="C42:J42"/>
    <mergeCell ref="G31:N31"/>
    <mergeCell ref="F32:N32"/>
    <mergeCell ref="E33:N33"/>
    <mergeCell ref="C34:C35"/>
    <mergeCell ref="D34:N35"/>
    <mergeCell ref="D17:N17"/>
    <mergeCell ref="D16:N16"/>
    <mergeCell ref="D18:N18"/>
    <mergeCell ref="D20:N20"/>
    <mergeCell ref="C37:N37"/>
    <mergeCell ref="D26:N26"/>
    <mergeCell ref="D27:N29"/>
    <mergeCell ref="D23:N23"/>
    <mergeCell ref="D25:N25"/>
    <mergeCell ref="D24:N24"/>
    <mergeCell ref="B9:M9"/>
    <mergeCell ref="B4:O4"/>
    <mergeCell ref="B5:O5"/>
    <mergeCell ref="B6:O6"/>
    <mergeCell ref="B7:O7"/>
    <mergeCell ref="B8:N8"/>
    <mergeCell ref="D10:N10"/>
    <mergeCell ref="D11:N11"/>
    <mergeCell ref="D12:N12"/>
    <mergeCell ref="D14:N14"/>
    <mergeCell ref="D15:N15"/>
    <mergeCell ref="D13:N13"/>
  </mergeCells>
  <conditionalFormatting sqref="A9:A27">
    <cfRule type="expression" dxfId="26" priority="35" stopIfTrue="1">
      <formula>IF(AND($H$44&lt;&gt;"",$H$45&lt;&gt;"",#REF!="Yes",$C$48="Yes",$C$51,$I$56&lt;&gt;"",OR($I$56="No",$D$59&lt;&gt;"")),TRUE,FALSE)</formula>
    </cfRule>
  </conditionalFormatting>
  <conditionalFormatting sqref="B4">
    <cfRule type="containsText" dxfId="25" priority="7" stopIfTrue="1" operator="containsText" text="Approved">
      <formula>NOT(ISERROR(SEARCH("Approved",B4)))</formula>
    </cfRule>
    <cfRule type="containsText" dxfId="24" priority="8" stopIfTrue="1" operator="containsText" text="Returned">
      <formula>NOT(ISERROR(SEARCH("Returned",B4)))</formula>
    </cfRule>
    <cfRule type="containsText" dxfId="23" priority="9" stopIfTrue="1" operator="containsText" text="Denied">
      <formula>NOT(ISERROR(SEARCH("Denied",B4)))</formula>
    </cfRule>
  </conditionalFormatting>
  <conditionalFormatting sqref="B6:B8">
    <cfRule type="containsText" dxfId="22" priority="3" stopIfTrue="1" operator="containsText" text="Approved">
      <formula>NOT(ISERROR(SEARCH("Approved",B6)))</formula>
    </cfRule>
    <cfRule type="containsText" dxfId="21" priority="4" stopIfTrue="1" operator="containsText" text="Returned">
      <formula>NOT(ISERROR(SEARCH("Returned",B6)))</formula>
    </cfRule>
    <cfRule type="containsText" dxfId="20" priority="5" stopIfTrue="1" operator="containsText" text="Denied">
      <formula>NOT(ISERROR(SEARCH("Denied",B6)))</formula>
    </cfRule>
  </conditionalFormatting>
  <hyperlinks>
    <hyperlink ref="C38" r:id="rId1" xr:uid="{00000000-0004-0000-0000-000002000000}"/>
    <hyperlink ref="C39" r:id="rId2" xr:uid="{00000000-0004-0000-0000-000003000000}"/>
    <hyperlink ref="D18:N18" r:id="rId3" display="Specific Prior Written Approval Template" xr:uid="{76352BBC-B3B8-45FD-B8CA-9B3D93A36D44}"/>
    <hyperlink ref="D20:N20" r:id="rId4" display="Less Than Arms-Length Rental Calculation Template -Scroll down to CACFP Budget" xr:uid="{68474B54-6A4F-4674-AC68-BF95033C7E33}"/>
    <hyperlink ref="C42:J42" r:id="rId5" display="Maine CACFP Budget Guidance - Scroll down to CACFP Budget" xr:uid="{14A18817-DBD4-4269-9911-5099686D7599}"/>
    <hyperlink ref="C44:M44" r:id="rId6" display="Less Than Arms-Length Rental Calculation Template" xr:uid="{C422439C-6774-4298-A977-A60DFF56D800}"/>
    <hyperlink ref="C45:M45" r:id="rId7" display="Specific Prior Written Approval Template" xr:uid="{94CF0153-7B4E-45ED-8D69-199A25A02D9C}"/>
    <hyperlink ref="C46" r:id="rId8" xr:uid="{9E9A88E8-7461-480B-A24E-39A86D2A0836}"/>
    <hyperlink ref="C43" r:id="rId9" xr:uid="{54D0C719-50A4-4DE6-A528-561E883D7C65}"/>
  </hyperlinks>
  <pageMargins left="0.7" right="0.7" top="0.75" bottom="0.75" header="0.3" footer="0.3"/>
  <pageSetup scale="62" orientation="portrait" r:id="rId10"/>
  <drawing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57"/>
  <sheetViews>
    <sheetView zoomScaleNormal="100" workbookViewId="0">
      <selection activeCell="C8" sqref="C8:N8"/>
    </sheetView>
  </sheetViews>
  <sheetFormatPr defaultColWidth="9.19921875" defaultRowHeight="14.25" x14ac:dyDescent="0.45"/>
  <cols>
    <col min="1" max="1" width="1.796875" style="3" customWidth="1"/>
    <col min="2" max="2" width="4" style="3" customWidth="1"/>
    <col min="3" max="3" width="9.19921875" style="3"/>
    <col min="4" max="4" width="15.73046875" style="3" customWidth="1"/>
    <col min="5" max="7" width="9.19921875" style="3"/>
    <col min="8" max="8" width="12.53125" style="3" customWidth="1"/>
    <col min="9" max="10" width="9.19921875" style="3"/>
    <col min="11" max="11" width="11.53125" style="3" customWidth="1"/>
    <col min="12" max="12" width="13.73046875" style="3" customWidth="1"/>
    <col min="13" max="13" width="17.46484375" style="3" customWidth="1"/>
    <col min="14" max="16384" width="9.19921875" style="3"/>
  </cols>
  <sheetData>
    <row r="1" spans="1:18" x14ac:dyDescent="0.45">
      <c r="A1" s="26" t="s">
        <v>307</v>
      </c>
    </row>
    <row r="2" spans="1:18" x14ac:dyDescent="0.45">
      <c r="A2" s="26" t="s">
        <v>0</v>
      </c>
    </row>
    <row r="3" spans="1:18" x14ac:dyDescent="0.45">
      <c r="A3" s="26" t="s">
        <v>308</v>
      </c>
    </row>
    <row r="6" spans="1:18" ht="18" x14ac:dyDescent="0.55000000000000004">
      <c r="B6" s="225" t="s">
        <v>32</v>
      </c>
      <c r="C6" s="225"/>
      <c r="D6" s="225"/>
      <c r="E6" s="225"/>
      <c r="F6" s="225"/>
      <c r="G6" s="225"/>
      <c r="H6" s="225"/>
      <c r="I6" s="225"/>
      <c r="J6" s="225"/>
      <c r="K6" s="225"/>
      <c r="L6" s="225"/>
      <c r="M6" s="225"/>
      <c r="N6" s="225"/>
      <c r="O6" s="225"/>
      <c r="P6" s="225"/>
      <c r="Q6" s="225"/>
    </row>
    <row r="7" spans="1:18" ht="15.75" x14ac:dyDescent="0.5">
      <c r="B7" s="188" t="s">
        <v>33</v>
      </c>
      <c r="C7" s="188"/>
      <c r="D7" s="188"/>
      <c r="E7" s="188"/>
      <c r="F7" s="188"/>
      <c r="G7" s="188"/>
      <c r="H7" s="188"/>
      <c r="I7" s="188"/>
      <c r="J7" s="188"/>
      <c r="K7" s="188"/>
      <c r="L7" s="188"/>
      <c r="M7" s="188"/>
      <c r="N7" s="188"/>
      <c r="O7" s="8"/>
      <c r="P7" s="8"/>
      <c r="Q7" s="8"/>
      <c r="R7" s="6"/>
    </row>
    <row r="8" spans="1:18" ht="15.75" x14ac:dyDescent="0.5">
      <c r="B8" s="10"/>
      <c r="C8" s="226" t="s">
        <v>34</v>
      </c>
      <c r="D8" s="226"/>
      <c r="E8" s="226"/>
      <c r="F8" s="226"/>
      <c r="G8" s="226"/>
      <c r="H8" s="226"/>
      <c r="I8" s="226"/>
      <c r="J8" s="226"/>
      <c r="K8" s="226"/>
      <c r="L8" s="226"/>
      <c r="M8" s="226"/>
      <c r="N8" s="226"/>
      <c r="O8" s="8"/>
      <c r="P8" s="8"/>
      <c r="Q8" s="8"/>
      <c r="R8" s="6"/>
    </row>
    <row r="9" spans="1:18" ht="15.75" x14ac:dyDescent="0.5">
      <c r="B9" s="10"/>
      <c r="C9" s="10"/>
      <c r="D9" s="10"/>
      <c r="E9" s="10"/>
      <c r="F9" s="10"/>
      <c r="G9" s="10"/>
      <c r="H9" s="10"/>
      <c r="I9" s="10"/>
      <c r="J9" s="10"/>
      <c r="K9" s="10"/>
      <c r="L9" s="10"/>
      <c r="M9" s="10"/>
      <c r="N9" s="10"/>
      <c r="O9" s="8"/>
      <c r="P9" s="8"/>
      <c r="Q9" s="8"/>
      <c r="R9" s="6"/>
    </row>
    <row r="10" spans="1:18" ht="15.75" x14ac:dyDescent="0.5">
      <c r="B10" s="10"/>
      <c r="C10" s="227" t="s">
        <v>35</v>
      </c>
      <c r="D10" s="228"/>
      <c r="E10" s="229"/>
      <c r="F10" s="230"/>
      <c r="G10" s="230"/>
      <c r="H10" s="230"/>
      <c r="I10" s="230"/>
      <c r="J10" s="230"/>
      <c r="K10" s="230"/>
      <c r="L10" s="230"/>
      <c r="M10" s="230"/>
      <c r="N10" s="231"/>
      <c r="O10" s="8"/>
      <c r="P10" s="8"/>
      <c r="Q10" s="8"/>
      <c r="R10" s="6"/>
    </row>
    <row r="11" spans="1:18" ht="15.75" x14ac:dyDescent="0.5">
      <c r="B11" s="10"/>
      <c r="C11" s="232" t="s">
        <v>36</v>
      </c>
      <c r="D11" s="233"/>
      <c r="E11" s="234"/>
      <c r="F11" s="235"/>
      <c r="G11" s="236"/>
      <c r="H11" s="99"/>
      <c r="I11" s="99"/>
      <c r="J11" s="99"/>
      <c r="K11" s="99"/>
      <c r="L11" s="99"/>
      <c r="M11" s="99"/>
      <c r="N11" s="99"/>
      <c r="O11" s="8"/>
      <c r="P11" s="8"/>
      <c r="Q11" s="8"/>
      <c r="R11" s="6"/>
    </row>
    <row r="12" spans="1:18" ht="15.75" x14ac:dyDescent="0.5">
      <c r="B12" s="10"/>
      <c r="C12" s="212" t="s">
        <v>37</v>
      </c>
      <c r="D12" s="213"/>
      <c r="E12" s="214"/>
      <c r="F12" s="215"/>
      <c r="G12" s="216"/>
      <c r="H12" s="99"/>
      <c r="I12" s="99"/>
      <c r="J12" s="99"/>
      <c r="K12" s="99"/>
      <c r="L12" s="99"/>
      <c r="M12" s="99"/>
      <c r="N12" s="99"/>
      <c r="O12" s="8"/>
      <c r="P12" s="8"/>
      <c r="Q12" s="8"/>
      <c r="R12" s="6"/>
    </row>
    <row r="13" spans="1:18" ht="15.75" x14ac:dyDescent="0.5">
      <c r="B13" s="10"/>
      <c r="C13" s="212" t="s">
        <v>38</v>
      </c>
      <c r="D13" s="213"/>
      <c r="E13" s="214"/>
      <c r="F13" s="223"/>
      <c r="G13" s="224"/>
      <c r="H13" s="99"/>
      <c r="I13" s="99"/>
      <c r="J13" s="99"/>
      <c r="K13" s="99"/>
      <c r="L13" s="99"/>
      <c r="M13" s="99"/>
      <c r="N13" s="99"/>
      <c r="O13" s="8"/>
      <c r="P13" s="8"/>
      <c r="Q13" s="8"/>
      <c r="R13" s="6"/>
    </row>
    <row r="14" spans="1:18" ht="15.75" x14ac:dyDescent="0.5">
      <c r="B14" s="10"/>
      <c r="C14" s="217" t="s">
        <v>39</v>
      </c>
      <c r="D14" s="218"/>
      <c r="E14" s="219"/>
      <c r="F14" s="220"/>
      <c r="G14" s="221"/>
      <c r="H14" s="99"/>
      <c r="I14" s="99"/>
      <c r="J14" s="99"/>
      <c r="K14" s="99"/>
      <c r="L14" s="99"/>
      <c r="M14" s="99"/>
      <c r="N14" s="99"/>
      <c r="O14" s="8"/>
      <c r="P14" s="8"/>
      <c r="Q14" s="8"/>
      <c r="R14" s="6"/>
    </row>
    <row r="15" spans="1:18" ht="15.75" x14ac:dyDescent="0.5">
      <c r="B15" s="10"/>
      <c r="C15" s="10"/>
      <c r="D15" s="10"/>
      <c r="E15" s="10"/>
      <c r="F15" s="10"/>
      <c r="G15" s="10"/>
      <c r="H15" s="10"/>
      <c r="I15" s="10"/>
      <c r="J15" s="10"/>
      <c r="K15" s="10"/>
      <c r="L15" s="10"/>
      <c r="M15" s="10"/>
      <c r="N15" s="10"/>
      <c r="O15" s="8"/>
      <c r="P15" s="8"/>
      <c r="Q15" s="8"/>
      <c r="R15" s="6"/>
    </row>
    <row r="16" spans="1:18" ht="15.75" x14ac:dyDescent="0.5">
      <c r="B16" s="188" t="s">
        <v>290</v>
      </c>
      <c r="C16" s="188"/>
      <c r="D16" s="188"/>
      <c r="E16" s="188"/>
      <c r="F16" s="188"/>
      <c r="G16" s="188"/>
      <c r="H16" s="188"/>
      <c r="I16" s="188"/>
      <c r="J16" s="188"/>
      <c r="K16" s="188"/>
      <c r="L16" s="188"/>
      <c r="M16" s="188"/>
      <c r="N16" s="188"/>
      <c r="O16" s="188"/>
      <c r="P16" s="188"/>
      <c r="Q16" s="188"/>
    </row>
    <row r="17" spans="1:19" ht="41.25" customHeight="1" x14ac:dyDescent="0.5">
      <c r="B17" s="8"/>
      <c r="C17" s="222" t="s">
        <v>309</v>
      </c>
      <c r="D17" s="222"/>
      <c r="E17" s="222"/>
      <c r="F17" s="222"/>
      <c r="G17" s="222"/>
      <c r="H17" s="222"/>
      <c r="I17" s="222"/>
      <c r="J17" s="222"/>
      <c r="K17" s="222"/>
      <c r="L17" s="222"/>
      <c r="M17" s="222"/>
      <c r="N17" s="222"/>
      <c r="O17" s="222"/>
      <c r="P17" s="8"/>
      <c r="Q17" s="8"/>
    </row>
    <row r="18" spans="1:19" ht="15.75" x14ac:dyDescent="0.5">
      <c r="A18" s="100"/>
      <c r="B18" s="101"/>
      <c r="C18" s="170" t="s">
        <v>40</v>
      </c>
      <c r="D18" s="102"/>
      <c r="E18" s="102"/>
      <c r="F18" s="102"/>
      <c r="G18" s="102"/>
      <c r="H18" s="102"/>
      <c r="I18" s="185" t="s">
        <v>368</v>
      </c>
      <c r="J18" s="96"/>
      <c r="K18" s="96"/>
      <c r="L18" s="96"/>
      <c r="M18" s="96"/>
      <c r="N18" s="96"/>
      <c r="O18" s="96"/>
      <c r="P18" s="8"/>
      <c r="Q18" s="8"/>
    </row>
    <row r="19" spans="1:19" ht="15.75" x14ac:dyDescent="0.5">
      <c r="B19" s="8"/>
      <c r="C19" s="97"/>
      <c r="D19" s="98"/>
      <c r="E19" s="98"/>
      <c r="F19" s="98"/>
      <c r="G19" s="98"/>
      <c r="H19" s="98"/>
      <c r="I19" s="98"/>
      <c r="J19" s="96"/>
      <c r="K19" s="96"/>
      <c r="L19" s="96"/>
      <c r="M19" s="96"/>
      <c r="N19" s="96"/>
      <c r="O19" s="96"/>
      <c r="P19" s="8"/>
      <c r="Q19" s="8"/>
    </row>
    <row r="20" spans="1:19" ht="15.75" x14ac:dyDescent="0.5">
      <c r="B20" s="6"/>
      <c r="C20" s="211"/>
      <c r="D20" s="211" t="s">
        <v>41</v>
      </c>
      <c r="E20" s="211"/>
      <c r="F20" s="211"/>
      <c r="G20" s="211" t="s">
        <v>42</v>
      </c>
      <c r="H20" s="211"/>
      <c r="I20" s="211" t="s">
        <v>43</v>
      </c>
      <c r="J20" s="211"/>
      <c r="K20" s="211"/>
      <c r="L20" s="211"/>
      <c r="M20" s="211"/>
      <c r="N20" s="211" t="s">
        <v>310</v>
      </c>
      <c r="O20" s="211"/>
      <c r="P20" s="211"/>
      <c r="Q20" s="211"/>
      <c r="R20" s="211"/>
    </row>
    <row r="21" spans="1:19" ht="15.75" x14ac:dyDescent="0.5">
      <c r="B21" s="6"/>
      <c r="C21" s="211"/>
      <c r="D21" s="211"/>
      <c r="E21" s="211"/>
      <c r="F21" s="211"/>
      <c r="G21" s="211"/>
      <c r="H21" s="211"/>
      <c r="I21" s="211"/>
      <c r="J21" s="211"/>
      <c r="K21" s="211"/>
      <c r="L21" s="211"/>
      <c r="M21" s="211"/>
      <c r="N21" s="211"/>
      <c r="O21" s="211"/>
      <c r="P21" s="211"/>
      <c r="Q21" s="211"/>
      <c r="R21" s="211"/>
    </row>
    <row r="22" spans="1:19" ht="15.75" x14ac:dyDescent="0.5">
      <c r="B22" s="6"/>
      <c r="C22" s="63"/>
      <c r="D22" s="243" t="s">
        <v>44</v>
      </c>
      <c r="E22" s="243"/>
      <c r="F22" s="243"/>
      <c r="G22" s="241"/>
      <c r="H22" s="241"/>
      <c r="I22" s="242"/>
      <c r="J22" s="242"/>
      <c r="K22" s="242"/>
      <c r="L22" s="242"/>
      <c r="M22" s="242"/>
      <c r="N22" s="237"/>
      <c r="O22" s="237"/>
      <c r="P22" s="237"/>
      <c r="Q22" s="237"/>
      <c r="R22" s="237"/>
    </row>
    <row r="23" spans="1:19" ht="30" customHeight="1" x14ac:dyDescent="0.5">
      <c r="B23" s="6"/>
      <c r="C23" s="63"/>
      <c r="D23" s="239" t="s">
        <v>45</v>
      </c>
      <c r="E23" s="239"/>
      <c r="F23" s="239"/>
      <c r="G23" s="241"/>
      <c r="H23" s="241"/>
      <c r="I23" s="242"/>
      <c r="J23" s="242"/>
      <c r="K23" s="242"/>
      <c r="L23" s="242"/>
      <c r="M23" s="242"/>
      <c r="N23" s="237"/>
      <c r="O23" s="237"/>
      <c r="P23" s="237"/>
      <c r="Q23" s="237"/>
      <c r="R23" s="237"/>
    </row>
    <row r="24" spans="1:19" ht="15.75" x14ac:dyDescent="0.5">
      <c r="B24" s="6"/>
      <c r="C24" s="94"/>
      <c r="D24" s="6"/>
      <c r="E24" s="211" t="s">
        <v>46</v>
      </c>
      <c r="F24" s="211"/>
      <c r="G24" s="238">
        <f>G22+G23</f>
        <v>0</v>
      </c>
      <c r="H24" s="238"/>
      <c r="I24" s="19"/>
      <c r="J24" s="19"/>
      <c r="K24" s="19"/>
      <c r="L24" s="19"/>
      <c r="M24" s="19"/>
      <c r="N24" s="14"/>
      <c r="O24" s="14"/>
      <c r="P24" s="14"/>
      <c r="Q24" s="14"/>
      <c r="R24" s="14"/>
    </row>
    <row r="25" spans="1:19" ht="15.75" x14ac:dyDescent="0.5">
      <c r="B25" s="6"/>
      <c r="C25" s="94"/>
      <c r="D25" s="6"/>
      <c r="E25" s="6"/>
      <c r="F25" s="6"/>
      <c r="G25" s="16"/>
      <c r="H25" s="16"/>
      <c r="I25" s="17"/>
      <c r="J25" s="17"/>
      <c r="K25" s="17"/>
      <c r="L25" s="17"/>
      <c r="M25" s="17"/>
      <c r="N25" s="18"/>
    </row>
    <row r="26" spans="1:19" ht="15.75" x14ac:dyDescent="0.5">
      <c r="B26" s="6"/>
      <c r="C26" s="94"/>
      <c r="D26" s="6"/>
      <c r="E26" s="6"/>
      <c r="F26" s="6"/>
      <c r="G26" s="16"/>
      <c r="H26" s="16"/>
      <c r="I26" s="17"/>
      <c r="J26" s="17"/>
      <c r="K26" s="17"/>
      <c r="L26" s="17"/>
      <c r="M26" s="17"/>
      <c r="N26" s="18"/>
    </row>
    <row r="27" spans="1:19" ht="15.75" x14ac:dyDescent="0.5">
      <c r="B27" s="188" t="s">
        <v>291</v>
      </c>
      <c r="C27" s="188"/>
      <c r="D27" s="188"/>
      <c r="E27" s="188"/>
      <c r="F27" s="188"/>
      <c r="G27" s="188"/>
      <c r="H27" s="188"/>
      <c r="I27" s="188"/>
      <c r="J27" s="188"/>
      <c r="K27" s="188"/>
      <c r="L27" s="188"/>
      <c r="M27" s="188"/>
      <c r="N27" s="188"/>
      <c r="O27" s="188"/>
      <c r="P27" s="188"/>
      <c r="Q27" s="188"/>
      <c r="R27" s="14"/>
    </row>
    <row r="28" spans="1:19" ht="15.75" x14ac:dyDescent="0.5">
      <c r="B28" s="8"/>
      <c r="C28" s="226" t="s">
        <v>47</v>
      </c>
      <c r="D28" s="226"/>
      <c r="E28" s="226"/>
      <c r="F28" s="226"/>
      <c r="G28" s="226"/>
      <c r="H28" s="226"/>
      <c r="I28" s="226"/>
      <c r="J28" s="226"/>
      <c r="K28" s="226"/>
      <c r="L28" s="226"/>
      <c r="M28" s="226"/>
      <c r="N28" s="8"/>
      <c r="O28" s="8"/>
      <c r="P28" s="8"/>
      <c r="Q28" s="8"/>
      <c r="R28" s="14"/>
    </row>
    <row r="29" spans="1:19" ht="15.75" x14ac:dyDescent="0.5">
      <c r="C29" s="92"/>
      <c r="D29" s="239" t="s">
        <v>51</v>
      </c>
      <c r="E29" s="239"/>
      <c r="F29" s="239"/>
      <c r="G29" s="239"/>
      <c r="H29" s="239"/>
      <c r="I29" s="239"/>
      <c r="J29" s="239"/>
      <c r="K29" s="239"/>
      <c r="L29" s="240"/>
      <c r="M29" s="240"/>
      <c r="N29" s="19"/>
      <c r="O29" s="14"/>
      <c r="P29" s="14"/>
      <c r="Q29" s="14"/>
      <c r="R29" s="14"/>
      <c r="S29" s="14"/>
    </row>
    <row r="30" spans="1:19" ht="77.25" customHeight="1" x14ac:dyDescent="0.5">
      <c r="C30" s="25"/>
      <c r="D30" s="222" t="s">
        <v>297</v>
      </c>
      <c r="E30" s="222"/>
      <c r="F30" s="222"/>
      <c r="G30" s="222"/>
      <c r="H30" s="222"/>
      <c r="I30" s="222"/>
      <c r="J30" s="222"/>
      <c r="K30" s="222"/>
      <c r="L30" s="222"/>
      <c r="M30" s="222"/>
      <c r="N30" s="19"/>
      <c r="O30" s="14"/>
      <c r="P30" s="14"/>
      <c r="Q30" s="14"/>
      <c r="R30" s="14"/>
      <c r="S30" s="14"/>
    </row>
    <row r="31" spans="1:19" ht="15.75" x14ac:dyDescent="0.5">
      <c r="B31" s="6"/>
      <c r="C31" s="94"/>
      <c r="D31" s="6"/>
      <c r="E31" s="94"/>
      <c r="F31" s="94"/>
      <c r="G31" s="159"/>
      <c r="H31" s="159"/>
      <c r="I31" s="19"/>
      <c r="J31" s="19"/>
      <c r="K31" s="19"/>
      <c r="L31" s="19"/>
      <c r="M31" s="19"/>
      <c r="N31" s="14"/>
      <c r="O31" s="14"/>
      <c r="P31" s="14"/>
      <c r="Q31" s="14"/>
      <c r="R31" s="14"/>
    </row>
    <row r="32" spans="1:19" ht="15.75" x14ac:dyDescent="0.5">
      <c r="B32" s="6"/>
      <c r="C32" s="211"/>
      <c r="D32" s="249"/>
      <c r="E32" s="249"/>
      <c r="F32" s="249"/>
      <c r="G32" s="211" t="s">
        <v>52</v>
      </c>
      <c r="H32" s="211"/>
      <c r="I32" s="211" t="s">
        <v>43</v>
      </c>
      <c r="J32" s="211"/>
      <c r="K32" s="211"/>
      <c r="L32" s="211"/>
      <c r="M32" s="211"/>
      <c r="N32" s="211" t="s">
        <v>310</v>
      </c>
      <c r="O32" s="211"/>
      <c r="P32" s="211"/>
      <c r="Q32" s="211"/>
      <c r="R32" s="211"/>
    </row>
    <row r="33" spans="2:18" ht="15.75" x14ac:dyDescent="0.5">
      <c r="B33" s="6"/>
      <c r="C33" s="211"/>
      <c r="D33" s="249"/>
      <c r="E33" s="249"/>
      <c r="F33" s="249"/>
      <c r="G33" s="211"/>
      <c r="H33" s="211"/>
      <c r="I33" s="211"/>
      <c r="J33" s="211"/>
      <c r="K33" s="211"/>
      <c r="L33" s="211"/>
      <c r="M33" s="211"/>
      <c r="N33" s="211"/>
      <c r="O33" s="211"/>
      <c r="P33" s="211"/>
      <c r="Q33" s="211"/>
      <c r="R33" s="211"/>
    </row>
    <row r="34" spans="2:18" ht="33.75" customHeight="1" x14ac:dyDescent="0.5">
      <c r="B34" s="6"/>
      <c r="C34" s="109"/>
      <c r="D34" s="248" t="s">
        <v>53</v>
      </c>
      <c r="E34" s="248"/>
      <c r="F34" s="248"/>
      <c r="G34" s="241">
        <v>0</v>
      </c>
      <c r="H34" s="241"/>
      <c r="I34" s="242"/>
      <c r="J34" s="242"/>
      <c r="K34" s="242"/>
      <c r="L34" s="242"/>
      <c r="M34" s="242"/>
      <c r="N34" s="237"/>
      <c r="O34" s="237"/>
      <c r="P34" s="237"/>
      <c r="Q34" s="237"/>
      <c r="R34" s="237"/>
    </row>
    <row r="35" spans="2:18" ht="15.75" x14ac:dyDescent="0.5">
      <c r="B35" s="6"/>
      <c r="C35" s="94"/>
      <c r="D35" s="6"/>
      <c r="E35" s="211" t="s">
        <v>46</v>
      </c>
      <c r="F35" s="211"/>
      <c r="G35" s="238">
        <f ca="1">SUM(OFFSET(G34,0,0,ROW()-ROW(G34)))</f>
        <v>0</v>
      </c>
      <c r="H35" s="238"/>
      <c r="I35" s="19"/>
      <c r="J35" s="19"/>
      <c r="K35" s="19"/>
      <c r="L35" s="19"/>
      <c r="M35" s="19"/>
      <c r="N35" s="14"/>
      <c r="O35" s="14"/>
      <c r="P35" s="14"/>
      <c r="Q35" s="14"/>
      <c r="R35" s="14"/>
    </row>
    <row r="36" spans="2:18" ht="15.75" x14ac:dyDescent="0.5">
      <c r="B36" s="6"/>
      <c r="C36" s="94"/>
      <c r="D36" s="6"/>
      <c r="E36" s="6"/>
      <c r="F36" s="6"/>
      <c r="G36" s="16"/>
      <c r="H36" s="16"/>
      <c r="I36" s="17"/>
      <c r="J36" s="17"/>
      <c r="K36" s="17"/>
      <c r="L36" s="17"/>
      <c r="M36" s="17"/>
      <c r="N36" s="18"/>
    </row>
    <row r="37" spans="2:18" ht="15.75" x14ac:dyDescent="0.5">
      <c r="B37" s="6"/>
      <c r="C37" s="94"/>
      <c r="D37" s="6"/>
      <c r="E37" s="6"/>
      <c r="F37" s="6"/>
      <c r="G37" s="16"/>
      <c r="H37" s="16"/>
      <c r="I37" s="17"/>
      <c r="J37" s="17"/>
      <c r="K37" s="17"/>
      <c r="L37" s="17"/>
      <c r="M37" s="17"/>
      <c r="N37" s="18"/>
    </row>
    <row r="38" spans="2:18" ht="15.75" x14ac:dyDescent="0.5">
      <c r="B38" s="188" t="s">
        <v>292</v>
      </c>
      <c r="C38" s="188"/>
      <c r="D38" s="188"/>
      <c r="E38" s="188"/>
      <c r="F38" s="188"/>
      <c r="G38" s="188"/>
      <c r="H38" s="188"/>
      <c r="I38" s="188"/>
      <c r="J38" s="188"/>
      <c r="K38" s="188"/>
      <c r="L38" s="188"/>
      <c r="M38" s="188"/>
      <c r="N38" s="188"/>
      <c r="O38" s="188"/>
      <c r="P38" s="188"/>
      <c r="Q38" s="188"/>
    </row>
    <row r="39" spans="2:18" ht="15.75" x14ac:dyDescent="0.5">
      <c r="B39" s="8"/>
      <c r="C39" s="226" t="s">
        <v>47</v>
      </c>
      <c r="D39" s="226"/>
      <c r="E39" s="226"/>
      <c r="F39" s="226"/>
      <c r="G39" s="226"/>
      <c r="H39" s="226"/>
      <c r="I39" s="226"/>
      <c r="J39" s="226"/>
      <c r="K39" s="226"/>
      <c r="L39" s="226"/>
      <c r="M39" s="226"/>
      <c r="N39" s="8"/>
      <c r="O39" s="8"/>
      <c r="P39" s="8"/>
      <c r="Q39" s="8"/>
    </row>
    <row r="40" spans="2:18" ht="15.75" x14ac:dyDescent="0.5">
      <c r="B40" s="6"/>
      <c r="C40" s="63"/>
      <c r="D40" s="239" t="s">
        <v>48</v>
      </c>
      <c r="E40" s="239"/>
      <c r="F40" s="239"/>
      <c r="G40" s="239"/>
      <c r="H40" s="239"/>
      <c r="I40" s="239"/>
      <c r="J40" s="239"/>
      <c r="K40" s="239"/>
      <c r="L40" s="240"/>
      <c r="M40" s="240"/>
      <c r="N40" s="18"/>
    </row>
    <row r="41" spans="2:18" ht="63" customHeight="1" x14ac:dyDescent="0.5">
      <c r="B41" s="6"/>
      <c r="C41" s="94"/>
      <c r="D41" s="222" t="s">
        <v>49</v>
      </c>
      <c r="E41" s="222"/>
      <c r="F41" s="222"/>
      <c r="G41" s="222"/>
      <c r="H41" s="222"/>
      <c r="I41" s="222"/>
      <c r="J41" s="222"/>
      <c r="K41" s="222"/>
      <c r="L41" s="222"/>
      <c r="M41" s="222"/>
      <c r="N41" s="15"/>
      <c r="O41" s="15"/>
    </row>
    <row r="42" spans="2:18" ht="15.75" x14ac:dyDescent="0.5">
      <c r="B42" s="6"/>
      <c r="C42" s="94"/>
      <c r="D42" s="6"/>
      <c r="E42" s="6"/>
      <c r="F42" s="6"/>
      <c r="G42" s="16"/>
      <c r="H42" s="16"/>
      <c r="I42" s="17"/>
      <c r="J42" s="17"/>
      <c r="K42" s="17"/>
      <c r="L42" s="17"/>
      <c r="M42" s="17"/>
      <c r="N42" s="18"/>
    </row>
    <row r="43" spans="2:18" ht="15.75" x14ac:dyDescent="0.5">
      <c r="B43" s="6"/>
      <c r="C43" s="252"/>
      <c r="D43" s="249" t="s">
        <v>50</v>
      </c>
      <c r="E43" s="249"/>
      <c r="F43" s="249"/>
      <c r="G43" s="211" t="s">
        <v>42</v>
      </c>
      <c r="H43" s="211"/>
      <c r="I43" s="211" t="s">
        <v>43</v>
      </c>
      <c r="J43" s="211"/>
      <c r="K43" s="211"/>
      <c r="L43" s="211"/>
      <c r="M43" s="211"/>
      <c r="N43" s="211" t="s">
        <v>310</v>
      </c>
      <c r="O43" s="211"/>
      <c r="P43" s="211"/>
      <c r="Q43" s="211"/>
      <c r="R43" s="211"/>
    </row>
    <row r="44" spans="2:18" ht="15.75" x14ac:dyDescent="0.5">
      <c r="B44" s="6"/>
      <c r="C44" s="252"/>
      <c r="D44" s="249"/>
      <c r="E44" s="249"/>
      <c r="F44" s="249"/>
      <c r="G44" s="211"/>
      <c r="H44" s="211"/>
      <c r="I44" s="211"/>
      <c r="J44" s="211"/>
      <c r="K44" s="211"/>
      <c r="L44" s="211"/>
      <c r="M44" s="211"/>
      <c r="N44" s="211"/>
      <c r="O44" s="211"/>
      <c r="P44" s="211"/>
      <c r="Q44" s="211"/>
      <c r="R44" s="211"/>
    </row>
    <row r="45" spans="2:18" ht="15.75" x14ac:dyDescent="0.5">
      <c r="B45" s="6"/>
      <c r="C45" s="64"/>
      <c r="D45" s="247"/>
      <c r="E45" s="247"/>
      <c r="F45" s="247"/>
      <c r="G45" s="241"/>
      <c r="H45" s="241"/>
      <c r="I45" s="244"/>
      <c r="J45" s="245"/>
      <c r="K45" s="245"/>
      <c r="L45" s="245"/>
      <c r="M45" s="246"/>
      <c r="N45" s="237"/>
      <c r="O45" s="237"/>
      <c r="P45" s="237"/>
      <c r="Q45" s="237"/>
      <c r="R45" s="237"/>
    </row>
    <row r="46" spans="2:18" ht="15.75" x14ac:dyDescent="0.5">
      <c r="B46" s="6"/>
      <c r="C46" s="64"/>
      <c r="D46" s="247"/>
      <c r="E46" s="247"/>
      <c r="F46" s="247"/>
      <c r="G46" s="241"/>
      <c r="H46" s="241"/>
      <c r="I46" s="244"/>
      <c r="J46" s="245"/>
      <c r="K46" s="245"/>
      <c r="L46" s="245"/>
      <c r="M46" s="246"/>
      <c r="N46" s="237"/>
      <c r="O46" s="237"/>
      <c r="P46" s="237"/>
      <c r="Q46" s="237"/>
      <c r="R46" s="237"/>
    </row>
    <row r="47" spans="2:18" ht="15.75" x14ac:dyDescent="0.5">
      <c r="B47" s="6"/>
      <c r="C47" s="64"/>
      <c r="D47" s="247"/>
      <c r="E47" s="247"/>
      <c r="F47" s="247"/>
      <c r="G47" s="241"/>
      <c r="H47" s="241"/>
      <c r="I47" s="242"/>
      <c r="J47" s="242"/>
      <c r="K47" s="242"/>
      <c r="L47" s="242"/>
      <c r="M47" s="242"/>
      <c r="N47" s="237"/>
      <c r="O47" s="237"/>
      <c r="P47" s="237"/>
      <c r="Q47" s="237"/>
      <c r="R47" s="237"/>
    </row>
    <row r="48" spans="2:18" ht="15.75" x14ac:dyDescent="0.5">
      <c r="B48" s="6"/>
      <c r="C48" s="64"/>
      <c r="D48" s="247"/>
      <c r="E48" s="247"/>
      <c r="F48" s="247"/>
      <c r="G48" s="241"/>
      <c r="H48" s="241"/>
      <c r="I48" s="242"/>
      <c r="J48" s="242"/>
      <c r="K48" s="242"/>
      <c r="L48" s="242"/>
      <c r="M48" s="242"/>
      <c r="N48" s="237"/>
      <c r="O48" s="237"/>
      <c r="P48" s="237"/>
      <c r="Q48" s="237"/>
      <c r="R48" s="237"/>
    </row>
    <row r="49" spans="2:18" ht="15.75" x14ac:dyDescent="0.5">
      <c r="B49" s="6"/>
      <c r="C49" s="94"/>
      <c r="D49" s="6"/>
      <c r="E49" s="211" t="s">
        <v>46</v>
      </c>
      <c r="F49" s="211"/>
      <c r="G49" s="238">
        <f ca="1">SUM(OFFSET(G45,0,0,ROW()-ROW(G45)))</f>
        <v>0</v>
      </c>
      <c r="H49" s="238"/>
      <c r="I49" s="19"/>
      <c r="J49" s="19"/>
      <c r="K49" s="19"/>
      <c r="L49" s="19"/>
      <c r="M49" s="19"/>
      <c r="N49" s="14"/>
      <c r="O49" s="14"/>
      <c r="P49" s="14"/>
      <c r="Q49" s="14"/>
      <c r="R49" s="14"/>
    </row>
    <row r="50" spans="2:18" ht="15.75" x14ac:dyDescent="0.5">
      <c r="B50" s="6"/>
      <c r="C50" s="94"/>
      <c r="D50" s="6"/>
      <c r="E50" s="94"/>
      <c r="F50" s="94"/>
      <c r="G50" s="159"/>
      <c r="H50" s="159"/>
      <c r="I50" s="19"/>
      <c r="J50" s="19"/>
      <c r="K50" s="19"/>
      <c r="L50" s="19"/>
      <c r="M50" s="19"/>
      <c r="N50" s="14"/>
      <c r="O50" s="14"/>
      <c r="P50" s="14"/>
      <c r="Q50" s="14"/>
      <c r="R50" s="14"/>
    </row>
    <row r="51" spans="2:18" ht="15.75" x14ac:dyDescent="0.5">
      <c r="B51" s="95" t="s">
        <v>54</v>
      </c>
      <c r="C51" s="94"/>
      <c r="D51" s="6"/>
      <c r="E51" s="6"/>
      <c r="F51" s="6"/>
      <c r="G51" s="23"/>
      <c r="H51" s="23"/>
      <c r="I51" s="19"/>
      <c r="J51" s="19"/>
      <c r="K51" s="19"/>
      <c r="L51" s="19"/>
      <c r="M51" s="19"/>
    </row>
    <row r="52" spans="2:18" ht="15.75" x14ac:dyDescent="0.5">
      <c r="B52" s="6"/>
      <c r="C52" s="211"/>
      <c r="D52" s="211"/>
      <c r="E52" s="211"/>
      <c r="F52" s="92" t="s">
        <v>55</v>
      </c>
      <c r="G52" s="238" t="s">
        <v>56</v>
      </c>
      <c r="H52" s="238"/>
      <c r="I52" s="19"/>
      <c r="J52" s="19"/>
      <c r="K52" s="19"/>
      <c r="L52" s="19"/>
      <c r="M52" s="19"/>
    </row>
    <row r="53" spans="2:18" ht="15.75" x14ac:dyDescent="0.5">
      <c r="B53" s="6"/>
      <c r="C53" s="243" t="s">
        <v>57</v>
      </c>
      <c r="D53" s="243"/>
      <c r="E53" s="243"/>
      <c r="F53" s="92" t="s">
        <v>293</v>
      </c>
      <c r="G53" s="238">
        <f>ROUND(G24,2)</f>
        <v>0</v>
      </c>
      <c r="H53" s="238"/>
      <c r="I53" s="19"/>
      <c r="J53" s="19"/>
      <c r="K53" s="19"/>
      <c r="L53" s="19"/>
      <c r="M53" s="19"/>
    </row>
    <row r="54" spans="2:18" ht="15.75" x14ac:dyDescent="0.5">
      <c r="B54" s="6"/>
      <c r="C54" s="243" t="s">
        <v>59</v>
      </c>
      <c r="D54" s="243"/>
      <c r="E54" s="243"/>
      <c r="F54" s="92" t="s">
        <v>294</v>
      </c>
      <c r="G54" s="238">
        <f ca="1">G35</f>
        <v>0</v>
      </c>
      <c r="H54" s="238"/>
      <c r="I54" s="19"/>
      <c r="J54" s="19"/>
      <c r="K54" s="19"/>
      <c r="L54" s="19"/>
      <c r="M54" s="19"/>
    </row>
    <row r="55" spans="2:18" ht="14.25" customHeight="1" x14ac:dyDescent="0.5">
      <c r="B55" s="6"/>
      <c r="C55" s="243" t="s">
        <v>58</v>
      </c>
      <c r="D55" s="243"/>
      <c r="E55" s="243"/>
      <c r="F55" s="92">
        <v>2</v>
      </c>
      <c r="G55" s="238">
        <f ca="1">ROUND(G49,2)</f>
        <v>0</v>
      </c>
      <c r="H55" s="238"/>
      <c r="I55" s="19"/>
      <c r="J55" s="19"/>
      <c r="K55" s="19"/>
      <c r="L55" s="19"/>
      <c r="M55" s="19"/>
    </row>
    <row r="56" spans="2:18" ht="15.75" x14ac:dyDescent="0.5">
      <c r="B56" s="6"/>
      <c r="C56" s="250" t="s">
        <v>60</v>
      </c>
      <c r="D56" s="250"/>
      <c r="E56" s="250"/>
      <c r="F56" s="93"/>
      <c r="G56" s="251">
        <f ca="1">SUM(G53,G55,G54)</f>
        <v>0</v>
      </c>
      <c r="H56" s="251"/>
    </row>
    <row r="57" spans="2:18" ht="15.75" x14ac:dyDescent="0.5">
      <c r="B57" s="6"/>
      <c r="C57" s="6"/>
      <c r="D57" s="6"/>
      <c r="E57" s="94"/>
      <c r="F57" s="94"/>
      <c r="G57" s="6"/>
      <c r="H57" s="6"/>
    </row>
  </sheetData>
  <sheetProtection algorithmName="SHA-512" hashValue="lYA+RZz6l2Z8obuSyj46pJb6LxJhaNeXChgVACnwR2PaXHBkM46oPraTRV148jbleiotcI3hdVfeqw20LGVLog==" saltValue="6S9763vT0Jt/taYsb5U7nQ==" spinCount="100000" sheet="1" objects="1" scenarios="1"/>
  <protectedRanges>
    <protectedRange password="CB1D" sqref="O29:S30 N22:R24 N34:R35 R27:R28 N31:R31 N45:R50" name="Range1"/>
  </protectedRanges>
  <mergeCells count="84">
    <mergeCell ref="C54:E54"/>
    <mergeCell ref="G54:H54"/>
    <mergeCell ref="D30:M30"/>
    <mergeCell ref="C56:E56"/>
    <mergeCell ref="G56:H56"/>
    <mergeCell ref="G53:H53"/>
    <mergeCell ref="E35:F35"/>
    <mergeCell ref="G35:H35"/>
    <mergeCell ref="D48:F48"/>
    <mergeCell ref="G48:H48"/>
    <mergeCell ref="I48:M48"/>
    <mergeCell ref="C43:C44"/>
    <mergeCell ref="D43:F44"/>
    <mergeCell ref="G43:H44"/>
    <mergeCell ref="I43:M44"/>
    <mergeCell ref="D45:F45"/>
    <mergeCell ref="B27:Q27"/>
    <mergeCell ref="D29:K29"/>
    <mergeCell ref="L29:M29"/>
    <mergeCell ref="C32:C33"/>
    <mergeCell ref="D32:F33"/>
    <mergeCell ref="G32:H33"/>
    <mergeCell ref="I32:M33"/>
    <mergeCell ref="N32:R33"/>
    <mergeCell ref="C28:M28"/>
    <mergeCell ref="N48:R48"/>
    <mergeCell ref="C55:E55"/>
    <mergeCell ref="G55:H55"/>
    <mergeCell ref="D34:F34"/>
    <mergeCell ref="G34:H34"/>
    <mergeCell ref="I34:M34"/>
    <mergeCell ref="N34:R34"/>
    <mergeCell ref="E49:F49"/>
    <mergeCell ref="G49:H49"/>
    <mergeCell ref="C52:E52"/>
    <mergeCell ref="G52:H52"/>
    <mergeCell ref="C53:E53"/>
    <mergeCell ref="D47:F47"/>
    <mergeCell ref="G47:H47"/>
    <mergeCell ref="I47:M47"/>
    <mergeCell ref="N47:R47"/>
    <mergeCell ref="G45:H45"/>
    <mergeCell ref="I45:M45"/>
    <mergeCell ref="N45:R45"/>
    <mergeCell ref="D46:F46"/>
    <mergeCell ref="G46:H46"/>
    <mergeCell ref="I46:M46"/>
    <mergeCell ref="N46:R46"/>
    <mergeCell ref="N22:R22"/>
    <mergeCell ref="N23:R23"/>
    <mergeCell ref="N43:R44"/>
    <mergeCell ref="E24:F24"/>
    <mergeCell ref="G24:H24"/>
    <mergeCell ref="B38:Q38"/>
    <mergeCell ref="C39:M39"/>
    <mergeCell ref="D40:K40"/>
    <mergeCell ref="L40:M40"/>
    <mergeCell ref="D41:M41"/>
    <mergeCell ref="D23:F23"/>
    <mergeCell ref="G23:H23"/>
    <mergeCell ref="I23:M23"/>
    <mergeCell ref="D22:F22"/>
    <mergeCell ref="G22:H22"/>
    <mergeCell ref="I22:M22"/>
    <mergeCell ref="C11:E11"/>
    <mergeCell ref="F11:G11"/>
    <mergeCell ref="C20:C21"/>
    <mergeCell ref="D20:F21"/>
    <mergeCell ref="G20:H21"/>
    <mergeCell ref="B6:Q6"/>
    <mergeCell ref="B7:N7"/>
    <mergeCell ref="C8:N8"/>
    <mergeCell ref="C10:E10"/>
    <mergeCell ref="F10:N10"/>
    <mergeCell ref="N20:R21"/>
    <mergeCell ref="C12:E12"/>
    <mergeCell ref="F12:G12"/>
    <mergeCell ref="C14:E14"/>
    <mergeCell ref="F14:G14"/>
    <mergeCell ref="B16:Q16"/>
    <mergeCell ref="C17:O17"/>
    <mergeCell ref="C13:E13"/>
    <mergeCell ref="F13:G13"/>
    <mergeCell ref="I20:M21"/>
  </mergeCells>
  <conditionalFormatting sqref="G24:H24 G31:H31 D34:M34 G35:H35 D45:G48 H45:H50 I47:M48 G49:G50 E24">
    <cfRule type="expression" dxfId="19" priority="2" stopIfTrue="1">
      <formula>IF(AND($L$40="Yes",COUNTA($D$45:E$48)=0),TRUE,FALSE)</formula>
    </cfRule>
  </conditionalFormatting>
  <conditionalFormatting sqref="G24:H24 G31:M31 G34:M35 G45:H46 G47:M50">
    <cfRule type="expression" dxfId="18" priority="1" stopIfTrue="1">
      <formula>IF(AND($L$40="Yes",$D24&lt;&gt;"",$G24=""),TRUE,FALSE)</formula>
    </cfRule>
  </conditionalFormatting>
  <conditionalFormatting sqref="N29:N30">
    <cfRule type="expression" dxfId="17" priority="32" stopIfTrue="1">
      <formula>IF(AND($L$40="Yes",$E29&lt;&gt;"",$H29=""),TRUE,FALSE)</formula>
    </cfRule>
  </conditionalFormatting>
  <dataValidations count="1">
    <dataValidation type="list" allowBlank="1" showInputMessage="1" showErrorMessage="1" sqref="L40:M40 L29:M30" xr:uid="{00000000-0002-0000-0100-000000000000}">
      <formula1>"Yes, No"</formula1>
    </dataValidation>
  </dataValidations>
  <hyperlinks>
    <hyperlink ref="C18" r:id="rId1" xr:uid="{3686C025-89EA-40B7-B0B7-1F56ADD311EA}"/>
    <hyperlink ref="I18" r:id="rId2" xr:uid="{B50E1585-CCB4-4A17-9518-45939188540F}"/>
  </hyperlinks>
  <pageMargins left="0.7" right="0.7" top="0.75" bottom="0.75" header="0.3" footer="0.3"/>
  <pageSetup scale="65" fitToHeight="0" orientation="landscape"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A223"/>
  <sheetViews>
    <sheetView topLeftCell="A61" zoomScaleNormal="100" workbookViewId="0">
      <selection activeCell="C9" sqref="C9:O9"/>
    </sheetView>
  </sheetViews>
  <sheetFormatPr defaultColWidth="9.19921875" defaultRowHeight="14.25" x14ac:dyDescent="0.45"/>
  <cols>
    <col min="1" max="1" width="1.73046875" style="3" customWidth="1"/>
    <col min="2" max="2" width="3.796875" style="3" customWidth="1"/>
    <col min="3" max="3" width="3.46484375" style="3" customWidth="1"/>
    <col min="4" max="4" width="5.73046875" style="3" customWidth="1"/>
    <col min="5" max="5" width="26.53125" style="3" customWidth="1"/>
    <col min="6" max="6" width="21.46484375" style="3" customWidth="1"/>
    <col min="7" max="7" width="16" style="3" customWidth="1"/>
    <col min="8" max="8" width="14" style="3" customWidth="1"/>
    <col min="9" max="10" width="13.73046875" style="3" customWidth="1"/>
    <col min="11" max="11" width="12.53125" style="3" customWidth="1"/>
    <col min="12" max="12" width="20" style="3" customWidth="1"/>
    <col min="13" max="13" width="13.265625" style="3" customWidth="1"/>
    <col min="14" max="14" width="14" style="3" customWidth="1"/>
    <col min="15" max="15" width="15.73046875" style="3" customWidth="1"/>
    <col min="16" max="16" width="7.53125" style="3" customWidth="1"/>
    <col min="17" max="17" width="7.46484375" style="3" customWidth="1"/>
    <col min="18" max="18" width="49.19921875" style="3" customWidth="1"/>
    <col min="19" max="19" width="10.19921875" style="3" customWidth="1"/>
    <col min="20" max="21" width="9.19921875" style="3"/>
    <col min="22" max="22" width="7.73046875" style="3" customWidth="1"/>
    <col min="23" max="25" width="9.19921875" style="3"/>
    <col min="26" max="26" width="1.46484375" style="3" customWidth="1"/>
    <col min="27" max="16384" width="9.19921875" style="3"/>
  </cols>
  <sheetData>
    <row r="1" spans="1:26" s="123" customFormat="1" x14ac:dyDescent="0.45">
      <c r="A1" s="26" t="s">
        <v>302</v>
      </c>
      <c r="B1" s="26"/>
    </row>
    <row r="2" spans="1:26" s="123" customFormat="1" x14ac:dyDescent="0.45">
      <c r="A2" s="26" t="s">
        <v>61</v>
      </c>
      <c r="B2" s="26"/>
    </row>
    <row r="3" spans="1:26" s="123" customFormat="1" x14ac:dyDescent="0.45">
      <c r="A3" s="26" t="str">
        <f>'A - Income'!A3</f>
        <v>Budget - 2025</v>
      </c>
      <c r="B3" s="26"/>
    </row>
    <row r="6" spans="1:26" ht="18" x14ac:dyDescent="0.55000000000000004">
      <c r="B6" s="281" t="s">
        <v>62</v>
      </c>
      <c r="C6" s="281"/>
      <c r="D6" s="281"/>
      <c r="E6" s="281"/>
      <c r="F6" s="281"/>
      <c r="G6" s="281"/>
      <c r="H6" s="281"/>
    </row>
    <row r="7" spans="1:26" ht="15.75" x14ac:dyDescent="0.5">
      <c r="B7" s="188" t="s">
        <v>63</v>
      </c>
      <c r="C7" s="188"/>
      <c r="D7" s="188"/>
      <c r="E7" s="188"/>
      <c r="F7" s="188"/>
      <c r="G7" s="188"/>
      <c r="H7" s="188"/>
      <c r="I7" s="188"/>
      <c r="J7" s="188"/>
      <c r="K7" s="188"/>
      <c r="L7" s="188"/>
      <c r="M7" s="188"/>
      <c r="N7" s="188"/>
      <c r="O7" s="188"/>
      <c r="P7" s="188"/>
      <c r="Q7" s="188"/>
      <c r="R7" s="188"/>
      <c r="S7" s="188"/>
      <c r="T7" s="6"/>
      <c r="U7" s="6"/>
      <c r="V7" s="6"/>
      <c r="W7" s="6"/>
      <c r="X7" s="6"/>
      <c r="Y7" s="6"/>
      <c r="Z7" s="6"/>
    </row>
    <row r="8" spans="1:26" ht="15.75" x14ac:dyDescent="0.5">
      <c r="B8" s="8"/>
      <c r="C8" s="226" t="s">
        <v>370</v>
      </c>
      <c r="D8" s="226"/>
      <c r="E8" s="226"/>
      <c r="F8" s="226"/>
      <c r="G8" s="226"/>
      <c r="H8" s="226"/>
      <c r="I8" s="226"/>
      <c r="J8" s="226"/>
      <c r="K8" s="226"/>
      <c r="L8" s="226"/>
      <c r="M8" s="226"/>
      <c r="N8" s="226"/>
      <c r="O8" s="226"/>
      <c r="P8" s="226"/>
      <c r="Q8" s="226"/>
      <c r="R8" s="226"/>
      <c r="S8" s="226"/>
      <c r="T8" s="6"/>
      <c r="U8" s="6"/>
      <c r="V8" s="6"/>
      <c r="W8" s="6"/>
      <c r="X8" s="6"/>
      <c r="Y8" s="6"/>
      <c r="Z8" s="6"/>
    </row>
    <row r="9" spans="1:26" ht="31.5" customHeight="1" x14ac:dyDescent="0.5">
      <c r="B9" s="8"/>
      <c r="C9" s="283" t="s">
        <v>300</v>
      </c>
      <c r="D9" s="283"/>
      <c r="E9" s="283"/>
      <c r="F9" s="283"/>
      <c r="G9" s="283"/>
      <c r="H9" s="283"/>
      <c r="I9" s="283"/>
      <c r="J9" s="283"/>
      <c r="K9" s="283"/>
      <c r="L9" s="283"/>
      <c r="M9" s="283"/>
      <c r="N9" s="283"/>
      <c r="O9" s="283"/>
      <c r="P9" s="108"/>
      <c r="Q9" s="108"/>
      <c r="R9" s="108"/>
      <c r="S9" s="108"/>
      <c r="T9" s="6"/>
      <c r="U9" s="6"/>
      <c r="V9" s="6"/>
      <c r="W9" s="6"/>
      <c r="X9" s="6"/>
      <c r="Y9" s="6"/>
      <c r="Z9" s="6"/>
    </row>
    <row r="10" spans="1:26" ht="31.5" customHeight="1" x14ac:dyDescent="0.5">
      <c r="B10" s="8"/>
      <c r="C10" s="267" t="s">
        <v>64</v>
      </c>
      <c r="D10" s="267"/>
      <c r="E10" s="267"/>
      <c r="F10" s="267"/>
      <c r="G10" s="267"/>
      <c r="H10" s="267"/>
      <c r="I10" s="267"/>
      <c r="J10" s="267"/>
      <c r="K10" s="267"/>
      <c r="L10" s="267"/>
      <c r="M10" s="267"/>
      <c r="N10" s="267"/>
      <c r="O10" s="267"/>
      <c r="P10" s="108"/>
      <c r="Q10" s="108"/>
      <c r="R10" s="108"/>
      <c r="S10" s="108"/>
      <c r="T10" s="6"/>
      <c r="U10" s="6"/>
      <c r="V10" s="6"/>
      <c r="W10" s="6"/>
      <c r="X10" s="6"/>
      <c r="Y10" s="6"/>
      <c r="Z10" s="6"/>
    </row>
    <row r="11" spans="1:26" ht="15.75" x14ac:dyDescent="0.5">
      <c r="B11" s="8"/>
      <c r="C11" s="70" t="s">
        <v>311</v>
      </c>
      <c r="D11" s="108"/>
      <c r="E11" s="108"/>
      <c r="F11" s="108"/>
      <c r="G11" s="108"/>
      <c r="H11" s="108"/>
      <c r="I11" s="108"/>
      <c r="J11" s="108"/>
      <c r="K11" s="108"/>
      <c r="L11" s="108"/>
      <c r="M11" s="108"/>
      <c r="N11" s="108"/>
      <c r="O11" s="108"/>
      <c r="P11" s="108"/>
      <c r="Q11" s="108"/>
      <c r="R11" s="108"/>
      <c r="S11" s="108"/>
      <c r="T11" s="6"/>
      <c r="U11" s="6"/>
      <c r="V11" s="6"/>
      <c r="W11" s="6"/>
      <c r="X11" s="6"/>
      <c r="Y11" s="6"/>
      <c r="Z11" s="6"/>
    </row>
    <row r="12" spans="1:26" ht="15.75" x14ac:dyDescent="0.5">
      <c r="B12" s="8"/>
      <c r="C12" s="108"/>
      <c r="D12" s="108"/>
      <c r="E12" s="108"/>
      <c r="F12" s="108"/>
      <c r="G12" s="108"/>
      <c r="H12" s="108"/>
      <c r="I12" s="108"/>
      <c r="J12" s="108"/>
      <c r="K12" s="108"/>
      <c r="L12" s="108"/>
      <c r="M12" s="108"/>
      <c r="N12" s="108"/>
      <c r="O12" s="108"/>
      <c r="P12" s="108"/>
      <c r="Q12" s="108"/>
      <c r="R12" s="108"/>
      <c r="S12" s="108"/>
      <c r="T12" s="6"/>
      <c r="U12" s="6"/>
      <c r="V12" s="6"/>
      <c r="W12" s="6"/>
      <c r="X12" s="6"/>
      <c r="Y12" s="6"/>
      <c r="Z12" s="6"/>
    </row>
    <row r="13" spans="1:26" ht="15.75" x14ac:dyDescent="0.5">
      <c r="B13" s="6"/>
      <c r="C13" s="211"/>
      <c r="D13" s="211" t="s">
        <v>65</v>
      </c>
      <c r="E13" s="211"/>
      <c r="F13" s="211"/>
      <c r="G13" s="282" t="s">
        <v>66</v>
      </c>
      <c r="H13" s="262" t="s">
        <v>43</v>
      </c>
      <c r="I13" s="262"/>
      <c r="J13" s="262"/>
      <c r="K13" s="262"/>
      <c r="L13" s="262"/>
      <c r="M13" s="262"/>
      <c r="N13" s="262"/>
      <c r="O13" s="262" t="s">
        <v>310</v>
      </c>
      <c r="P13" s="262"/>
      <c r="Q13" s="262"/>
      <c r="R13" s="262"/>
      <c r="S13" s="262"/>
      <c r="T13" s="6"/>
      <c r="U13" s="6"/>
      <c r="V13" s="6"/>
      <c r="W13" s="6"/>
      <c r="X13" s="6"/>
      <c r="Y13" s="6"/>
      <c r="Z13" s="6"/>
    </row>
    <row r="14" spans="1:26" ht="15.75" x14ac:dyDescent="0.5">
      <c r="B14" s="6"/>
      <c r="C14" s="211"/>
      <c r="D14" s="211"/>
      <c r="E14" s="211"/>
      <c r="F14" s="211"/>
      <c r="G14" s="282"/>
      <c r="H14" s="262"/>
      <c r="I14" s="262"/>
      <c r="J14" s="262"/>
      <c r="K14" s="262"/>
      <c r="L14" s="262"/>
      <c r="M14" s="262"/>
      <c r="N14" s="262"/>
      <c r="O14" s="262"/>
      <c r="P14" s="262"/>
      <c r="Q14" s="262"/>
      <c r="R14" s="262"/>
      <c r="S14" s="262"/>
      <c r="T14" s="6"/>
      <c r="U14" s="6"/>
      <c r="V14" s="6"/>
      <c r="W14" s="6"/>
      <c r="X14" s="6"/>
      <c r="Y14" s="6"/>
      <c r="Z14" s="6"/>
    </row>
    <row r="15" spans="1:26" ht="31.05" customHeight="1" x14ac:dyDescent="0.5">
      <c r="B15" s="6"/>
      <c r="C15" s="63"/>
      <c r="D15" s="284" t="s">
        <v>67</v>
      </c>
      <c r="E15" s="284"/>
      <c r="F15" s="284"/>
      <c r="G15" s="161"/>
      <c r="H15" s="285"/>
      <c r="I15" s="286"/>
      <c r="J15" s="286"/>
      <c r="K15" s="286"/>
      <c r="L15" s="286"/>
      <c r="M15" s="286"/>
      <c r="N15" s="287"/>
      <c r="O15" s="288"/>
      <c r="P15" s="288"/>
      <c r="Q15" s="288"/>
      <c r="R15" s="288"/>
      <c r="S15" s="288"/>
      <c r="T15" s="6"/>
      <c r="U15" s="6"/>
      <c r="V15" s="6"/>
      <c r="W15" s="6"/>
      <c r="X15" s="6"/>
      <c r="Y15" s="6"/>
      <c r="Z15" s="6"/>
    </row>
    <row r="16" spans="1:26" ht="15.75" x14ac:dyDescent="0.5">
      <c r="B16" s="6"/>
      <c r="C16" s="63"/>
      <c r="D16" s="284" t="s">
        <v>68</v>
      </c>
      <c r="E16" s="284"/>
      <c r="F16" s="284"/>
      <c r="G16" s="29"/>
      <c r="H16" s="253"/>
      <c r="I16" s="253"/>
      <c r="J16" s="253"/>
      <c r="K16" s="253"/>
      <c r="L16" s="253"/>
      <c r="M16" s="253"/>
      <c r="N16" s="253"/>
      <c r="O16" s="288"/>
      <c r="P16" s="288"/>
      <c r="Q16" s="288"/>
      <c r="R16" s="288"/>
      <c r="S16" s="288"/>
      <c r="T16" s="6"/>
      <c r="U16" s="6"/>
      <c r="V16" s="6"/>
      <c r="W16" s="6"/>
      <c r="X16" s="6"/>
      <c r="Y16" s="6"/>
      <c r="Z16" s="6"/>
    </row>
    <row r="17" spans="2:26" ht="15.75" x14ac:dyDescent="0.5">
      <c r="B17" s="6"/>
      <c r="C17" s="94"/>
      <c r="D17" s="94"/>
      <c r="E17" s="211" t="s">
        <v>46</v>
      </c>
      <c r="F17" s="211"/>
      <c r="G17" s="103">
        <f ca="1">SUM(OFFSET(G15,0,0,ROW()-ROW(G15)))</f>
        <v>0</v>
      </c>
      <c r="H17" s="6"/>
      <c r="I17" s="6"/>
      <c r="J17" s="6"/>
      <c r="K17" s="6"/>
      <c r="L17" s="6"/>
      <c r="M17" s="6"/>
      <c r="N17" s="6"/>
      <c r="O17" s="6"/>
      <c r="P17" s="6"/>
      <c r="Q17" s="6"/>
      <c r="R17" s="6"/>
      <c r="S17" s="6"/>
      <c r="T17" s="6"/>
      <c r="U17" s="6"/>
      <c r="V17" s="6"/>
      <c r="W17" s="6"/>
      <c r="X17" s="6"/>
      <c r="Y17" s="6"/>
      <c r="Z17" s="6"/>
    </row>
    <row r="18" spans="2:26" ht="15.75" x14ac:dyDescent="0.5">
      <c r="B18" s="6"/>
      <c r="C18" s="94"/>
      <c r="D18" s="10"/>
      <c r="E18" s="10"/>
      <c r="F18" s="10"/>
      <c r="G18" s="94"/>
      <c r="H18" s="74"/>
      <c r="I18" s="94"/>
      <c r="J18" s="74"/>
      <c r="K18" s="124"/>
      <c r="L18" s="124"/>
      <c r="M18" s="6"/>
      <c r="N18" s="6"/>
      <c r="O18" s="6"/>
      <c r="P18" s="6"/>
      <c r="Q18" s="6"/>
      <c r="R18" s="6"/>
      <c r="S18" s="6"/>
      <c r="T18" s="6"/>
      <c r="U18" s="6"/>
      <c r="V18" s="6"/>
      <c r="W18" s="6"/>
      <c r="X18" s="6"/>
      <c r="Y18" s="6"/>
      <c r="Z18" s="6"/>
    </row>
    <row r="19" spans="2:26" ht="15.75" x14ac:dyDescent="0.5">
      <c r="B19" s="6"/>
      <c r="D19" s="10"/>
      <c r="E19" s="10"/>
      <c r="F19" s="10"/>
      <c r="G19" s="94"/>
      <c r="H19" s="74"/>
      <c r="I19" s="94"/>
      <c r="J19" s="74"/>
      <c r="K19" s="124"/>
      <c r="L19" s="124"/>
      <c r="M19" s="6"/>
      <c r="N19" s="6"/>
      <c r="O19" s="6"/>
      <c r="P19" s="6"/>
      <c r="Q19" s="6"/>
      <c r="R19" s="6"/>
      <c r="S19" s="6"/>
      <c r="T19" s="6"/>
      <c r="U19" s="6"/>
      <c r="V19" s="6"/>
      <c r="W19" s="6"/>
      <c r="X19" s="6"/>
      <c r="Y19" s="6"/>
      <c r="Z19" s="6"/>
    </row>
    <row r="21" spans="2:26" ht="15.75" x14ac:dyDescent="0.5">
      <c r="B21" s="188" t="s">
        <v>69</v>
      </c>
      <c r="C21" s="188"/>
      <c r="D21" s="188"/>
      <c r="E21" s="188"/>
      <c r="F21" s="188"/>
      <c r="G21" s="188"/>
      <c r="H21" s="188"/>
      <c r="I21" s="188"/>
      <c r="J21" s="188"/>
      <c r="K21" s="188"/>
      <c r="L21" s="188"/>
      <c r="M21" s="188"/>
    </row>
    <row r="22" spans="2:26" x14ac:dyDescent="0.45">
      <c r="C22" s="68" t="s">
        <v>70</v>
      </c>
      <c r="D22" s="68"/>
      <c r="E22" s="68"/>
      <c r="F22" s="68"/>
      <c r="G22" s="68"/>
      <c r="H22" s="68"/>
      <c r="I22" s="68"/>
      <c r="J22" s="68"/>
      <c r="K22" s="68"/>
      <c r="L22" s="68"/>
      <c r="M22" s="68"/>
    </row>
    <row r="23" spans="2:26" ht="32.25" customHeight="1" x14ac:dyDescent="0.45">
      <c r="C23" s="268" t="s">
        <v>312</v>
      </c>
      <c r="D23" s="268"/>
      <c r="E23" s="268"/>
      <c r="F23" s="268"/>
      <c r="G23" s="268"/>
      <c r="H23" s="268"/>
      <c r="I23" s="268"/>
      <c r="J23" s="268"/>
      <c r="K23" s="268"/>
      <c r="L23" s="268"/>
      <c r="M23" s="268"/>
      <c r="N23" s="268"/>
      <c r="O23" s="268"/>
      <c r="P23" s="268"/>
      <c r="Q23" s="268"/>
      <c r="R23" s="268"/>
    </row>
    <row r="24" spans="2:26" x14ac:dyDescent="0.45">
      <c r="C24" s="68"/>
      <c r="D24" s="68"/>
      <c r="E24" s="68"/>
      <c r="F24" s="68"/>
      <c r="G24" s="68"/>
      <c r="H24" s="68"/>
      <c r="I24" s="68"/>
      <c r="J24" s="68"/>
      <c r="K24" s="68"/>
      <c r="L24" s="68"/>
      <c r="M24" s="68"/>
    </row>
    <row r="25" spans="2:26" x14ac:dyDescent="0.45">
      <c r="C25" s="249"/>
      <c r="D25" s="266" t="s">
        <v>71</v>
      </c>
      <c r="E25" s="266"/>
      <c r="F25" s="266"/>
      <c r="G25" s="266" t="s">
        <v>72</v>
      </c>
      <c r="H25" s="266" t="s">
        <v>73</v>
      </c>
      <c r="I25" s="266" t="s">
        <v>74</v>
      </c>
      <c r="J25" s="266" t="s">
        <v>75</v>
      </c>
      <c r="K25" s="266" t="s">
        <v>43</v>
      </c>
      <c r="L25" s="266"/>
      <c r="M25" s="266"/>
      <c r="N25" s="262" t="s">
        <v>310</v>
      </c>
      <c r="O25" s="262"/>
      <c r="P25" s="262"/>
      <c r="Q25" s="262"/>
      <c r="R25" s="262"/>
    </row>
    <row r="26" spans="2:26" x14ac:dyDescent="0.45">
      <c r="C26" s="249"/>
      <c r="D26" s="266"/>
      <c r="E26" s="266"/>
      <c r="F26" s="266"/>
      <c r="G26" s="266"/>
      <c r="H26" s="266"/>
      <c r="I26" s="266"/>
      <c r="J26" s="266"/>
      <c r="K26" s="266"/>
      <c r="L26" s="266"/>
      <c r="M26" s="266"/>
      <c r="N26" s="262"/>
      <c r="O26" s="262"/>
      <c r="P26" s="262"/>
      <c r="Q26" s="262"/>
      <c r="R26" s="262"/>
    </row>
    <row r="27" spans="2:26" ht="15.75" x14ac:dyDescent="0.5">
      <c r="C27" s="63"/>
      <c r="D27" s="242"/>
      <c r="E27" s="242"/>
      <c r="F27" s="242"/>
      <c r="G27" s="30"/>
      <c r="H27" s="31"/>
      <c r="I27" s="32"/>
      <c r="J27" s="65" t="str">
        <f>IF(OR($H27="",$I27=""),"",(H27*I27))</f>
        <v/>
      </c>
      <c r="K27" s="255"/>
      <c r="L27" s="255"/>
      <c r="M27" s="255"/>
      <c r="N27" s="254"/>
      <c r="O27" s="254"/>
      <c r="P27" s="254"/>
      <c r="Q27" s="254"/>
      <c r="R27" s="254"/>
    </row>
    <row r="28" spans="2:26" ht="15.75" x14ac:dyDescent="0.5">
      <c r="C28" s="63"/>
      <c r="D28" s="242"/>
      <c r="E28" s="242"/>
      <c r="F28" s="242"/>
      <c r="G28" s="30"/>
      <c r="H28" s="31"/>
      <c r="I28" s="32"/>
      <c r="J28" s="65" t="str">
        <f>IF(OR($H28="",$I28=""),"",(H28*I28))</f>
        <v/>
      </c>
      <c r="K28" s="255"/>
      <c r="L28" s="255"/>
      <c r="M28" s="255"/>
      <c r="N28" s="254"/>
      <c r="O28" s="254"/>
      <c r="P28" s="254"/>
      <c r="Q28" s="254"/>
      <c r="R28" s="254"/>
    </row>
    <row r="29" spans="2:26" ht="15.75" x14ac:dyDescent="0.5">
      <c r="C29" s="63"/>
      <c r="D29" s="242"/>
      <c r="E29" s="242"/>
      <c r="F29" s="242"/>
      <c r="G29" s="30"/>
      <c r="H29" s="31"/>
      <c r="I29" s="32"/>
      <c r="J29" s="65" t="str">
        <f>IF(OR($H29="",$I29=""),"",(H29*I29))</f>
        <v/>
      </c>
      <c r="K29" s="255"/>
      <c r="L29" s="255"/>
      <c r="M29" s="255"/>
      <c r="N29" s="254"/>
      <c r="O29" s="254"/>
      <c r="P29" s="254"/>
      <c r="Q29" s="254"/>
      <c r="R29" s="254"/>
    </row>
    <row r="30" spans="2:26" ht="15.75" x14ac:dyDescent="0.5">
      <c r="C30" s="63"/>
      <c r="D30" s="242"/>
      <c r="E30" s="242"/>
      <c r="F30" s="242"/>
      <c r="G30" s="30"/>
      <c r="H30" s="31"/>
      <c r="I30" s="32"/>
      <c r="J30" s="65" t="str">
        <f>IF(OR($H30="",$I30=""),"",(H30*I30))</f>
        <v/>
      </c>
      <c r="K30" s="255"/>
      <c r="L30" s="255"/>
      <c r="M30" s="255"/>
      <c r="N30" s="254"/>
      <c r="O30" s="254"/>
      <c r="P30" s="254"/>
      <c r="Q30" s="254"/>
      <c r="R30" s="254"/>
    </row>
    <row r="31" spans="2:26" ht="15.75" x14ac:dyDescent="0.5">
      <c r="C31" s="94"/>
      <c r="H31" s="277" t="s">
        <v>46</v>
      </c>
      <c r="I31" s="278"/>
      <c r="J31" s="43">
        <f ca="1">SUM(OFFSET(J27,0,0,ROW()-ROW(J27)))</f>
        <v>0</v>
      </c>
      <c r="O31" s="6"/>
      <c r="P31" s="6"/>
      <c r="Q31" s="6"/>
      <c r="R31" s="6"/>
      <c r="S31" s="6"/>
    </row>
    <row r="32" spans="2:26" ht="15.75" x14ac:dyDescent="0.5">
      <c r="B32" s="6"/>
      <c r="C32" s="94"/>
      <c r="D32" s="10"/>
      <c r="E32" s="10"/>
      <c r="F32" s="10"/>
      <c r="G32" s="94"/>
      <c r="H32" s="74"/>
      <c r="I32" s="94"/>
      <c r="J32" s="74"/>
      <c r="K32" s="124"/>
      <c r="L32" s="124"/>
      <c r="M32" s="6"/>
      <c r="N32" s="6"/>
      <c r="O32" s="6"/>
      <c r="P32" s="6"/>
      <c r="Q32" s="6"/>
      <c r="R32" s="6"/>
      <c r="S32" s="6"/>
      <c r="T32" s="6"/>
      <c r="U32" s="6"/>
      <c r="V32" s="6"/>
      <c r="W32" s="6"/>
      <c r="X32" s="6"/>
      <c r="Y32" s="6"/>
      <c r="Z32" s="6"/>
    </row>
    <row r="33" spans="2:27" ht="15.75" x14ac:dyDescent="0.5">
      <c r="B33" s="188" t="s">
        <v>76</v>
      </c>
      <c r="C33" s="188"/>
      <c r="D33" s="188"/>
      <c r="E33" s="188"/>
      <c r="F33" s="188"/>
      <c r="G33" s="188"/>
      <c r="H33" s="188"/>
      <c r="I33" s="188"/>
      <c r="J33" s="188"/>
      <c r="K33" s="188"/>
      <c r="L33" s="188"/>
      <c r="M33" s="188"/>
      <c r="U33" s="6"/>
      <c r="V33" s="6"/>
      <c r="W33" s="6"/>
      <c r="X33" s="6"/>
      <c r="Y33" s="6"/>
      <c r="Z33" s="6"/>
    </row>
    <row r="34" spans="2:27" ht="15.75" x14ac:dyDescent="0.5">
      <c r="C34" s="267" t="s">
        <v>77</v>
      </c>
      <c r="D34" s="267"/>
      <c r="E34" s="267"/>
      <c r="F34" s="267"/>
      <c r="G34" s="267"/>
      <c r="H34" s="267"/>
      <c r="I34" s="267"/>
      <c r="J34" s="267"/>
      <c r="K34" s="267"/>
      <c r="L34" s="267"/>
      <c r="M34" s="267"/>
      <c r="N34" s="267"/>
      <c r="O34" s="267"/>
      <c r="P34" s="267"/>
      <c r="Q34" s="267"/>
      <c r="R34" s="267"/>
      <c r="U34" s="6"/>
      <c r="V34" s="6"/>
      <c r="W34" s="6"/>
      <c r="X34" s="6"/>
      <c r="Y34" s="6"/>
      <c r="Z34" s="6"/>
    </row>
    <row r="35" spans="2:27" ht="15.75" x14ac:dyDescent="0.5">
      <c r="C35" s="69" t="s">
        <v>78</v>
      </c>
      <c r="D35" s="113"/>
      <c r="E35" s="113"/>
      <c r="F35" s="113"/>
      <c r="G35" s="113"/>
      <c r="H35" s="113"/>
      <c r="I35" s="113"/>
      <c r="J35" s="113"/>
      <c r="K35" s="113"/>
      <c r="L35" s="113"/>
      <c r="M35" s="113"/>
      <c r="N35" s="113"/>
      <c r="O35" s="113"/>
      <c r="P35" s="113"/>
      <c r="Q35" s="113"/>
      <c r="R35" s="113"/>
      <c r="U35" s="6"/>
      <c r="V35" s="6"/>
      <c r="W35" s="6"/>
      <c r="X35" s="6"/>
      <c r="Y35" s="6"/>
      <c r="Z35" s="6"/>
    </row>
    <row r="36" spans="2:27" ht="15.75" x14ac:dyDescent="0.5">
      <c r="C36" s="268" t="s">
        <v>313</v>
      </c>
      <c r="D36" s="268"/>
      <c r="E36" s="268"/>
      <c r="F36" s="268"/>
      <c r="G36" s="268"/>
      <c r="H36" s="268"/>
      <c r="I36" s="268"/>
      <c r="J36" s="268"/>
      <c r="K36" s="268"/>
      <c r="L36" s="268"/>
      <c r="M36" s="268"/>
      <c r="N36" s="268"/>
      <c r="O36" s="268"/>
      <c r="P36" s="268"/>
      <c r="Q36" s="268"/>
      <c r="R36" s="268"/>
      <c r="S36" s="268"/>
      <c r="T36" s="268"/>
      <c r="U36" s="6"/>
      <c r="V36" s="6"/>
      <c r="W36" s="6"/>
      <c r="X36" s="6"/>
      <c r="Y36" s="6"/>
      <c r="Z36" s="6"/>
    </row>
    <row r="37" spans="2:27" ht="35.25" customHeight="1" x14ac:dyDescent="0.5">
      <c r="C37" s="268"/>
      <c r="D37" s="268"/>
      <c r="E37" s="268"/>
      <c r="F37" s="268"/>
      <c r="G37" s="268"/>
      <c r="H37" s="268"/>
      <c r="I37" s="268"/>
      <c r="J37" s="268"/>
      <c r="K37" s="268"/>
      <c r="L37" s="268"/>
      <c r="M37" s="268"/>
      <c r="N37" s="268"/>
      <c r="O37" s="268"/>
      <c r="P37" s="268"/>
      <c r="Q37" s="268"/>
      <c r="R37" s="268"/>
      <c r="S37" s="268"/>
      <c r="T37" s="268"/>
      <c r="U37" s="6"/>
      <c r="V37" s="6"/>
      <c r="W37" s="6"/>
      <c r="X37" s="6"/>
      <c r="Y37" s="6"/>
      <c r="Z37" s="6"/>
    </row>
    <row r="38" spans="2:27" ht="15.75" x14ac:dyDescent="0.5">
      <c r="C38" s="125"/>
      <c r="D38" s="125"/>
      <c r="E38" s="125"/>
      <c r="F38" s="125"/>
      <c r="G38" s="125"/>
      <c r="H38" s="125"/>
      <c r="I38" s="107"/>
      <c r="J38" s="107"/>
      <c r="K38" s="125"/>
      <c r="L38" s="125"/>
      <c r="M38" s="125"/>
      <c r="N38" s="125"/>
      <c r="O38" s="125"/>
      <c r="P38" s="125"/>
      <c r="Q38" s="125"/>
      <c r="R38" s="125"/>
      <c r="S38" s="125"/>
      <c r="T38" s="107"/>
      <c r="U38" s="6"/>
      <c r="V38" s="6"/>
      <c r="W38" s="6"/>
      <c r="X38" s="6"/>
      <c r="Y38" s="6"/>
      <c r="Z38" s="6"/>
    </row>
    <row r="39" spans="2:27" ht="15.75" x14ac:dyDescent="0.5">
      <c r="C39" s="249"/>
      <c r="D39" s="266" t="s">
        <v>71</v>
      </c>
      <c r="E39" s="266"/>
      <c r="F39" s="266"/>
      <c r="G39" s="266" t="s">
        <v>79</v>
      </c>
      <c r="H39" s="266" t="s">
        <v>73</v>
      </c>
      <c r="I39" s="279" t="s">
        <v>80</v>
      </c>
      <c r="J39" s="279" t="s">
        <v>81</v>
      </c>
      <c r="K39" s="266" t="s">
        <v>74</v>
      </c>
      <c r="L39" s="266" t="s">
        <v>75</v>
      </c>
      <c r="M39" s="266" t="s">
        <v>43</v>
      </c>
      <c r="N39" s="266"/>
      <c r="O39" s="262" t="s">
        <v>310</v>
      </c>
      <c r="P39" s="262"/>
      <c r="Q39" s="262"/>
      <c r="R39" s="262"/>
      <c r="S39" s="262"/>
      <c r="V39" s="6"/>
      <c r="W39" s="6"/>
      <c r="X39" s="6"/>
      <c r="Y39" s="6"/>
      <c r="Z39" s="6"/>
      <c r="AA39" s="6"/>
    </row>
    <row r="40" spans="2:27" ht="15.75" x14ac:dyDescent="0.5">
      <c r="C40" s="249"/>
      <c r="D40" s="266"/>
      <c r="E40" s="266"/>
      <c r="F40" s="266"/>
      <c r="G40" s="266"/>
      <c r="H40" s="266"/>
      <c r="I40" s="280"/>
      <c r="J40" s="280"/>
      <c r="K40" s="266"/>
      <c r="L40" s="266"/>
      <c r="M40" s="266"/>
      <c r="N40" s="266"/>
      <c r="O40" s="262"/>
      <c r="P40" s="262"/>
      <c r="Q40" s="262"/>
      <c r="R40" s="262"/>
      <c r="S40" s="262"/>
      <c r="V40" s="6"/>
      <c r="W40" s="6"/>
      <c r="X40" s="6"/>
      <c r="Y40" s="6"/>
      <c r="Z40" s="6"/>
      <c r="AA40" s="6"/>
    </row>
    <row r="41" spans="2:27" ht="15.75" x14ac:dyDescent="0.5">
      <c r="C41" s="63"/>
      <c r="D41" s="242"/>
      <c r="E41" s="242"/>
      <c r="F41" s="242"/>
      <c r="G41" s="30"/>
      <c r="H41" s="31"/>
      <c r="I41" s="31"/>
      <c r="J41" s="67" t="str">
        <f>IF(OR($H41="",$I41=""),"",(H41/I41))</f>
        <v/>
      </c>
      <c r="K41" s="32"/>
      <c r="L41" s="65" t="str">
        <f>IF(OR($J41="",$K41=""),"",(J41*K41))</f>
        <v/>
      </c>
      <c r="M41" s="255"/>
      <c r="N41" s="255"/>
      <c r="O41" s="254"/>
      <c r="P41" s="254"/>
      <c r="Q41" s="254"/>
      <c r="R41" s="254"/>
      <c r="S41" s="254"/>
      <c r="V41" s="6"/>
      <c r="W41" s="6"/>
      <c r="X41" s="6"/>
      <c r="Y41" s="6"/>
      <c r="Z41" s="6"/>
      <c r="AA41" s="6"/>
    </row>
    <row r="42" spans="2:27" ht="15.75" x14ac:dyDescent="0.5">
      <c r="C42" s="63"/>
      <c r="D42" s="242"/>
      <c r="E42" s="242"/>
      <c r="F42" s="242"/>
      <c r="G42" s="30"/>
      <c r="H42" s="31"/>
      <c r="I42" s="31"/>
      <c r="J42" s="67" t="str">
        <f>IF(OR($H42="",$I42=""),"",(H42/I42))</f>
        <v/>
      </c>
      <c r="K42" s="32"/>
      <c r="L42" s="65" t="str">
        <f>IF(OR($J42="",$K42=""),"",(J42*K42))</f>
        <v/>
      </c>
      <c r="M42" s="255"/>
      <c r="N42" s="255"/>
      <c r="O42" s="254"/>
      <c r="P42" s="254"/>
      <c r="Q42" s="254"/>
      <c r="R42" s="254"/>
      <c r="S42" s="254"/>
      <c r="V42" s="6"/>
      <c r="W42" s="6"/>
      <c r="X42" s="6"/>
      <c r="Y42" s="6"/>
      <c r="Z42" s="6"/>
      <c r="AA42" s="6"/>
    </row>
    <row r="43" spans="2:27" ht="15.75" x14ac:dyDescent="0.5">
      <c r="C43" s="63"/>
      <c r="D43" s="242"/>
      <c r="E43" s="242"/>
      <c r="F43" s="242"/>
      <c r="G43" s="30"/>
      <c r="H43" s="31"/>
      <c r="I43" s="31"/>
      <c r="J43" s="67" t="str">
        <f>IF(OR($H43="",$I43=""),"",(H43/I43))</f>
        <v/>
      </c>
      <c r="K43" s="32"/>
      <c r="L43" s="65" t="str">
        <f>IF(OR($J43="",$K43=""),"",(J43*K43))</f>
        <v/>
      </c>
      <c r="M43" s="255"/>
      <c r="N43" s="255"/>
      <c r="O43" s="254"/>
      <c r="P43" s="254"/>
      <c r="Q43" s="254"/>
      <c r="R43" s="254"/>
      <c r="S43" s="254"/>
      <c r="V43" s="6"/>
      <c r="W43" s="6"/>
      <c r="X43" s="6"/>
      <c r="Y43" s="6"/>
      <c r="Z43" s="6"/>
      <c r="AA43" s="6"/>
    </row>
    <row r="44" spans="2:27" ht="15.75" x14ac:dyDescent="0.5">
      <c r="C44" s="63"/>
      <c r="D44" s="242"/>
      <c r="E44" s="242"/>
      <c r="F44" s="242"/>
      <c r="G44" s="30"/>
      <c r="H44" s="31"/>
      <c r="I44" s="31"/>
      <c r="J44" s="67" t="str">
        <f>IF(OR($H44="",$I44=""),"",(H44/I44))</f>
        <v/>
      </c>
      <c r="K44" s="32"/>
      <c r="L44" s="65" t="str">
        <f>IF(OR($J44="",$K44=""),"",(J44*K44))</f>
        <v/>
      </c>
      <c r="M44" s="255"/>
      <c r="N44" s="255"/>
      <c r="O44" s="254"/>
      <c r="P44" s="254"/>
      <c r="Q44" s="254"/>
      <c r="R44" s="254"/>
      <c r="S44" s="254"/>
      <c r="V44" s="6"/>
      <c r="W44" s="6"/>
      <c r="X44" s="6"/>
      <c r="Y44" s="6"/>
      <c r="Z44" s="6"/>
      <c r="AA44" s="6"/>
    </row>
    <row r="45" spans="2:27" ht="15.75" x14ac:dyDescent="0.5">
      <c r="C45" s="94"/>
      <c r="K45" s="62" t="s">
        <v>46</v>
      </c>
      <c r="L45" s="43">
        <f ca="1">SUM(OFFSET(L41,0,0,ROW()-ROW(L41)))</f>
        <v>0</v>
      </c>
      <c r="P45" s="6"/>
      <c r="Q45" s="6"/>
      <c r="R45" s="6"/>
      <c r="S45" s="6"/>
      <c r="T45" s="6"/>
      <c r="V45" s="6"/>
      <c r="W45" s="6"/>
      <c r="X45" s="6"/>
      <c r="Y45" s="6"/>
      <c r="Z45" s="6"/>
      <c r="AA45" s="6"/>
    </row>
    <row r="46" spans="2:27" ht="15.75" customHeight="1" x14ac:dyDescent="0.5">
      <c r="B46" s="6"/>
      <c r="C46" s="94"/>
      <c r="D46" s="10"/>
      <c r="E46" s="10"/>
      <c r="F46" s="10"/>
      <c r="G46" s="94"/>
      <c r="H46" s="74"/>
      <c r="I46" s="94"/>
      <c r="J46" s="74"/>
      <c r="K46" s="124"/>
      <c r="L46" s="124"/>
      <c r="M46" s="6"/>
      <c r="N46" s="6"/>
      <c r="O46" s="6"/>
      <c r="P46" s="6"/>
      <c r="Q46" s="6"/>
      <c r="R46" s="6"/>
      <c r="S46" s="6"/>
      <c r="T46" s="6"/>
      <c r="U46" s="6"/>
      <c r="V46" s="6"/>
      <c r="W46" s="6"/>
      <c r="X46" s="6"/>
      <c r="Y46" s="6"/>
      <c r="Z46" s="6"/>
    </row>
    <row r="47" spans="2:27" ht="15.75" x14ac:dyDescent="0.5">
      <c r="B47" s="6"/>
      <c r="C47" s="94"/>
      <c r="D47" s="10"/>
      <c r="E47" s="10"/>
      <c r="F47" s="10"/>
      <c r="G47" s="94"/>
      <c r="H47" s="74"/>
      <c r="I47" s="94"/>
      <c r="J47" s="74"/>
      <c r="K47" s="124"/>
      <c r="L47" s="124"/>
      <c r="M47" s="6"/>
      <c r="N47" s="6"/>
      <c r="O47" s="6"/>
      <c r="P47" s="6"/>
      <c r="Q47" s="6"/>
      <c r="R47" s="6"/>
      <c r="S47" s="6"/>
      <c r="T47" s="6"/>
      <c r="U47" s="6"/>
      <c r="V47" s="6"/>
      <c r="W47" s="6"/>
      <c r="X47" s="6"/>
      <c r="Y47" s="6"/>
      <c r="Z47" s="6"/>
    </row>
    <row r="48" spans="2:27" ht="15.75" x14ac:dyDescent="0.5">
      <c r="B48" s="188" t="s">
        <v>82</v>
      </c>
      <c r="C48" s="188"/>
      <c r="D48" s="188"/>
      <c r="E48" s="188"/>
      <c r="F48" s="188"/>
      <c r="G48" s="188"/>
      <c r="H48" s="188"/>
      <c r="I48" s="188"/>
      <c r="J48" s="188"/>
      <c r="K48" s="188"/>
      <c r="L48" s="188"/>
      <c r="M48" s="188"/>
      <c r="N48" s="6"/>
      <c r="O48" s="6"/>
      <c r="P48" s="6"/>
      <c r="Q48" s="6"/>
      <c r="R48" s="6"/>
      <c r="S48" s="6"/>
      <c r="T48" s="6"/>
      <c r="U48" s="6"/>
      <c r="V48" s="6"/>
      <c r="W48" s="6"/>
      <c r="X48" s="6"/>
      <c r="Y48" s="6"/>
      <c r="Z48" s="6"/>
    </row>
    <row r="49" spans="2:26" ht="15.75" x14ac:dyDescent="0.5">
      <c r="B49" s="8"/>
      <c r="C49" s="226" t="s">
        <v>83</v>
      </c>
      <c r="D49" s="226"/>
      <c r="E49" s="226"/>
      <c r="F49" s="226"/>
      <c r="G49" s="226"/>
      <c r="H49" s="226"/>
      <c r="I49" s="226"/>
      <c r="J49" s="226"/>
      <c r="K49" s="226"/>
      <c r="L49" s="226"/>
      <c r="M49" s="226"/>
      <c r="N49" s="226"/>
      <c r="O49" s="226"/>
      <c r="P49" s="6"/>
      <c r="Q49" s="6"/>
      <c r="R49" s="6"/>
      <c r="S49" s="6"/>
      <c r="T49" s="6"/>
      <c r="U49" s="6"/>
      <c r="V49" s="6"/>
      <c r="W49" s="6"/>
      <c r="X49" s="6"/>
      <c r="Y49" s="6"/>
      <c r="Z49" s="6"/>
    </row>
    <row r="50" spans="2:26" ht="15.75" x14ac:dyDescent="0.5">
      <c r="B50" s="8"/>
      <c r="C50" s="70" t="s">
        <v>314</v>
      </c>
      <c r="D50" s="108"/>
      <c r="E50" s="108"/>
      <c r="F50" s="108"/>
      <c r="G50" s="108"/>
      <c r="H50" s="108"/>
      <c r="I50" s="108"/>
      <c r="J50" s="108"/>
      <c r="K50" s="108"/>
      <c r="L50" s="108"/>
      <c r="M50" s="108"/>
      <c r="N50" s="108"/>
      <c r="O50" s="108"/>
      <c r="P50" s="6"/>
      <c r="Q50" s="6"/>
      <c r="R50" s="6"/>
      <c r="S50" s="6"/>
      <c r="T50" s="6"/>
      <c r="U50" s="6"/>
      <c r="V50" s="6"/>
      <c r="W50" s="6"/>
      <c r="X50" s="6"/>
      <c r="Y50" s="6"/>
      <c r="Z50" s="6"/>
    </row>
    <row r="51" spans="2:26" ht="15.75" x14ac:dyDescent="0.5">
      <c r="B51" s="8"/>
      <c r="C51" s="126"/>
      <c r="D51" s="126"/>
      <c r="E51" s="126"/>
      <c r="F51" s="126"/>
      <c r="G51" s="126"/>
      <c r="H51" s="126"/>
      <c r="I51" s="126"/>
      <c r="J51" s="126"/>
      <c r="K51" s="126"/>
      <c r="L51" s="126"/>
      <c r="M51" s="126"/>
      <c r="N51" s="126"/>
      <c r="O51" s="126"/>
      <c r="P51" s="6"/>
      <c r="Q51" s="6"/>
      <c r="R51" s="6"/>
      <c r="S51" s="6"/>
      <c r="T51" s="6"/>
      <c r="U51" s="6"/>
      <c r="V51" s="6"/>
      <c r="W51" s="6"/>
      <c r="X51" s="6"/>
      <c r="Y51" s="6"/>
      <c r="Z51" s="6"/>
    </row>
    <row r="52" spans="2:26" ht="15.75" customHeight="1" x14ac:dyDescent="0.5">
      <c r="B52" s="6"/>
      <c r="C52" s="211"/>
      <c r="D52" s="269" t="s">
        <v>84</v>
      </c>
      <c r="E52" s="270"/>
      <c r="F52" s="270"/>
      <c r="G52" s="271"/>
      <c r="H52" s="275" t="s">
        <v>85</v>
      </c>
      <c r="I52" s="275" t="s">
        <v>74</v>
      </c>
      <c r="J52" s="256" t="s">
        <v>75</v>
      </c>
      <c r="K52" s="211" t="s">
        <v>43</v>
      </c>
      <c r="L52" s="211"/>
      <c r="M52" s="211"/>
      <c r="N52" s="211"/>
      <c r="O52" s="211"/>
      <c r="P52" s="211"/>
      <c r="Q52" s="211"/>
      <c r="R52" s="211" t="s">
        <v>310</v>
      </c>
      <c r="S52" s="211"/>
      <c r="T52" s="211"/>
      <c r="U52" s="6"/>
      <c r="V52" s="6"/>
      <c r="W52" s="6"/>
      <c r="X52" s="6"/>
      <c r="Y52" s="6"/>
      <c r="Z52" s="6"/>
    </row>
    <row r="53" spans="2:26" ht="15.75" x14ac:dyDescent="0.5">
      <c r="B53" s="6"/>
      <c r="C53" s="211"/>
      <c r="D53" s="272"/>
      <c r="E53" s="273"/>
      <c r="F53" s="273"/>
      <c r="G53" s="274"/>
      <c r="H53" s="276"/>
      <c r="I53" s="276"/>
      <c r="J53" s="256"/>
      <c r="K53" s="211"/>
      <c r="L53" s="211"/>
      <c r="M53" s="211"/>
      <c r="N53" s="211"/>
      <c r="O53" s="211"/>
      <c r="P53" s="211"/>
      <c r="Q53" s="211"/>
      <c r="R53" s="211"/>
      <c r="S53" s="211"/>
      <c r="T53" s="211"/>
      <c r="U53" s="6"/>
      <c r="V53" s="6"/>
      <c r="W53" s="6"/>
      <c r="X53" s="6"/>
      <c r="Y53" s="6"/>
      <c r="Z53" s="6"/>
    </row>
    <row r="54" spans="2:26" ht="15.75" x14ac:dyDescent="0.5">
      <c r="B54" s="6"/>
      <c r="C54" s="63"/>
      <c r="D54" s="259"/>
      <c r="E54" s="260"/>
      <c r="F54" s="260"/>
      <c r="G54" s="261"/>
      <c r="H54" s="110"/>
      <c r="I54" s="54"/>
      <c r="J54" s="66" t="str">
        <f>IF(OR($H54="",$I54=""),"",(H54*I54))</f>
        <v/>
      </c>
      <c r="K54" s="253"/>
      <c r="L54" s="253"/>
      <c r="M54" s="253"/>
      <c r="N54" s="253"/>
      <c r="O54" s="253"/>
      <c r="P54" s="253"/>
      <c r="Q54" s="253"/>
      <c r="R54" s="243"/>
      <c r="S54" s="243"/>
      <c r="T54" s="243"/>
      <c r="U54" s="6"/>
      <c r="V54" s="6"/>
      <c r="W54" s="6"/>
      <c r="X54" s="6"/>
      <c r="Y54" s="6"/>
      <c r="Z54" s="6"/>
    </row>
    <row r="55" spans="2:26" ht="15.75" x14ac:dyDescent="0.5">
      <c r="B55" s="6"/>
      <c r="C55" s="63"/>
      <c r="D55" s="259"/>
      <c r="E55" s="260"/>
      <c r="F55" s="260"/>
      <c r="G55" s="261"/>
      <c r="H55" s="110"/>
      <c r="I55" s="54"/>
      <c r="J55" s="66" t="str">
        <f>IF(OR($H55="",$I55=""),"",(H55*I55))</f>
        <v/>
      </c>
      <c r="K55" s="253"/>
      <c r="L55" s="253"/>
      <c r="M55" s="253"/>
      <c r="N55" s="253"/>
      <c r="O55" s="253"/>
      <c r="P55" s="253"/>
      <c r="Q55" s="253"/>
      <c r="R55" s="243"/>
      <c r="S55" s="243"/>
      <c r="T55" s="243"/>
      <c r="U55" s="6"/>
      <c r="V55" s="6"/>
      <c r="W55" s="6"/>
      <c r="X55" s="6"/>
      <c r="Y55" s="6"/>
      <c r="Z55" s="6"/>
    </row>
    <row r="56" spans="2:26" ht="15.75" x14ac:dyDescent="0.5">
      <c r="B56" s="6"/>
      <c r="C56" s="63"/>
      <c r="D56" s="259"/>
      <c r="E56" s="260"/>
      <c r="F56" s="260"/>
      <c r="G56" s="261"/>
      <c r="H56" s="110"/>
      <c r="I56" s="54"/>
      <c r="J56" s="66" t="str">
        <f>IF(OR($H56="",$I56=""),"",(H56*I56))</f>
        <v/>
      </c>
      <c r="K56" s="253"/>
      <c r="L56" s="253"/>
      <c r="M56" s="253"/>
      <c r="N56" s="253"/>
      <c r="O56" s="253"/>
      <c r="P56" s="253"/>
      <c r="Q56" s="253"/>
      <c r="R56" s="243"/>
      <c r="S56" s="243"/>
      <c r="T56" s="243"/>
      <c r="U56" s="6"/>
      <c r="V56" s="6"/>
      <c r="W56" s="6"/>
      <c r="X56" s="6"/>
      <c r="Y56" s="6"/>
      <c r="Z56" s="6"/>
    </row>
    <row r="57" spans="2:26" ht="15.75" x14ac:dyDescent="0.5">
      <c r="B57" s="6"/>
      <c r="C57" s="94"/>
      <c r="D57" s="10"/>
      <c r="E57" s="10"/>
      <c r="F57" s="10"/>
      <c r="G57" s="94"/>
      <c r="H57" s="211" t="s">
        <v>46</v>
      </c>
      <c r="I57" s="211"/>
      <c r="J57" s="103">
        <f ca="1">SUM(OFFSET(J54,0,0,ROW()-ROW(J54)))</f>
        <v>0</v>
      </c>
      <c r="K57" s="6"/>
      <c r="L57" s="6"/>
      <c r="M57" s="6"/>
      <c r="N57" s="6"/>
      <c r="O57" s="6"/>
      <c r="P57" s="6"/>
      <c r="Q57" s="6"/>
      <c r="R57" s="6"/>
      <c r="S57" s="6"/>
      <c r="T57" s="6"/>
      <c r="U57" s="6"/>
      <c r="V57" s="6"/>
      <c r="W57" s="6"/>
      <c r="X57" s="6"/>
      <c r="Y57" s="6"/>
      <c r="Z57" s="6"/>
    </row>
    <row r="58" spans="2:26" ht="15.75" x14ac:dyDescent="0.5">
      <c r="B58" s="6"/>
      <c r="C58" s="94"/>
      <c r="D58" s="10"/>
      <c r="E58" s="10"/>
      <c r="F58" s="10"/>
      <c r="G58" s="94"/>
      <c r="H58" s="94"/>
      <c r="I58" s="94"/>
      <c r="J58" s="23"/>
      <c r="K58" s="6"/>
      <c r="L58" s="6"/>
      <c r="M58" s="6"/>
      <c r="N58" s="6"/>
      <c r="O58" s="6"/>
      <c r="P58" s="6"/>
      <c r="Q58" s="6"/>
      <c r="R58" s="6"/>
      <c r="S58" s="6"/>
      <c r="T58" s="6"/>
      <c r="U58" s="6"/>
      <c r="V58" s="6"/>
      <c r="W58" s="6"/>
      <c r="X58" s="6"/>
      <c r="Y58" s="6"/>
      <c r="Z58" s="6"/>
    </row>
    <row r="59" spans="2:26" ht="15.75" x14ac:dyDescent="0.5">
      <c r="B59" s="6"/>
      <c r="C59" s="94"/>
      <c r="D59" s="10"/>
      <c r="E59" s="10"/>
      <c r="F59" s="10"/>
      <c r="G59" s="94"/>
      <c r="H59" s="94"/>
      <c r="I59" s="94"/>
      <c r="J59" s="23"/>
      <c r="K59" s="6"/>
      <c r="L59" s="6"/>
      <c r="M59" s="6"/>
      <c r="N59" s="6"/>
      <c r="O59" s="6"/>
      <c r="P59" s="6"/>
      <c r="Q59" s="6"/>
      <c r="R59" s="6"/>
      <c r="S59" s="6"/>
      <c r="T59" s="6"/>
      <c r="U59" s="6"/>
      <c r="V59" s="6"/>
      <c r="W59" s="6"/>
      <c r="X59" s="6"/>
      <c r="Y59" s="6"/>
      <c r="Z59" s="6"/>
    </row>
    <row r="60" spans="2:26" ht="18" x14ac:dyDescent="0.55000000000000004">
      <c r="B60" s="127"/>
      <c r="C60" s="6"/>
      <c r="D60" s="10"/>
      <c r="E60" s="10"/>
      <c r="F60" s="10"/>
      <c r="G60" s="94"/>
      <c r="H60" s="74"/>
      <c r="I60" s="94"/>
      <c r="J60" s="94"/>
      <c r="K60" s="94"/>
      <c r="L60" s="94"/>
      <c r="M60" s="23"/>
      <c r="N60" s="6"/>
      <c r="O60" s="6"/>
      <c r="P60" s="6"/>
      <c r="Q60" s="6"/>
      <c r="R60" s="6"/>
      <c r="S60" s="6"/>
      <c r="T60" s="6"/>
      <c r="U60" s="6"/>
      <c r="V60" s="6"/>
      <c r="W60" s="6"/>
      <c r="X60" s="6"/>
      <c r="Y60" s="6"/>
      <c r="Z60" s="6"/>
    </row>
    <row r="61" spans="2:26" ht="15.75" x14ac:dyDescent="0.5">
      <c r="B61" s="292" t="s">
        <v>86</v>
      </c>
      <c r="C61" s="292"/>
      <c r="D61" s="292"/>
      <c r="E61" s="292"/>
      <c r="F61" s="292"/>
      <c r="G61" s="292"/>
      <c r="H61" s="6"/>
      <c r="I61" s="6"/>
      <c r="J61" s="6"/>
      <c r="K61" s="6"/>
      <c r="L61" s="6"/>
      <c r="M61" s="6"/>
      <c r="N61" s="6"/>
      <c r="O61" s="6"/>
      <c r="P61" s="6"/>
      <c r="Q61" s="6"/>
      <c r="R61" s="6"/>
      <c r="S61" s="6"/>
      <c r="T61" s="6"/>
      <c r="U61" s="6"/>
      <c r="V61" s="6"/>
      <c r="W61" s="6"/>
      <c r="X61" s="6"/>
      <c r="Y61" s="6"/>
      <c r="Z61" s="6"/>
    </row>
    <row r="62" spans="2:26" ht="15.75" x14ac:dyDescent="0.5">
      <c r="B62" s="95"/>
      <c r="C62" s="68" t="s">
        <v>87</v>
      </c>
      <c r="D62" s="68"/>
      <c r="E62" s="68"/>
      <c r="F62" s="68"/>
      <c r="G62" s="68"/>
      <c r="H62" s="68"/>
      <c r="I62" s="68"/>
      <c r="J62" s="68"/>
      <c r="K62" s="68"/>
      <c r="L62" s="68"/>
      <c r="M62" s="68"/>
      <c r="N62" s="68"/>
      <c r="O62" s="68"/>
      <c r="P62" s="68"/>
      <c r="Q62" s="68"/>
      <c r="R62" s="68"/>
      <c r="S62" s="68"/>
      <c r="T62" s="68"/>
      <c r="U62" s="68"/>
      <c r="V62" s="68"/>
      <c r="W62" s="6"/>
      <c r="X62" s="6"/>
      <c r="Y62" s="6"/>
      <c r="Z62" s="6"/>
    </row>
    <row r="63" spans="2:26" ht="15.75" x14ac:dyDescent="0.5">
      <c r="B63" s="95"/>
      <c r="C63" s="68" t="s">
        <v>88</v>
      </c>
      <c r="D63" s="68"/>
      <c r="E63" s="68"/>
      <c r="F63" s="68"/>
      <c r="G63" s="68"/>
      <c r="H63" s="68"/>
      <c r="I63" s="68"/>
      <c r="J63" s="68"/>
      <c r="K63" s="68"/>
      <c r="L63" s="68"/>
      <c r="M63" s="68"/>
      <c r="N63" s="68"/>
      <c r="O63" s="68"/>
      <c r="P63" s="68"/>
      <c r="Q63" s="68"/>
      <c r="R63" s="68"/>
      <c r="S63" s="68"/>
      <c r="T63" s="68"/>
      <c r="U63" s="68"/>
      <c r="V63" s="68"/>
      <c r="W63" s="6"/>
      <c r="X63" s="6"/>
      <c r="Y63" s="6"/>
      <c r="Z63" s="6"/>
    </row>
    <row r="64" spans="2:26" ht="15.75" x14ac:dyDescent="0.5">
      <c r="B64" s="95"/>
      <c r="C64" s="70" t="s">
        <v>343</v>
      </c>
      <c r="D64" s="71"/>
      <c r="E64" s="71"/>
      <c r="F64" s="71"/>
      <c r="G64" s="71"/>
      <c r="H64" s="71"/>
      <c r="I64" s="71"/>
      <c r="J64" s="71"/>
      <c r="K64" s="71"/>
      <c r="L64" s="71"/>
      <c r="M64" s="71"/>
      <c r="N64" s="72"/>
      <c r="O64" s="71"/>
      <c r="P64" s="71"/>
      <c r="Q64" s="71"/>
      <c r="R64" s="71"/>
      <c r="S64" s="71"/>
      <c r="T64" s="71"/>
      <c r="U64" s="71"/>
      <c r="V64" s="71"/>
      <c r="W64" s="6"/>
      <c r="X64" s="6"/>
      <c r="Y64" s="6"/>
      <c r="Z64" s="6"/>
    </row>
    <row r="65" spans="2:26" ht="15.75" x14ac:dyDescent="0.5">
      <c r="B65" s="95"/>
      <c r="C65" s="108"/>
      <c r="D65" s="108"/>
      <c r="E65" s="108"/>
      <c r="F65" s="108"/>
      <c r="G65" s="108"/>
      <c r="H65" s="108"/>
      <c r="I65" s="108"/>
      <c r="J65" s="108"/>
      <c r="K65" s="73"/>
      <c r="L65" s="108"/>
      <c r="M65" s="108"/>
      <c r="N65" s="108"/>
      <c r="O65" s="73"/>
      <c r="P65" s="108"/>
      <c r="Q65" s="108"/>
      <c r="R65" s="108"/>
      <c r="S65" s="108"/>
      <c r="T65" s="108"/>
      <c r="U65" s="108"/>
      <c r="V65" s="108"/>
      <c r="W65" s="6"/>
      <c r="X65" s="6"/>
      <c r="Y65" s="6"/>
      <c r="Z65" s="6"/>
    </row>
    <row r="66" spans="2:26" ht="15.75" x14ac:dyDescent="0.5">
      <c r="B66" s="6"/>
      <c r="C66" s="262"/>
      <c r="D66" s="257" t="s">
        <v>89</v>
      </c>
      <c r="E66" s="257"/>
      <c r="F66" s="257"/>
      <c r="G66" s="293" t="s">
        <v>90</v>
      </c>
      <c r="H66" s="257" t="s">
        <v>91</v>
      </c>
      <c r="I66" s="257" t="s">
        <v>92</v>
      </c>
      <c r="J66" s="257" t="s">
        <v>93</v>
      </c>
      <c r="K66" s="257"/>
      <c r="L66" s="258" t="s">
        <v>94</v>
      </c>
      <c r="M66" s="258"/>
      <c r="N66" s="258" t="s">
        <v>95</v>
      </c>
      <c r="O66" s="258"/>
      <c r="P66" s="257" t="s">
        <v>96</v>
      </c>
      <c r="Q66" s="257"/>
      <c r="R66" s="257"/>
      <c r="S66" s="258" t="s">
        <v>43</v>
      </c>
      <c r="T66" s="258"/>
      <c r="U66" s="258"/>
      <c r="V66" s="258"/>
      <c r="W66" s="258"/>
      <c r="X66" s="258"/>
      <c r="Y66" s="258"/>
    </row>
    <row r="67" spans="2:26" ht="31.5" customHeight="1" x14ac:dyDescent="0.5">
      <c r="B67" s="6"/>
      <c r="C67" s="262"/>
      <c r="D67" s="257"/>
      <c r="E67" s="257"/>
      <c r="F67" s="257"/>
      <c r="G67" s="294"/>
      <c r="H67" s="257"/>
      <c r="I67" s="257"/>
      <c r="J67" s="181" t="s">
        <v>97</v>
      </c>
      <c r="K67" s="181" t="s">
        <v>98</v>
      </c>
      <c r="L67" s="181" t="s">
        <v>99</v>
      </c>
      <c r="M67" s="181" t="s">
        <v>100</v>
      </c>
      <c r="N67" s="182" t="s">
        <v>101</v>
      </c>
      <c r="O67" s="182" t="s">
        <v>102</v>
      </c>
      <c r="P67" s="257"/>
      <c r="Q67" s="257"/>
      <c r="R67" s="257"/>
      <c r="S67" s="258"/>
      <c r="T67" s="258"/>
      <c r="U67" s="258"/>
      <c r="V67" s="258"/>
      <c r="W67" s="258"/>
      <c r="X67" s="258"/>
      <c r="Y67" s="258"/>
    </row>
    <row r="68" spans="2:26" ht="15.75" x14ac:dyDescent="0.5">
      <c r="B68" s="6"/>
      <c r="C68" s="64"/>
      <c r="D68" s="242"/>
      <c r="E68" s="242"/>
      <c r="F68" s="242"/>
      <c r="G68" s="34"/>
      <c r="H68" s="35"/>
      <c r="I68" s="36"/>
      <c r="J68" s="37"/>
      <c r="K68" s="37"/>
      <c r="L68" s="105"/>
      <c r="M68" s="38" t="str">
        <f>IF(J68="","",IF(L68="",0,L68*K68/J68))</f>
        <v/>
      </c>
      <c r="N68" s="65" t="str">
        <f>IF(OR($H68="",$I68="",$J68="",$K68="",$G68=""),"",(((I68*K68)+M68)*G68))</f>
        <v/>
      </c>
      <c r="O68" s="65" t="str">
        <f>IF($N68="","",N68*H68)</f>
        <v/>
      </c>
      <c r="P68" s="242"/>
      <c r="Q68" s="242"/>
      <c r="R68" s="242"/>
      <c r="S68" s="253"/>
      <c r="T68" s="253"/>
      <c r="U68" s="253"/>
      <c r="V68" s="253"/>
      <c r="W68" s="253"/>
      <c r="X68" s="253"/>
      <c r="Y68" s="253"/>
    </row>
    <row r="69" spans="2:26" ht="15.75" x14ac:dyDescent="0.5">
      <c r="B69" s="6"/>
      <c r="C69" s="64"/>
      <c r="D69" s="242"/>
      <c r="E69" s="242"/>
      <c r="F69" s="242"/>
      <c r="G69" s="34"/>
      <c r="H69" s="35"/>
      <c r="I69" s="36"/>
      <c r="J69" s="37"/>
      <c r="K69" s="37"/>
      <c r="L69" s="105"/>
      <c r="M69" s="38" t="str">
        <f t="shared" ref="M69:M112" si="0">IF(J69="","",IF(L69="",0,L69*K69/J69))</f>
        <v/>
      </c>
      <c r="N69" s="65" t="str">
        <f t="shared" ref="N69:N112" si="1">IF(OR($H69="",$I69="",$J69="",$K69="",$G69=""),"",(((I69*K69)+M69)*G69))</f>
        <v/>
      </c>
      <c r="O69" s="65" t="str">
        <f t="shared" ref="O69:O112" si="2">IF($N69="","",N69*H69)</f>
        <v/>
      </c>
      <c r="P69" s="242"/>
      <c r="Q69" s="242"/>
      <c r="R69" s="242"/>
      <c r="S69" s="253"/>
      <c r="T69" s="253"/>
      <c r="U69" s="253"/>
      <c r="V69" s="253"/>
      <c r="W69" s="253"/>
      <c r="X69" s="253"/>
      <c r="Y69" s="253"/>
    </row>
    <row r="70" spans="2:26" ht="15.75" x14ac:dyDescent="0.5">
      <c r="B70" s="6"/>
      <c r="C70" s="64"/>
      <c r="D70" s="242"/>
      <c r="E70" s="242"/>
      <c r="F70" s="242"/>
      <c r="G70" s="34"/>
      <c r="H70" s="35"/>
      <c r="I70" s="36"/>
      <c r="J70" s="37"/>
      <c r="K70" s="37"/>
      <c r="L70" s="105"/>
      <c r="M70" s="38" t="str">
        <f t="shared" si="0"/>
        <v/>
      </c>
      <c r="N70" s="65" t="str">
        <f t="shared" si="1"/>
        <v/>
      </c>
      <c r="O70" s="65" t="str">
        <f t="shared" si="2"/>
        <v/>
      </c>
      <c r="P70" s="242"/>
      <c r="Q70" s="242"/>
      <c r="R70" s="242"/>
      <c r="S70" s="253"/>
      <c r="T70" s="253"/>
      <c r="U70" s="253"/>
      <c r="V70" s="253"/>
      <c r="W70" s="253"/>
      <c r="X70" s="253"/>
      <c r="Y70" s="253"/>
    </row>
    <row r="71" spans="2:26" ht="15.75" x14ac:dyDescent="0.5">
      <c r="B71" s="6"/>
      <c r="C71" s="64"/>
      <c r="D71" s="242"/>
      <c r="E71" s="242"/>
      <c r="F71" s="242"/>
      <c r="G71" s="34"/>
      <c r="H71" s="35"/>
      <c r="I71" s="36"/>
      <c r="J71" s="37"/>
      <c r="K71" s="37"/>
      <c r="L71" s="105"/>
      <c r="M71" s="38" t="str">
        <f t="shared" si="0"/>
        <v/>
      </c>
      <c r="N71" s="65" t="str">
        <f t="shared" si="1"/>
        <v/>
      </c>
      <c r="O71" s="65" t="str">
        <f t="shared" si="2"/>
        <v/>
      </c>
      <c r="P71" s="242"/>
      <c r="Q71" s="242"/>
      <c r="R71" s="242"/>
      <c r="S71" s="253"/>
      <c r="T71" s="253"/>
      <c r="U71" s="253"/>
      <c r="V71" s="253"/>
      <c r="W71" s="253"/>
      <c r="X71" s="253"/>
      <c r="Y71" s="253"/>
    </row>
    <row r="72" spans="2:26" ht="15.75" x14ac:dyDescent="0.5">
      <c r="B72" s="6"/>
      <c r="C72" s="64"/>
      <c r="D72" s="242"/>
      <c r="E72" s="242"/>
      <c r="F72" s="242"/>
      <c r="G72" s="34"/>
      <c r="H72" s="35"/>
      <c r="I72" s="36"/>
      <c r="J72" s="37"/>
      <c r="K72" s="37"/>
      <c r="L72" s="105"/>
      <c r="M72" s="38" t="str">
        <f t="shared" si="0"/>
        <v/>
      </c>
      <c r="N72" s="65" t="str">
        <f t="shared" si="1"/>
        <v/>
      </c>
      <c r="O72" s="65" t="str">
        <f t="shared" si="2"/>
        <v/>
      </c>
      <c r="P72" s="242"/>
      <c r="Q72" s="242"/>
      <c r="R72" s="242"/>
      <c r="S72" s="253"/>
      <c r="T72" s="253"/>
      <c r="U72" s="253"/>
      <c r="V72" s="253"/>
      <c r="W72" s="253"/>
      <c r="X72" s="253"/>
      <c r="Y72" s="253"/>
    </row>
    <row r="73" spans="2:26" ht="15.75" x14ac:dyDescent="0.5">
      <c r="B73" s="6"/>
      <c r="C73" s="64"/>
      <c r="D73" s="242"/>
      <c r="E73" s="242"/>
      <c r="F73" s="242"/>
      <c r="G73" s="34"/>
      <c r="H73" s="35"/>
      <c r="I73" s="36"/>
      <c r="J73" s="37"/>
      <c r="K73" s="37"/>
      <c r="L73" s="105"/>
      <c r="M73" s="38" t="str">
        <f t="shared" si="0"/>
        <v/>
      </c>
      <c r="N73" s="65" t="str">
        <f t="shared" si="1"/>
        <v/>
      </c>
      <c r="O73" s="65" t="str">
        <f t="shared" si="2"/>
        <v/>
      </c>
      <c r="P73" s="242"/>
      <c r="Q73" s="242"/>
      <c r="R73" s="242"/>
      <c r="S73" s="253"/>
      <c r="T73" s="253"/>
      <c r="U73" s="253"/>
      <c r="V73" s="253"/>
      <c r="W73" s="253"/>
      <c r="X73" s="253"/>
      <c r="Y73" s="253"/>
    </row>
    <row r="74" spans="2:26" ht="15.75" x14ac:dyDescent="0.5">
      <c r="B74" s="6"/>
      <c r="C74" s="64"/>
      <c r="D74" s="242"/>
      <c r="E74" s="242"/>
      <c r="F74" s="242"/>
      <c r="G74" s="34"/>
      <c r="H74" s="35"/>
      <c r="I74" s="36"/>
      <c r="J74" s="37"/>
      <c r="K74" s="37"/>
      <c r="L74" s="105"/>
      <c r="M74" s="38" t="str">
        <f t="shared" si="0"/>
        <v/>
      </c>
      <c r="N74" s="65" t="str">
        <f t="shared" si="1"/>
        <v/>
      </c>
      <c r="O74" s="65" t="str">
        <f t="shared" si="2"/>
        <v/>
      </c>
      <c r="P74" s="242"/>
      <c r="Q74" s="242"/>
      <c r="R74" s="242"/>
      <c r="S74" s="253"/>
      <c r="T74" s="253"/>
      <c r="U74" s="253"/>
      <c r="V74" s="253"/>
      <c r="W74" s="253"/>
      <c r="X74" s="253"/>
      <c r="Y74" s="253"/>
    </row>
    <row r="75" spans="2:26" ht="15.75" x14ac:dyDescent="0.5">
      <c r="B75" s="6"/>
      <c r="C75" s="64"/>
      <c r="D75" s="242"/>
      <c r="E75" s="242"/>
      <c r="F75" s="242"/>
      <c r="G75" s="34"/>
      <c r="H75" s="35"/>
      <c r="I75" s="36"/>
      <c r="J75" s="37"/>
      <c r="K75" s="37"/>
      <c r="L75" s="105"/>
      <c r="M75" s="38" t="str">
        <f t="shared" si="0"/>
        <v/>
      </c>
      <c r="N75" s="65" t="str">
        <f t="shared" si="1"/>
        <v/>
      </c>
      <c r="O75" s="65" t="str">
        <f t="shared" si="2"/>
        <v/>
      </c>
      <c r="P75" s="242"/>
      <c r="Q75" s="242"/>
      <c r="R75" s="242"/>
      <c r="S75" s="253"/>
      <c r="T75" s="253"/>
      <c r="U75" s="253"/>
      <c r="V75" s="253"/>
      <c r="W75" s="253"/>
      <c r="X75" s="253"/>
      <c r="Y75" s="253"/>
    </row>
    <row r="76" spans="2:26" ht="15.75" x14ac:dyDescent="0.5">
      <c r="B76" s="6"/>
      <c r="C76" s="64"/>
      <c r="D76" s="242"/>
      <c r="E76" s="242"/>
      <c r="F76" s="242"/>
      <c r="G76" s="34"/>
      <c r="H76" s="35"/>
      <c r="I76" s="36"/>
      <c r="J76" s="37"/>
      <c r="K76" s="37"/>
      <c r="L76" s="105"/>
      <c r="M76" s="38" t="str">
        <f t="shared" si="0"/>
        <v/>
      </c>
      <c r="N76" s="65" t="str">
        <f t="shared" si="1"/>
        <v/>
      </c>
      <c r="O76" s="65" t="str">
        <f t="shared" si="2"/>
        <v/>
      </c>
      <c r="P76" s="242"/>
      <c r="Q76" s="242"/>
      <c r="R76" s="242"/>
      <c r="S76" s="253"/>
      <c r="T76" s="253"/>
      <c r="U76" s="253"/>
      <c r="V76" s="253"/>
      <c r="W76" s="253"/>
      <c r="X76" s="253"/>
      <c r="Y76" s="253"/>
    </row>
    <row r="77" spans="2:26" ht="15.75" x14ac:dyDescent="0.5">
      <c r="B77" s="6"/>
      <c r="C77" s="64"/>
      <c r="D77" s="242"/>
      <c r="E77" s="242"/>
      <c r="F77" s="242"/>
      <c r="G77" s="34"/>
      <c r="H77" s="35"/>
      <c r="I77" s="36"/>
      <c r="J77" s="37"/>
      <c r="K77" s="37"/>
      <c r="L77" s="105"/>
      <c r="M77" s="38" t="str">
        <f t="shared" si="0"/>
        <v/>
      </c>
      <c r="N77" s="65" t="str">
        <f t="shared" si="1"/>
        <v/>
      </c>
      <c r="O77" s="65" t="str">
        <f t="shared" si="2"/>
        <v/>
      </c>
      <c r="P77" s="242"/>
      <c r="Q77" s="242"/>
      <c r="R77" s="242"/>
      <c r="S77" s="253"/>
      <c r="T77" s="253"/>
      <c r="U77" s="253"/>
      <c r="V77" s="253"/>
      <c r="W77" s="253"/>
      <c r="X77" s="253"/>
      <c r="Y77" s="253"/>
    </row>
    <row r="78" spans="2:26" ht="15.75" x14ac:dyDescent="0.5">
      <c r="B78" s="6"/>
      <c r="C78" s="64"/>
      <c r="D78" s="242"/>
      <c r="E78" s="242"/>
      <c r="F78" s="242"/>
      <c r="G78" s="34"/>
      <c r="H78" s="35"/>
      <c r="I78" s="36"/>
      <c r="J78" s="37"/>
      <c r="K78" s="37"/>
      <c r="L78" s="105"/>
      <c r="M78" s="38" t="str">
        <f t="shared" si="0"/>
        <v/>
      </c>
      <c r="N78" s="65" t="str">
        <f t="shared" si="1"/>
        <v/>
      </c>
      <c r="O78" s="65" t="str">
        <f t="shared" si="2"/>
        <v/>
      </c>
      <c r="P78" s="242"/>
      <c r="Q78" s="242"/>
      <c r="R78" s="242"/>
      <c r="S78" s="253"/>
      <c r="T78" s="253"/>
      <c r="U78" s="253"/>
      <c r="V78" s="253"/>
      <c r="W78" s="253"/>
      <c r="X78" s="253"/>
      <c r="Y78" s="253"/>
    </row>
    <row r="79" spans="2:26" ht="15.75" x14ac:dyDescent="0.5">
      <c r="B79" s="6"/>
      <c r="C79" s="64"/>
      <c r="D79" s="242"/>
      <c r="E79" s="242"/>
      <c r="F79" s="242"/>
      <c r="G79" s="34"/>
      <c r="H79" s="35"/>
      <c r="I79" s="36"/>
      <c r="J79" s="37"/>
      <c r="K79" s="37"/>
      <c r="L79" s="105"/>
      <c r="M79" s="38" t="str">
        <f t="shared" si="0"/>
        <v/>
      </c>
      <c r="N79" s="65" t="str">
        <f t="shared" si="1"/>
        <v/>
      </c>
      <c r="O79" s="65" t="str">
        <f t="shared" si="2"/>
        <v/>
      </c>
      <c r="P79" s="242"/>
      <c r="Q79" s="242"/>
      <c r="R79" s="242"/>
      <c r="S79" s="253"/>
      <c r="T79" s="253"/>
      <c r="U79" s="253"/>
      <c r="V79" s="253"/>
      <c r="W79" s="253"/>
      <c r="X79" s="253"/>
      <c r="Y79" s="253"/>
    </row>
    <row r="80" spans="2:26" ht="15.75" x14ac:dyDescent="0.5">
      <c r="B80" s="6"/>
      <c r="C80" s="64"/>
      <c r="D80" s="242"/>
      <c r="E80" s="242"/>
      <c r="F80" s="242"/>
      <c r="G80" s="34"/>
      <c r="H80" s="35"/>
      <c r="I80" s="36"/>
      <c r="J80" s="37"/>
      <c r="K80" s="37"/>
      <c r="L80" s="105"/>
      <c r="M80" s="38" t="str">
        <f t="shared" si="0"/>
        <v/>
      </c>
      <c r="N80" s="65" t="str">
        <f t="shared" si="1"/>
        <v/>
      </c>
      <c r="O80" s="65" t="str">
        <f t="shared" si="2"/>
        <v/>
      </c>
      <c r="P80" s="242"/>
      <c r="Q80" s="242"/>
      <c r="R80" s="242"/>
      <c r="S80" s="253"/>
      <c r="T80" s="253"/>
      <c r="U80" s="253"/>
      <c r="V80" s="253"/>
      <c r="W80" s="253"/>
      <c r="X80" s="253"/>
      <c r="Y80" s="253"/>
    </row>
    <row r="81" spans="2:25" ht="15.75" x14ac:dyDescent="0.5">
      <c r="B81" s="6"/>
      <c r="C81" s="64"/>
      <c r="D81" s="242"/>
      <c r="E81" s="242"/>
      <c r="F81" s="242"/>
      <c r="G81" s="34"/>
      <c r="H81" s="35"/>
      <c r="I81" s="36"/>
      <c r="J81" s="37"/>
      <c r="K81" s="37"/>
      <c r="L81" s="105"/>
      <c r="M81" s="38" t="str">
        <f t="shared" si="0"/>
        <v/>
      </c>
      <c r="N81" s="65" t="str">
        <f t="shared" si="1"/>
        <v/>
      </c>
      <c r="O81" s="65" t="str">
        <f t="shared" si="2"/>
        <v/>
      </c>
      <c r="P81" s="242"/>
      <c r="Q81" s="242"/>
      <c r="R81" s="242"/>
      <c r="S81" s="253"/>
      <c r="T81" s="253"/>
      <c r="U81" s="253"/>
      <c r="V81" s="253"/>
      <c r="W81" s="253"/>
      <c r="X81" s="253"/>
      <c r="Y81" s="253"/>
    </row>
    <row r="82" spans="2:25" ht="15.75" x14ac:dyDescent="0.5">
      <c r="B82" s="6"/>
      <c r="C82" s="64"/>
      <c r="D82" s="242"/>
      <c r="E82" s="242"/>
      <c r="F82" s="242"/>
      <c r="G82" s="34"/>
      <c r="H82" s="35"/>
      <c r="I82" s="36"/>
      <c r="J82" s="37"/>
      <c r="K82" s="37"/>
      <c r="L82" s="105"/>
      <c r="M82" s="38" t="str">
        <f t="shared" si="0"/>
        <v/>
      </c>
      <c r="N82" s="65" t="str">
        <f t="shared" si="1"/>
        <v/>
      </c>
      <c r="O82" s="65" t="str">
        <f t="shared" si="2"/>
        <v/>
      </c>
      <c r="P82" s="242"/>
      <c r="Q82" s="242"/>
      <c r="R82" s="242"/>
      <c r="S82" s="253"/>
      <c r="T82" s="253"/>
      <c r="U82" s="253"/>
      <c r="V82" s="253"/>
      <c r="W82" s="253"/>
      <c r="X82" s="253"/>
      <c r="Y82" s="253"/>
    </row>
    <row r="83" spans="2:25" ht="15.75" x14ac:dyDescent="0.5">
      <c r="B83" s="6"/>
      <c r="C83" s="64"/>
      <c r="D83" s="242"/>
      <c r="E83" s="242"/>
      <c r="F83" s="242"/>
      <c r="G83" s="34"/>
      <c r="H83" s="35"/>
      <c r="I83" s="36"/>
      <c r="J83" s="37"/>
      <c r="K83" s="37"/>
      <c r="L83" s="105"/>
      <c r="M83" s="38" t="str">
        <f t="shared" si="0"/>
        <v/>
      </c>
      <c r="N83" s="65" t="str">
        <f t="shared" si="1"/>
        <v/>
      </c>
      <c r="O83" s="65" t="str">
        <f t="shared" si="2"/>
        <v/>
      </c>
      <c r="P83" s="242"/>
      <c r="Q83" s="242"/>
      <c r="R83" s="242"/>
      <c r="S83" s="253"/>
      <c r="T83" s="253"/>
      <c r="U83" s="253"/>
      <c r="V83" s="253"/>
      <c r="W83" s="253"/>
      <c r="X83" s="253"/>
      <c r="Y83" s="253"/>
    </row>
    <row r="84" spans="2:25" ht="15.75" x14ac:dyDescent="0.5">
      <c r="B84" s="6"/>
      <c r="C84" s="64"/>
      <c r="D84" s="242"/>
      <c r="E84" s="242"/>
      <c r="F84" s="242"/>
      <c r="G84" s="34"/>
      <c r="H84" s="35"/>
      <c r="I84" s="36"/>
      <c r="J84" s="37"/>
      <c r="K84" s="37"/>
      <c r="L84" s="105"/>
      <c r="M84" s="38" t="str">
        <f t="shared" si="0"/>
        <v/>
      </c>
      <c r="N84" s="65" t="str">
        <f t="shared" si="1"/>
        <v/>
      </c>
      <c r="O84" s="65" t="str">
        <f t="shared" si="2"/>
        <v/>
      </c>
      <c r="P84" s="242"/>
      <c r="Q84" s="242"/>
      <c r="R84" s="242"/>
      <c r="S84" s="253"/>
      <c r="T84" s="253"/>
      <c r="U84" s="253"/>
      <c r="V84" s="253"/>
      <c r="W84" s="253"/>
      <c r="X84" s="253"/>
      <c r="Y84" s="253"/>
    </row>
    <row r="85" spans="2:25" ht="15.75" x14ac:dyDescent="0.5">
      <c r="B85" s="6"/>
      <c r="C85" s="64"/>
      <c r="D85" s="242"/>
      <c r="E85" s="242"/>
      <c r="F85" s="242"/>
      <c r="G85" s="34"/>
      <c r="H85" s="35"/>
      <c r="I85" s="36"/>
      <c r="J85" s="37"/>
      <c r="K85" s="37"/>
      <c r="L85" s="105"/>
      <c r="M85" s="38" t="str">
        <f t="shared" si="0"/>
        <v/>
      </c>
      <c r="N85" s="65" t="str">
        <f t="shared" si="1"/>
        <v/>
      </c>
      <c r="O85" s="65" t="str">
        <f t="shared" si="2"/>
        <v/>
      </c>
      <c r="P85" s="242"/>
      <c r="Q85" s="242"/>
      <c r="R85" s="242"/>
      <c r="S85" s="253"/>
      <c r="T85" s="253"/>
      <c r="U85" s="253"/>
      <c r="V85" s="253"/>
      <c r="W85" s="253"/>
      <c r="X85" s="253"/>
      <c r="Y85" s="253"/>
    </row>
    <row r="86" spans="2:25" ht="15.75" x14ac:dyDescent="0.5">
      <c r="B86" s="6"/>
      <c r="C86" s="64"/>
      <c r="D86" s="242"/>
      <c r="E86" s="242"/>
      <c r="F86" s="242"/>
      <c r="G86" s="34"/>
      <c r="H86" s="35"/>
      <c r="I86" s="36"/>
      <c r="J86" s="37"/>
      <c r="K86" s="37"/>
      <c r="L86" s="105"/>
      <c r="M86" s="38" t="str">
        <f t="shared" si="0"/>
        <v/>
      </c>
      <c r="N86" s="65" t="str">
        <f t="shared" si="1"/>
        <v/>
      </c>
      <c r="O86" s="65" t="str">
        <f t="shared" si="2"/>
        <v/>
      </c>
      <c r="P86" s="242"/>
      <c r="Q86" s="242"/>
      <c r="R86" s="242"/>
      <c r="S86" s="253"/>
      <c r="T86" s="253"/>
      <c r="U86" s="253"/>
      <c r="V86" s="253"/>
      <c r="W86" s="253"/>
      <c r="X86" s="253"/>
      <c r="Y86" s="253"/>
    </row>
    <row r="87" spans="2:25" ht="15.75" x14ac:dyDescent="0.5">
      <c r="B87" s="6"/>
      <c r="C87" s="64"/>
      <c r="D87" s="242"/>
      <c r="E87" s="242"/>
      <c r="F87" s="242"/>
      <c r="G87" s="34"/>
      <c r="H87" s="35"/>
      <c r="I87" s="36"/>
      <c r="J87" s="37"/>
      <c r="K87" s="37"/>
      <c r="L87" s="105"/>
      <c r="M87" s="38" t="str">
        <f t="shared" si="0"/>
        <v/>
      </c>
      <c r="N87" s="65" t="str">
        <f t="shared" si="1"/>
        <v/>
      </c>
      <c r="O87" s="65" t="str">
        <f t="shared" si="2"/>
        <v/>
      </c>
      <c r="P87" s="242"/>
      <c r="Q87" s="242"/>
      <c r="R87" s="242"/>
      <c r="S87" s="253"/>
      <c r="T87" s="253"/>
      <c r="U87" s="253"/>
      <c r="V87" s="253"/>
      <c r="W87" s="253"/>
      <c r="X87" s="253"/>
      <c r="Y87" s="253"/>
    </row>
    <row r="88" spans="2:25" ht="15.75" x14ac:dyDescent="0.5">
      <c r="B88" s="6"/>
      <c r="C88" s="64"/>
      <c r="D88" s="242"/>
      <c r="E88" s="242"/>
      <c r="F88" s="242"/>
      <c r="G88" s="34"/>
      <c r="H88" s="35"/>
      <c r="I88" s="36"/>
      <c r="J88" s="37"/>
      <c r="K88" s="37"/>
      <c r="L88" s="105"/>
      <c r="M88" s="38" t="str">
        <f t="shared" si="0"/>
        <v/>
      </c>
      <c r="N88" s="65" t="str">
        <f t="shared" si="1"/>
        <v/>
      </c>
      <c r="O88" s="65" t="str">
        <f t="shared" si="2"/>
        <v/>
      </c>
      <c r="P88" s="242"/>
      <c r="Q88" s="242"/>
      <c r="R88" s="242"/>
      <c r="S88" s="253"/>
      <c r="T88" s="253"/>
      <c r="U88" s="253"/>
      <c r="V88" s="253"/>
      <c r="W88" s="253"/>
      <c r="X88" s="253"/>
      <c r="Y88" s="253"/>
    </row>
    <row r="89" spans="2:25" ht="15.75" x14ac:dyDescent="0.5">
      <c r="B89" s="6"/>
      <c r="C89" s="64"/>
      <c r="D89" s="242"/>
      <c r="E89" s="242"/>
      <c r="F89" s="242"/>
      <c r="G89" s="34"/>
      <c r="H89" s="35"/>
      <c r="I89" s="36"/>
      <c r="J89" s="37"/>
      <c r="K89" s="37"/>
      <c r="L89" s="105"/>
      <c r="M89" s="38" t="str">
        <f t="shared" si="0"/>
        <v/>
      </c>
      <c r="N89" s="65" t="str">
        <f t="shared" si="1"/>
        <v/>
      </c>
      <c r="O89" s="65" t="str">
        <f t="shared" si="2"/>
        <v/>
      </c>
      <c r="P89" s="242"/>
      <c r="Q89" s="242"/>
      <c r="R89" s="242"/>
      <c r="S89" s="253"/>
      <c r="T89" s="253"/>
      <c r="U89" s="253"/>
      <c r="V89" s="253"/>
      <c r="W89" s="253"/>
      <c r="X89" s="253"/>
      <c r="Y89" s="253"/>
    </row>
    <row r="90" spans="2:25" ht="15.75" x14ac:dyDescent="0.5">
      <c r="B90" s="6"/>
      <c r="C90" s="64"/>
      <c r="D90" s="242"/>
      <c r="E90" s="242"/>
      <c r="F90" s="242"/>
      <c r="G90" s="34"/>
      <c r="H90" s="35"/>
      <c r="I90" s="36"/>
      <c r="J90" s="37"/>
      <c r="K90" s="37"/>
      <c r="L90" s="105"/>
      <c r="M90" s="38" t="str">
        <f t="shared" si="0"/>
        <v/>
      </c>
      <c r="N90" s="65" t="str">
        <f t="shared" si="1"/>
        <v/>
      </c>
      <c r="O90" s="65" t="str">
        <f t="shared" si="2"/>
        <v/>
      </c>
      <c r="P90" s="242"/>
      <c r="Q90" s="242"/>
      <c r="R90" s="242"/>
      <c r="S90" s="253"/>
      <c r="T90" s="253"/>
      <c r="U90" s="253"/>
      <c r="V90" s="253"/>
      <c r="W90" s="253"/>
      <c r="X90" s="253"/>
      <c r="Y90" s="253"/>
    </row>
    <row r="91" spans="2:25" ht="15.75" x14ac:dyDescent="0.5">
      <c r="B91" s="6"/>
      <c r="C91" s="64"/>
      <c r="D91" s="242"/>
      <c r="E91" s="242"/>
      <c r="F91" s="242"/>
      <c r="G91" s="34"/>
      <c r="H91" s="35"/>
      <c r="I91" s="36"/>
      <c r="J91" s="37"/>
      <c r="K91" s="37"/>
      <c r="L91" s="105"/>
      <c r="M91" s="38" t="str">
        <f t="shared" si="0"/>
        <v/>
      </c>
      <c r="N91" s="65" t="str">
        <f t="shared" si="1"/>
        <v/>
      </c>
      <c r="O91" s="65" t="str">
        <f t="shared" si="2"/>
        <v/>
      </c>
      <c r="P91" s="242"/>
      <c r="Q91" s="242"/>
      <c r="R91" s="242"/>
      <c r="S91" s="253"/>
      <c r="T91" s="253"/>
      <c r="U91" s="253"/>
      <c r="V91" s="253"/>
      <c r="W91" s="253"/>
      <c r="X91" s="253"/>
      <c r="Y91" s="253"/>
    </row>
    <row r="92" spans="2:25" ht="15.75" x14ac:dyDescent="0.5">
      <c r="B92" s="6"/>
      <c r="C92" s="64"/>
      <c r="D92" s="242"/>
      <c r="E92" s="242"/>
      <c r="F92" s="242"/>
      <c r="G92" s="34"/>
      <c r="H92" s="35"/>
      <c r="I92" s="36"/>
      <c r="J92" s="37"/>
      <c r="K92" s="37"/>
      <c r="L92" s="105"/>
      <c r="M92" s="38" t="str">
        <f t="shared" ref="M92:M107" si="3">IF(J92="","",IF(L92="",0,L92*K92/J92))</f>
        <v/>
      </c>
      <c r="N92" s="65" t="str">
        <f t="shared" ref="N92:N107" si="4">IF(OR($H92="",$I92="",$J92="",$K92="",$G92=""),"",(((I92*K92)+M92)*G92))</f>
        <v/>
      </c>
      <c r="O92" s="65" t="str">
        <f t="shared" ref="O92:O107" si="5">IF($N92="","",N92*H92)</f>
        <v/>
      </c>
      <c r="P92" s="242"/>
      <c r="Q92" s="242"/>
      <c r="R92" s="242"/>
      <c r="S92" s="253"/>
      <c r="T92" s="253"/>
      <c r="U92" s="253"/>
      <c r="V92" s="253"/>
      <c r="W92" s="253"/>
      <c r="X92" s="253"/>
      <c r="Y92" s="253"/>
    </row>
    <row r="93" spans="2:25" ht="15.75" x14ac:dyDescent="0.5">
      <c r="B93" s="6"/>
      <c r="C93" s="64"/>
      <c r="D93" s="242"/>
      <c r="E93" s="242"/>
      <c r="F93" s="242"/>
      <c r="G93" s="34"/>
      <c r="H93" s="35"/>
      <c r="I93" s="36"/>
      <c r="J93" s="37"/>
      <c r="K93" s="37"/>
      <c r="L93" s="105"/>
      <c r="M93" s="38" t="str">
        <f t="shared" si="3"/>
        <v/>
      </c>
      <c r="N93" s="65" t="str">
        <f t="shared" si="4"/>
        <v/>
      </c>
      <c r="O93" s="65" t="str">
        <f t="shared" si="5"/>
        <v/>
      </c>
      <c r="P93" s="242"/>
      <c r="Q93" s="242"/>
      <c r="R93" s="242"/>
      <c r="S93" s="253"/>
      <c r="T93" s="253"/>
      <c r="U93" s="253"/>
      <c r="V93" s="253"/>
      <c r="W93" s="253"/>
      <c r="X93" s="253"/>
      <c r="Y93" s="253"/>
    </row>
    <row r="94" spans="2:25" ht="15.75" x14ac:dyDescent="0.5">
      <c r="B94" s="6"/>
      <c r="C94" s="64"/>
      <c r="D94" s="242"/>
      <c r="E94" s="242"/>
      <c r="F94" s="242"/>
      <c r="G94" s="34"/>
      <c r="H94" s="35"/>
      <c r="I94" s="36"/>
      <c r="J94" s="37"/>
      <c r="K94" s="37"/>
      <c r="L94" s="105"/>
      <c r="M94" s="38" t="str">
        <f t="shared" si="3"/>
        <v/>
      </c>
      <c r="N94" s="65" t="str">
        <f t="shared" si="4"/>
        <v/>
      </c>
      <c r="O94" s="65" t="str">
        <f t="shared" si="5"/>
        <v/>
      </c>
      <c r="P94" s="242"/>
      <c r="Q94" s="242"/>
      <c r="R94" s="242"/>
      <c r="S94" s="253"/>
      <c r="T94" s="253"/>
      <c r="U94" s="253"/>
      <c r="V94" s="253"/>
      <c r="W94" s="253"/>
      <c r="X94" s="253"/>
      <c r="Y94" s="253"/>
    </row>
    <row r="95" spans="2:25" ht="15.75" x14ac:dyDescent="0.5">
      <c r="B95" s="6"/>
      <c r="C95" s="64"/>
      <c r="D95" s="242"/>
      <c r="E95" s="242"/>
      <c r="F95" s="242"/>
      <c r="G95" s="34"/>
      <c r="H95" s="35"/>
      <c r="I95" s="36"/>
      <c r="J95" s="37"/>
      <c r="K95" s="37"/>
      <c r="L95" s="105"/>
      <c r="M95" s="38" t="str">
        <f t="shared" si="3"/>
        <v/>
      </c>
      <c r="N95" s="65" t="str">
        <f t="shared" si="4"/>
        <v/>
      </c>
      <c r="O95" s="65" t="str">
        <f t="shared" si="5"/>
        <v/>
      </c>
      <c r="P95" s="242"/>
      <c r="Q95" s="242"/>
      <c r="R95" s="242"/>
      <c r="S95" s="253"/>
      <c r="T95" s="253"/>
      <c r="U95" s="253"/>
      <c r="V95" s="253"/>
      <c r="W95" s="253"/>
      <c r="X95" s="253"/>
      <c r="Y95" s="253"/>
    </row>
    <row r="96" spans="2:25" ht="15.75" x14ac:dyDescent="0.5">
      <c r="B96" s="6"/>
      <c r="C96" s="64"/>
      <c r="D96" s="242"/>
      <c r="E96" s="242"/>
      <c r="F96" s="242"/>
      <c r="G96" s="34"/>
      <c r="H96" s="35"/>
      <c r="I96" s="36"/>
      <c r="J96" s="37"/>
      <c r="K96" s="37"/>
      <c r="L96" s="105"/>
      <c r="M96" s="38" t="str">
        <f t="shared" si="3"/>
        <v/>
      </c>
      <c r="N96" s="65" t="str">
        <f t="shared" si="4"/>
        <v/>
      </c>
      <c r="O96" s="65" t="str">
        <f t="shared" si="5"/>
        <v/>
      </c>
      <c r="P96" s="242"/>
      <c r="Q96" s="242"/>
      <c r="R96" s="242"/>
      <c r="S96" s="253"/>
      <c r="T96" s="253"/>
      <c r="U96" s="253"/>
      <c r="V96" s="253"/>
      <c r="W96" s="253"/>
      <c r="X96" s="253"/>
      <c r="Y96" s="253"/>
    </row>
    <row r="97" spans="2:25" ht="15.75" x14ac:dyDescent="0.5">
      <c r="B97" s="6"/>
      <c r="C97" s="64"/>
      <c r="D97" s="242"/>
      <c r="E97" s="242"/>
      <c r="F97" s="242"/>
      <c r="G97" s="34"/>
      <c r="H97" s="35"/>
      <c r="I97" s="36"/>
      <c r="J97" s="37"/>
      <c r="K97" s="37"/>
      <c r="L97" s="105"/>
      <c r="M97" s="38" t="str">
        <f t="shared" si="3"/>
        <v/>
      </c>
      <c r="N97" s="65" t="str">
        <f t="shared" si="4"/>
        <v/>
      </c>
      <c r="O97" s="65" t="str">
        <f t="shared" si="5"/>
        <v/>
      </c>
      <c r="P97" s="242"/>
      <c r="Q97" s="242"/>
      <c r="R97" s="242"/>
      <c r="S97" s="253"/>
      <c r="T97" s="253"/>
      <c r="U97" s="253"/>
      <c r="V97" s="253"/>
      <c r="W97" s="253"/>
      <c r="X97" s="253"/>
      <c r="Y97" s="253"/>
    </row>
    <row r="98" spans="2:25" ht="15.75" x14ac:dyDescent="0.5">
      <c r="B98" s="6"/>
      <c r="C98" s="64"/>
      <c r="D98" s="242"/>
      <c r="E98" s="242"/>
      <c r="F98" s="242"/>
      <c r="G98" s="34"/>
      <c r="H98" s="35"/>
      <c r="I98" s="36"/>
      <c r="J98" s="37"/>
      <c r="K98" s="37"/>
      <c r="L98" s="105"/>
      <c r="M98" s="38" t="str">
        <f t="shared" si="3"/>
        <v/>
      </c>
      <c r="N98" s="65" t="str">
        <f t="shared" si="4"/>
        <v/>
      </c>
      <c r="O98" s="65" t="str">
        <f t="shared" si="5"/>
        <v/>
      </c>
      <c r="P98" s="242"/>
      <c r="Q98" s="242"/>
      <c r="R98" s="242"/>
      <c r="S98" s="253"/>
      <c r="T98" s="253"/>
      <c r="U98" s="253"/>
      <c r="V98" s="253"/>
      <c r="W98" s="253"/>
      <c r="X98" s="253"/>
      <c r="Y98" s="253"/>
    </row>
    <row r="99" spans="2:25" ht="15.75" x14ac:dyDescent="0.5">
      <c r="B99" s="6"/>
      <c r="C99" s="64"/>
      <c r="D99" s="242"/>
      <c r="E99" s="242"/>
      <c r="F99" s="242"/>
      <c r="G99" s="34"/>
      <c r="H99" s="35"/>
      <c r="I99" s="36"/>
      <c r="J99" s="37"/>
      <c r="K99" s="37"/>
      <c r="L99" s="105"/>
      <c r="M99" s="38" t="str">
        <f t="shared" si="3"/>
        <v/>
      </c>
      <c r="N99" s="65" t="str">
        <f t="shared" si="4"/>
        <v/>
      </c>
      <c r="O99" s="65" t="str">
        <f t="shared" si="5"/>
        <v/>
      </c>
      <c r="P99" s="242"/>
      <c r="Q99" s="242"/>
      <c r="R99" s="242"/>
      <c r="S99" s="253"/>
      <c r="T99" s="253"/>
      <c r="U99" s="253"/>
      <c r="V99" s="253"/>
      <c r="W99" s="253"/>
      <c r="X99" s="253"/>
      <c r="Y99" s="253"/>
    </row>
    <row r="100" spans="2:25" ht="15.75" x14ac:dyDescent="0.5">
      <c r="B100" s="6"/>
      <c r="C100" s="64"/>
      <c r="D100" s="242"/>
      <c r="E100" s="242"/>
      <c r="F100" s="242"/>
      <c r="G100" s="34"/>
      <c r="H100" s="35"/>
      <c r="I100" s="36"/>
      <c r="J100" s="37"/>
      <c r="K100" s="37"/>
      <c r="L100" s="105"/>
      <c r="M100" s="38" t="str">
        <f t="shared" si="3"/>
        <v/>
      </c>
      <c r="N100" s="65" t="str">
        <f t="shared" si="4"/>
        <v/>
      </c>
      <c r="O100" s="65" t="str">
        <f t="shared" si="5"/>
        <v/>
      </c>
      <c r="P100" s="242"/>
      <c r="Q100" s="242"/>
      <c r="R100" s="242"/>
      <c r="S100" s="253"/>
      <c r="T100" s="253"/>
      <c r="U100" s="253"/>
      <c r="V100" s="253"/>
      <c r="W100" s="253"/>
      <c r="X100" s="253"/>
      <c r="Y100" s="253"/>
    </row>
    <row r="101" spans="2:25" ht="15.75" x14ac:dyDescent="0.5">
      <c r="B101" s="6"/>
      <c r="C101" s="64"/>
      <c r="D101" s="242"/>
      <c r="E101" s="242"/>
      <c r="F101" s="242"/>
      <c r="G101" s="34"/>
      <c r="H101" s="35"/>
      <c r="I101" s="36"/>
      <c r="J101" s="37"/>
      <c r="K101" s="37"/>
      <c r="L101" s="105"/>
      <c r="M101" s="38" t="str">
        <f t="shared" si="3"/>
        <v/>
      </c>
      <c r="N101" s="65" t="str">
        <f t="shared" si="4"/>
        <v/>
      </c>
      <c r="O101" s="65" t="str">
        <f t="shared" si="5"/>
        <v/>
      </c>
      <c r="P101" s="242"/>
      <c r="Q101" s="242"/>
      <c r="R101" s="242"/>
      <c r="S101" s="253"/>
      <c r="T101" s="253"/>
      <c r="U101" s="253"/>
      <c r="V101" s="253"/>
      <c r="W101" s="253"/>
      <c r="X101" s="253"/>
      <c r="Y101" s="253"/>
    </row>
    <row r="102" spans="2:25" ht="15.75" x14ac:dyDescent="0.5">
      <c r="B102" s="6"/>
      <c r="C102" s="64"/>
      <c r="D102" s="242"/>
      <c r="E102" s="242"/>
      <c r="F102" s="242"/>
      <c r="G102" s="34"/>
      <c r="H102" s="35"/>
      <c r="I102" s="36"/>
      <c r="J102" s="37"/>
      <c r="K102" s="37"/>
      <c r="L102" s="105"/>
      <c r="M102" s="38" t="str">
        <f t="shared" si="3"/>
        <v/>
      </c>
      <c r="N102" s="65" t="str">
        <f t="shared" si="4"/>
        <v/>
      </c>
      <c r="O102" s="65" t="str">
        <f t="shared" si="5"/>
        <v/>
      </c>
      <c r="P102" s="242"/>
      <c r="Q102" s="242"/>
      <c r="R102" s="242"/>
      <c r="S102" s="253"/>
      <c r="T102" s="253"/>
      <c r="U102" s="253"/>
      <c r="V102" s="253"/>
      <c r="W102" s="253"/>
      <c r="X102" s="253"/>
      <c r="Y102" s="253"/>
    </row>
    <row r="103" spans="2:25" ht="15.75" x14ac:dyDescent="0.5">
      <c r="B103" s="6"/>
      <c r="C103" s="64"/>
      <c r="D103" s="242"/>
      <c r="E103" s="242"/>
      <c r="F103" s="242"/>
      <c r="G103" s="34"/>
      <c r="H103" s="35"/>
      <c r="I103" s="36"/>
      <c r="J103" s="37"/>
      <c r="K103" s="37"/>
      <c r="L103" s="105"/>
      <c r="M103" s="38" t="str">
        <f t="shared" si="3"/>
        <v/>
      </c>
      <c r="N103" s="65" t="str">
        <f t="shared" si="4"/>
        <v/>
      </c>
      <c r="O103" s="65" t="str">
        <f t="shared" si="5"/>
        <v/>
      </c>
      <c r="P103" s="242"/>
      <c r="Q103" s="242"/>
      <c r="R103" s="242"/>
      <c r="S103" s="289"/>
      <c r="T103" s="290"/>
      <c r="U103" s="290"/>
      <c r="V103" s="290"/>
      <c r="W103" s="290"/>
      <c r="X103" s="290"/>
      <c r="Y103" s="291"/>
    </row>
    <row r="104" spans="2:25" ht="15.75" x14ac:dyDescent="0.5">
      <c r="B104" s="6"/>
      <c r="C104" s="64"/>
      <c r="D104" s="242"/>
      <c r="E104" s="242"/>
      <c r="F104" s="242"/>
      <c r="G104" s="34"/>
      <c r="H104" s="35"/>
      <c r="I104" s="36"/>
      <c r="J104" s="37"/>
      <c r="K104" s="37"/>
      <c r="L104" s="105"/>
      <c r="M104" s="38" t="str">
        <f t="shared" si="3"/>
        <v/>
      </c>
      <c r="N104" s="65" t="str">
        <f t="shared" si="4"/>
        <v/>
      </c>
      <c r="O104" s="65" t="str">
        <f t="shared" si="5"/>
        <v/>
      </c>
      <c r="P104" s="242"/>
      <c r="Q104" s="242"/>
      <c r="R104" s="242"/>
      <c r="S104" s="289"/>
      <c r="T104" s="290"/>
      <c r="U104" s="290"/>
      <c r="V104" s="290"/>
      <c r="W104" s="290"/>
      <c r="X104" s="290"/>
      <c r="Y104" s="291"/>
    </row>
    <row r="105" spans="2:25" ht="15.75" x14ac:dyDescent="0.5">
      <c r="B105" s="6"/>
      <c r="C105" s="64"/>
      <c r="D105" s="242"/>
      <c r="E105" s="242"/>
      <c r="F105" s="242"/>
      <c r="G105" s="34"/>
      <c r="H105" s="35"/>
      <c r="I105" s="36"/>
      <c r="J105" s="37"/>
      <c r="K105" s="37"/>
      <c r="L105" s="105"/>
      <c r="M105" s="38" t="str">
        <f t="shared" si="3"/>
        <v/>
      </c>
      <c r="N105" s="65" t="str">
        <f t="shared" si="4"/>
        <v/>
      </c>
      <c r="O105" s="65" t="str">
        <f t="shared" si="5"/>
        <v/>
      </c>
      <c r="P105" s="242"/>
      <c r="Q105" s="242"/>
      <c r="R105" s="242"/>
      <c r="S105" s="289"/>
      <c r="T105" s="290"/>
      <c r="U105" s="290"/>
      <c r="V105" s="290"/>
      <c r="W105" s="290"/>
      <c r="X105" s="290"/>
      <c r="Y105" s="291"/>
    </row>
    <row r="106" spans="2:25" ht="15.75" x14ac:dyDescent="0.5">
      <c r="B106" s="6"/>
      <c r="C106" s="64"/>
      <c r="D106" s="242"/>
      <c r="E106" s="242"/>
      <c r="F106" s="242"/>
      <c r="G106" s="34"/>
      <c r="H106" s="35"/>
      <c r="I106" s="36"/>
      <c r="J106" s="37"/>
      <c r="K106" s="37"/>
      <c r="L106" s="105"/>
      <c r="M106" s="38" t="str">
        <f t="shared" si="3"/>
        <v/>
      </c>
      <c r="N106" s="65" t="str">
        <f t="shared" si="4"/>
        <v/>
      </c>
      <c r="O106" s="65" t="str">
        <f t="shared" si="5"/>
        <v/>
      </c>
      <c r="P106" s="242"/>
      <c r="Q106" s="242"/>
      <c r="R106" s="242"/>
      <c r="S106" s="289"/>
      <c r="T106" s="290"/>
      <c r="U106" s="290"/>
      <c r="V106" s="290"/>
      <c r="W106" s="290"/>
      <c r="X106" s="290"/>
      <c r="Y106" s="291"/>
    </row>
    <row r="107" spans="2:25" ht="15.75" x14ac:dyDescent="0.5">
      <c r="B107" s="6"/>
      <c r="C107" s="64"/>
      <c r="D107" s="242"/>
      <c r="E107" s="242"/>
      <c r="F107" s="242"/>
      <c r="G107" s="34"/>
      <c r="H107" s="35"/>
      <c r="I107" s="36"/>
      <c r="J107" s="37"/>
      <c r="K107" s="37"/>
      <c r="L107" s="105"/>
      <c r="M107" s="38" t="str">
        <f t="shared" si="3"/>
        <v/>
      </c>
      <c r="N107" s="65" t="str">
        <f t="shared" si="4"/>
        <v/>
      </c>
      <c r="O107" s="65" t="str">
        <f t="shared" si="5"/>
        <v/>
      </c>
      <c r="P107" s="242"/>
      <c r="Q107" s="242"/>
      <c r="R107" s="242"/>
      <c r="S107" s="253"/>
      <c r="T107" s="253"/>
      <c r="U107" s="253"/>
      <c r="V107" s="253"/>
      <c r="W107" s="253"/>
      <c r="X107" s="253"/>
      <c r="Y107" s="253"/>
    </row>
    <row r="108" spans="2:25" ht="15.75" x14ac:dyDescent="0.5">
      <c r="B108" s="6"/>
      <c r="C108" s="64"/>
      <c r="D108" s="242"/>
      <c r="E108" s="242"/>
      <c r="F108" s="242"/>
      <c r="G108" s="34"/>
      <c r="H108" s="35"/>
      <c r="I108" s="36"/>
      <c r="J108" s="37"/>
      <c r="K108" s="37"/>
      <c r="L108" s="105"/>
      <c r="M108" s="38" t="str">
        <f t="shared" si="0"/>
        <v/>
      </c>
      <c r="N108" s="65" t="str">
        <f t="shared" si="1"/>
        <v/>
      </c>
      <c r="O108" s="65" t="str">
        <f t="shared" si="2"/>
        <v/>
      </c>
      <c r="P108" s="242"/>
      <c r="Q108" s="242"/>
      <c r="R108" s="242"/>
      <c r="S108" s="253"/>
      <c r="T108" s="253"/>
      <c r="U108" s="253"/>
      <c r="V108" s="253"/>
      <c r="W108" s="253"/>
      <c r="X108" s="253"/>
      <c r="Y108" s="253"/>
    </row>
    <row r="109" spans="2:25" ht="15.75" x14ac:dyDescent="0.5">
      <c r="B109" s="6"/>
      <c r="C109" s="64"/>
      <c r="D109" s="242"/>
      <c r="E109" s="242"/>
      <c r="F109" s="242"/>
      <c r="G109" s="34"/>
      <c r="H109" s="35"/>
      <c r="I109" s="36"/>
      <c r="J109" s="37"/>
      <c r="K109" s="37"/>
      <c r="L109" s="105"/>
      <c r="M109" s="38" t="str">
        <f t="shared" si="0"/>
        <v/>
      </c>
      <c r="N109" s="65" t="str">
        <f t="shared" si="1"/>
        <v/>
      </c>
      <c r="O109" s="65" t="str">
        <f t="shared" si="2"/>
        <v/>
      </c>
      <c r="P109" s="242"/>
      <c r="Q109" s="242"/>
      <c r="R109" s="242"/>
      <c r="S109" s="253"/>
      <c r="T109" s="253"/>
      <c r="U109" s="253"/>
      <c r="V109" s="253"/>
      <c r="W109" s="253"/>
      <c r="X109" s="253"/>
      <c r="Y109" s="253"/>
    </row>
    <row r="110" spans="2:25" ht="15.75" x14ac:dyDescent="0.5">
      <c r="B110" s="6"/>
      <c r="C110" s="64"/>
      <c r="D110" s="242"/>
      <c r="E110" s="242"/>
      <c r="F110" s="242"/>
      <c r="G110" s="34"/>
      <c r="H110" s="35"/>
      <c r="I110" s="36"/>
      <c r="J110" s="37"/>
      <c r="K110" s="37"/>
      <c r="L110" s="105"/>
      <c r="M110" s="38" t="str">
        <f t="shared" si="0"/>
        <v/>
      </c>
      <c r="N110" s="65" t="str">
        <f t="shared" si="1"/>
        <v/>
      </c>
      <c r="O110" s="65" t="str">
        <f t="shared" si="2"/>
        <v/>
      </c>
      <c r="P110" s="242"/>
      <c r="Q110" s="242"/>
      <c r="R110" s="242"/>
      <c r="S110" s="253"/>
      <c r="T110" s="253"/>
      <c r="U110" s="253"/>
      <c r="V110" s="253"/>
      <c r="W110" s="253"/>
      <c r="X110" s="253"/>
      <c r="Y110" s="253"/>
    </row>
    <row r="111" spans="2:25" ht="15.75" x14ac:dyDescent="0.5">
      <c r="B111" s="6"/>
      <c r="C111" s="64"/>
      <c r="D111" s="242"/>
      <c r="E111" s="242"/>
      <c r="F111" s="242"/>
      <c r="G111" s="34"/>
      <c r="H111" s="35"/>
      <c r="I111" s="36"/>
      <c r="J111" s="37"/>
      <c r="K111" s="37"/>
      <c r="L111" s="105"/>
      <c r="M111" s="38" t="str">
        <f t="shared" si="0"/>
        <v/>
      </c>
      <c r="N111" s="65" t="str">
        <f t="shared" si="1"/>
        <v/>
      </c>
      <c r="O111" s="65" t="str">
        <f t="shared" si="2"/>
        <v/>
      </c>
      <c r="P111" s="242"/>
      <c r="Q111" s="242"/>
      <c r="R111" s="242"/>
      <c r="S111" s="253"/>
      <c r="T111" s="253"/>
      <c r="U111" s="253"/>
      <c r="V111" s="253"/>
      <c r="W111" s="253"/>
      <c r="X111" s="253"/>
      <c r="Y111" s="253"/>
    </row>
    <row r="112" spans="2:25" ht="15.75" x14ac:dyDescent="0.5">
      <c r="B112" s="6"/>
      <c r="C112" s="64"/>
      <c r="D112" s="242"/>
      <c r="E112" s="242"/>
      <c r="F112" s="242"/>
      <c r="G112" s="34"/>
      <c r="H112" s="35"/>
      <c r="I112" s="36"/>
      <c r="J112" s="37"/>
      <c r="K112" s="37"/>
      <c r="L112" s="105"/>
      <c r="M112" s="38" t="str">
        <f t="shared" si="0"/>
        <v/>
      </c>
      <c r="N112" s="65" t="str">
        <f t="shared" si="1"/>
        <v/>
      </c>
      <c r="O112" s="65" t="str">
        <f t="shared" si="2"/>
        <v/>
      </c>
      <c r="P112" s="242"/>
      <c r="Q112" s="242"/>
      <c r="R112" s="242"/>
      <c r="S112" s="253"/>
      <c r="T112" s="253"/>
      <c r="U112" s="253"/>
      <c r="V112" s="253"/>
      <c r="W112" s="253"/>
      <c r="X112" s="253"/>
      <c r="Y112" s="253"/>
    </row>
    <row r="113" spans="2:26" ht="15.75" x14ac:dyDescent="0.5">
      <c r="B113" s="6"/>
      <c r="C113" s="94"/>
      <c r="D113" s="6"/>
      <c r="E113" s="6"/>
      <c r="F113" s="6"/>
      <c r="G113" s="6"/>
      <c r="H113" s="6"/>
      <c r="I113" s="6"/>
      <c r="J113" s="6"/>
      <c r="K113" s="6"/>
      <c r="L113" s="211" t="s">
        <v>46</v>
      </c>
      <c r="M113" s="211"/>
      <c r="N113" s="103">
        <f ca="1">SUM(OFFSET(N68,0,0,ROW()-ROW(N68)))</f>
        <v>0</v>
      </c>
      <c r="O113" s="103">
        <f ca="1">SUM(OFFSET(O68,0,0,ROW()-ROW(O68)))</f>
        <v>0</v>
      </c>
      <c r="P113" s="6"/>
      <c r="Q113" s="6"/>
      <c r="R113" s="6"/>
      <c r="S113" s="6"/>
      <c r="T113" s="6"/>
      <c r="U113" s="6"/>
      <c r="V113" s="6"/>
      <c r="W113" s="6"/>
      <c r="X113" s="6"/>
      <c r="Y113" s="6"/>
    </row>
    <row r="114" spans="2:26" ht="15.75" x14ac:dyDescent="0.5">
      <c r="B114" s="6"/>
      <c r="C114" s="94"/>
      <c r="D114" s="6"/>
      <c r="E114" s="6"/>
      <c r="F114" s="6"/>
      <c r="G114" s="6"/>
      <c r="H114" s="6"/>
      <c r="I114" s="6"/>
      <c r="J114" s="6"/>
      <c r="K114" s="6"/>
      <c r="L114" s="6"/>
      <c r="M114" s="6"/>
      <c r="N114" s="6"/>
      <c r="O114" s="6"/>
      <c r="P114" s="6"/>
      <c r="Q114" s="6"/>
      <c r="R114" s="6"/>
      <c r="S114" s="6"/>
      <c r="T114" s="6"/>
      <c r="U114" s="6"/>
      <c r="V114" s="6"/>
      <c r="W114" s="6"/>
      <c r="X114" s="6"/>
      <c r="Y114" s="6"/>
    </row>
    <row r="115" spans="2:26" ht="18" x14ac:dyDescent="0.55000000000000004">
      <c r="B115" s="130"/>
      <c r="C115" s="6"/>
      <c r="D115" s="10"/>
      <c r="E115" s="10"/>
      <c r="F115" s="10"/>
      <c r="G115" s="94"/>
      <c r="H115" s="74"/>
      <c r="I115" s="94"/>
      <c r="J115" s="94"/>
      <c r="K115" s="94"/>
      <c r="L115" s="94"/>
      <c r="M115" s="23"/>
      <c r="N115" s="6"/>
      <c r="O115" s="6"/>
      <c r="P115" s="6"/>
      <c r="Q115" s="6"/>
      <c r="R115" s="6"/>
      <c r="S115" s="6"/>
      <c r="T115" s="6"/>
      <c r="U115" s="6"/>
      <c r="V115" s="6"/>
      <c r="W115" s="6"/>
      <c r="X115" s="6"/>
      <c r="Y115" s="6"/>
      <c r="Z115" s="6"/>
    </row>
    <row r="116" spans="2:26" ht="15.75" x14ac:dyDescent="0.5">
      <c r="B116" s="188" t="s">
        <v>103</v>
      </c>
      <c r="C116" s="188"/>
      <c r="D116" s="188"/>
      <c r="E116" s="188"/>
      <c r="F116" s="188"/>
      <c r="G116" s="188"/>
      <c r="H116" s="188"/>
      <c r="I116" s="188"/>
      <c r="J116" s="188"/>
      <c r="K116" s="188"/>
      <c r="L116" s="188"/>
      <c r="M116" s="188"/>
      <c r="N116" s="188"/>
      <c r="O116" s="188"/>
      <c r="P116" s="188"/>
      <c r="Q116" s="188"/>
      <c r="R116" s="188"/>
      <c r="S116" s="188"/>
      <c r="T116" s="188"/>
      <c r="U116" s="6"/>
      <c r="V116" s="6"/>
      <c r="W116" s="6"/>
      <c r="X116" s="6"/>
      <c r="Y116" s="6"/>
      <c r="Z116" s="6"/>
    </row>
    <row r="117" spans="2:26" ht="27" customHeight="1" x14ac:dyDescent="0.5">
      <c r="B117" s="8"/>
      <c r="C117" s="295" t="s">
        <v>104</v>
      </c>
      <c r="D117" s="295"/>
      <c r="E117" s="295"/>
      <c r="F117" s="295"/>
      <c r="G117" s="295"/>
      <c r="H117" s="295"/>
      <c r="I117" s="295"/>
      <c r="J117" s="295"/>
      <c r="K117" s="295"/>
      <c r="L117" s="295"/>
      <c r="M117" s="295"/>
      <c r="N117" s="295"/>
      <c r="O117" s="295"/>
      <c r="P117" s="295"/>
      <c r="Q117" s="295"/>
      <c r="R117" s="295"/>
      <c r="S117" s="295"/>
      <c r="T117" s="295"/>
      <c r="U117" s="295"/>
      <c r="V117" s="6"/>
      <c r="W117" s="6"/>
      <c r="X117" s="6"/>
      <c r="Y117" s="6"/>
      <c r="Z117" s="6"/>
    </row>
    <row r="118" spans="2:26" ht="34.5" customHeight="1" x14ac:dyDescent="0.5">
      <c r="B118" s="8"/>
      <c r="C118" s="295" t="s">
        <v>105</v>
      </c>
      <c r="D118" s="295"/>
      <c r="E118" s="295"/>
      <c r="F118" s="295"/>
      <c r="G118" s="295"/>
      <c r="H118" s="295"/>
      <c r="I118" s="295"/>
      <c r="J118" s="295"/>
      <c r="K118" s="295"/>
      <c r="L118" s="295"/>
      <c r="M118" s="295"/>
      <c r="N118" s="295"/>
      <c r="O118" s="295"/>
      <c r="P118" s="295"/>
      <c r="Q118" s="295"/>
      <c r="R118" s="295"/>
      <c r="S118" s="295"/>
      <c r="T118" s="295"/>
      <c r="U118" s="295"/>
      <c r="V118" s="6"/>
      <c r="W118" s="6"/>
      <c r="X118" s="6"/>
      <c r="Y118" s="6"/>
      <c r="Z118" s="6"/>
    </row>
    <row r="119" spans="2:26" ht="12" customHeight="1" x14ac:dyDescent="0.5">
      <c r="B119" s="8"/>
      <c r="C119" s="70" t="s">
        <v>337</v>
      </c>
      <c r="D119" s="10"/>
      <c r="E119" s="10"/>
      <c r="F119" s="10"/>
      <c r="G119" s="94"/>
      <c r="H119" s="74"/>
      <c r="I119" s="94"/>
      <c r="J119" s="112"/>
      <c r="K119" s="112"/>
      <c r="L119" s="112"/>
      <c r="M119" s="112"/>
      <c r="N119" s="112"/>
      <c r="O119" s="112"/>
      <c r="P119" s="112"/>
      <c r="Q119" s="112"/>
      <c r="R119" s="112"/>
      <c r="S119" s="112"/>
      <c r="T119" s="112"/>
      <c r="U119" s="112"/>
      <c r="V119" s="6"/>
      <c r="W119" s="6"/>
      <c r="X119" s="6"/>
      <c r="Y119" s="6"/>
      <c r="Z119" s="6"/>
    </row>
    <row r="120" spans="2:26" ht="12.75" customHeight="1" x14ac:dyDescent="0.5">
      <c r="B120" s="8"/>
      <c r="C120" s="112"/>
      <c r="D120" s="112"/>
      <c r="E120" s="112"/>
      <c r="F120" s="112"/>
      <c r="G120" s="112"/>
      <c r="H120" s="112"/>
      <c r="I120" s="112"/>
      <c r="J120" s="112"/>
      <c r="K120" s="112"/>
      <c r="L120" s="112"/>
      <c r="M120" s="112"/>
      <c r="N120" s="112"/>
      <c r="O120" s="112"/>
      <c r="P120" s="112"/>
      <c r="Q120" s="112"/>
      <c r="R120" s="112"/>
      <c r="S120" s="112"/>
      <c r="T120" s="112"/>
      <c r="U120" s="112"/>
      <c r="V120" s="6"/>
      <c r="W120" s="6"/>
      <c r="X120" s="6"/>
      <c r="Y120" s="6"/>
      <c r="Z120" s="6"/>
    </row>
    <row r="121" spans="2:26" ht="15.75" x14ac:dyDescent="0.5">
      <c r="B121" s="6"/>
      <c r="C121" s="262"/>
      <c r="D121" s="262" t="s">
        <v>106</v>
      </c>
      <c r="E121" s="262"/>
      <c r="F121" s="262" t="s">
        <v>107</v>
      </c>
      <c r="G121" s="262"/>
      <c r="H121" s="266" t="s">
        <v>108</v>
      </c>
      <c r="I121" s="266" t="s">
        <v>91</v>
      </c>
      <c r="J121" s="282" t="s">
        <v>66</v>
      </c>
      <c r="K121" s="266" t="s">
        <v>74</v>
      </c>
      <c r="L121" s="266" t="s">
        <v>95</v>
      </c>
      <c r="M121" s="262" t="s">
        <v>43</v>
      </c>
      <c r="N121" s="262"/>
      <c r="O121" s="262"/>
      <c r="P121" s="262"/>
      <c r="Q121" s="262"/>
      <c r="R121" s="262"/>
      <c r="S121" s="266" t="s">
        <v>338</v>
      </c>
      <c r="T121" s="266"/>
      <c r="U121" s="6"/>
      <c r="V121" s="6"/>
      <c r="W121" s="6"/>
      <c r="X121" s="6"/>
      <c r="Y121" s="6"/>
    </row>
    <row r="122" spans="2:26" ht="29.25" customHeight="1" x14ac:dyDescent="0.5">
      <c r="B122" s="6"/>
      <c r="C122" s="262"/>
      <c r="D122" s="262"/>
      <c r="E122" s="262"/>
      <c r="F122" s="262"/>
      <c r="G122" s="262"/>
      <c r="H122" s="266"/>
      <c r="I122" s="266"/>
      <c r="J122" s="282"/>
      <c r="K122" s="266"/>
      <c r="L122" s="266"/>
      <c r="M122" s="262"/>
      <c r="N122" s="262"/>
      <c r="O122" s="262"/>
      <c r="P122" s="262"/>
      <c r="Q122" s="262"/>
      <c r="R122" s="262"/>
      <c r="S122" s="266"/>
      <c r="T122" s="266"/>
      <c r="U122" s="6"/>
      <c r="V122" s="6"/>
      <c r="W122" s="6"/>
      <c r="X122" s="6"/>
      <c r="Y122" s="6"/>
    </row>
    <row r="123" spans="2:26" ht="15.75" x14ac:dyDescent="0.5">
      <c r="B123" s="6"/>
      <c r="C123" s="64"/>
      <c r="D123" s="242"/>
      <c r="E123" s="242"/>
      <c r="F123" s="242"/>
      <c r="G123" s="242"/>
      <c r="H123" s="105"/>
      <c r="I123" s="34"/>
      <c r="J123" s="65" t="str">
        <f>IF($H123="","",H123*I123)</f>
        <v/>
      </c>
      <c r="K123" s="39"/>
      <c r="L123" s="65" t="str">
        <f>IF($H123="","",J123*K123)</f>
        <v/>
      </c>
      <c r="M123" s="253"/>
      <c r="N123" s="253"/>
      <c r="O123" s="253"/>
      <c r="P123" s="253"/>
      <c r="Q123" s="253"/>
      <c r="R123" s="253"/>
      <c r="S123" s="288"/>
      <c r="T123" s="288"/>
      <c r="U123" s="6"/>
      <c r="V123" s="6"/>
      <c r="W123" s="6"/>
      <c r="X123" s="6"/>
      <c r="Y123" s="6"/>
    </row>
    <row r="124" spans="2:26" ht="15.75" x14ac:dyDescent="0.5">
      <c r="B124" s="6"/>
      <c r="C124" s="64"/>
      <c r="D124" s="242"/>
      <c r="E124" s="242"/>
      <c r="F124" s="242"/>
      <c r="G124" s="242"/>
      <c r="H124" s="105"/>
      <c r="I124" s="34"/>
      <c r="J124" s="65" t="str">
        <f>IF($H124="","",H124*I124)</f>
        <v/>
      </c>
      <c r="K124" s="39"/>
      <c r="L124" s="65" t="str">
        <f>IF($H124="","",J124*K124)</f>
        <v/>
      </c>
      <c r="M124" s="253"/>
      <c r="N124" s="253"/>
      <c r="O124" s="253"/>
      <c r="P124" s="253"/>
      <c r="Q124" s="253"/>
      <c r="R124" s="253"/>
      <c r="S124" s="288"/>
      <c r="T124" s="288"/>
      <c r="U124" s="6"/>
      <c r="V124" s="6"/>
      <c r="W124" s="6"/>
      <c r="X124" s="6"/>
      <c r="Y124" s="6"/>
    </row>
    <row r="125" spans="2:26" ht="15.75" x14ac:dyDescent="0.5">
      <c r="B125" s="6"/>
      <c r="C125" s="64"/>
      <c r="D125" s="242"/>
      <c r="E125" s="242"/>
      <c r="F125" s="242"/>
      <c r="G125" s="242"/>
      <c r="H125" s="105"/>
      <c r="I125" s="34"/>
      <c r="J125" s="65" t="str">
        <f>IF($H125="","",H125*I125)</f>
        <v/>
      </c>
      <c r="K125" s="39"/>
      <c r="L125" s="65" t="str">
        <f>IF($H125="","",J125*K125)</f>
        <v/>
      </c>
      <c r="M125" s="296"/>
      <c r="N125" s="296"/>
      <c r="O125" s="296"/>
      <c r="P125" s="296"/>
      <c r="Q125" s="296"/>
      <c r="R125" s="296"/>
      <c r="S125" s="288"/>
      <c r="T125" s="288"/>
      <c r="U125" s="6"/>
      <c r="V125" s="6"/>
      <c r="W125" s="6"/>
      <c r="X125" s="6"/>
      <c r="Y125" s="6"/>
    </row>
    <row r="126" spans="2:26" ht="15.75" x14ac:dyDescent="0.5">
      <c r="B126" s="6"/>
      <c r="C126" s="94"/>
      <c r="D126" s="6"/>
      <c r="E126" s="6"/>
      <c r="F126" s="6"/>
      <c r="G126" s="6"/>
      <c r="H126" s="6"/>
      <c r="I126" s="6"/>
      <c r="J126" s="211" t="s">
        <v>46</v>
      </c>
      <c r="K126" s="211"/>
      <c r="L126" s="103">
        <f ca="1">SUM(OFFSET(L123,0,0,ROW()-ROW(L123)))</f>
        <v>0</v>
      </c>
      <c r="M126" s="6"/>
      <c r="N126" s="6"/>
      <c r="O126" s="6"/>
      <c r="P126" s="6"/>
      <c r="Q126" s="6"/>
      <c r="R126" s="6"/>
      <c r="S126" s="6"/>
      <c r="T126" s="6"/>
      <c r="U126" s="6"/>
      <c r="V126" s="6"/>
      <c r="W126" s="6"/>
      <c r="X126" s="6"/>
      <c r="Y126" s="6"/>
    </row>
    <row r="127" spans="2:26" ht="15.75" x14ac:dyDescent="0.5">
      <c r="B127" s="6"/>
      <c r="C127" s="94"/>
      <c r="D127" s="6"/>
      <c r="E127" s="6"/>
      <c r="F127" s="6"/>
      <c r="G127" s="6"/>
      <c r="H127" s="6"/>
      <c r="I127" s="6"/>
      <c r="J127" s="94"/>
      <c r="K127" s="94"/>
      <c r="L127" s="94"/>
      <c r="M127" s="6"/>
      <c r="N127" s="6"/>
      <c r="O127" s="6"/>
      <c r="P127" s="6"/>
      <c r="Q127" s="6"/>
      <c r="R127" s="6"/>
      <c r="S127" s="6"/>
      <c r="T127" s="6"/>
      <c r="U127" s="6"/>
      <c r="V127" s="6"/>
      <c r="W127" s="6"/>
      <c r="X127" s="6"/>
      <c r="Y127" s="6"/>
      <c r="Z127" s="6"/>
    </row>
    <row r="128" spans="2:26" ht="18" x14ac:dyDescent="0.55000000000000004">
      <c r="B128" s="127"/>
      <c r="C128" s="6"/>
      <c r="D128" s="10"/>
      <c r="E128" s="10"/>
      <c r="F128" s="10"/>
      <c r="G128" s="94"/>
      <c r="H128" s="74"/>
      <c r="I128" s="94"/>
      <c r="J128" s="94"/>
      <c r="K128" s="94"/>
      <c r="L128" s="94"/>
      <c r="M128" s="23"/>
      <c r="N128" s="6"/>
      <c r="O128" s="6"/>
      <c r="P128" s="6"/>
      <c r="Q128" s="6"/>
      <c r="R128" s="6"/>
      <c r="S128" s="6"/>
      <c r="T128" s="6"/>
      <c r="U128" s="6"/>
      <c r="V128" s="6"/>
      <c r="W128" s="6"/>
      <c r="X128" s="6"/>
      <c r="Y128" s="6"/>
      <c r="Z128" s="6"/>
    </row>
    <row r="129" spans="2:26" ht="15.75" x14ac:dyDescent="0.5">
      <c r="B129" s="188" t="s">
        <v>109</v>
      </c>
      <c r="C129" s="188"/>
      <c r="D129" s="188"/>
      <c r="E129" s="188"/>
      <c r="F129" s="188"/>
      <c r="G129" s="188"/>
      <c r="H129" s="188"/>
      <c r="I129" s="188"/>
      <c r="J129" s="188"/>
      <c r="K129" s="188"/>
      <c r="L129" s="188"/>
      <c r="M129" s="188"/>
      <c r="N129" s="6"/>
      <c r="O129" s="6"/>
      <c r="P129" s="6"/>
      <c r="Q129" s="6"/>
      <c r="R129" s="6"/>
      <c r="S129" s="6"/>
      <c r="T129" s="6"/>
      <c r="U129" s="6"/>
      <c r="V129" s="6"/>
      <c r="W129" s="6"/>
      <c r="X129" s="6"/>
      <c r="Y129" s="6"/>
      <c r="Z129" s="6"/>
    </row>
    <row r="130" spans="2:26" ht="15.75" x14ac:dyDescent="0.5">
      <c r="B130" s="8"/>
      <c r="C130" s="8" t="s">
        <v>110</v>
      </c>
      <c r="D130" s="8"/>
      <c r="E130" s="8"/>
      <c r="F130" s="8"/>
      <c r="G130" s="8"/>
      <c r="H130" s="8"/>
      <c r="I130" s="8"/>
      <c r="J130" s="8"/>
      <c r="K130" s="8"/>
      <c r="L130" s="8"/>
      <c r="M130" s="8"/>
      <c r="N130" s="6"/>
      <c r="O130" s="6"/>
      <c r="P130" s="6"/>
      <c r="Q130" s="6"/>
      <c r="R130" s="6"/>
      <c r="S130" s="6"/>
      <c r="T130" s="6"/>
      <c r="U130" s="6"/>
      <c r="V130" s="6"/>
      <c r="W130" s="6"/>
      <c r="X130" s="6"/>
      <c r="Y130" s="6"/>
      <c r="Z130" s="6"/>
    </row>
    <row r="131" spans="2:26" ht="15.75" x14ac:dyDescent="0.5">
      <c r="B131" s="8"/>
      <c r="C131" s="226" t="s">
        <v>111</v>
      </c>
      <c r="D131" s="226"/>
      <c r="E131" s="226"/>
      <c r="F131" s="226"/>
      <c r="G131" s="226"/>
      <c r="H131" s="226"/>
      <c r="I131" s="226"/>
      <c r="J131" s="226"/>
      <c r="K131" s="226"/>
      <c r="L131" s="226"/>
      <c r="M131" s="226"/>
      <c r="N131" s="226"/>
      <c r="O131" s="226"/>
      <c r="P131" s="226"/>
      <c r="Q131" s="226"/>
      <c r="R131" s="226"/>
      <c r="S131" s="226"/>
      <c r="T131" s="226"/>
      <c r="U131" s="6"/>
      <c r="V131" s="6"/>
      <c r="W131" s="6"/>
      <c r="X131" s="6"/>
      <c r="Y131" s="6"/>
      <c r="Z131" s="6"/>
    </row>
    <row r="132" spans="2:26" ht="15.75" x14ac:dyDescent="0.5">
      <c r="B132" s="8"/>
      <c r="C132" s="70" t="s">
        <v>339</v>
      </c>
      <c r="D132" s="108"/>
      <c r="E132" s="108"/>
      <c r="F132" s="108"/>
      <c r="G132" s="108"/>
      <c r="H132" s="108"/>
      <c r="I132" s="108"/>
      <c r="J132" s="108"/>
      <c r="K132" s="108"/>
      <c r="L132" s="108"/>
      <c r="M132" s="108"/>
      <c r="N132" s="108"/>
      <c r="O132" s="108"/>
      <c r="P132" s="108"/>
      <c r="Q132" s="108"/>
      <c r="R132" s="108"/>
      <c r="S132" s="108"/>
      <c r="T132" s="108"/>
      <c r="U132" s="6"/>
      <c r="V132" s="6"/>
      <c r="W132" s="6"/>
      <c r="X132" s="6"/>
      <c r="Y132" s="6"/>
      <c r="Z132" s="6"/>
    </row>
    <row r="133" spans="2:26" ht="15.75" x14ac:dyDescent="0.5">
      <c r="B133" s="8"/>
      <c r="C133" s="108"/>
      <c r="D133" s="108"/>
      <c r="E133" s="108"/>
      <c r="F133" s="108"/>
      <c r="G133" s="108"/>
      <c r="H133" s="108"/>
      <c r="I133" s="108"/>
      <c r="J133" s="108"/>
      <c r="K133" s="108"/>
      <c r="L133" s="108"/>
      <c r="M133" s="108"/>
      <c r="N133" s="108"/>
      <c r="O133" s="108"/>
      <c r="P133" s="108"/>
      <c r="Q133" s="108"/>
      <c r="R133" s="108"/>
      <c r="S133" s="108"/>
      <c r="T133" s="108"/>
      <c r="U133" s="6"/>
      <c r="V133" s="6"/>
      <c r="W133" s="6"/>
      <c r="X133" s="6"/>
      <c r="Y133" s="6"/>
      <c r="Z133" s="6"/>
    </row>
    <row r="134" spans="2:26" ht="15.75" x14ac:dyDescent="0.5">
      <c r="B134" s="6"/>
      <c r="C134" s="211"/>
      <c r="D134" s="262" t="s">
        <v>112</v>
      </c>
      <c r="E134" s="262"/>
      <c r="F134" s="266" t="s">
        <v>108</v>
      </c>
      <c r="G134" s="266" t="s">
        <v>91</v>
      </c>
      <c r="H134" s="282" t="s">
        <v>66</v>
      </c>
      <c r="I134" s="266" t="s">
        <v>74</v>
      </c>
      <c r="J134" s="266" t="s">
        <v>95</v>
      </c>
      <c r="K134" s="266" t="s">
        <v>43</v>
      </c>
      <c r="L134" s="266"/>
      <c r="M134" s="266"/>
      <c r="N134" s="266"/>
      <c r="O134" s="266"/>
      <c r="P134" s="266"/>
      <c r="Q134" s="266"/>
      <c r="R134" s="262" t="s">
        <v>310</v>
      </c>
      <c r="S134" s="262"/>
      <c r="T134" s="6"/>
      <c r="U134" s="6"/>
      <c r="V134" s="6"/>
      <c r="W134" s="6"/>
      <c r="X134" s="6"/>
    </row>
    <row r="135" spans="2:26" ht="28.5" customHeight="1" x14ac:dyDescent="0.5">
      <c r="B135" s="6"/>
      <c r="C135" s="211"/>
      <c r="D135" s="262"/>
      <c r="E135" s="262"/>
      <c r="F135" s="266"/>
      <c r="G135" s="266"/>
      <c r="H135" s="282"/>
      <c r="I135" s="266"/>
      <c r="J135" s="266"/>
      <c r="K135" s="266"/>
      <c r="L135" s="266"/>
      <c r="M135" s="266"/>
      <c r="N135" s="266"/>
      <c r="O135" s="266"/>
      <c r="P135" s="266"/>
      <c r="Q135" s="266"/>
      <c r="R135" s="262"/>
      <c r="S135" s="262"/>
      <c r="T135" s="6"/>
      <c r="U135" s="6"/>
      <c r="V135" s="6"/>
      <c r="W135" s="6"/>
      <c r="X135" s="6"/>
    </row>
    <row r="136" spans="2:26" ht="15.75" x14ac:dyDescent="0.5">
      <c r="B136" s="6"/>
      <c r="C136" s="92"/>
      <c r="D136" s="298"/>
      <c r="E136" s="298"/>
      <c r="F136" s="129"/>
      <c r="G136" s="128"/>
      <c r="H136" s="65" t="str">
        <f>IF($F136="","",F136*G136)</f>
        <v/>
      </c>
      <c r="I136" s="131"/>
      <c r="J136" s="65" t="str">
        <f>IF($F136="","",H136*I136)</f>
        <v/>
      </c>
      <c r="K136" s="299"/>
      <c r="L136" s="299"/>
      <c r="M136" s="299"/>
      <c r="N136" s="299"/>
      <c r="O136" s="299"/>
      <c r="P136" s="299"/>
      <c r="Q136" s="299"/>
      <c r="R136" s="288"/>
      <c r="S136" s="288"/>
      <c r="T136" s="6"/>
      <c r="U136" s="6"/>
      <c r="V136" s="6"/>
      <c r="W136" s="6"/>
      <c r="X136" s="6"/>
    </row>
    <row r="137" spans="2:26" ht="15.75" x14ac:dyDescent="0.5">
      <c r="B137" s="6"/>
      <c r="C137" s="92"/>
      <c r="D137" s="298"/>
      <c r="E137" s="298"/>
      <c r="F137" s="129"/>
      <c r="G137" s="128"/>
      <c r="H137" s="65" t="str">
        <f>IF($F137="","",F137*G137)</f>
        <v/>
      </c>
      <c r="I137" s="131"/>
      <c r="J137" s="65" t="str">
        <f>IF($F137="","",H137*I137)</f>
        <v/>
      </c>
      <c r="K137" s="299"/>
      <c r="L137" s="299"/>
      <c r="M137" s="299"/>
      <c r="N137" s="299"/>
      <c r="O137" s="299"/>
      <c r="P137" s="299"/>
      <c r="Q137" s="299"/>
      <c r="R137" s="288"/>
      <c r="S137" s="288"/>
      <c r="T137" s="6"/>
      <c r="U137" s="6"/>
      <c r="V137" s="6"/>
      <c r="W137" s="6"/>
      <c r="X137" s="6"/>
    </row>
    <row r="138" spans="2:26" ht="15.75" x14ac:dyDescent="0.5">
      <c r="B138" s="6"/>
      <c r="C138" s="92"/>
      <c r="D138" s="298"/>
      <c r="E138" s="298"/>
      <c r="F138" s="129"/>
      <c r="G138" s="128"/>
      <c r="H138" s="65" t="str">
        <f>IF($F138="","",F138*G138)</f>
        <v/>
      </c>
      <c r="I138" s="131"/>
      <c r="J138" s="65" t="str">
        <f>IF($F138="","",H138*I138)</f>
        <v/>
      </c>
      <c r="K138" s="299"/>
      <c r="L138" s="299"/>
      <c r="M138" s="299"/>
      <c r="N138" s="299"/>
      <c r="O138" s="299"/>
      <c r="P138" s="299"/>
      <c r="Q138" s="299"/>
      <c r="R138" s="288"/>
      <c r="S138" s="288"/>
      <c r="T138" s="6"/>
      <c r="U138" s="6"/>
      <c r="V138" s="6"/>
      <c r="W138" s="6"/>
      <c r="X138" s="6"/>
    </row>
    <row r="139" spans="2:26" ht="15.75" x14ac:dyDescent="0.5">
      <c r="B139" s="6"/>
      <c r="C139" s="92"/>
      <c r="D139" s="298"/>
      <c r="E139" s="298"/>
      <c r="F139" s="129"/>
      <c r="G139" s="128"/>
      <c r="H139" s="65" t="str">
        <f>IF($F139="","",F139*G139)</f>
        <v/>
      </c>
      <c r="I139" s="131"/>
      <c r="J139" s="65" t="str">
        <f>IF($F139="","",H139*I139)</f>
        <v/>
      </c>
      <c r="K139" s="299"/>
      <c r="L139" s="299"/>
      <c r="M139" s="299"/>
      <c r="N139" s="299"/>
      <c r="O139" s="299"/>
      <c r="P139" s="299"/>
      <c r="Q139" s="299"/>
      <c r="R139" s="288"/>
      <c r="S139" s="288"/>
      <c r="T139" s="6"/>
      <c r="U139" s="6"/>
      <c r="V139" s="6"/>
      <c r="W139" s="6"/>
      <c r="X139" s="6"/>
    </row>
    <row r="140" spans="2:26" ht="15.75" x14ac:dyDescent="0.5">
      <c r="B140" s="6"/>
      <c r="C140" s="94"/>
      <c r="D140" s="6"/>
      <c r="E140" s="6"/>
      <c r="F140" s="6"/>
      <c r="G140" s="6"/>
      <c r="H140" s="211" t="s">
        <v>46</v>
      </c>
      <c r="I140" s="211"/>
      <c r="J140" s="103">
        <f ca="1">SUM(OFFSET(J136,0,0,ROW()-ROW(J136)))</f>
        <v>0</v>
      </c>
      <c r="K140" s="6"/>
      <c r="L140" s="6"/>
      <c r="M140" s="6"/>
      <c r="N140" s="6"/>
      <c r="O140" s="6"/>
      <c r="P140" s="6"/>
      <c r="Q140" s="6"/>
      <c r="R140" s="6"/>
      <c r="S140" s="6"/>
      <c r="T140" s="6"/>
      <c r="U140" s="6"/>
      <c r="V140" s="6"/>
      <c r="W140" s="6"/>
      <c r="X140" s="6"/>
    </row>
    <row r="141" spans="2:26" ht="15.75" x14ac:dyDescent="0.5">
      <c r="B141" s="6"/>
      <c r="C141" s="94"/>
      <c r="D141" s="6"/>
      <c r="E141" s="6"/>
      <c r="F141" s="6"/>
      <c r="G141" s="6"/>
      <c r="H141" s="94"/>
      <c r="I141" s="94"/>
      <c r="J141" s="23"/>
      <c r="K141" s="6"/>
      <c r="L141" s="6"/>
      <c r="M141" s="6"/>
      <c r="N141" s="6"/>
      <c r="O141" s="6"/>
      <c r="P141" s="6"/>
      <c r="Q141" s="6"/>
      <c r="R141" s="6"/>
      <c r="S141" s="6"/>
      <c r="T141" s="6"/>
      <c r="U141" s="6"/>
      <c r="V141" s="6"/>
      <c r="W141" s="6"/>
      <c r="X141" s="6"/>
    </row>
    <row r="142" spans="2:26" ht="15.75" x14ac:dyDescent="0.5">
      <c r="B142" s="6"/>
      <c r="D142" s="6"/>
      <c r="E142" s="6"/>
      <c r="F142" s="6"/>
      <c r="G142" s="6"/>
      <c r="H142" s="6"/>
      <c r="I142" s="6"/>
      <c r="J142" s="6"/>
      <c r="K142" s="6"/>
      <c r="L142" s="6"/>
      <c r="M142" s="6"/>
      <c r="N142" s="6"/>
      <c r="O142" s="6"/>
      <c r="P142" s="6"/>
      <c r="Q142" s="6"/>
      <c r="R142" s="6"/>
      <c r="S142" s="6"/>
      <c r="T142" s="6"/>
      <c r="U142" s="6"/>
      <c r="V142" s="6"/>
      <c r="W142" s="6"/>
      <c r="X142" s="6"/>
      <c r="Y142" s="6"/>
      <c r="Z142" s="6"/>
    </row>
    <row r="143" spans="2:26" ht="15.75" x14ac:dyDescent="0.5">
      <c r="B143" s="6"/>
      <c r="C143" s="8" t="s">
        <v>113</v>
      </c>
      <c r="D143" s="10"/>
      <c r="E143" s="10"/>
      <c r="F143" s="10"/>
      <c r="G143" s="75"/>
      <c r="H143" s="75"/>
      <c r="I143" s="6"/>
      <c r="J143" s="6"/>
      <c r="K143" s="6"/>
      <c r="L143" s="6"/>
      <c r="M143" s="6"/>
      <c r="N143" s="6"/>
      <c r="O143" s="6"/>
      <c r="P143" s="6"/>
      <c r="Q143" s="6"/>
      <c r="R143" s="6"/>
      <c r="S143" s="6"/>
    </row>
    <row r="144" spans="2:26" ht="15.75" x14ac:dyDescent="0.5">
      <c r="B144" s="8"/>
      <c r="C144" s="226" t="s">
        <v>114</v>
      </c>
      <c r="D144" s="226"/>
      <c r="E144" s="226"/>
      <c r="F144" s="226"/>
      <c r="G144" s="226"/>
      <c r="H144" s="226"/>
      <c r="I144" s="226"/>
      <c r="J144" s="226"/>
      <c r="K144" s="226"/>
      <c r="L144" s="226"/>
      <c r="M144" s="226"/>
      <c r="N144" s="226"/>
      <c r="O144" s="226"/>
      <c r="P144" s="6"/>
      <c r="Q144" s="6"/>
      <c r="R144" s="6"/>
      <c r="S144" s="6"/>
    </row>
    <row r="145" spans="2:19" ht="15.75" x14ac:dyDescent="0.5">
      <c r="B145" s="6"/>
      <c r="C145" s="297" t="s">
        <v>115</v>
      </c>
      <c r="D145" s="297"/>
      <c r="E145" s="297"/>
      <c r="F145" s="297"/>
      <c r="G145" s="297"/>
      <c r="H145" s="21">
        <v>0.67</v>
      </c>
      <c r="I145" s="6"/>
      <c r="J145" s="297" t="s">
        <v>340</v>
      </c>
      <c r="K145" s="297"/>
      <c r="L145" s="297"/>
      <c r="M145" s="297"/>
      <c r="N145" s="297"/>
      <c r="O145" s="6"/>
      <c r="P145" s="6"/>
      <c r="Q145" s="6"/>
      <c r="R145" s="6"/>
      <c r="S145" s="6"/>
    </row>
    <row r="146" spans="2:19" ht="15.75" x14ac:dyDescent="0.5">
      <c r="B146" s="6"/>
      <c r="C146" s="111"/>
      <c r="D146" s="111"/>
      <c r="E146" s="111"/>
      <c r="F146" s="111"/>
      <c r="G146" s="111"/>
      <c r="H146" s="21"/>
      <c r="I146" s="6"/>
      <c r="J146" s="6"/>
      <c r="K146" s="6"/>
      <c r="L146" s="6"/>
      <c r="M146" s="6"/>
      <c r="N146" s="6"/>
      <c r="O146" s="6"/>
      <c r="P146" s="6"/>
      <c r="Q146" s="6"/>
      <c r="R146" s="6"/>
      <c r="S146" s="6"/>
    </row>
    <row r="147" spans="2:19" ht="15.75" x14ac:dyDescent="0.5">
      <c r="B147" s="6"/>
      <c r="C147" s="288" t="s">
        <v>116</v>
      </c>
      <c r="D147" s="288"/>
      <c r="E147" s="288"/>
      <c r="F147" s="288"/>
      <c r="G147" s="288"/>
      <c r="H147" s="288"/>
      <c r="I147" s="42"/>
      <c r="J147" s="132"/>
      <c r="K147" s="6"/>
      <c r="L147" s="6"/>
      <c r="M147" s="6"/>
      <c r="N147" s="6"/>
      <c r="O147" s="6"/>
      <c r="P147" s="6"/>
      <c r="Q147" s="6"/>
      <c r="R147" s="6"/>
      <c r="S147" s="6"/>
    </row>
    <row r="148" spans="2:19" ht="15.75" x14ac:dyDescent="0.5">
      <c r="B148" s="6"/>
      <c r="C148" s="6"/>
      <c r="D148" s="6"/>
      <c r="E148" s="6"/>
      <c r="F148" s="6"/>
      <c r="G148" s="6"/>
      <c r="H148" s="6"/>
      <c r="I148" s="132"/>
      <c r="J148" s="132"/>
      <c r="K148" s="6"/>
      <c r="L148" s="6"/>
      <c r="M148" s="6"/>
      <c r="N148" s="6"/>
      <c r="O148" s="6"/>
      <c r="P148" s="6"/>
      <c r="Q148" s="6"/>
      <c r="R148" s="6"/>
      <c r="S148" s="6"/>
    </row>
    <row r="149" spans="2:19" ht="15.75" x14ac:dyDescent="0.5">
      <c r="B149" s="6"/>
      <c r="C149" s="226" t="s">
        <v>117</v>
      </c>
      <c r="D149" s="226"/>
      <c r="E149" s="226"/>
      <c r="F149" s="226"/>
      <c r="G149" s="226"/>
      <c r="H149" s="226"/>
      <c r="I149" s="226"/>
      <c r="J149" s="226"/>
      <c r="K149" s="226"/>
      <c r="L149" s="226"/>
      <c r="M149" s="226"/>
      <c r="N149" s="226"/>
      <c r="O149" s="226"/>
      <c r="P149" s="6"/>
      <c r="Q149" s="6"/>
      <c r="R149" s="6"/>
      <c r="S149" s="6"/>
    </row>
    <row r="150" spans="2:19" ht="15.75" x14ac:dyDescent="0.5">
      <c r="B150" s="6"/>
      <c r="C150" s="313"/>
      <c r="D150" s="313"/>
      <c r="E150" s="310" t="s">
        <v>118</v>
      </c>
      <c r="F150" s="311"/>
      <c r="G150" s="311"/>
      <c r="H150" s="311"/>
      <c r="I150" s="311"/>
      <c r="J150" s="311"/>
      <c r="K150" s="311"/>
      <c r="L150" s="311"/>
      <c r="M150" s="312"/>
      <c r="N150" s="6"/>
      <c r="O150" s="6"/>
      <c r="P150" s="6"/>
      <c r="Q150" s="6"/>
      <c r="R150" s="6"/>
      <c r="S150" s="6"/>
    </row>
    <row r="151" spans="2:19" ht="15.75" x14ac:dyDescent="0.5">
      <c r="B151" s="6"/>
      <c r="C151" s="6"/>
      <c r="D151" s="6"/>
      <c r="E151" s="6"/>
      <c r="F151" s="6"/>
      <c r="G151" s="6"/>
      <c r="H151" s="6"/>
      <c r="I151" s="132"/>
      <c r="J151" s="132"/>
      <c r="K151" s="6"/>
      <c r="L151" s="6"/>
      <c r="M151" s="6"/>
      <c r="N151" s="6"/>
      <c r="O151" s="6"/>
      <c r="P151" s="6"/>
      <c r="Q151" s="6"/>
      <c r="R151" s="6"/>
      <c r="S151" s="6"/>
    </row>
    <row r="152" spans="2:19" ht="15.75" customHeight="1" x14ac:dyDescent="0.5">
      <c r="B152" s="6"/>
      <c r="C152" s="262"/>
      <c r="D152" s="262" t="s">
        <v>89</v>
      </c>
      <c r="E152" s="262"/>
      <c r="F152" s="263" t="s">
        <v>119</v>
      </c>
      <c r="G152" s="265"/>
      <c r="H152" s="266" t="s">
        <v>120</v>
      </c>
      <c r="I152" s="263" t="s">
        <v>95</v>
      </c>
      <c r="J152" s="265"/>
      <c r="K152" s="301" t="s">
        <v>43</v>
      </c>
      <c r="L152" s="302"/>
      <c r="M152" s="303"/>
      <c r="N152" s="314" t="s">
        <v>310</v>
      </c>
      <c r="O152" s="315"/>
      <c r="P152" s="316"/>
    </row>
    <row r="153" spans="2:19" ht="15.75" x14ac:dyDescent="0.5">
      <c r="B153" s="6"/>
      <c r="C153" s="262"/>
      <c r="D153" s="262"/>
      <c r="E153" s="262"/>
      <c r="F153" s="266" t="s">
        <v>121</v>
      </c>
      <c r="G153" s="266" t="s">
        <v>122</v>
      </c>
      <c r="H153" s="266"/>
      <c r="I153" s="262" t="s">
        <v>101</v>
      </c>
      <c r="J153" s="262" t="s">
        <v>102</v>
      </c>
      <c r="K153" s="304"/>
      <c r="L153" s="305"/>
      <c r="M153" s="306"/>
      <c r="N153" s="317"/>
      <c r="O153" s="318"/>
      <c r="P153" s="319"/>
    </row>
    <row r="154" spans="2:19" ht="15.75" x14ac:dyDescent="0.5">
      <c r="B154" s="95"/>
      <c r="C154" s="262"/>
      <c r="D154" s="262"/>
      <c r="E154" s="262"/>
      <c r="F154" s="266"/>
      <c r="G154" s="266"/>
      <c r="H154" s="266"/>
      <c r="I154" s="262"/>
      <c r="J154" s="262"/>
      <c r="K154" s="307"/>
      <c r="L154" s="308"/>
      <c r="M154" s="309"/>
      <c r="N154" s="320"/>
      <c r="O154" s="321"/>
      <c r="P154" s="322"/>
    </row>
    <row r="155" spans="2:19" ht="15.75" x14ac:dyDescent="0.5">
      <c r="B155" s="6"/>
      <c r="C155" s="64"/>
      <c r="D155" s="247"/>
      <c r="E155" s="247"/>
      <c r="F155" s="46"/>
      <c r="G155" s="44" t="str">
        <f t="shared" ref="G155:G160" si="6">IF(F155="","",F155*IF($I$147="",$H$145,$I$147))</f>
        <v/>
      </c>
      <c r="H155" s="47"/>
      <c r="I155" s="45" t="str">
        <f t="shared" ref="I155:I160" si="7">IF(AND($H155&lt;&gt;"",COUNT(G155)&gt;0),SUM(G155),"")</f>
        <v/>
      </c>
      <c r="J155" s="45" t="str">
        <f t="shared" ref="J155:J160" si="8">IF(OR(H155="",I155=""),"",I155*H155)</f>
        <v/>
      </c>
      <c r="K155" s="242"/>
      <c r="L155" s="242"/>
      <c r="M155" s="242"/>
      <c r="N155" s="263"/>
      <c r="O155" s="264"/>
      <c r="P155" s="265"/>
    </row>
    <row r="156" spans="2:19" ht="15.75" x14ac:dyDescent="0.5">
      <c r="B156" s="6"/>
      <c r="C156" s="64"/>
      <c r="D156" s="247"/>
      <c r="E156" s="247"/>
      <c r="F156" s="46"/>
      <c r="G156" s="44" t="str">
        <f t="shared" si="6"/>
        <v/>
      </c>
      <c r="H156" s="47"/>
      <c r="I156" s="45" t="str">
        <f t="shared" si="7"/>
        <v/>
      </c>
      <c r="J156" s="45" t="str">
        <f t="shared" si="8"/>
        <v/>
      </c>
      <c r="K156" s="242"/>
      <c r="L156" s="242"/>
      <c r="M156" s="242"/>
      <c r="N156" s="263"/>
      <c r="O156" s="264"/>
      <c r="P156" s="265"/>
    </row>
    <row r="157" spans="2:19" ht="15.75" x14ac:dyDescent="0.5">
      <c r="B157" s="6"/>
      <c r="C157" s="64"/>
      <c r="D157" s="247"/>
      <c r="E157" s="247"/>
      <c r="F157" s="46"/>
      <c r="G157" s="44" t="str">
        <f t="shared" si="6"/>
        <v/>
      </c>
      <c r="H157" s="47"/>
      <c r="I157" s="45" t="str">
        <f t="shared" si="7"/>
        <v/>
      </c>
      <c r="J157" s="45" t="str">
        <f t="shared" si="8"/>
        <v/>
      </c>
      <c r="K157" s="242"/>
      <c r="L157" s="242"/>
      <c r="M157" s="242"/>
      <c r="N157" s="263"/>
      <c r="O157" s="264"/>
      <c r="P157" s="265"/>
    </row>
    <row r="158" spans="2:19" ht="15.75" x14ac:dyDescent="0.5">
      <c r="B158" s="6"/>
      <c r="C158" s="64"/>
      <c r="D158" s="247"/>
      <c r="E158" s="247"/>
      <c r="F158" s="46"/>
      <c r="G158" s="44" t="str">
        <f t="shared" si="6"/>
        <v/>
      </c>
      <c r="H158" s="47"/>
      <c r="I158" s="45" t="str">
        <f t="shared" si="7"/>
        <v/>
      </c>
      <c r="J158" s="45" t="str">
        <f t="shared" si="8"/>
        <v/>
      </c>
      <c r="K158" s="242"/>
      <c r="L158" s="242"/>
      <c r="M158" s="242"/>
      <c r="N158" s="263"/>
      <c r="O158" s="264"/>
      <c r="P158" s="265"/>
    </row>
    <row r="159" spans="2:19" ht="15.75" x14ac:dyDescent="0.5">
      <c r="B159" s="6"/>
      <c r="C159" s="64"/>
      <c r="D159" s="247"/>
      <c r="E159" s="247"/>
      <c r="F159" s="46"/>
      <c r="G159" s="44" t="str">
        <f t="shared" si="6"/>
        <v/>
      </c>
      <c r="H159" s="47"/>
      <c r="I159" s="45" t="str">
        <f t="shared" si="7"/>
        <v/>
      </c>
      <c r="J159" s="45" t="str">
        <f t="shared" si="8"/>
        <v/>
      </c>
      <c r="K159" s="242"/>
      <c r="L159" s="242"/>
      <c r="M159" s="242"/>
      <c r="N159" s="263"/>
      <c r="O159" s="264"/>
      <c r="P159" s="265"/>
    </row>
    <row r="160" spans="2:19" ht="15.75" x14ac:dyDescent="0.5">
      <c r="B160" s="6"/>
      <c r="C160" s="64"/>
      <c r="D160" s="247"/>
      <c r="E160" s="247"/>
      <c r="F160" s="46"/>
      <c r="G160" s="44" t="str">
        <f t="shared" si="6"/>
        <v/>
      </c>
      <c r="H160" s="47"/>
      <c r="I160" s="45" t="str">
        <f t="shared" si="7"/>
        <v/>
      </c>
      <c r="J160" s="45" t="str">
        <f t="shared" si="8"/>
        <v/>
      </c>
      <c r="K160" s="242"/>
      <c r="L160" s="242"/>
      <c r="M160" s="242"/>
      <c r="N160" s="263"/>
      <c r="O160" s="264"/>
      <c r="P160" s="265"/>
    </row>
    <row r="161" spans="2:26" ht="15.75" x14ac:dyDescent="0.5">
      <c r="B161" s="6"/>
      <c r="C161" s="6"/>
      <c r="D161" s="300"/>
      <c r="E161" s="300"/>
      <c r="F161" s="6"/>
      <c r="G161" s="6"/>
      <c r="I161" s="104" t="s">
        <v>46</v>
      </c>
      <c r="J161" s="103" t="str">
        <f ca="1">IF(COUNT(OFFSET(J155,0,0,ROW()-ROW(J155)))&gt;0,SUM(OFFSET(J155,0,0,ROW()-ROW(J155))),"")</f>
        <v/>
      </c>
      <c r="K161" s="6"/>
      <c r="L161" s="6"/>
      <c r="M161" s="6"/>
      <c r="N161" s="6"/>
      <c r="O161" s="6"/>
      <c r="P161" s="6"/>
    </row>
    <row r="162" spans="2:26" ht="15.75" x14ac:dyDescent="0.5">
      <c r="B162" s="6"/>
      <c r="C162" s="22"/>
      <c r="D162" s="22"/>
      <c r="E162" s="22"/>
      <c r="F162" s="22"/>
      <c r="G162" s="22"/>
      <c r="H162" s="22"/>
      <c r="I162" s="22"/>
      <c r="J162" s="22"/>
      <c r="K162" s="22"/>
      <c r="L162" s="22"/>
      <c r="M162" s="22"/>
      <c r="N162" s="22"/>
      <c r="O162" s="22"/>
      <c r="P162" s="22"/>
      <c r="Q162" s="22"/>
      <c r="R162" s="22"/>
      <c r="S162" s="6"/>
    </row>
    <row r="163" spans="2:26" ht="18" x14ac:dyDescent="0.55000000000000004">
      <c r="B163" s="127"/>
      <c r="C163" s="6"/>
      <c r="D163" s="10"/>
      <c r="E163" s="10"/>
      <c r="F163" s="10"/>
      <c r="G163" s="94"/>
      <c r="H163" s="74"/>
      <c r="I163" s="94"/>
      <c r="J163" s="94"/>
      <c r="K163" s="94"/>
      <c r="L163" s="94"/>
      <c r="M163" s="23"/>
      <c r="N163" s="6"/>
      <c r="O163" s="133"/>
      <c r="P163" s="133"/>
      <c r="Q163" s="6"/>
      <c r="R163" s="6"/>
      <c r="S163" s="6"/>
      <c r="T163" s="6"/>
      <c r="U163" s="6"/>
      <c r="V163" s="6"/>
      <c r="W163" s="6"/>
      <c r="X163" s="6"/>
      <c r="Y163" s="6"/>
      <c r="Z163" s="6"/>
    </row>
    <row r="164" spans="2:26" ht="15.75" x14ac:dyDescent="0.5">
      <c r="B164" s="188" t="s">
        <v>123</v>
      </c>
      <c r="C164" s="188"/>
      <c r="D164" s="188"/>
      <c r="E164" s="188"/>
      <c r="F164" s="188"/>
      <c r="G164" s="188"/>
      <c r="H164" s="188"/>
      <c r="I164" s="188"/>
      <c r="J164" s="188"/>
      <c r="K164" s="188"/>
      <c r="L164" s="8"/>
      <c r="M164" s="6"/>
      <c r="N164" s="6"/>
      <c r="O164" s="6"/>
      <c r="P164" s="6"/>
      <c r="Q164" s="6"/>
      <c r="R164" s="6"/>
      <c r="S164" s="6"/>
      <c r="T164" s="6"/>
      <c r="U164" s="6"/>
      <c r="V164" s="6"/>
      <c r="W164" s="6"/>
      <c r="X164" s="6"/>
      <c r="Y164" s="6"/>
      <c r="Z164" s="6"/>
    </row>
    <row r="165" spans="2:26" ht="15.75" x14ac:dyDescent="0.5">
      <c r="B165" s="95"/>
      <c r="C165" s="292" t="s">
        <v>124</v>
      </c>
      <c r="D165" s="292"/>
      <c r="E165" s="292"/>
      <c r="F165" s="292"/>
      <c r="G165" s="292"/>
      <c r="H165" s="292"/>
      <c r="I165" s="292"/>
      <c r="J165" s="95"/>
      <c r="K165" s="95"/>
      <c r="L165" s="95"/>
      <c r="M165" s="6"/>
      <c r="N165" s="6"/>
      <c r="O165" s="6"/>
      <c r="P165" s="6"/>
      <c r="Q165" s="6"/>
      <c r="R165" s="6"/>
      <c r="S165" s="6"/>
      <c r="T165" s="6"/>
      <c r="U165" s="6"/>
      <c r="V165" s="6"/>
      <c r="W165" s="6"/>
      <c r="X165" s="6"/>
      <c r="Y165" s="6"/>
      <c r="Z165" s="6"/>
    </row>
    <row r="166" spans="2:26" ht="15.75" x14ac:dyDescent="0.5">
      <c r="B166" s="95"/>
      <c r="C166" s="335" t="s">
        <v>125</v>
      </c>
      <c r="D166" s="336"/>
      <c r="E166" s="336"/>
      <c r="F166" s="336"/>
      <c r="G166" s="336"/>
      <c r="H166" s="336"/>
      <c r="I166" s="336"/>
      <c r="J166" s="95"/>
      <c r="K166" s="95"/>
      <c r="L166" s="95"/>
      <c r="M166" s="6"/>
      <c r="N166" s="6"/>
      <c r="O166" s="6"/>
      <c r="P166" s="6"/>
      <c r="Q166" s="6"/>
      <c r="R166" s="6"/>
      <c r="S166" s="6"/>
      <c r="T166" s="6"/>
      <c r="U166" s="6"/>
      <c r="V166" s="6"/>
      <c r="W166" s="6"/>
      <c r="X166" s="6"/>
      <c r="Y166" s="6"/>
      <c r="Z166" s="6"/>
    </row>
    <row r="167" spans="2:26" ht="15.75" x14ac:dyDescent="0.5">
      <c r="C167" s="134"/>
      <c r="D167" s="337" t="s">
        <v>126</v>
      </c>
      <c r="E167" s="337"/>
      <c r="F167" s="337"/>
      <c r="G167" s="337"/>
      <c r="H167" s="337"/>
      <c r="I167" s="34">
        <v>52</v>
      </c>
    </row>
    <row r="168" spans="2:26" ht="15.75" x14ac:dyDescent="0.5">
      <c r="C168" s="134"/>
      <c r="D168" s="337" t="s">
        <v>127</v>
      </c>
      <c r="E168" s="337"/>
      <c r="F168" s="337"/>
      <c r="G168" s="337"/>
      <c r="H168" s="337"/>
      <c r="I168" s="34">
        <v>50</v>
      </c>
    </row>
    <row r="169" spans="2:26" ht="15.75" x14ac:dyDescent="0.5">
      <c r="C169" s="135"/>
      <c r="D169" s="10"/>
      <c r="E169" s="10"/>
      <c r="F169" s="10"/>
      <c r="G169" s="10"/>
      <c r="H169" s="10"/>
      <c r="I169" s="6"/>
    </row>
    <row r="170" spans="2:26" ht="15.75" x14ac:dyDescent="0.5">
      <c r="C170" s="338"/>
      <c r="D170" s="339"/>
      <c r="E170" s="339"/>
      <c r="F170" s="340" t="s">
        <v>128</v>
      </c>
      <c r="G170" s="340" t="s">
        <v>129</v>
      </c>
      <c r="H170" s="340"/>
      <c r="I170" s="6"/>
    </row>
    <row r="171" spans="2:26" ht="15.75" x14ac:dyDescent="0.5">
      <c r="C171" s="338"/>
      <c r="D171" s="339"/>
      <c r="E171" s="339"/>
      <c r="F171" s="340"/>
      <c r="G171" s="340"/>
      <c r="H171" s="340"/>
      <c r="I171" s="6"/>
    </row>
    <row r="172" spans="2:26" ht="15.75" x14ac:dyDescent="0.5">
      <c r="C172" s="136"/>
      <c r="D172" s="332" t="s">
        <v>130</v>
      </c>
      <c r="E172" s="332"/>
      <c r="F172" s="106"/>
      <c r="G172" s="333"/>
      <c r="H172" s="333"/>
      <c r="I172" s="6"/>
    </row>
    <row r="173" spans="2:26" ht="15.75" x14ac:dyDescent="0.5">
      <c r="C173" s="136"/>
      <c r="D173" s="332" t="s">
        <v>131</v>
      </c>
      <c r="E173" s="332"/>
      <c r="F173" s="106"/>
      <c r="G173" s="334"/>
      <c r="H173" s="334"/>
      <c r="I173" s="6"/>
    </row>
    <row r="174" spans="2:26" ht="15.75" x14ac:dyDescent="0.5">
      <c r="C174" s="136"/>
      <c r="D174" s="332" t="s">
        <v>132</v>
      </c>
      <c r="E174" s="332"/>
      <c r="F174" s="106"/>
      <c r="G174" s="334"/>
      <c r="H174" s="334"/>
      <c r="I174" s="6"/>
    </row>
    <row r="175" spans="2:26" ht="15.75" x14ac:dyDescent="0.5">
      <c r="C175" s="136"/>
      <c r="D175" s="332" t="s">
        <v>133</v>
      </c>
      <c r="E175" s="332"/>
      <c r="F175" s="106"/>
      <c r="G175" s="334"/>
      <c r="H175" s="334"/>
      <c r="I175" s="6"/>
    </row>
    <row r="176" spans="2:26" ht="15.75" x14ac:dyDescent="0.5">
      <c r="C176" s="135"/>
      <c r="D176" s="6"/>
      <c r="E176" s="6"/>
      <c r="F176" s="6"/>
      <c r="G176" s="6"/>
      <c r="H176" s="6"/>
      <c r="I176" s="6"/>
    </row>
    <row r="177" spans="2:26" ht="15.75" x14ac:dyDescent="0.5">
      <c r="C177" s="346" t="s">
        <v>134</v>
      </c>
      <c r="D177" s="213"/>
      <c r="E177" s="213"/>
      <c r="F177" s="213"/>
      <c r="G177" s="213"/>
      <c r="H177" s="213"/>
      <c r="I177" s="347"/>
    </row>
    <row r="178" spans="2:26" x14ac:dyDescent="0.45">
      <c r="C178" s="348"/>
      <c r="D178" s="349"/>
      <c r="E178" s="349"/>
      <c r="F178" s="349"/>
      <c r="G178" s="349"/>
      <c r="H178" s="349"/>
      <c r="I178" s="350"/>
    </row>
    <row r="179" spans="2:26" x14ac:dyDescent="0.45">
      <c r="C179" s="351"/>
      <c r="D179" s="352"/>
      <c r="E179" s="352"/>
      <c r="F179" s="352"/>
      <c r="G179" s="352"/>
      <c r="H179" s="352"/>
      <c r="I179" s="353"/>
    </row>
    <row r="180" spans="2:26" x14ac:dyDescent="0.45">
      <c r="C180" s="354"/>
      <c r="D180" s="355"/>
      <c r="E180" s="355"/>
      <c r="F180" s="355"/>
      <c r="G180" s="355"/>
      <c r="H180" s="355"/>
      <c r="I180" s="356"/>
    </row>
    <row r="181" spans="2:26" ht="15.75" x14ac:dyDescent="0.5">
      <c r="B181" s="6"/>
      <c r="C181" s="94"/>
      <c r="D181" s="10"/>
      <c r="E181" s="10"/>
      <c r="F181" s="10"/>
      <c r="G181" s="94"/>
      <c r="H181" s="74"/>
      <c r="I181" s="94"/>
      <c r="J181" s="74"/>
      <c r="K181" s="124"/>
      <c r="L181" s="124"/>
      <c r="M181" s="6"/>
      <c r="N181" s="6"/>
      <c r="O181" s="6"/>
      <c r="P181" s="6"/>
      <c r="Q181" s="6"/>
      <c r="R181" s="6"/>
      <c r="S181" s="6"/>
      <c r="T181" s="6"/>
      <c r="U181" s="6"/>
      <c r="V181" s="6"/>
      <c r="W181" s="6"/>
      <c r="X181" s="6"/>
      <c r="Y181" s="6"/>
      <c r="Z181" s="6"/>
    </row>
    <row r="182" spans="2:26" ht="15.75" x14ac:dyDescent="0.5">
      <c r="B182" s="6"/>
      <c r="C182" s="337" t="s">
        <v>135</v>
      </c>
      <c r="D182" s="337"/>
      <c r="E182" s="337"/>
      <c r="F182" s="337"/>
      <c r="G182" s="337"/>
      <c r="H182" s="337"/>
      <c r="I182" s="137" t="str">
        <f>IF(OR(I167="",I168="",F172=""),"",ROUND((F173/F172*G173/I168)+(F174/F172*G174/I168)+(F175/F172*G175/I168),4))</f>
        <v/>
      </c>
      <c r="J182" s="124"/>
      <c r="K182" s="6"/>
      <c r="L182" s="6"/>
      <c r="M182" s="6"/>
      <c r="N182" s="6"/>
      <c r="O182" s="6"/>
      <c r="P182" s="6"/>
      <c r="Q182" s="6"/>
      <c r="R182" s="6"/>
      <c r="S182" s="6"/>
      <c r="T182" s="6"/>
      <c r="U182" s="6"/>
      <c r="V182" s="6"/>
      <c r="W182" s="6"/>
      <c r="X182" s="6"/>
      <c r="Y182" s="6"/>
      <c r="Z182" s="6"/>
    </row>
    <row r="183" spans="2:26" ht="15.75" x14ac:dyDescent="0.5">
      <c r="B183" s="6"/>
      <c r="C183" s="94"/>
      <c r="D183" s="10"/>
      <c r="E183" s="10"/>
      <c r="F183" s="10"/>
      <c r="G183" s="94"/>
      <c r="H183" s="74"/>
      <c r="I183" s="94"/>
      <c r="J183" s="74"/>
      <c r="K183" s="124"/>
      <c r="L183" s="124"/>
      <c r="M183" s="6"/>
      <c r="N183" s="6"/>
      <c r="O183" s="6"/>
      <c r="P183" s="6"/>
      <c r="Q183" s="6"/>
      <c r="R183" s="6"/>
      <c r="S183" s="6"/>
      <c r="T183" s="6"/>
      <c r="U183" s="6"/>
      <c r="V183" s="6"/>
      <c r="W183" s="6"/>
      <c r="X183" s="6"/>
      <c r="Y183" s="6"/>
      <c r="Z183" s="6"/>
    </row>
    <row r="184" spans="2:26" ht="15.75" x14ac:dyDescent="0.5">
      <c r="B184" s="6"/>
      <c r="C184" s="94"/>
      <c r="D184" s="10"/>
      <c r="E184" s="10"/>
      <c r="F184" s="10"/>
      <c r="G184" s="94"/>
      <c r="H184" s="74"/>
      <c r="I184" s="94"/>
      <c r="J184" s="74"/>
      <c r="K184" s="124"/>
      <c r="L184" s="124"/>
      <c r="M184" s="6"/>
      <c r="N184" s="6"/>
      <c r="O184" s="6"/>
      <c r="P184" s="6"/>
      <c r="Q184" s="6"/>
      <c r="R184" s="6"/>
      <c r="S184" s="6"/>
      <c r="T184" s="6"/>
      <c r="U184" s="6"/>
      <c r="V184" s="6"/>
      <c r="W184" s="6"/>
      <c r="X184" s="6"/>
      <c r="Y184" s="6"/>
      <c r="Z184" s="6"/>
    </row>
    <row r="185" spans="2:26" ht="15.75" x14ac:dyDescent="0.5">
      <c r="B185" s="95"/>
      <c r="C185" s="292" t="s">
        <v>136</v>
      </c>
      <c r="D185" s="292"/>
      <c r="E185" s="292"/>
      <c r="F185" s="292"/>
      <c r="G185" s="292"/>
      <c r="H185" s="292"/>
      <c r="I185" s="292"/>
      <c r="J185" s="292"/>
      <c r="K185" s="95"/>
      <c r="L185" s="95"/>
      <c r="M185" s="95"/>
      <c r="N185" s="6"/>
      <c r="O185" s="6"/>
      <c r="P185" s="6"/>
      <c r="Q185" s="6"/>
      <c r="R185" s="6"/>
      <c r="S185" s="6"/>
      <c r="T185" s="6"/>
      <c r="U185" s="6"/>
      <c r="V185" s="6"/>
      <c r="W185" s="6"/>
      <c r="X185" s="6"/>
      <c r="Y185" s="6"/>
      <c r="Z185" s="6"/>
    </row>
    <row r="186" spans="2:26" ht="15.75" x14ac:dyDescent="0.5">
      <c r="B186" s="95"/>
      <c r="C186" s="108" t="s">
        <v>137</v>
      </c>
      <c r="D186" s="95"/>
      <c r="E186" s="95"/>
      <c r="F186" s="95"/>
      <c r="G186" s="95"/>
      <c r="H186" s="95"/>
      <c r="I186" s="95"/>
      <c r="J186" s="95"/>
      <c r="K186" s="95"/>
      <c r="L186" s="95"/>
      <c r="M186" s="95"/>
      <c r="N186" s="6"/>
      <c r="O186" s="6"/>
      <c r="P186" s="6"/>
      <c r="Q186" s="6"/>
      <c r="R186" s="6"/>
      <c r="S186" s="6"/>
      <c r="T186" s="6"/>
      <c r="U186" s="6"/>
      <c r="V186" s="6"/>
      <c r="W186" s="6"/>
      <c r="X186" s="6"/>
      <c r="Y186" s="6"/>
      <c r="Z186" s="6"/>
    </row>
    <row r="187" spans="2:26" ht="15.75" x14ac:dyDescent="0.5">
      <c r="B187" s="6"/>
      <c r="C187" s="226" t="s">
        <v>138</v>
      </c>
      <c r="D187" s="226"/>
      <c r="E187" s="226"/>
      <c r="F187" s="226"/>
      <c r="G187" s="226"/>
      <c r="H187" s="226"/>
      <c r="I187" s="226"/>
      <c r="J187" s="226"/>
      <c r="K187" s="226"/>
      <c r="L187" s="226"/>
      <c r="M187" s="226"/>
      <c r="N187" s="226"/>
      <c r="O187" s="226"/>
      <c r="P187" s="226"/>
      <c r="Q187" s="226"/>
      <c r="R187" s="226"/>
      <c r="S187" s="226"/>
      <c r="T187" s="6"/>
      <c r="U187" s="6"/>
      <c r="V187" s="6"/>
      <c r="W187" s="6"/>
      <c r="X187" s="6"/>
      <c r="Y187" s="6"/>
      <c r="Z187" s="6"/>
    </row>
    <row r="188" spans="2:26" ht="15.75" x14ac:dyDescent="0.5">
      <c r="B188" s="6"/>
      <c r="C188" s="268" t="s">
        <v>341</v>
      </c>
      <c r="D188" s="268"/>
      <c r="E188" s="268"/>
      <c r="F188" s="268"/>
      <c r="G188" s="268"/>
      <c r="H188" s="268"/>
      <c r="I188" s="268"/>
      <c r="J188" s="268"/>
      <c r="K188" s="268"/>
      <c r="L188" s="268"/>
      <c r="M188" s="268"/>
      <c r="N188" s="268"/>
      <c r="O188" s="268"/>
      <c r="P188" s="268"/>
      <c r="Q188" s="268"/>
      <c r="R188" s="268"/>
      <c r="S188" s="268"/>
      <c r="T188" s="268"/>
      <c r="U188" s="268"/>
      <c r="V188" s="268"/>
      <c r="W188" s="6"/>
      <c r="X188" s="6"/>
      <c r="Y188" s="6"/>
      <c r="Z188" s="6"/>
    </row>
    <row r="189" spans="2:26" ht="15.75" x14ac:dyDescent="0.5">
      <c r="B189" s="6"/>
      <c r="C189" s="359"/>
      <c r="D189" s="359"/>
      <c r="E189" s="359"/>
      <c r="F189" s="359"/>
      <c r="G189" s="359"/>
      <c r="H189" s="359"/>
      <c r="I189" s="359"/>
      <c r="J189" s="359"/>
      <c r="K189" s="359"/>
      <c r="L189" s="359"/>
      <c r="M189" s="359"/>
      <c r="N189" s="359"/>
      <c r="O189" s="359"/>
      <c r="P189" s="359"/>
      <c r="Q189" s="359"/>
      <c r="R189" s="359"/>
      <c r="S189" s="359"/>
      <c r="T189" s="359"/>
      <c r="U189" s="359"/>
      <c r="V189" s="359"/>
      <c r="W189" s="6"/>
      <c r="X189" s="6"/>
      <c r="Y189" s="6"/>
      <c r="Z189" s="6"/>
    </row>
    <row r="190" spans="2:26" ht="15.75" x14ac:dyDescent="0.5">
      <c r="B190" s="6"/>
      <c r="C190" s="339"/>
      <c r="D190" s="339" t="s">
        <v>65</v>
      </c>
      <c r="E190" s="339"/>
      <c r="F190" s="339" t="s">
        <v>139</v>
      </c>
      <c r="G190" s="339"/>
      <c r="H190" s="341" t="s">
        <v>108</v>
      </c>
      <c r="I190" s="357" t="s">
        <v>66</v>
      </c>
      <c r="J190" s="358" t="s">
        <v>74</v>
      </c>
      <c r="K190" s="358" t="s">
        <v>95</v>
      </c>
      <c r="L190" s="341" t="s">
        <v>140</v>
      </c>
      <c r="M190" s="360" t="s">
        <v>43</v>
      </c>
      <c r="N190" s="361"/>
      <c r="O190" s="361"/>
      <c r="P190" s="361"/>
      <c r="Q190" s="361"/>
      <c r="R190" s="361"/>
      <c r="S190" s="361"/>
      <c r="T190" s="362"/>
      <c r="U190" s="323" t="s">
        <v>310</v>
      </c>
      <c r="V190" s="324"/>
      <c r="W190" s="324"/>
      <c r="X190" s="324"/>
      <c r="Y190" s="324"/>
      <c r="Z190" s="325"/>
    </row>
    <row r="191" spans="2:26" ht="30.75" customHeight="1" x14ac:dyDescent="0.5">
      <c r="B191" s="6"/>
      <c r="C191" s="339"/>
      <c r="D191" s="339"/>
      <c r="E191" s="339"/>
      <c r="F191" s="339"/>
      <c r="G191" s="339"/>
      <c r="H191" s="342"/>
      <c r="I191" s="357"/>
      <c r="J191" s="358"/>
      <c r="K191" s="358"/>
      <c r="L191" s="342"/>
      <c r="M191" s="363"/>
      <c r="N191" s="364"/>
      <c r="O191" s="364"/>
      <c r="P191" s="364"/>
      <c r="Q191" s="364"/>
      <c r="R191" s="364"/>
      <c r="S191" s="364"/>
      <c r="T191" s="365"/>
      <c r="U191" s="323"/>
      <c r="V191" s="324"/>
      <c r="W191" s="324"/>
      <c r="X191" s="324"/>
      <c r="Y191" s="324"/>
      <c r="Z191" s="325"/>
    </row>
    <row r="192" spans="2:26" ht="15.75" x14ac:dyDescent="0.5">
      <c r="B192" s="6"/>
      <c r="C192" s="76"/>
      <c r="D192" s="329"/>
      <c r="E192" s="330"/>
      <c r="F192" s="331"/>
      <c r="G192" s="331"/>
      <c r="H192" s="33"/>
      <c r="I192" s="77" t="str">
        <f>IF($H192="","",$H192*12*($I$167/52))</f>
        <v/>
      </c>
      <c r="J192" s="138" t="str">
        <f>IF($H192="","",$I$182)</f>
        <v/>
      </c>
      <c r="K192" s="77" t="str">
        <f>IF(OR($J192="",$H192=""),"",I192*J192)</f>
        <v/>
      </c>
      <c r="L192" s="33"/>
      <c r="M192" s="343"/>
      <c r="N192" s="344"/>
      <c r="O192" s="344"/>
      <c r="P192" s="344"/>
      <c r="Q192" s="344"/>
      <c r="R192" s="344"/>
      <c r="S192" s="344"/>
      <c r="T192" s="345"/>
      <c r="U192" s="326"/>
      <c r="V192" s="327"/>
      <c r="W192" s="327"/>
      <c r="X192" s="327"/>
      <c r="Y192" s="327"/>
      <c r="Z192" s="328"/>
    </row>
    <row r="193" spans="2:26" ht="15.75" x14ac:dyDescent="0.5">
      <c r="B193" s="6"/>
      <c r="C193" s="76"/>
      <c r="D193" s="329"/>
      <c r="E193" s="330"/>
      <c r="F193" s="331"/>
      <c r="G193" s="331"/>
      <c r="H193" s="33"/>
      <c r="I193" s="77" t="str">
        <f>IF($H193="","",$H193*12*($I$167/52))</f>
        <v/>
      </c>
      <c r="J193" s="138" t="str">
        <f>IF($H193="","",$I$182)</f>
        <v/>
      </c>
      <c r="K193" s="77" t="str">
        <f>IF(OR($J193="",$H193=""),"",I193*J193)</f>
        <v/>
      </c>
      <c r="L193" s="33"/>
      <c r="M193" s="343"/>
      <c r="N193" s="344"/>
      <c r="O193" s="344"/>
      <c r="P193" s="344"/>
      <c r="Q193" s="344"/>
      <c r="R193" s="344"/>
      <c r="S193" s="344"/>
      <c r="T193" s="345"/>
      <c r="U193" s="326"/>
      <c r="V193" s="327"/>
      <c r="W193" s="327"/>
      <c r="X193" s="327"/>
      <c r="Y193" s="327"/>
      <c r="Z193" s="328"/>
    </row>
    <row r="194" spans="2:26" ht="15.75" x14ac:dyDescent="0.5">
      <c r="B194" s="6"/>
      <c r="C194" s="76"/>
      <c r="D194" s="329"/>
      <c r="E194" s="330"/>
      <c r="F194" s="331"/>
      <c r="G194" s="331"/>
      <c r="H194" s="33"/>
      <c r="I194" s="77" t="str">
        <f>IF($H194="","",$H194*12*($I$167/52))</f>
        <v/>
      </c>
      <c r="J194" s="138" t="str">
        <f>IF($H194="","",$I$182)</f>
        <v/>
      </c>
      <c r="K194" s="77" t="str">
        <f>IF(OR($J194="",$H194=""),"",I194*J194)</f>
        <v/>
      </c>
      <c r="L194" s="33"/>
      <c r="M194" s="343"/>
      <c r="N194" s="344"/>
      <c r="O194" s="344"/>
      <c r="P194" s="344"/>
      <c r="Q194" s="344"/>
      <c r="R194" s="344"/>
      <c r="S194" s="344"/>
      <c r="T194" s="345"/>
      <c r="U194" s="326"/>
      <c r="V194" s="327"/>
      <c r="W194" s="327"/>
      <c r="X194" s="327"/>
      <c r="Y194" s="327"/>
      <c r="Z194" s="328"/>
    </row>
    <row r="195" spans="2:26" ht="15.75" x14ac:dyDescent="0.5">
      <c r="B195" s="6"/>
      <c r="C195" s="76"/>
      <c r="D195" s="329"/>
      <c r="E195" s="330"/>
      <c r="F195" s="331"/>
      <c r="G195" s="331"/>
      <c r="H195" s="33"/>
      <c r="I195" s="77" t="str">
        <f>IF($H195="","",$H195*12*($I$167/52))</f>
        <v/>
      </c>
      <c r="J195" s="138" t="str">
        <f>IF($H195="","",$I$182)</f>
        <v/>
      </c>
      <c r="K195" s="77" t="str">
        <f>IF(OR($J195="",$H195=""),"",I195*J195)</f>
        <v/>
      </c>
      <c r="L195" s="33"/>
      <c r="M195" s="343"/>
      <c r="N195" s="344"/>
      <c r="O195" s="344"/>
      <c r="P195" s="344"/>
      <c r="Q195" s="344"/>
      <c r="R195" s="344"/>
      <c r="S195" s="344"/>
      <c r="T195" s="345"/>
      <c r="U195" s="326"/>
      <c r="V195" s="327"/>
      <c r="W195" s="327"/>
      <c r="X195" s="327"/>
      <c r="Y195" s="327"/>
      <c r="Z195" s="328"/>
    </row>
    <row r="196" spans="2:26" ht="15.75" x14ac:dyDescent="0.5">
      <c r="B196" s="6"/>
      <c r="C196" s="76"/>
      <c r="D196" s="329"/>
      <c r="E196" s="330"/>
      <c r="F196" s="331"/>
      <c r="G196" s="331"/>
      <c r="H196" s="33"/>
      <c r="I196" s="77" t="str">
        <f>IF($H196="","",$H196*12*($I$167/52))</f>
        <v/>
      </c>
      <c r="J196" s="138" t="str">
        <f>IF($H196="","",$I$182)</f>
        <v/>
      </c>
      <c r="K196" s="77" t="str">
        <f>IF(OR($J196="",$H196=""),"",I196*J196)</f>
        <v/>
      </c>
      <c r="L196" s="33"/>
      <c r="M196" s="343"/>
      <c r="N196" s="344"/>
      <c r="O196" s="344"/>
      <c r="P196" s="344"/>
      <c r="Q196" s="344"/>
      <c r="R196" s="344"/>
      <c r="S196" s="344"/>
      <c r="T196" s="345"/>
      <c r="U196" s="326"/>
      <c r="V196" s="327"/>
      <c r="W196" s="327"/>
      <c r="X196" s="327"/>
      <c r="Y196" s="327"/>
      <c r="Z196" s="328"/>
    </row>
    <row r="197" spans="2:26" ht="15.75" x14ac:dyDescent="0.5">
      <c r="B197" s="6"/>
      <c r="C197" s="120"/>
      <c r="D197" s="139"/>
      <c r="E197" s="139"/>
      <c r="F197" s="139"/>
      <c r="G197" s="139"/>
      <c r="H197" s="139"/>
      <c r="I197" s="373" t="s">
        <v>46</v>
      </c>
      <c r="J197" s="374"/>
      <c r="K197" s="118">
        <f ca="1">SUM(OFFSET(K192,0,0,ROW()-ROW(K192)))</f>
        <v>0</v>
      </c>
      <c r="L197" s="23"/>
      <c r="M197" s="6"/>
      <c r="N197" s="6"/>
      <c r="O197" s="6"/>
      <c r="P197" s="6"/>
      <c r="Q197" s="6"/>
      <c r="R197" s="6"/>
      <c r="S197" s="6"/>
      <c r="T197" s="6"/>
      <c r="U197" s="6"/>
      <c r="V197" s="6"/>
      <c r="W197" s="6"/>
      <c r="X197" s="6"/>
      <c r="Y197" s="6"/>
      <c r="Z197" s="6"/>
    </row>
    <row r="198" spans="2:26" ht="15.75" x14ac:dyDescent="0.5">
      <c r="B198" s="6"/>
      <c r="C198" s="94"/>
      <c r="D198" s="6"/>
      <c r="E198" s="6"/>
      <c r="F198" s="6"/>
      <c r="G198" s="6"/>
      <c r="H198" s="6"/>
      <c r="I198" s="6"/>
      <c r="J198" s="94"/>
      <c r="K198" s="94"/>
      <c r="L198" s="94"/>
      <c r="M198" s="6"/>
      <c r="N198" s="6"/>
      <c r="O198" s="6"/>
      <c r="P198" s="6"/>
      <c r="Q198" s="6"/>
      <c r="R198" s="6"/>
      <c r="S198" s="6"/>
      <c r="T198" s="6"/>
      <c r="U198" s="6"/>
      <c r="V198" s="6"/>
      <c r="W198" s="6"/>
      <c r="X198" s="6"/>
      <c r="Y198" s="6"/>
      <c r="Z198" s="6"/>
    </row>
    <row r="199" spans="2:26" ht="15.75" x14ac:dyDescent="0.5">
      <c r="B199" s="95"/>
      <c r="C199" s="292" t="s">
        <v>141</v>
      </c>
      <c r="D199" s="292"/>
      <c r="E199" s="292"/>
      <c r="F199" s="292"/>
      <c r="G199" s="292"/>
      <c r="H199" s="292"/>
      <c r="I199" s="292"/>
      <c r="J199" s="292"/>
      <c r="K199" s="292"/>
      <c r="L199" s="95"/>
      <c r="M199" s="95"/>
      <c r="N199" s="6"/>
      <c r="O199" s="6"/>
      <c r="P199" s="6"/>
      <c r="Q199" s="6"/>
      <c r="R199" s="6"/>
      <c r="S199" s="6"/>
      <c r="T199" s="6"/>
      <c r="U199" s="6"/>
      <c r="V199" s="6"/>
      <c r="W199" s="6"/>
      <c r="X199" s="6"/>
      <c r="Y199" s="6"/>
      <c r="Z199" s="6"/>
    </row>
    <row r="200" spans="2:26" ht="15.75" x14ac:dyDescent="0.5">
      <c r="B200" s="8"/>
      <c r="C200" s="70" t="s">
        <v>348</v>
      </c>
      <c r="D200" s="70"/>
      <c r="E200" s="70"/>
      <c r="F200" s="70"/>
      <c r="G200" s="70"/>
      <c r="H200" s="70"/>
      <c r="I200" s="70"/>
      <c r="J200" s="70"/>
      <c r="K200" s="70"/>
      <c r="L200" s="70"/>
      <c r="M200" s="70"/>
      <c r="N200" s="70"/>
      <c r="O200" s="70"/>
      <c r="P200" s="70"/>
      <c r="Q200" s="6"/>
      <c r="R200" s="6"/>
      <c r="S200" s="6"/>
      <c r="T200" s="6"/>
      <c r="U200" s="6"/>
      <c r="V200" s="6"/>
      <c r="W200" s="6"/>
      <c r="X200" s="6"/>
      <c r="Y200" s="6"/>
      <c r="Z200" s="6"/>
    </row>
    <row r="201" spans="2:26" ht="15.75" x14ac:dyDescent="0.5">
      <c r="B201" s="8"/>
      <c r="C201" s="70"/>
      <c r="D201" s="70"/>
      <c r="E201" s="70"/>
      <c r="F201" s="70"/>
      <c r="G201" s="70"/>
      <c r="H201" s="70"/>
      <c r="I201" s="70"/>
      <c r="J201" s="70"/>
      <c r="K201" s="70"/>
      <c r="L201" s="70"/>
      <c r="M201" s="70"/>
      <c r="N201" s="70"/>
      <c r="O201" s="70"/>
      <c r="P201" s="70"/>
      <c r="Q201" s="6"/>
      <c r="R201" s="6"/>
      <c r="S201" s="6"/>
      <c r="T201" s="6"/>
      <c r="U201" s="6"/>
      <c r="V201" s="6"/>
      <c r="W201" s="6"/>
      <c r="X201" s="6"/>
      <c r="Y201" s="6"/>
      <c r="Z201" s="6"/>
    </row>
    <row r="202" spans="2:26" ht="15.75" x14ac:dyDescent="0.5">
      <c r="B202" s="140"/>
      <c r="C202" s="366"/>
      <c r="D202" s="366"/>
      <c r="E202" s="366"/>
      <c r="F202" s="366" t="s">
        <v>143</v>
      </c>
      <c r="G202" s="366"/>
      <c r="H202" s="368" t="s">
        <v>108</v>
      </c>
      <c r="I202" s="370" t="s">
        <v>66</v>
      </c>
      <c r="J202" s="371" t="s">
        <v>74</v>
      </c>
      <c r="K202" s="371" t="s">
        <v>95</v>
      </c>
      <c r="L202" s="372" t="s">
        <v>43</v>
      </c>
      <c r="M202" s="372"/>
      <c r="N202" s="372"/>
      <c r="O202" s="372"/>
      <c r="P202" s="372"/>
      <c r="Q202" s="372"/>
      <c r="R202" s="372"/>
      <c r="S202" s="372"/>
      <c r="T202" s="372" t="s">
        <v>310</v>
      </c>
      <c r="U202" s="372"/>
      <c r="V202" s="372"/>
      <c r="W202" s="372"/>
      <c r="X202" s="372"/>
      <c r="Y202" s="372"/>
    </row>
    <row r="203" spans="2:26" ht="15.75" x14ac:dyDescent="0.5">
      <c r="B203" s="6"/>
      <c r="C203" s="367"/>
      <c r="D203" s="367"/>
      <c r="E203" s="367"/>
      <c r="F203" s="367"/>
      <c r="G203" s="367"/>
      <c r="H203" s="369"/>
      <c r="I203" s="370"/>
      <c r="J203" s="371"/>
      <c r="K203" s="371"/>
      <c r="L203" s="372"/>
      <c r="M203" s="372"/>
      <c r="N203" s="372"/>
      <c r="O203" s="372"/>
      <c r="P203" s="372"/>
      <c r="Q203" s="372"/>
      <c r="R203" s="372"/>
      <c r="S203" s="372"/>
      <c r="T203" s="372"/>
      <c r="U203" s="372"/>
      <c r="V203" s="372"/>
      <c r="W203" s="372"/>
      <c r="X203" s="372"/>
      <c r="Y203" s="372"/>
    </row>
    <row r="204" spans="2:26" ht="15.75" x14ac:dyDescent="0.5">
      <c r="B204" s="6"/>
      <c r="C204" s="114"/>
      <c r="D204" s="382" t="s">
        <v>144</v>
      </c>
      <c r="E204" s="382"/>
      <c r="F204" s="331"/>
      <c r="G204" s="331"/>
      <c r="H204" s="33"/>
      <c r="I204" s="119" t="str">
        <f>IF($H204="","",$H204*12*$I$167/52)</f>
        <v/>
      </c>
      <c r="J204" s="141" t="str">
        <f>IF($H204="","",$I$182)</f>
        <v/>
      </c>
      <c r="K204" s="119" t="str">
        <f>IF(OR($J204="",$H204=""),"",I204*J204)</f>
        <v/>
      </c>
      <c r="L204" s="343"/>
      <c r="M204" s="344"/>
      <c r="N204" s="344"/>
      <c r="O204" s="344"/>
      <c r="P204" s="344"/>
      <c r="Q204" s="344"/>
      <c r="R204" s="344"/>
      <c r="S204" s="345"/>
      <c r="T204" s="378"/>
      <c r="U204" s="379"/>
      <c r="V204" s="379"/>
      <c r="W204" s="379"/>
      <c r="X204" s="379"/>
      <c r="Y204" s="380"/>
    </row>
    <row r="205" spans="2:26" ht="15.75" x14ac:dyDescent="0.5">
      <c r="B205" s="6"/>
      <c r="C205" s="114"/>
      <c r="D205" s="382" t="s">
        <v>145</v>
      </c>
      <c r="E205" s="382"/>
      <c r="F205" s="331"/>
      <c r="G205" s="331"/>
      <c r="H205" s="33"/>
      <c r="I205" s="119" t="str">
        <f>IF($H205="","",$H205*12*$I$167/52)</f>
        <v/>
      </c>
      <c r="J205" s="141" t="str">
        <f>IF($H205="","",$I$182)</f>
        <v/>
      </c>
      <c r="K205" s="119" t="str">
        <f>IF(OR($J205="",$H205=""),"",I205*J205)</f>
        <v/>
      </c>
      <c r="L205" s="343"/>
      <c r="M205" s="344"/>
      <c r="N205" s="344"/>
      <c r="O205" s="344"/>
      <c r="P205" s="344"/>
      <c r="Q205" s="344"/>
      <c r="R205" s="344"/>
      <c r="S205" s="345"/>
      <c r="T205" s="378"/>
      <c r="U205" s="379"/>
      <c r="V205" s="379"/>
      <c r="W205" s="379"/>
      <c r="X205" s="379"/>
      <c r="Y205" s="380"/>
    </row>
    <row r="206" spans="2:26" ht="15.75" x14ac:dyDescent="0.5">
      <c r="B206" s="6"/>
      <c r="C206" s="114"/>
      <c r="D206" s="382" t="s">
        <v>146</v>
      </c>
      <c r="E206" s="382"/>
      <c r="F206" s="331"/>
      <c r="G206" s="331"/>
      <c r="H206" s="33"/>
      <c r="I206" s="119" t="str">
        <f>IF($H206="","",$H206*12*$I$167/52)</f>
        <v/>
      </c>
      <c r="J206" s="141" t="str">
        <f>IF($H206="","",$I$182)</f>
        <v/>
      </c>
      <c r="K206" s="119" t="str">
        <f>IF(OR($J206="",$H206=""),"",I206*J206)</f>
        <v/>
      </c>
      <c r="L206" s="343"/>
      <c r="M206" s="344"/>
      <c r="N206" s="344"/>
      <c r="O206" s="344"/>
      <c r="P206" s="344"/>
      <c r="Q206" s="344"/>
      <c r="R206" s="344"/>
      <c r="S206" s="345"/>
      <c r="T206" s="378"/>
      <c r="U206" s="379"/>
      <c r="V206" s="379"/>
      <c r="W206" s="379"/>
      <c r="X206" s="379"/>
      <c r="Y206" s="380"/>
    </row>
    <row r="207" spans="2:26" ht="15.75" x14ac:dyDescent="0.5">
      <c r="B207" s="6"/>
      <c r="C207" s="114"/>
      <c r="D207" s="382" t="s">
        <v>147</v>
      </c>
      <c r="E207" s="382"/>
      <c r="F207" s="331"/>
      <c r="G207" s="331"/>
      <c r="H207" s="33"/>
      <c r="I207" s="119" t="str">
        <f>IF($H207="","",$H207*12*$I$167/52)</f>
        <v/>
      </c>
      <c r="J207" s="141" t="str">
        <f>IF($H207="","",$I$182)</f>
        <v/>
      </c>
      <c r="K207" s="119" t="str">
        <f>IF(OR($J207="",$H207=""),"",I207*J207)</f>
        <v/>
      </c>
      <c r="L207" s="343"/>
      <c r="M207" s="344"/>
      <c r="N207" s="344"/>
      <c r="O207" s="344"/>
      <c r="P207" s="344"/>
      <c r="Q207" s="344"/>
      <c r="R207" s="344"/>
      <c r="S207" s="345"/>
      <c r="T207" s="378"/>
      <c r="U207" s="379"/>
      <c r="V207" s="379"/>
      <c r="W207" s="379"/>
      <c r="X207" s="379"/>
      <c r="Y207" s="380"/>
    </row>
    <row r="208" spans="2:26" ht="15.75" x14ac:dyDescent="0.5">
      <c r="B208" s="6"/>
      <c r="C208" s="94"/>
      <c r="D208" s="6"/>
      <c r="E208" s="6"/>
      <c r="F208" s="6"/>
      <c r="G208" s="6"/>
      <c r="H208" s="6"/>
      <c r="I208" s="373" t="s">
        <v>46</v>
      </c>
      <c r="J208" s="374"/>
      <c r="K208" s="118">
        <f ca="1">SUM(OFFSET(K204,0,0,ROW()-ROW(K204)))</f>
        <v>0</v>
      </c>
      <c r="L208" s="6"/>
      <c r="M208" s="6"/>
      <c r="N208" s="6"/>
      <c r="O208" s="6"/>
      <c r="P208" s="6"/>
      <c r="Q208" s="6"/>
      <c r="R208" s="6"/>
      <c r="S208" s="6"/>
      <c r="T208" s="6"/>
      <c r="U208" s="6"/>
      <c r="V208" s="6"/>
      <c r="W208" s="6"/>
      <c r="X208" s="6"/>
      <c r="Y208" s="6"/>
    </row>
    <row r="209" spans="2:26" ht="15.75" x14ac:dyDescent="0.5">
      <c r="B209" s="6"/>
      <c r="C209" s="94"/>
      <c r="D209" s="6"/>
      <c r="E209" s="6"/>
      <c r="F209" s="6"/>
      <c r="G209" s="6"/>
      <c r="H209" s="6"/>
      <c r="I209" s="6"/>
      <c r="J209" s="94"/>
      <c r="K209" s="94"/>
      <c r="L209" s="94"/>
      <c r="M209" s="6"/>
      <c r="N209" s="6"/>
      <c r="O209" s="6"/>
      <c r="P209" s="6"/>
      <c r="Q209" s="6"/>
      <c r="R209" s="6"/>
      <c r="S209" s="6"/>
      <c r="T209" s="6"/>
      <c r="U209" s="6"/>
      <c r="V209" s="6"/>
      <c r="W209" s="6"/>
      <c r="X209" s="6"/>
      <c r="Y209" s="6"/>
      <c r="Z209" s="6"/>
    </row>
    <row r="210" spans="2:26" ht="15.75" x14ac:dyDescent="0.5">
      <c r="B210" s="6"/>
      <c r="C210" s="94"/>
      <c r="D210" s="6"/>
      <c r="E210" s="6"/>
      <c r="F210" s="6"/>
      <c r="G210" s="6"/>
      <c r="H210" s="6"/>
      <c r="I210" s="6"/>
      <c r="J210" s="94"/>
      <c r="K210" s="94"/>
      <c r="L210" s="94"/>
      <c r="M210" s="6"/>
      <c r="N210" s="6"/>
      <c r="O210" s="6"/>
      <c r="P210" s="6"/>
      <c r="Q210" s="6"/>
      <c r="R210" s="6"/>
      <c r="S210" s="6"/>
      <c r="T210" s="6"/>
      <c r="U210" s="6"/>
      <c r="V210" s="6"/>
      <c r="W210" s="6"/>
      <c r="X210" s="6"/>
      <c r="Y210" s="6"/>
      <c r="Z210" s="6"/>
    </row>
    <row r="211" spans="2:26" ht="15.75" x14ac:dyDescent="0.5">
      <c r="B211" s="292" t="s">
        <v>148</v>
      </c>
      <c r="C211" s="292"/>
      <c r="D211" s="292"/>
      <c r="E211" s="292"/>
      <c r="F211" s="292"/>
      <c r="G211" s="292"/>
      <c r="H211" s="292"/>
      <c r="I211" s="292"/>
      <c r="J211" s="292"/>
      <c r="K211" s="292"/>
      <c r="L211" s="292"/>
      <c r="M211" s="292"/>
      <c r="N211" s="292"/>
      <c r="O211" s="292"/>
      <c r="P211" s="292"/>
      <c r="Q211" s="6"/>
      <c r="R211" s="6"/>
      <c r="S211" s="6"/>
      <c r="T211" s="6"/>
      <c r="U211" s="6"/>
      <c r="V211" s="6"/>
      <c r="W211" s="6"/>
      <c r="X211" s="6"/>
      <c r="Y211" s="6"/>
      <c r="Z211" s="6"/>
    </row>
    <row r="212" spans="2:26" ht="15.75" x14ac:dyDescent="0.5">
      <c r="B212" s="6"/>
      <c r="C212" s="372"/>
      <c r="D212" s="372"/>
      <c r="E212" s="372"/>
      <c r="F212" s="114" t="s">
        <v>55</v>
      </c>
      <c r="G212" s="372" t="s">
        <v>75</v>
      </c>
      <c r="H212" s="372"/>
      <c r="I212" s="6"/>
      <c r="J212" s="6"/>
      <c r="K212" s="6"/>
      <c r="L212" s="6"/>
      <c r="M212" s="6"/>
      <c r="N212" s="6"/>
      <c r="O212" s="6"/>
      <c r="P212" s="6"/>
      <c r="Q212" s="6"/>
      <c r="R212" s="6"/>
      <c r="S212" s="6"/>
      <c r="T212" s="6"/>
      <c r="U212" s="6"/>
      <c r="V212" s="6"/>
      <c r="W212" s="6"/>
      <c r="X212" s="6"/>
      <c r="Y212" s="6"/>
      <c r="Z212" s="6"/>
    </row>
    <row r="213" spans="2:26" ht="15.75" x14ac:dyDescent="0.5">
      <c r="B213" s="6"/>
      <c r="C213" s="378" t="s">
        <v>67</v>
      </c>
      <c r="D213" s="379"/>
      <c r="E213" s="380"/>
      <c r="F213" s="114">
        <v>3</v>
      </c>
      <c r="G213" s="381">
        <f ca="1">ROUND(G17,2)</f>
        <v>0</v>
      </c>
      <c r="H213" s="372"/>
      <c r="I213" s="6"/>
      <c r="J213" s="6"/>
      <c r="K213" s="6"/>
      <c r="L213" s="6"/>
      <c r="M213" s="6"/>
      <c r="N213" s="6"/>
      <c r="O213" s="6"/>
      <c r="P213" s="6"/>
      <c r="Q213" s="6"/>
      <c r="R213" s="6"/>
      <c r="S213" s="6"/>
      <c r="T213" s="6"/>
      <c r="U213" s="6"/>
      <c r="V213" s="6"/>
      <c r="W213" s="6"/>
      <c r="X213" s="6"/>
      <c r="Y213" s="6"/>
      <c r="Z213" s="6"/>
    </row>
    <row r="214" spans="2:26" ht="15.75" x14ac:dyDescent="0.5">
      <c r="B214" s="6"/>
      <c r="C214" s="121" t="s">
        <v>149</v>
      </c>
      <c r="D214" s="115"/>
      <c r="E214" s="122"/>
      <c r="F214" s="114" t="s">
        <v>150</v>
      </c>
      <c r="G214" s="381">
        <f ca="1">ROUND(J31,2)</f>
        <v>0</v>
      </c>
      <c r="H214" s="372"/>
      <c r="I214" s="6"/>
      <c r="J214" s="6"/>
      <c r="K214" s="6"/>
      <c r="L214" s="6"/>
      <c r="M214" s="6"/>
      <c r="N214" s="6"/>
      <c r="O214" s="6"/>
      <c r="P214" s="6"/>
      <c r="Q214" s="6"/>
      <c r="R214" s="6"/>
      <c r="S214" s="6"/>
      <c r="T214" s="6"/>
      <c r="U214" s="6"/>
      <c r="V214" s="6"/>
      <c r="W214" s="6"/>
      <c r="X214" s="6"/>
      <c r="Y214" s="6"/>
      <c r="Z214" s="6"/>
    </row>
    <row r="215" spans="2:26" ht="15.75" x14ac:dyDescent="0.5">
      <c r="B215" s="6"/>
      <c r="C215" s="121" t="s">
        <v>151</v>
      </c>
      <c r="D215" s="115"/>
      <c r="E215" s="122"/>
      <c r="F215" s="114" t="s">
        <v>152</v>
      </c>
      <c r="G215" s="381">
        <f ca="1">ROUND(L45,2)</f>
        <v>0</v>
      </c>
      <c r="H215" s="372"/>
      <c r="I215" s="6"/>
      <c r="J215" s="6"/>
      <c r="K215" s="6"/>
      <c r="L215" s="6"/>
      <c r="M215" s="6"/>
      <c r="N215" s="6"/>
      <c r="O215" s="6"/>
      <c r="P215" s="6"/>
      <c r="Q215" s="6"/>
      <c r="R215" s="6"/>
      <c r="S215" s="6"/>
      <c r="T215" s="6"/>
      <c r="U215" s="6"/>
      <c r="V215" s="6"/>
      <c r="W215" s="6"/>
      <c r="X215" s="6"/>
      <c r="Y215" s="6"/>
      <c r="Z215" s="6"/>
    </row>
    <row r="216" spans="2:26" ht="15.75" x14ac:dyDescent="0.5">
      <c r="B216" s="6"/>
      <c r="C216" s="378" t="s">
        <v>153</v>
      </c>
      <c r="D216" s="379"/>
      <c r="E216" s="380"/>
      <c r="F216" s="114">
        <v>5</v>
      </c>
      <c r="G216" s="381">
        <f ca="1">ROUND(J57,2)</f>
        <v>0</v>
      </c>
      <c r="H216" s="372"/>
      <c r="I216" s="6"/>
      <c r="J216" s="6"/>
      <c r="K216" s="6"/>
      <c r="L216" s="6"/>
      <c r="M216" s="6"/>
      <c r="N216" s="6"/>
      <c r="O216" s="6"/>
      <c r="P216" s="6"/>
      <c r="Q216" s="6"/>
      <c r="R216" s="6"/>
      <c r="S216" s="6"/>
      <c r="T216" s="6"/>
      <c r="U216" s="6"/>
      <c r="V216" s="6"/>
      <c r="W216" s="6"/>
      <c r="X216" s="6"/>
      <c r="Y216" s="6"/>
      <c r="Z216" s="6"/>
    </row>
    <row r="217" spans="2:26" ht="15.75" x14ac:dyDescent="0.5">
      <c r="B217" s="6"/>
      <c r="C217" s="378" t="s">
        <v>154</v>
      </c>
      <c r="D217" s="379"/>
      <c r="E217" s="380"/>
      <c r="F217" s="114">
        <v>6</v>
      </c>
      <c r="G217" s="381">
        <f ca="1">ROUND(O113,2)</f>
        <v>0</v>
      </c>
      <c r="H217" s="372"/>
      <c r="I217" s="6"/>
      <c r="J217" s="6"/>
      <c r="K217" s="6"/>
      <c r="L217" s="6"/>
      <c r="M217" s="6"/>
      <c r="N217" s="6"/>
      <c r="O217" s="6"/>
      <c r="P217" s="6"/>
      <c r="Q217" s="6"/>
      <c r="R217" s="6"/>
      <c r="S217" s="6"/>
      <c r="T217" s="6"/>
      <c r="U217" s="6"/>
      <c r="V217" s="6"/>
      <c r="W217" s="6"/>
      <c r="X217" s="6"/>
      <c r="Y217" s="6"/>
      <c r="Z217" s="6"/>
    </row>
    <row r="218" spans="2:26" ht="15.75" x14ac:dyDescent="0.5">
      <c r="B218" s="6"/>
      <c r="C218" s="378" t="s">
        <v>155</v>
      </c>
      <c r="D218" s="379"/>
      <c r="E218" s="380"/>
      <c r="F218" s="114">
        <v>7</v>
      </c>
      <c r="G218" s="381">
        <f ca="1">ROUND(L126,2)</f>
        <v>0</v>
      </c>
      <c r="H218" s="372"/>
      <c r="I218" s="6"/>
      <c r="J218" s="6"/>
      <c r="K218" s="6"/>
      <c r="L218" s="6"/>
      <c r="M218" s="6"/>
      <c r="N218" s="6"/>
      <c r="O218" s="6"/>
      <c r="P218" s="6"/>
      <c r="Q218" s="6"/>
      <c r="R218" s="6"/>
      <c r="S218" s="6"/>
      <c r="T218" s="6"/>
      <c r="U218" s="6"/>
      <c r="V218" s="6"/>
      <c r="W218" s="6"/>
      <c r="X218" s="6"/>
      <c r="Y218" s="6"/>
      <c r="Z218" s="6"/>
    </row>
    <row r="219" spans="2:26" ht="15.75" x14ac:dyDescent="0.5">
      <c r="B219" s="6"/>
      <c r="C219" s="378" t="s">
        <v>156</v>
      </c>
      <c r="D219" s="379"/>
      <c r="E219" s="380"/>
      <c r="F219" s="114">
        <v>8</v>
      </c>
      <c r="G219" s="381">
        <f ca="1">ROUND(SUM(J140,J161),2)</f>
        <v>0</v>
      </c>
      <c r="H219" s="372"/>
      <c r="I219" s="6"/>
      <c r="J219" s="6"/>
      <c r="K219" s="6"/>
      <c r="L219" s="6"/>
      <c r="M219" s="6"/>
      <c r="N219" s="6"/>
      <c r="O219" s="6"/>
      <c r="P219" s="6"/>
      <c r="Q219" s="6"/>
      <c r="R219" s="6"/>
      <c r="S219" s="6"/>
      <c r="T219" s="6"/>
      <c r="U219" s="6"/>
      <c r="V219" s="6"/>
      <c r="W219" s="6"/>
      <c r="X219" s="6"/>
      <c r="Y219" s="6"/>
      <c r="Z219" s="6"/>
    </row>
    <row r="220" spans="2:26" ht="15.75" x14ac:dyDescent="0.5">
      <c r="B220" s="6"/>
      <c r="C220" s="378" t="s">
        <v>157</v>
      </c>
      <c r="D220" s="379"/>
      <c r="E220" s="380"/>
      <c r="F220" s="114" t="s">
        <v>158</v>
      </c>
      <c r="G220" s="381">
        <f ca="1">ROUND(K197,2)</f>
        <v>0</v>
      </c>
      <c r="H220" s="372"/>
      <c r="I220" s="6"/>
      <c r="J220" s="6"/>
      <c r="K220" s="6"/>
      <c r="L220" s="6"/>
      <c r="M220" s="6"/>
      <c r="N220" s="6"/>
      <c r="O220" s="6"/>
      <c r="P220" s="6"/>
      <c r="Q220" s="6"/>
      <c r="R220" s="6"/>
      <c r="S220" s="6"/>
      <c r="T220" s="6"/>
      <c r="U220" s="6"/>
      <c r="V220" s="6"/>
      <c r="W220" s="6"/>
      <c r="X220" s="6"/>
      <c r="Y220" s="6"/>
      <c r="Z220" s="6"/>
    </row>
    <row r="221" spans="2:26" ht="15.75" x14ac:dyDescent="0.5">
      <c r="B221" s="6"/>
      <c r="C221" s="378" t="s">
        <v>159</v>
      </c>
      <c r="D221" s="379"/>
      <c r="E221" s="380"/>
      <c r="F221" s="114" t="s">
        <v>160</v>
      </c>
      <c r="G221" s="381">
        <f ca="1">ROUND(K208,2)</f>
        <v>0</v>
      </c>
      <c r="H221" s="372"/>
      <c r="I221" s="6"/>
      <c r="J221" s="6"/>
      <c r="K221" s="6"/>
      <c r="L221" s="6"/>
      <c r="M221" s="6"/>
      <c r="N221" s="6"/>
      <c r="O221" s="6"/>
      <c r="P221" s="6"/>
      <c r="Q221" s="6"/>
      <c r="R221" s="6"/>
      <c r="S221" s="6"/>
      <c r="T221" s="6"/>
      <c r="U221" s="6"/>
      <c r="V221" s="6"/>
      <c r="W221" s="6"/>
      <c r="X221" s="6"/>
      <c r="Y221" s="6"/>
      <c r="Z221" s="6"/>
    </row>
    <row r="222" spans="2:26" ht="15.75" x14ac:dyDescent="0.5">
      <c r="B222" s="6"/>
      <c r="C222" s="375" t="s">
        <v>161</v>
      </c>
      <c r="D222" s="375"/>
      <c r="E222" s="375"/>
      <c r="F222" s="116"/>
      <c r="G222" s="376">
        <f ca="1">SUM(G213:H221)</f>
        <v>0</v>
      </c>
      <c r="H222" s="377"/>
      <c r="I222" s="6"/>
      <c r="J222" s="6"/>
      <c r="K222" s="6"/>
      <c r="L222" s="6"/>
      <c r="M222" s="6"/>
      <c r="N222" s="6"/>
      <c r="O222" s="6"/>
      <c r="P222" s="6"/>
      <c r="Q222" s="6"/>
      <c r="R222" s="6"/>
      <c r="S222" s="6"/>
      <c r="T222" s="6"/>
      <c r="U222" s="6"/>
      <c r="V222" s="6"/>
      <c r="W222" s="6"/>
      <c r="X222" s="6"/>
      <c r="Y222" s="6"/>
      <c r="Z222" s="6"/>
    </row>
    <row r="223" spans="2:26" ht="15.75" x14ac:dyDescent="0.5">
      <c r="B223" s="6"/>
      <c r="C223" s="94"/>
      <c r="D223" s="6"/>
      <c r="E223" s="6"/>
      <c r="F223" s="6"/>
      <c r="G223" s="6"/>
      <c r="H223" s="6"/>
      <c r="I223" s="6"/>
      <c r="J223" s="6"/>
      <c r="K223" s="6"/>
      <c r="L223" s="6"/>
      <c r="M223" s="6"/>
      <c r="N223" s="6"/>
      <c r="O223" s="6"/>
      <c r="P223" s="6"/>
      <c r="Q223" s="6"/>
      <c r="R223" s="6"/>
      <c r="S223" s="6"/>
      <c r="T223" s="6"/>
      <c r="U223" s="6"/>
      <c r="V223" s="6"/>
      <c r="W223" s="6"/>
      <c r="X223" s="6"/>
      <c r="Y223" s="6"/>
      <c r="Z223" s="6"/>
    </row>
  </sheetData>
  <sheetProtection algorithmName="SHA-512" hashValue="RwrsGyOPKoyidS/laG7lpJzRTQBbyFXPiyaABlCkzW67YcTpH94auoXIVCpN2f4fSVwxgTNkDWn6o16rIRYeQA==" saltValue="k1UVUh5tmMkc5FUTBb0FBg==" spinCount="100000" sheet="1" objects="1" scenarios="1"/>
  <protectedRanges>
    <protectedRange password="CB1D" sqref="P45:T45 R54:T56 S123:T125 R136:S139 N27:R30 O31:S31 O41:S44 O15:S16" name="Range1"/>
    <protectedRange password="CB1D" sqref="H145:H146" name="Range2_1_1"/>
    <protectedRange password="CB1D" sqref="N155:P160" name="d_1_1"/>
  </protectedRanges>
  <mergeCells count="420">
    <mergeCell ref="D96:F96"/>
    <mergeCell ref="D97:F97"/>
    <mergeCell ref="D98:F98"/>
    <mergeCell ref="D99:F99"/>
    <mergeCell ref="D100:F100"/>
    <mergeCell ref="D101:F101"/>
    <mergeCell ref="P94:R94"/>
    <mergeCell ref="S94:Y94"/>
    <mergeCell ref="P95:R95"/>
    <mergeCell ref="S95:Y95"/>
    <mergeCell ref="P96:R96"/>
    <mergeCell ref="S96:Y96"/>
    <mergeCell ref="P97:R97"/>
    <mergeCell ref="S97:Y97"/>
    <mergeCell ref="P98:R98"/>
    <mergeCell ref="S98:Y98"/>
    <mergeCell ref="P99:R99"/>
    <mergeCell ref="S99:Y99"/>
    <mergeCell ref="P100:R100"/>
    <mergeCell ref="S100:Y100"/>
    <mergeCell ref="P101:R101"/>
    <mergeCell ref="S101:Y101"/>
    <mergeCell ref="I208:J208"/>
    <mergeCell ref="B211:P211"/>
    <mergeCell ref="C212:E212"/>
    <mergeCell ref="G212:H212"/>
    <mergeCell ref="C213:E213"/>
    <mergeCell ref="G213:H213"/>
    <mergeCell ref="C221:E221"/>
    <mergeCell ref="G221:H221"/>
    <mergeCell ref="F195:G195"/>
    <mergeCell ref="M195:T195"/>
    <mergeCell ref="G215:H215"/>
    <mergeCell ref="C216:E216"/>
    <mergeCell ref="G216:H216"/>
    <mergeCell ref="D204:E204"/>
    <mergeCell ref="F204:G204"/>
    <mergeCell ref="L204:S204"/>
    <mergeCell ref="T204:Y204"/>
    <mergeCell ref="D205:E205"/>
    <mergeCell ref="L205:S205"/>
    <mergeCell ref="T205:Y205"/>
    <mergeCell ref="L206:S206"/>
    <mergeCell ref="T206:Y206"/>
    <mergeCell ref="L207:S207"/>
    <mergeCell ref="T207:Y207"/>
    <mergeCell ref="C222:E222"/>
    <mergeCell ref="G222:H222"/>
    <mergeCell ref="C218:E218"/>
    <mergeCell ref="G218:H218"/>
    <mergeCell ref="C219:E219"/>
    <mergeCell ref="G219:H219"/>
    <mergeCell ref="C220:E220"/>
    <mergeCell ref="G220:H220"/>
    <mergeCell ref="F205:G205"/>
    <mergeCell ref="D206:E206"/>
    <mergeCell ref="F206:G206"/>
    <mergeCell ref="D207:E207"/>
    <mergeCell ref="F207:G207"/>
    <mergeCell ref="G214:H214"/>
    <mergeCell ref="C217:E217"/>
    <mergeCell ref="G217:H217"/>
    <mergeCell ref="M193:T193"/>
    <mergeCell ref="U193:Z193"/>
    <mergeCell ref="C202:C203"/>
    <mergeCell ref="D202:E203"/>
    <mergeCell ref="F202:G203"/>
    <mergeCell ref="H202:H203"/>
    <mergeCell ref="I202:I203"/>
    <mergeCell ref="J202:J203"/>
    <mergeCell ref="U195:Z195"/>
    <mergeCell ref="K202:K203"/>
    <mergeCell ref="D194:E194"/>
    <mergeCell ref="F194:G194"/>
    <mergeCell ref="M194:T194"/>
    <mergeCell ref="U194:Z194"/>
    <mergeCell ref="D195:E195"/>
    <mergeCell ref="L202:S203"/>
    <mergeCell ref="I197:J197"/>
    <mergeCell ref="C199:K199"/>
    <mergeCell ref="D196:E196"/>
    <mergeCell ref="F196:G196"/>
    <mergeCell ref="M196:T196"/>
    <mergeCell ref="T202:Y203"/>
    <mergeCell ref="U196:Z196"/>
    <mergeCell ref="D175:E175"/>
    <mergeCell ref="G175:H175"/>
    <mergeCell ref="C177:I177"/>
    <mergeCell ref="C178:I180"/>
    <mergeCell ref="C182:H182"/>
    <mergeCell ref="C185:J185"/>
    <mergeCell ref="C190:C191"/>
    <mergeCell ref="D190:E191"/>
    <mergeCell ref="F190:G191"/>
    <mergeCell ref="H190:H191"/>
    <mergeCell ref="I190:I191"/>
    <mergeCell ref="J190:J191"/>
    <mergeCell ref="C188:V189"/>
    <mergeCell ref="K190:K191"/>
    <mergeCell ref="M190:T191"/>
    <mergeCell ref="B164:K164"/>
    <mergeCell ref="C165:I165"/>
    <mergeCell ref="U190:Z191"/>
    <mergeCell ref="U192:Z192"/>
    <mergeCell ref="D193:E193"/>
    <mergeCell ref="F193:G193"/>
    <mergeCell ref="D172:E172"/>
    <mergeCell ref="G172:H172"/>
    <mergeCell ref="D173:E173"/>
    <mergeCell ref="G173:H173"/>
    <mergeCell ref="C166:I166"/>
    <mergeCell ref="D167:H167"/>
    <mergeCell ref="D168:H168"/>
    <mergeCell ref="C170:C171"/>
    <mergeCell ref="D170:E171"/>
    <mergeCell ref="F170:F171"/>
    <mergeCell ref="G170:H171"/>
    <mergeCell ref="C187:S187"/>
    <mergeCell ref="L190:L191"/>
    <mergeCell ref="D174:E174"/>
    <mergeCell ref="G174:H174"/>
    <mergeCell ref="D192:E192"/>
    <mergeCell ref="F192:G192"/>
    <mergeCell ref="M192:T192"/>
    <mergeCell ref="N159:P159"/>
    <mergeCell ref="N160:P160"/>
    <mergeCell ref="E150:M150"/>
    <mergeCell ref="N155:P155"/>
    <mergeCell ref="N156:P156"/>
    <mergeCell ref="N157:P157"/>
    <mergeCell ref="F153:F154"/>
    <mergeCell ref="G153:G154"/>
    <mergeCell ref="I153:I154"/>
    <mergeCell ref="J153:J154"/>
    <mergeCell ref="K160:M160"/>
    <mergeCell ref="D155:E155"/>
    <mergeCell ref="K155:M155"/>
    <mergeCell ref="D156:E156"/>
    <mergeCell ref="K156:M156"/>
    <mergeCell ref="D157:E157"/>
    <mergeCell ref="K157:M157"/>
    <mergeCell ref="C150:D150"/>
    <mergeCell ref="N152:P154"/>
    <mergeCell ref="I152:J152"/>
    <mergeCell ref="D161:E161"/>
    <mergeCell ref="D158:E158"/>
    <mergeCell ref="K158:M158"/>
    <mergeCell ref="D159:E159"/>
    <mergeCell ref="K159:M159"/>
    <mergeCell ref="D160:E160"/>
    <mergeCell ref="C152:C154"/>
    <mergeCell ref="D152:E154"/>
    <mergeCell ref="H152:H154"/>
    <mergeCell ref="F152:G152"/>
    <mergeCell ref="K152:M154"/>
    <mergeCell ref="C147:H147"/>
    <mergeCell ref="C149:O149"/>
    <mergeCell ref="D136:E136"/>
    <mergeCell ref="K136:Q136"/>
    <mergeCell ref="R136:S136"/>
    <mergeCell ref="D137:E137"/>
    <mergeCell ref="K137:Q137"/>
    <mergeCell ref="R137:S137"/>
    <mergeCell ref="D138:E138"/>
    <mergeCell ref="K138:Q138"/>
    <mergeCell ref="R138:S138"/>
    <mergeCell ref="D139:E139"/>
    <mergeCell ref="K139:Q139"/>
    <mergeCell ref="R139:S139"/>
    <mergeCell ref="J145:N145"/>
    <mergeCell ref="D125:E125"/>
    <mergeCell ref="F125:G125"/>
    <mergeCell ref="M125:R125"/>
    <mergeCell ref="S125:T125"/>
    <mergeCell ref="J126:K126"/>
    <mergeCell ref="B129:M129"/>
    <mergeCell ref="H140:I140"/>
    <mergeCell ref="C144:O144"/>
    <mergeCell ref="C145:G145"/>
    <mergeCell ref="C131:T131"/>
    <mergeCell ref="C134:C135"/>
    <mergeCell ref="D134:E135"/>
    <mergeCell ref="F134:F135"/>
    <mergeCell ref="G134:G135"/>
    <mergeCell ref="H134:H135"/>
    <mergeCell ref="I134:I135"/>
    <mergeCell ref="J134:J135"/>
    <mergeCell ref="K134:Q135"/>
    <mergeCell ref="R134:S135"/>
    <mergeCell ref="S112:Y112"/>
    <mergeCell ref="D123:E123"/>
    <mergeCell ref="F123:G123"/>
    <mergeCell ref="M123:R123"/>
    <mergeCell ref="S123:T123"/>
    <mergeCell ref="D124:E124"/>
    <mergeCell ref="F124:G124"/>
    <mergeCell ref="M124:R124"/>
    <mergeCell ref="B116:T116"/>
    <mergeCell ref="C117:U117"/>
    <mergeCell ref="C118:U118"/>
    <mergeCell ref="C121:C122"/>
    <mergeCell ref="D121:E122"/>
    <mergeCell ref="F121:G122"/>
    <mergeCell ref="H121:H122"/>
    <mergeCell ref="I121:I122"/>
    <mergeCell ref="J121:J122"/>
    <mergeCell ref="K121:K122"/>
    <mergeCell ref="L121:L122"/>
    <mergeCell ref="M121:R122"/>
    <mergeCell ref="S121:T122"/>
    <mergeCell ref="S124:T124"/>
    <mergeCell ref="L113:M113"/>
    <mergeCell ref="D112:F112"/>
    <mergeCell ref="S109:Y109"/>
    <mergeCell ref="D110:F110"/>
    <mergeCell ref="P110:R110"/>
    <mergeCell ref="S110:Y110"/>
    <mergeCell ref="D111:F111"/>
    <mergeCell ref="P111:R111"/>
    <mergeCell ref="S111:Y111"/>
    <mergeCell ref="D105:F105"/>
    <mergeCell ref="P105:R105"/>
    <mergeCell ref="D106:F106"/>
    <mergeCell ref="P106:R106"/>
    <mergeCell ref="D107:F107"/>
    <mergeCell ref="P107:R107"/>
    <mergeCell ref="S107:Y107"/>
    <mergeCell ref="D108:F108"/>
    <mergeCell ref="P108:R108"/>
    <mergeCell ref="S108:Y108"/>
    <mergeCell ref="S105:Y105"/>
    <mergeCell ref="S106:Y106"/>
    <mergeCell ref="P112:R112"/>
    <mergeCell ref="H57:I57"/>
    <mergeCell ref="B61:G61"/>
    <mergeCell ref="C66:C67"/>
    <mergeCell ref="D66:F67"/>
    <mergeCell ref="G66:G67"/>
    <mergeCell ref="H66:H67"/>
    <mergeCell ref="I66:I67"/>
    <mergeCell ref="D102:F102"/>
    <mergeCell ref="P102:R102"/>
    <mergeCell ref="D71:F71"/>
    <mergeCell ref="P104:R104"/>
    <mergeCell ref="D69:F69"/>
    <mergeCell ref="P69:R69"/>
    <mergeCell ref="D84:F84"/>
    <mergeCell ref="D85:F85"/>
    <mergeCell ref="D86:F86"/>
    <mergeCell ref="D87:F87"/>
    <mergeCell ref="D88:F88"/>
    <mergeCell ref="D89:F89"/>
    <mergeCell ref="D109:F109"/>
    <mergeCell ref="P109:R109"/>
    <mergeCell ref="D94:F94"/>
    <mergeCell ref="D95:F95"/>
    <mergeCell ref="S69:Y69"/>
    <mergeCell ref="D70:F70"/>
    <mergeCell ref="P70:R70"/>
    <mergeCell ref="S70:Y70"/>
    <mergeCell ref="S103:Y103"/>
    <mergeCell ref="S104:Y104"/>
    <mergeCell ref="S102:Y102"/>
    <mergeCell ref="D103:F103"/>
    <mergeCell ref="P103:R103"/>
    <mergeCell ref="D104:F104"/>
    <mergeCell ref="D72:F72"/>
    <mergeCell ref="D73:F73"/>
    <mergeCell ref="D74:F74"/>
    <mergeCell ref="D75:F75"/>
    <mergeCell ref="D76:F76"/>
    <mergeCell ref="D77:F77"/>
    <mergeCell ref="D78:F78"/>
    <mergeCell ref="D79:F79"/>
    <mergeCell ref="D80:F80"/>
    <mergeCell ref="P89:R89"/>
    <mergeCell ref="P90:R90"/>
    <mergeCell ref="D81:F81"/>
    <mergeCell ref="D82:F82"/>
    <mergeCell ref="D83:F83"/>
    <mergeCell ref="E17:F17"/>
    <mergeCell ref="D15:F15"/>
    <mergeCell ref="H15:N15"/>
    <mergeCell ref="O15:S15"/>
    <mergeCell ref="N25:R26"/>
    <mergeCell ref="D27:F27"/>
    <mergeCell ref="D16:F16"/>
    <mergeCell ref="H16:N16"/>
    <mergeCell ref="O16:S16"/>
    <mergeCell ref="C23:R23"/>
    <mergeCell ref="I25:I26"/>
    <mergeCell ref="J25:J26"/>
    <mergeCell ref="B6:H6"/>
    <mergeCell ref="B7:S7"/>
    <mergeCell ref="C8:S8"/>
    <mergeCell ref="C13:C14"/>
    <mergeCell ref="D13:F14"/>
    <mergeCell ref="G13:G14"/>
    <mergeCell ref="H13:N14"/>
    <mergeCell ref="O13:S14"/>
    <mergeCell ref="C9:O9"/>
    <mergeCell ref="C10:O10"/>
    <mergeCell ref="C39:C40"/>
    <mergeCell ref="D39:F40"/>
    <mergeCell ref="G39:G40"/>
    <mergeCell ref="H39:H40"/>
    <mergeCell ref="K39:K40"/>
    <mergeCell ref="L39:L40"/>
    <mergeCell ref="I39:I40"/>
    <mergeCell ref="J39:J40"/>
    <mergeCell ref="B33:M33"/>
    <mergeCell ref="M39:N40"/>
    <mergeCell ref="D29:F29"/>
    <mergeCell ref="K29:M29"/>
    <mergeCell ref="D30:F30"/>
    <mergeCell ref="K30:M30"/>
    <mergeCell ref="H31:I31"/>
    <mergeCell ref="K27:M27"/>
    <mergeCell ref="N27:R27"/>
    <mergeCell ref="D28:F28"/>
    <mergeCell ref="K28:M28"/>
    <mergeCell ref="N28:R28"/>
    <mergeCell ref="N30:R30"/>
    <mergeCell ref="N29:R29"/>
    <mergeCell ref="O39:S40"/>
    <mergeCell ref="N158:P158"/>
    <mergeCell ref="B21:M21"/>
    <mergeCell ref="C25:C26"/>
    <mergeCell ref="D25:F26"/>
    <mergeCell ref="G25:G26"/>
    <mergeCell ref="H25:H26"/>
    <mergeCell ref="C34:R34"/>
    <mergeCell ref="K25:M26"/>
    <mergeCell ref="R55:T55"/>
    <mergeCell ref="D41:F41"/>
    <mergeCell ref="M41:N41"/>
    <mergeCell ref="O41:S41"/>
    <mergeCell ref="D42:F42"/>
    <mergeCell ref="M42:N42"/>
    <mergeCell ref="O42:S42"/>
    <mergeCell ref="D43:F43"/>
    <mergeCell ref="M43:N43"/>
    <mergeCell ref="O43:S43"/>
    <mergeCell ref="C36:T37"/>
    <mergeCell ref="D52:G53"/>
    <mergeCell ref="H52:H53"/>
    <mergeCell ref="I52:I53"/>
    <mergeCell ref="D54:G54"/>
    <mergeCell ref="O44:S44"/>
    <mergeCell ref="K54:Q54"/>
    <mergeCell ref="R54:T54"/>
    <mergeCell ref="K56:Q56"/>
    <mergeCell ref="R56:T56"/>
    <mergeCell ref="D68:F68"/>
    <mergeCell ref="P68:R68"/>
    <mergeCell ref="S68:Y68"/>
    <mergeCell ref="B48:M48"/>
    <mergeCell ref="K55:Q55"/>
    <mergeCell ref="D44:F44"/>
    <mergeCell ref="M44:N44"/>
    <mergeCell ref="C52:C53"/>
    <mergeCell ref="J52:J53"/>
    <mergeCell ref="K52:Q53"/>
    <mergeCell ref="R52:T53"/>
    <mergeCell ref="C49:O49"/>
    <mergeCell ref="J66:K66"/>
    <mergeCell ref="L66:M66"/>
    <mergeCell ref="N66:O66"/>
    <mergeCell ref="P66:R67"/>
    <mergeCell ref="S66:Y67"/>
    <mergeCell ref="D56:G56"/>
    <mergeCell ref="D55:G55"/>
    <mergeCell ref="S84:Y84"/>
    <mergeCell ref="S85:Y85"/>
    <mergeCell ref="D90:F90"/>
    <mergeCell ref="D91:F91"/>
    <mergeCell ref="D92:F92"/>
    <mergeCell ref="D93:F93"/>
    <mergeCell ref="P71:R71"/>
    <mergeCell ref="P72:R72"/>
    <mergeCell ref="P73:R73"/>
    <mergeCell ref="P74:R74"/>
    <mergeCell ref="P75:R75"/>
    <mergeCell ref="P76:R76"/>
    <mergeCell ref="P77:R77"/>
    <mergeCell ref="P78:R78"/>
    <mergeCell ref="P79:R79"/>
    <mergeCell ref="P80:R80"/>
    <mergeCell ref="P81:R81"/>
    <mergeCell ref="P82:R82"/>
    <mergeCell ref="P83:R83"/>
    <mergeCell ref="P84:R84"/>
    <mergeCell ref="P85:R85"/>
    <mergeCell ref="P86:R86"/>
    <mergeCell ref="P87:R87"/>
    <mergeCell ref="P88:R88"/>
    <mergeCell ref="S86:Y86"/>
    <mergeCell ref="S87:Y87"/>
    <mergeCell ref="P91:R91"/>
    <mergeCell ref="P92:R92"/>
    <mergeCell ref="P93:R93"/>
    <mergeCell ref="S71:Y71"/>
    <mergeCell ref="S72:Y72"/>
    <mergeCell ref="S73:Y73"/>
    <mergeCell ref="S74:Y74"/>
    <mergeCell ref="S75:Y75"/>
    <mergeCell ref="S76:Y76"/>
    <mergeCell ref="S88:Y88"/>
    <mergeCell ref="S77:Y77"/>
    <mergeCell ref="S78:Y78"/>
    <mergeCell ref="S79:Y79"/>
    <mergeCell ref="S80:Y80"/>
    <mergeCell ref="S81:Y81"/>
    <mergeCell ref="S82:Y82"/>
    <mergeCell ref="S89:Y89"/>
    <mergeCell ref="S90:Y90"/>
    <mergeCell ref="S91:Y91"/>
    <mergeCell ref="S92:Y92"/>
    <mergeCell ref="S93:Y93"/>
    <mergeCell ref="S83:Y83"/>
  </mergeCells>
  <conditionalFormatting sqref="B115:S115">
    <cfRule type="expression" dxfId="16" priority="7" stopIfTrue="1">
      <formula>IF($B115&lt;&gt;"",TRUE,FALSE)</formula>
    </cfRule>
  </conditionalFormatting>
  <conditionalFormatting sqref="B128:S128">
    <cfRule type="expression" dxfId="15" priority="6" stopIfTrue="1">
      <formula>IF($B128&lt;&gt;"",TRUE,FALSE)</formula>
    </cfRule>
  </conditionalFormatting>
  <conditionalFormatting sqref="B163:S163">
    <cfRule type="expression" dxfId="14" priority="5" stopIfTrue="1">
      <formula>IF($B163&lt;&gt;"",TRUE,FALSE)</formula>
    </cfRule>
  </conditionalFormatting>
  <conditionalFormatting sqref="B60:Z60">
    <cfRule type="expression" dxfId="13" priority="8" stopIfTrue="1">
      <formula>IF($B60&lt;&gt;"",TRUE,FALSE)</formula>
    </cfRule>
  </conditionalFormatting>
  <conditionalFormatting sqref="C150:D150">
    <cfRule type="cellIs" dxfId="12" priority="2" stopIfTrue="1" operator="equal">
      <formula>"Yes"</formula>
    </cfRule>
  </conditionalFormatting>
  <conditionalFormatting sqref="I68:I112">
    <cfRule type="expression" dxfId="11" priority="1" stopIfTrue="1">
      <formula>AND(I68&lt;&gt;"",I68&lt;11.25)</formula>
    </cfRule>
  </conditionalFormatting>
  <dataValidations xWindow="351" yWindow="690" count="19">
    <dataValidation type="list" allowBlank="1" showInputMessage="1" showErrorMessage="1" sqref="D192:E196" xr:uid="{00000000-0002-0000-0200-000000000000}">
      <formula1>"Rental/Lease, Owned, Less Than Arms Length"</formula1>
    </dataValidation>
    <dataValidation type="list" allowBlank="1" showInputMessage="1" showErrorMessage="1" sqref="C150:D150" xr:uid="{00000000-0002-0000-0200-000001000000}">
      <formula1>"Yes"</formula1>
    </dataValidation>
    <dataValidation type="decimal" allowBlank="1" showInputMessage="1" showErrorMessage="1" prompt="This field has changed.  Only enter a value if DIFFERENT from the federal reimbursement rate." sqref="I147:J148 I151:J151" xr:uid="{00000000-0002-0000-0200-000002000000}">
      <formula1>0</formula1>
      <formula2>H145</formula2>
    </dataValidation>
    <dataValidation allowBlank="1" showInputMessage="1" errorTitle="Error" error="Section 4 must be completed." prompt="Example: Janitorial" sqref="D123:E125" xr:uid="{00000000-0002-0000-0200-000003000000}"/>
    <dataValidation type="whole" operator="lessThanOrEqual" allowBlank="1" showInputMessage="1" showErrorMessage="1" error="Specific Use Areas, combined, cannot exceed the total Center Area." sqref="F175" xr:uid="{00000000-0002-0000-0200-000004000000}">
      <formula1>$F$172-$F$174-$F$173</formula1>
    </dataValidation>
    <dataValidation type="whole" operator="lessThanOrEqual" allowBlank="1" showInputMessage="1" showErrorMessage="1" error="Specific Use Areas, combined, cannot exceed the total Center Area." sqref="F174" xr:uid="{00000000-0002-0000-0200-000005000000}">
      <formula1>$F$172-$F$173-$F$175</formula1>
    </dataValidation>
    <dataValidation type="whole" operator="lessThanOrEqual" allowBlank="1" showInputMessage="1" showErrorMessage="1" sqref="G173:H175" xr:uid="{00000000-0002-0000-0200-000006000000}">
      <formula1>$I$168</formula1>
    </dataValidation>
    <dataValidation type="whole" operator="lessThanOrEqual" allowBlank="1" showInputMessage="1" showErrorMessage="1" error="Specific Use Areas, combined, cannot exceed the total Center Area." sqref="F173" xr:uid="{00000000-0002-0000-0200-000007000000}">
      <formula1>$F$172-$F$174-$F$175</formula1>
    </dataValidation>
    <dataValidation allowBlank="1" showInputMessage="1" showErrorMessage="1" prompt="Example: 150.00" sqref="H123" xr:uid="{00000000-0002-0000-0200-000008000000}"/>
    <dataValidation allowBlank="1" showInputMessage="1" prompt="Example: Local Janitorial Services" sqref="F123:G125" xr:uid="{00000000-0002-0000-0200-000009000000}"/>
    <dataValidation allowBlank="1" showInputMessage="1" showErrorMessage="1" prompt="Example: 25" sqref="K123" xr:uid="{00000000-0002-0000-0200-00000A000000}"/>
    <dataValidation allowBlank="1" showInputMessage="1" showErrorMessage="1" prompt="Example: 500.00" sqref="J54:J56" xr:uid="{00000000-0002-0000-0200-00000B000000}"/>
    <dataValidation allowBlank="1" showInputMessage="1" showErrorMessage="1" prompt="Example: 100.00" sqref="L68" xr:uid="{00000000-0002-0000-0200-00000C000000}"/>
    <dataValidation allowBlank="1" showInputMessage="1" showErrorMessage="1" prompt="Example: 80" sqref="K68" xr:uid="{00000000-0002-0000-0200-00000D000000}"/>
    <dataValidation allowBlank="1" showInputMessage="1" showErrorMessage="1" prompt="Example: 160" sqref="J68" xr:uid="{00000000-0002-0000-0200-00000E000000}"/>
    <dataValidation allowBlank="1" showInputMessage="1" showErrorMessage="1" prompt="Example: 12" sqref="H68 I123" xr:uid="{00000000-0002-0000-0200-00000F000000}"/>
    <dataValidation allowBlank="1" showInputMessage="1" showErrorMessage="1" prompt="Example: Cook/Teacher" sqref="D68:F112" xr:uid="{00000000-0002-0000-0200-000010000000}"/>
    <dataValidation allowBlank="1" showInputMessage="1" showErrorMessage="1" prompt="Example: 5" sqref="G68" xr:uid="{00000000-0002-0000-0200-000011000000}"/>
    <dataValidation showInputMessage="1" showErrorMessage="1" errorTitle="Error" sqref="D55:G56" xr:uid="{00000000-0002-0000-0200-000012000000}"/>
  </dataValidations>
  <pageMargins left="0.7" right="0.7" top="0.75" bottom="0.75" header="0.3" footer="0.3"/>
  <pageSetup paperSize="5" scale="48" fitToHeight="0" orientation="landscape" r:id="rId1"/>
  <rowBreaks count="3" manualBreakCount="3">
    <brk id="59" max="16383" man="1"/>
    <brk id="150" max="16383" man="1"/>
    <brk id="208" max="2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Y146"/>
  <sheetViews>
    <sheetView zoomScale="80" zoomScaleNormal="80" workbookViewId="0">
      <selection activeCell="D15" sqref="D15:F15"/>
    </sheetView>
  </sheetViews>
  <sheetFormatPr defaultColWidth="9.19921875" defaultRowHeight="14.25" x14ac:dyDescent="0.45"/>
  <cols>
    <col min="1" max="2" width="2.46484375" style="3" customWidth="1"/>
    <col min="3" max="3" width="9.19921875" style="3"/>
    <col min="4" max="5" width="14.73046875" style="3" customWidth="1"/>
    <col min="6" max="6" width="19.73046875" style="3" customWidth="1"/>
    <col min="7" max="7" width="17.53125" style="3" customWidth="1"/>
    <col min="8" max="8" width="14.73046875" style="3" customWidth="1"/>
    <col min="9" max="9" width="16.73046875" style="3" customWidth="1"/>
    <col min="10" max="11" width="14.73046875" style="3" customWidth="1"/>
    <col min="12" max="12" width="18.265625" style="3" customWidth="1"/>
    <col min="13" max="16" width="14.73046875" style="3" customWidth="1"/>
    <col min="17" max="17" width="21.19921875" style="3" customWidth="1"/>
    <col min="18" max="18" width="15.46484375" style="3" customWidth="1"/>
    <col min="19" max="19" width="18.46484375" style="3" customWidth="1"/>
    <col min="20" max="16384" width="9.19921875" style="3"/>
  </cols>
  <sheetData>
    <row r="1" spans="1:24" x14ac:dyDescent="0.45">
      <c r="A1" s="26" t="s">
        <v>342</v>
      </c>
    </row>
    <row r="2" spans="1:24" x14ac:dyDescent="0.45">
      <c r="A2" s="26" t="s">
        <v>0</v>
      </c>
    </row>
    <row r="3" spans="1:24" x14ac:dyDescent="0.45">
      <c r="A3" s="26" t="str">
        <f>'A - Income'!A3</f>
        <v>Budget - 2025</v>
      </c>
    </row>
    <row r="6" spans="1:24" ht="18" x14ac:dyDescent="0.55000000000000004">
      <c r="A6" s="6"/>
      <c r="B6" s="79" t="s">
        <v>162</v>
      </c>
      <c r="C6" s="79"/>
      <c r="D6" s="79"/>
      <c r="E6" s="79"/>
      <c r="F6" s="79"/>
      <c r="G6" s="79"/>
      <c r="H6" s="79"/>
      <c r="I6" s="79"/>
      <c r="J6" s="79"/>
      <c r="K6" s="79"/>
      <c r="L6" s="79"/>
      <c r="M6" s="79"/>
      <c r="N6" s="79"/>
      <c r="O6" s="79"/>
      <c r="P6" s="79"/>
      <c r="Q6" s="6"/>
      <c r="R6" s="6"/>
      <c r="S6" s="6"/>
      <c r="T6" s="6"/>
      <c r="U6" s="6"/>
      <c r="V6" s="6"/>
      <c r="W6" s="6"/>
      <c r="X6" s="6"/>
    </row>
    <row r="7" spans="1:24" ht="15.75" x14ac:dyDescent="0.5">
      <c r="A7" s="6"/>
      <c r="B7" s="292" t="s">
        <v>163</v>
      </c>
      <c r="C7" s="292"/>
      <c r="D7" s="292"/>
      <c r="E7" s="292"/>
      <c r="F7" s="292"/>
      <c r="G7" s="292"/>
      <c r="H7" s="292"/>
      <c r="I7" s="6"/>
      <c r="J7" s="6"/>
      <c r="K7" s="6"/>
      <c r="L7" s="6"/>
      <c r="M7" s="6"/>
      <c r="N7" s="6"/>
      <c r="O7" s="6"/>
      <c r="P7" s="6"/>
      <c r="Q7" s="6"/>
      <c r="R7" s="6"/>
      <c r="S7" s="6"/>
      <c r="T7" s="6"/>
      <c r="U7" s="6"/>
      <c r="V7" s="6"/>
      <c r="W7" s="6"/>
      <c r="X7" s="6"/>
    </row>
    <row r="8" spans="1:24" ht="15.75" x14ac:dyDescent="0.5">
      <c r="A8" s="6"/>
      <c r="B8" s="95"/>
      <c r="C8" s="226" t="s">
        <v>164</v>
      </c>
      <c r="D8" s="226"/>
      <c r="E8" s="226"/>
      <c r="F8" s="226"/>
      <c r="G8" s="226"/>
      <c r="H8" s="226"/>
      <c r="I8" s="226"/>
      <c r="J8" s="226"/>
      <c r="K8" s="226"/>
      <c r="L8" s="226"/>
      <c r="M8" s="226"/>
      <c r="N8" s="226"/>
      <c r="O8" s="226"/>
      <c r="P8" s="226"/>
      <c r="Q8" s="226"/>
      <c r="R8" s="226"/>
      <c r="S8" s="226"/>
      <c r="T8" s="226"/>
      <c r="U8" s="226"/>
      <c r="V8" s="226"/>
      <c r="W8" s="6"/>
      <c r="X8" s="6"/>
    </row>
    <row r="9" spans="1:24" ht="15.75" x14ac:dyDescent="0.5">
      <c r="A9" s="6"/>
      <c r="B9" s="95"/>
      <c r="C9" s="226" t="s">
        <v>165</v>
      </c>
      <c r="D9" s="226"/>
      <c r="E9" s="226"/>
      <c r="F9" s="226"/>
      <c r="G9" s="226"/>
      <c r="H9" s="226"/>
      <c r="I9" s="226"/>
      <c r="J9" s="226"/>
      <c r="K9" s="226"/>
      <c r="L9" s="226"/>
      <c r="M9" s="226"/>
      <c r="N9" s="226"/>
      <c r="O9" s="226"/>
      <c r="P9" s="226"/>
      <c r="Q9" s="226"/>
      <c r="R9" s="226"/>
      <c r="S9" s="226"/>
      <c r="T9" s="226"/>
      <c r="U9" s="226"/>
      <c r="V9" s="226"/>
      <c r="W9" s="6"/>
      <c r="X9" s="6"/>
    </row>
    <row r="10" spans="1:24" ht="15.75" x14ac:dyDescent="0.5">
      <c r="A10" s="6"/>
      <c r="B10" s="95"/>
      <c r="C10" s="226" t="s">
        <v>166</v>
      </c>
      <c r="D10" s="226"/>
      <c r="E10" s="226"/>
      <c r="F10" s="226"/>
      <c r="G10" s="226"/>
      <c r="H10" s="226"/>
      <c r="I10" s="226"/>
      <c r="J10" s="226"/>
      <c r="K10" s="226"/>
      <c r="L10" s="226"/>
      <c r="M10" s="226"/>
      <c r="N10" s="226"/>
      <c r="O10" s="226"/>
      <c r="P10" s="226"/>
      <c r="Q10" s="226"/>
      <c r="R10" s="226"/>
      <c r="S10" s="226"/>
      <c r="T10" s="226"/>
      <c r="U10" s="226"/>
      <c r="V10" s="226"/>
      <c r="W10" s="6"/>
      <c r="X10" s="6"/>
    </row>
    <row r="11" spans="1:24" ht="15.75" x14ac:dyDescent="0.5">
      <c r="A11" s="6"/>
      <c r="B11" s="95"/>
      <c r="C11" s="70" t="s">
        <v>344</v>
      </c>
      <c r="D11" s="70"/>
      <c r="E11" s="70"/>
      <c r="F11" s="70"/>
      <c r="G11" s="70"/>
      <c r="H11" s="70"/>
      <c r="I11" s="70"/>
      <c r="J11" s="70"/>
      <c r="K11" s="70"/>
      <c r="L11" s="70"/>
      <c r="M11" s="70"/>
      <c r="N11" s="70"/>
      <c r="O11" s="70"/>
      <c r="P11" s="70"/>
      <c r="Q11" s="70"/>
      <c r="R11" s="70"/>
      <c r="S11" s="70"/>
      <c r="T11" s="70"/>
      <c r="U11" s="70"/>
      <c r="V11" s="70"/>
      <c r="W11" s="6"/>
      <c r="X11" s="6"/>
    </row>
    <row r="12" spans="1:24" ht="15.75" x14ac:dyDescent="0.5">
      <c r="A12" s="6"/>
      <c r="B12" s="95"/>
      <c r="C12" s="226"/>
      <c r="D12" s="226"/>
      <c r="E12" s="226"/>
      <c r="F12" s="226"/>
      <c r="G12" s="226"/>
      <c r="H12" s="226"/>
      <c r="I12" s="226"/>
      <c r="J12" s="226"/>
      <c r="K12" s="226"/>
      <c r="L12" s="226"/>
      <c r="M12" s="226"/>
      <c r="N12" s="226"/>
      <c r="O12" s="226"/>
      <c r="P12" s="226"/>
      <c r="Q12" s="226"/>
      <c r="R12" s="226"/>
      <c r="S12" s="226"/>
      <c r="T12" s="226"/>
      <c r="U12" s="226"/>
      <c r="V12" s="226"/>
      <c r="W12" s="6"/>
      <c r="X12" s="6"/>
    </row>
    <row r="13" spans="1:24" ht="15.75" x14ac:dyDescent="0.5">
      <c r="A13" s="6"/>
      <c r="B13" s="6"/>
      <c r="C13" s="211"/>
      <c r="D13" s="401" t="s">
        <v>89</v>
      </c>
      <c r="E13" s="401"/>
      <c r="F13" s="401"/>
      <c r="G13" s="403" t="s">
        <v>90</v>
      </c>
      <c r="H13" s="402" t="s">
        <v>91</v>
      </c>
      <c r="I13" s="402" t="s">
        <v>92</v>
      </c>
      <c r="J13" s="402" t="s">
        <v>167</v>
      </c>
      <c r="K13" s="402"/>
      <c r="L13" s="401" t="s">
        <v>168</v>
      </c>
      <c r="M13" s="401"/>
      <c r="N13" s="401" t="s">
        <v>95</v>
      </c>
      <c r="O13" s="401"/>
      <c r="P13" s="402" t="s">
        <v>169</v>
      </c>
      <c r="Q13" s="402"/>
      <c r="R13" s="402"/>
      <c r="S13" s="401" t="s">
        <v>43</v>
      </c>
      <c r="T13" s="401"/>
      <c r="U13" s="401"/>
      <c r="V13" s="401"/>
      <c r="W13" s="401"/>
      <c r="X13" s="401"/>
    </row>
    <row r="14" spans="1:24" ht="63" x14ac:dyDescent="0.5">
      <c r="A14" s="6"/>
      <c r="B14" s="6"/>
      <c r="C14" s="211"/>
      <c r="D14" s="401"/>
      <c r="E14" s="401"/>
      <c r="F14" s="401"/>
      <c r="G14" s="403"/>
      <c r="H14" s="402"/>
      <c r="I14" s="402"/>
      <c r="J14" s="184" t="s">
        <v>97</v>
      </c>
      <c r="K14" s="184" t="s">
        <v>170</v>
      </c>
      <c r="L14" s="184" t="s">
        <v>99</v>
      </c>
      <c r="M14" s="184" t="s">
        <v>100</v>
      </c>
      <c r="N14" s="183" t="s">
        <v>101</v>
      </c>
      <c r="O14" s="183" t="s">
        <v>102</v>
      </c>
      <c r="P14" s="402"/>
      <c r="Q14" s="402"/>
      <c r="R14" s="402"/>
      <c r="S14" s="401"/>
      <c r="T14" s="401"/>
      <c r="U14" s="401"/>
      <c r="V14" s="401"/>
      <c r="W14" s="401"/>
      <c r="X14" s="401"/>
    </row>
    <row r="15" spans="1:24" ht="15.75" x14ac:dyDescent="0.5">
      <c r="A15" s="6"/>
      <c r="B15" s="6"/>
      <c r="C15" s="63"/>
      <c r="D15" s="242"/>
      <c r="E15" s="242"/>
      <c r="F15" s="242"/>
      <c r="G15" s="34"/>
      <c r="H15" s="35"/>
      <c r="I15" s="36"/>
      <c r="J15" s="37"/>
      <c r="K15" s="37"/>
      <c r="L15" s="105"/>
      <c r="M15" s="49" t="str">
        <f t="shared" ref="M15:M29" si="0">IF(J15="","",IF(L15="",0,L15*K15/J15))</f>
        <v/>
      </c>
      <c r="N15" s="103" t="str">
        <f>IF(OR($H15="",$I15="",$J15="",$K15="",$G15=""),"",(((I15*K15)+M15)*G15))</f>
        <v/>
      </c>
      <c r="O15" s="103" t="str">
        <f t="shared" ref="O15:O29" si="1">IF($N15="","",N15*H15)</f>
        <v/>
      </c>
      <c r="P15" s="242"/>
      <c r="Q15" s="242"/>
      <c r="R15" s="242"/>
      <c r="S15" s="253"/>
      <c r="T15" s="253"/>
      <c r="U15" s="253"/>
      <c r="V15" s="253"/>
      <c r="W15" s="253"/>
      <c r="X15" s="253"/>
    </row>
    <row r="16" spans="1:24" ht="15.75" x14ac:dyDescent="0.5">
      <c r="A16" s="6"/>
      <c r="B16" s="6"/>
      <c r="C16" s="63"/>
      <c r="D16" s="242"/>
      <c r="E16" s="242"/>
      <c r="F16" s="242"/>
      <c r="G16" s="34"/>
      <c r="H16" s="35"/>
      <c r="I16" s="36"/>
      <c r="J16" s="37"/>
      <c r="K16" s="37"/>
      <c r="L16" s="105"/>
      <c r="M16" s="49" t="str">
        <f t="shared" ref="M16:M28" si="2">IF(J16="","",IF(L16="",0,L16*K16/J16))</f>
        <v/>
      </c>
      <c r="N16" s="103" t="str">
        <f t="shared" ref="N16:N28" si="3">IF(OR($H16="",$I16="",$J16="",$K16="",$G16=""),"",(((I16*K16)+M16)*G16))</f>
        <v/>
      </c>
      <c r="O16" s="103" t="str">
        <f t="shared" ref="O16:O28" si="4">IF($N16="","",N16*H16)</f>
        <v/>
      </c>
      <c r="P16" s="242"/>
      <c r="Q16" s="242"/>
      <c r="R16" s="242"/>
      <c r="S16" s="253"/>
      <c r="T16" s="253"/>
      <c r="U16" s="253"/>
      <c r="V16" s="253"/>
      <c r="W16" s="253"/>
      <c r="X16" s="253"/>
    </row>
    <row r="17" spans="1:24" ht="15.75" x14ac:dyDescent="0.5">
      <c r="A17" s="6"/>
      <c r="B17" s="6"/>
      <c r="C17" s="63"/>
      <c r="D17" s="242"/>
      <c r="E17" s="242"/>
      <c r="F17" s="242"/>
      <c r="G17" s="34"/>
      <c r="H17" s="35"/>
      <c r="I17" s="36"/>
      <c r="J17" s="37"/>
      <c r="K17" s="37"/>
      <c r="L17" s="105"/>
      <c r="M17" s="49" t="str">
        <f>IF(J17="","",IF(L17="",0,L17*K17/J17))</f>
        <v/>
      </c>
      <c r="N17" s="103" t="str">
        <f>IF(OR($H17="",$I17="",$J17="",$K17="",$G17=""),"",(((I17*K17)+M17)*G17))</f>
        <v/>
      </c>
      <c r="O17" s="103" t="str">
        <f>IF($N17="","",N17*H17)</f>
        <v/>
      </c>
      <c r="P17" s="242"/>
      <c r="Q17" s="242"/>
      <c r="R17" s="242"/>
      <c r="S17" s="253"/>
      <c r="T17" s="253"/>
      <c r="U17" s="253"/>
      <c r="V17" s="253"/>
      <c r="W17" s="253"/>
      <c r="X17" s="253"/>
    </row>
    <row r="18" spans="1:24" ht="15.75" x14ac:dyDescent="0.5">
      <c r="A18" s="6"/>
      <c r="B18" s="6"/>
      <c r="C18" s="63"/>
      <c r="D18" s="242"/>
      <c r="E18" s="242"/>
      <c r="F18" s="242"/>
      <c r="G18" s="34"/>
      <c r="H18" s="35"/>
      <c r="I18" s="36"/>
      <c r="J18" s="37"/>
      <c r="K18" s="37"/>
      <c r="L18" s="105"/>
      <c r="M18" s="49" t="str">
        <f>IF(J18="","",IF(L18="",0,L18*K18/J18))</f>
        <v/>
      </c>
      <c r="N18" s="103" t="str">
        <f>IF(OR($H18="",$I18="",$J18="",$K18="",$G18=""),"",(((I18*K18)+M18)*G18))</f>
        <v/>
      </c>
      <c r="O18" s="103" t="str">
        <f>IF($N18="","",N18*H18)</f>
        <v/>
      </c>
      <c r="P18" s="242"/>
      <c r="Q18" s="242"/>
      <c r="R18" s="242"/>
      <c r="S18" s="253"/>
      <c r="T18" s="253"/>
      <c r="U18" s="253"/>
      <c r="V18" s="253"/>
      <c r="W18" s="253"/>
      <c r="X18" s="253"/>
    </row>
    <row r="19" spans="1:24" ht="15.75" x14ac:dyDescent="0.5">
      <c r="A19" s="6"/>
      <c r="B19" s="6"/>
      <c r="C19" s="63"/>
      <c r="D19" s="242"/>
      <c r="E19" s="242"/>
      <c r="F19" s="242"/>
      <c r="G19" s="34"/>
      <c r="H19" s="35"/>
      <c r="I19" s="36"/>
      <c r="J19" s="37"/>
      <c r="K19" s="37"/>
      <c r="L19" s="105"/>
      <c r="M19" s="49" t="str">
        <f t="shared" si="2"/>
        <v/>
      </c>
      <c r="N19" s="103" t="str">
        <f t="shared" si="3"/>
        <v/>
      </c>
      <c r="O19" s="103" t="str">
        <f t="shared" si="4"/>
        <v/>
      </c>
      <c r="P19" s="242"/>
      <c r="Q19" s="242"/>
      <c r="R19" s="242"/>
      <c r="S19" s="253"/>
      <c r="T19" s="253"/>
      <c r="U19" s="253"/>
      <c r="V19" s="253"/>
      <c r="W19" s="253"/>
      <c r="X19" s="253"/>
    </row>
    <row r="20" spans="1:24" ht="15.75" x14ac:dyDescent="0.5">
      <c r="A20" s="6"/>
      <c r="B20" s="6"/>
      <c r="C20" s="63"/>
      <c r="D20" s="242"/>
      <c r="E20" s="242"/>
      <c r="F20" s="242"/>
      <c r="G20" s="34"/>
      <c r="H20" s="35"/>
      <c r="I20" s="36"/>
      <c r="J20" s="37"/>
      <c r="K20" s="37"/>
      <c r="L20" s="105"/>
      <c r="M20" s="49" t="str">
        <f t="shared" si="2"/>
        <v/>
      </c>
      <c r="N20" s="103" t="str">
        <f t="shared" si="3"/>
        <v/>
      </c>
      <c r="O20" s="103" t="str">
        <f t="shared" si="4"/>
        <v/>
      </c>
      <c r="P20" s="242"/>
      <c r="Q20" s="242"/>
      <c r="R20" s="242"/>
      <c r="S20" s="253"/>
      <c r="T20" s="253"/>
      <c r="U20" s="253"/>
      <c r="V20" s="253"/>
      <c r="W20" s="253"/>
      <c r="X20" s="253"/>
    </row>
    <row r="21" spans="1:24" ht="15.75" x14ac:dyDescent="0.5">
      <c r="A21" s="6"/>
      <c r="B21" s="6"/>
      <c r="C21" s="63"/>
      <c r="D21" s="242"/>
      <c r="E21" s="242"/>
      <c r="F21" s="242"/>
      <c r="G21" s="34"/>
      <c r="H21" s="35"/>
      <c r="I21" s="36"/>
      <c r="J21" s="37"/>
      <c r="K21" s="37"/>
      <c r="L21" s="105"/>
      <c r="M21" s="49" t="str">
        <f t="shared" si="2"/>
        <v/>
      </c>
      <c r="N21" s="103" t="str">
        <f t="shared" si="3"/>
        <v/>
      </c>
      <c r="O21" s="103" t="str">
        <f t="shared" si="4"/>
        <v/>
      </c>
      <c r="P21" s="242"/>
      <c r="Q21" s="242"/>
      <c r="R21" s="242"/>
      <c r="S21" s="253"/>
      <c r="T21" s="253"/>
      <c r="U21" s="253"/>
      <c r="V21" s="253"/>
      <c r="W21" s="253"/>
      <c r="X21" s="253"/>
    </row>
    <row r="22" spans="1:24" ht="15.75" x14ac:dyDescent="0.5">
      <c r="A22" s="6"/>
      <c r="B22" s="6"/>
      <c r="C22" s="63"/>
      <c r="D22" s="242"/>
      <c r="E22" s="242"/>
      <c r="F22" s="242"/>
      <c r="G22" s="34"/>
      <c r="H22" s="35"/>
      <c r="I22" s="36"/>
      <c r="J22" s="37"/>
      <c r="K22" s="37"/>
      <c r="L22" s="105"/>
      <c r="M22" s="49" t="str">
        <f t="shared" si="2"/>
        <v/>
      </c>
      <c r="N22" s="103" t="str">
        <f t="shared" si="3"/>
        <v/>
      </c>
      <c r="O22" s="103" t="str">
        <f t="shared" si="4"/>
        <v/>
      </c>
      <c r="P22" s="242"/>
      <c r="Q22" s="242"/>
      <c r="R22" s="242"/>
      <c r="S22" s="253"/>
      <c r="T22" s="253"/>
      <c r="U22" s="253"/>
      <c r="V22" s="253"/>
      <c r="W22" s="253"/>
      <c r="X22" s="253"/>
    </row>
    <row r="23" spans="1:24" ht="15.75" x14ac:dyDescent="0.5">
      <c r="A23" s="6"/>
      <c r="B23" s="6"/>
      <c r="C23" s="63"/>
      <c r="D23" s="242"/>
      <c r="E23" s="242"/>
      <c r="F23" s="242"/>
      <c r="G23" s="34"/>
      <c r="H23" s="35"/>
      <c r="I23" s="36"/>
      <c r="J23" s="37"/>
      <c r="K23" s="37"/>
      <c r="L23" s="105"/>
      <c r="M23" s="49" t="str">
        <f t="shared" si="2"/>
        <v/>
      </c>
      <c r="N23" s="103" t="str">
        <f t="shared" si="3"/>
        <v/>
      </c>
      <c r="O23" s="103" t="str">
        <f t="shared" si="4"/>
        <v/>
      </c>
      <c r="P23" s="242"/>
      <c r="Q23" s="242"/>
      <c r="R23" s="242"/>
      <c r="S23" s="253"/>
      <c r="T23" s="253"/>
      <c r="U23" s="253"/>
      <c r="V23" s="253"/>
      <c r="W23" s="253"/>
      <c r="X23" s="253"/>
    </row>
    <row r="24" spans="1:24" ht="15.75" x14ac:dyDescent="0.5">
      <c r="A24" s="6"/>
      <c r="B24" s="6"/>
      <c r="C24" s="63"/>
      <c r="D24" s="242"/>
      <c r="E24" s="242"/>
      <c r="F24" s="242"/>
      <c r="G24" s="34"/>
      <c r="H24" s="35"/>
      <c r="I24" s="36"/>
      <c r="J24" s="37"/>
      <c r="K24" s="37"/>
      <c r="L24" s="105"/>
      <c r="M24" s="49" t="str">
        <f t="shared" si="2"/>
        <v/>
      </c>
      <c r="N24" s="103" t="str">
        <f t="shared" si="3"/>
        <v/>
      </c>
      <c r="O24" s="103" t="str">
        <f t="shared" si="4"/>
        <v/>
      </c>
      <c r="P24" s="242"/>
      <c r="Q24" s="242"/>
      <c r="R24" s="242"/>
      <c r="S24" s="253"/>
      <c r="T24" s="253"/>
      <c r="U24" s="253"/>
      <c r="V24" s="253"/>
      <c r="W24" s="253"/>
      <c r="X24" s="253"/>
    </row>
    <row r="25" spans="1:24" ht="15.75" x14ac:dyDescent="0.5">
      <c r="A25" s="6"/>
      <c r="B25" s="6"/>
      <c r="C25" s="63"/>
      <c r="D25" s="242"/>
      <c r="E25" s="242"/>
      <c r="F25" s="242"/>
      <c r="G25" s="34"/>
      <c r="H25" s="35"/>
      <c r="I25" s="36"/>
      <c r="J25" s="37"/>
      <c r="K25" s="37"/>
      <c r="L25" s="105"/>
      <c r="M25" s="49" t="str">
        <f t="shared" si="2"/>
        <v/>
      </c>
      <c r="N25" s="103" t="str">
        <f t="shared" si="3"/>
        <v/>
      </c>
      <c r="O25" s="103" t="str">
        <f t="shared" si="4"/>
        <v/>
      </c>
      <c r="P25" s="242"/>
      <c r="Q25" s="242"/>
      <c r="R25" s="242"/>
      <c r="S25" s="253"/>
      <c r="T25" s="253"/>
      <c r="U25" s="253"/>
      <c r="V25" s="253"/>
      <c r="W25" s="253"/>
      <c r="X25" s="253"/>
    </row>
    <row r="26" spans="1:24" ht="15.75" x14ac:dyDescent="0.5">
      <c r="A26" s="6"/>
      <c r="B26" s="6"/>
      <c r="C26" s="63"/>
      <c r="D26" s="242"/>
      <c r="E26" s="242"/>
      <c r="F26" s="242"/>
      <c r="G26" s="34"/>
      <c r="H26" s="35"/>
      <c r="I26" s="36"/>
      <c r="J26" s="37"/>
      <c r="K26" s="37"/>
      <c r="L26" s="105"/>
      <c r="M26" s="49" t="str">
        <f t="shared" si="2"/>
        <v/>
      </c>
      <c r="N26" s="103" t="str">
        <f t="shared" si="3"/>
        <v/>
      </c>
      <c r="O26" s="103" t="str">
        <f t="shared" si="4"/>
        <v/>
      </c>
      <c r="P26" s="242"/>
      <c r="Q26" s="242"/>
      <c r="R26" s="242"/>
      <c r="S26" s="253"/>
      <c r="T26" s="253"/>
      <c r="U26" s="253"/>
      <c r="V26" s="253"/>
      <c r="W26" s="253"/>
      <c r="X26" s="253"/>
    </row>
    <row r="27" spans="1:24" ht="15.75" x14ac:dyDescent="0.5">
      <c r="A27" s="6"/>
      <c r="B27" s="6"/>
      <c r="C27" s="63"/>
      <c r="D27" s="242"/>
      <c r="E27" s="242"/>
      <c r="F27" s="242"/>
      <c r="G27" s="34"/>
      <c r="H27" s="35"/>
      <c r="I27" s="36"/>
      <c r="J27" s="37"/>
      <c r="K27" s="37"/>
      <c r="L27" s="105"/>
      <c r="M27" s="49" t="str">
        <f t="shared" si="2"/>
        <v/>
      </c>
      <c r="N27" s="103" t="str">
        <f t="shared" si="3"/>
        <v/>
      </c>
      <c r="O27" s="103" t="str">
        <f t="shared" si="4"/>
        <v/>
      </c>
      <c r="P27" s="242"/>
      <c r="Q27" s="242"/>
      <c r="R27" s="242"/>
      <c r="S27" s="253"/>
      <c r="T27" s="253"/>
      <c r="U27" s="253"/>
      <c r="V27" s="253"/>
      <c r="W27" s="253"/>
      <c r="X27" s="253"/>
    </row>
    <row r="28" spans="1:24" ht="15.75" x14ac:dyDescent="0.5">
      <c r="A28" s="6"/>
      <c r="B28" s="6"/>
      <c r="C28" s="63"/>
      <c r="D28" s="242"/>
      <c r="E28" s="242"/>
      <c r="F28" s="242"/>
      <c r="G28" s="34"/>
      <c r="H28" s="35"/>
      <c r="I28" s="36"/>
      <c r="J28" s="37"/>
      <c r="K28" s="37"/>
      <c r="L28" s="105"/>
      <c r="M28" s="49" t="str">
        <f t="shared" si="2"/>
        <v/>
      </c>
      <c r="N28" s="103" t="str">
        <f t="shared" si="3"/>
        <v/>
      </c>
      <c r="O28" s="103" t="str">
        <f t="shared" si="4"/>
        <v/>
      </c>
      <c r="P28" s="242"/>
      <c r="Q28" s="242"/>
      <c r="R28" s="242"/>
      <c r="S28" s="253"/>
      <c r="T28" s="253"/>
      <c r="U28" s="253"/>
      <c r="V28" s="253"/>
      <c r="W28" s="253"/>
      <c r="X28" s="253"/>
    </row>
    <row r="29" spans="1:24" ht="15.75" x14ac:dyDescent="0.5">
      <c r="A29" s="6"/>
      <c r="B29" s="6"/>
      <c r="C29" s="63"/>
      <c r="D29" s="242"/>
      <c r="E29" s="242"/>
      <c r="F29" s="242"/>
      <c r="G29" s="34"/>
      <c r="H29" s="35"/>
      <c r="I29" s="36"/>
      <c r="J29" s="37"/>
      <c r="K29" s="37"/>
      <c r="L29" s="105"/>
      <c r="M29" s="49" t="str">
        <f t="shared" si="0"/>
        <v/>
      </c>
      <c r="N29" s="103" t="str">
        <f t="shared" ref="N29" si="5">IF(OR($H29="",$I29="",$J29="",$K29="",$G29=""),"",(((I29*K29)+M29)*G29))</f>
        <v/>
      </c>
      <c r="O29" s="103" t="str">
        <f t="shared" si="1"/>
        <v/>
      </c>
      <c r="P29" s="242"/>
      <c r="Q29" s="242"/>
      <c r="R29" s="242"/>
      <c r="S29" s="253"/>
      <c r="T29" s="253"/>
      <c r="U29" s="253"/>
      <c r="V29" s="253"/>
      <c r="W29" s="253"/>
      <c r="X29" s="253"/>
    </row>
    <row r="30" spans="1:24" ht="15.75" x14ac:dyDescent="0.5">
      <c r="A30" s="6"/>
      <c r="B30" s="6"/>
      <c r="C30" s="94"/>
      <c r="D30" s="6"/>
      <c r="E30" s="6"/>
      <c r="F30" s="6"/>
      <c r="G30" s="6"/>
      <c r="H30" s="6"/>
      <c r="I30" s="6"/>
      <c r="J30" s="6"/>
      <c r="K30" s="6"/>
      <c r="L30" s="211" t="s">
        <v>46</v>
      </c>
      <c r="M30" s="211"/>
      <c r="N30" s="103">
        <f ca="1">SUM(OFFSET(N15,0,0,ROW()-ROW(N15)))</f>
        <v>0</v>
      </c>
      <c r="O30" s="103">
        <f ca="1">SUM(OFFSET(O15,0,0,ROW()-ROW(O15)))</f>
        <v>0</v>
      </c>
      <c r="P30" s="6"/>
      <c r="Q30" s="6"/>
      <c r="R30" s="6"/>
      <c r="S30" s="6"/>
      <c r="T30" s="6"/>
      <c r="U30" s="6"/>
      <c r="V30" s="6"/>
      <c r="W30" s="6"/>
      <c r="X30" s="6"/>
    </row>
    <row r="31" spans="1:24" ht="15.75" x14ac:dyDescent="0.5">
      <c r="A31" s="6"/>
      <c r="B31" s="6"/>
      <c r="C31" s="94"/>
      <c r="D31" s="6"/>
      <c r="E31" s="6"/>
      <c r="F31" s="6"/>
      <c r="G31" s="6"/>
      <c r="H31" s="6"/>
      <c r="I31" s="6"/>
      <c r="J31" s="6"/>
      <c r="K31" s="6"/>
      <c r="L31" s="6"/>
      <c r="M31" s="94"/>
      <c r="N31" s="94"/>
      <c r="O31" s="23"/>
      <c r="P31" s="23"/>
      <c r="Q31" s="6"/>
      <c r="R31" s="6"/>
      <c r="S31" s="6"/>
      <c r="T31" s="6"/>
      <c r="U31" s="6"/>
      <c r="V31" s="6"/>
      <c r="W31" s="6"/>
      <c r="X31" s="6"/>
    </row>
    <row r="32" spans="1:24" ht="18" x14ac:dyDescent="0.55000000000000004">
      <c r="A32" s="6"/>
      <c r="B32" s="127"/>
      <c r="C32" s="94"/>
      <c r="D32" s="6"/>
      <c r="E32" s="6"/>
      <c r="F32" s="6"/>
      <c r="G32" s="6"/>
      <c r="H32" s="6"/>
      <c r="I32" s="6"/>
      <c r="J32" s="6"/>
      <c r="K32" s="6"/>
      <c r="L32" s="6"/>
      <c r="M32" s="94"/>
      <c r="N32" s="94"/>
      <c r="O32" s="23"/>
      <c r="P32" s="23"/>
      <c r="Q32" s="6"/>
      <c r="R32" s="6"/>
      <c r="S32" s="6"/>
      <c r="T32" s="6"/>
      <c r="U32" s="6"/>
      <c r="V32" s="6"/>
      <c r="W32" s="6"/>
      <c r="X32" s="6"/>
    </row>
    <row r="33" spans="1:24" ht="15.75" x14ac:dyDescent="0.5">
      <c r="A33" s="6"/>
      <c r="B33" s="188" t="s">
        <v>171</v>
      </c>
      <c r="C33" s="188"/>
      <c r="D33" s="188"/>
      <c r="E33" s="188"/>
      <c r="F33" s="188"/>
      <c r="G33" s="188"/>
      <c r="H33" s="188"/>
      <c r="I33" s="188"/>
      <c r="J33" s="188"/>
      <c r="K33" s="188"/>
      <c r="L33" s="188"/>
      <c r="M33" s="188"/>
      <c r="N33" s="188"/>
      <c r="O33" s="188"/>
      <c r="P33" s="188"/>
      <c r="Q33" s="188"/>
      <c r="R33" s="188"/>
      <c r="S33" s="188"/>
      <c r="T33" s="6"/>
      <c r="U33" s="6"/>
      <c r="V33" s="6"/>
      <c r="W33" s="6"/>
      <c r="X33" s="6"/>
    </row>
    <row r="34" spans="1:24" ht="18.75" customHeight="1" x14ac:dyDescent="0.5">
      <c r="A34" s="6"/>
      <c r="B34" s="8"/>
      <c r="C34" s="267" t="s">
        <v>172</v>
      </c>
      <c r="D34" s="267"/>
      <c r="E34" s="267"/>
      <c r="F34" s="267"/>
      <c r="G34" s="267"/>
      <c r="H34" s="267"/>
      <c r="I34" s="267"/>
      <c r="J34" s="267"/>
      <c r="K34" s="267"/>
      <c r="L34" s="267"/>
      <c r="M34" s="267"/>
      <c r="N34" s="267"/>
      <c r="O34" s="267"/>
      <c r="P34" s="267"/>
      <c r="Q34" s="267"/>
      <c r="R34" s="267"/>
      <c r="S34" s="267"/>
      <c r="T34" s="6"/>
      <c r="U34" s="6"/>
      <c r="V34" s="6"/>
      <c r="W34" s="6"/>
      <c r="X34" s="6"/>
    </row>
    <row r="35" spans="1:24" ht="34.5" customHeight="1" x14ac:dyDescent="0.5">
      <c r="A35" s="6"/>
      <c r="B35" s="8"/>
      <c r="C35" s="295" t="s">
        <v>173</v>
      </c>
      <c r="D35" s="295"/>
      <c r="E35" s="295"/>
      <c r="F35" s="295"/>
      <c r="G35" s="295"/>
      <c r="H35" s="295"/>
      <c r="I35" s="295"/>
      <c r="J35" s="295"/>
      <c r="K35" s="295"/>
      <c r="L35" s="295"/>
      <c r="M35" s="295"/>
      <c r="N35" s="295"/>
      <c r="O35" s="295"/>
      <c r="P35" s="295"/>
      <c r="Q35" s="295"/>
      <c r="R35" s="295"/>
      <c r="S35" s="295"/>
      <c r="T35" s="6"/>
      <c r="U35" s="6"/>
      <c r="V35" s="6"/>
      <c r="W35" s="6"/>
      <c r="X35" s="6"/>
    </row>
    <row r="36" spans="1:24" ht="15.75" x14ac:dyDescent="0.5">
      <c r="A36" s="6"/>
      <c r="B36" s="8"/>
      <c r="C36" s="70" t="s">
        <v>345</v>
      </c>
      <c r="D36" s="112"/>
      <c r="E36" s="112"/>
      <c r="F36" s="112"/>
      <c r="G36" s="112"/>
      <c r="H36" s="112"/>
      <c r="I36" s="112"/>
      <c r="J36" s="112"/>
      <c r="K36" s="112"/>
      <c r="L36" s="112"/>
      <c r="M36" s="112"/>
      <c r="N36" s="112"/>
      <c r="O36" s="112"/>
      <c r="P36" s="112"/>
      <c r="Q36" s="112"/>
      <c r="R36" s="112"/>
      <c r="S36" s="112"/>
      <c r="T36" s="6"/>
      <c r="U36" s="6"/>
      <c r="V36" s="6"/>
      <c r="W36" s="6"/>
      <c r="X36" s="6"/>
    </row>
    <row r="37" spans="1:24" ht="15.75" x14ac:dyDescent="0.5">
      <c r="A37" s="6"/>
      <c r="B37" s="8"/>
      <c r="C37" s="70"/>
      <c r="D37" s="112"/>
      <c r="E37" s="112"/>
      <c r="F37" s="112"/>
      <c r="G37" s="112"/>
      <c r="H37" s="112"/>
      <c r="I37" s="112"/>
      <c r="J37" s="112"/>
      <c r="K37" s="112"/>
      <c r="L37" s="112"/>
      <c r="M37" s="112"/>
      <c r="N37" s="112"/>
      <c r="O37" s="112"/>
      <c r="P37" s="112"/>
      <c r="Q37" s="112"/>
      <c r="R37" s="112"/>
      <c r="S37" s="112"/>
      <c r="T37" s="6"/>
      <c r="U37" s="6"/>
      <c r="V37" s="6"/>
      <c r="W37" s="6"/>
      <c r="X37" s="6"/>
    </row>
    <row r="38" spans="1:24" ht="15.75" x14ac:dyDescent="0.5">
      <c r="A38" s="6"/>
      <c r="B38" s="6"/>
      <c r="C38" s="211"/>
      <c r="D38" s="211" t="s">
        <v>106</v>
      </c>
      <c r="E38" s="211"/>
      <c r="F38" s="211" t="s">
        <v>107</v>
      </c>
      <c r="G38" s="211"/>
      <c r="H38" s="249" t="s">
        <v>108</v>
      </c>
      <c r="I38" s="249" t="s">
        <v>91</v>
      </c>
      <c r="J38" s="249" t="s">
        <v>66</v>
      </c>
      <c r="K38" s="249" t="s">
        <v>74</v>
      </c>
      <c r="L38" s="249" t="s">
        <v>95</v>
      </c>
      <c r="M38" s="211" t="s">
        <v>43</v>
      </c>
      <c r="N38" s="211"/>
      <c r="O38" s="211"/>
      <c r="P38" s="211"/>
      <c r="Q38" s="211"/>
      <c r="R38" s="211"/>
      <c r="S38" s="249" t="s">
        <v>310</v>
      </c>
      <c r="T38" s="6"/>
      <c r="U38" s="6"/>
      <c r="V38" s="6"/>
      <c r="W38" s="6"/>
      <c r="X38" s="6"/>
    </row>
    <row r="39" spans="1:24" ht="16.5" customHeight="1" x14ac:dyDescent="0.5">
      <c r="A39" s="6"/>
      <c r="B39" s="6"/>
      <c r="C39" s="211"/>
      <c r="D39" s="211"/>
      <c r="E39" s="211"/>
      <c r="F39" s="211"/>
      <c r="G39" s="211"/>
      <c r="H39" s="249"/>
      <c r="I39" s="249"/>
      <c r="J39" s="249"/>
      <c r="K39" s="249"/>
      <c r="L39" s="249"/>
      <c r="M39" s="211"/>
      <c r="N39" s="211"/>
      <c r="O39" s="211"/>
      <c r="P39" s="211"/>
      <c r="Q39" s="211"/>
      <c r="R39" s="211"/>
      <c r="S39" s="249"/>
      <c r="T39" s="6"/>
      <c r="U39" s="6"/>
      <c r="V39" s="6"/>
      <c r="W39" s="6"/>
      <c r="X39" s="6"/>
    </row>
    <row r="40" spans="1:24" ht="15.75" x14ac:dyDescent="0.5">
      <c r="A40" s="6"/>
      <c r="B40" s="6"/>
      <c r="C40" s="63"/>
      <c r="D40" s="242"/>
      <c r="E40" s="242"/>
      <c r="F40" s="242"/>
      <c r="G40" s="242"/>
      <c r="H40" s="105"/>
      <c r="I40" s="34"/>
      <c r="J40" s="103" t="str">
        <f t="shared" ref="J40:J45" si="6">IF($H40="","",H40*I40)</f>
        <v/>
      </c>
      <c r="K40" s="50"/>
      <c r="L40" s="103" t="str">
        <f t="shared" ref="L40:L45" si="7">IF($H40="","",J40*K40)</f>
        <v/>
      </c>
      <c r="M40" s="253"/>
      <c r="N40" s="253"/>
      <c r="O40" s="253"/>
      <c r="P40" s="253"/>
      <c r="Q40" s="253"/>
      <c r="R40" s="253"/>
      <c r="S40" s="104"/>
      <c r="T40" s="6"/>
      <c r="U40" s="6"/>
      <c r="V40" s="6"/>
      <c r="W40" s="6"/>
      <c r="X40" s="6"/>
    </row>
    <row r="41" spans="1:24" ht="15.75" x14ac:dyDescent="0.5">
      <c r="A41" s="6"/>
      <c r="B41" s="6"/>
      <c r="C41" s="63"/>
      <c r="D41" s="242"/>
      <c r="E41" s="242"/>
      <c r="F41" s="242"/>
      <c r="G41" s="242"/>
      <c r="H41" s="105"/>
      <c r="I41" s="34"/>
      <c r="J41" s="103" t="str">
        <f t="shared" si="6"/>
        <v/>
      </c>
      <c r="K41" s="50"/>
      <c r="L41" s="103" t="str">
        <f t="shared" si="7"/>
        <v/>
      </c>
      <c r="M41" s="253"/>
      <c r="N41" s="253"/>
      <c r="O41" s="253"/>
      <c r="P41" s="253"/>
      <c r="Q41" s="253"/>
      <c r="R41" s="253"/>
      <c r="S41" s="104"/>
      <c r="T41" s="6"/>
      <c r="U41" s="6"/>
      <c r="V41" s="6"/>
      <c r="W41" s="6"/>
      <c r="X41" s="6"/>
    </row>
    <row r="42" spans="1:24" ht="15.75" x14ac:dyDescent="0.5">
      <c r="A42" s="6"/>
      <c r="B42" s="6"/>
      <c r="C42" s="63"/>
      <c r="D42" s="242"/>
      <c r="E42" s="242"/>
      <c r="F42" s="242"/>
      <c r="G42" s="242"/>
      <c r="H42" s="105"/>
      <c r="I42" s="34"/>
      <c r="J42" s="103" t="str">
        <f t="shared" si="6"/>
        <v/>
      </c>
      <c r="K42" s="50"/>
      <c r="L42" s="103" t="str">
        <f t="shared" si="7"/>
        <v/>
      </c>
      <c r="M42" s="253"/>
      <c r="N42" s="253"/>
      <c r="O42" s="253"/>
      <c r="P42" s="253"/>
      <c r="Q42" s="253"/>
      <c r="R42" s="253"/>
      <c r="S42" s="104"/>
      <c r="T42" s="6"/>
      <c r="U42" s="6"/>
      <c r="V42" s="6"/>
      <c r="W42" s="6"/>
      <c r="X42" s="6"/>
    </row>
    <row r="43" spans="1:24" ht="15.75" x14ac:dyDescent="0.5">
      <c r="A43" s="6"/>
      <c r="B43" s="6"/>
      <c r="C43" s="63"/>
      <c r="D43" s="242"/>
      <c r="E43" s="242"/>
      <c r="F43" s="242"/>
      <c r="G43" s="242"/>
      <c r="H43" s="105"/>
      <c r="I43" s="34"/>
      <c r="J43" s="103" t="str">
        <f t="shared" si="6"/>
        <v/>
      </c>
      <c r="K43" s="50"/>
      <c r="L43" s="103" t="str">
        <f t="shared" si="7"/>
        <v/>
      </c>
      <c r="M43" s="253"/>
      <c r="N43" s="253"/>
      <c r="O43" s="253"/>
      <c r="P43" s="253"/>
      <c r="Q43" s="253"/>
      <c r="R43" s="253"/>
      <c r="S43" s="104"/>
      <c r="T43" s="6"/>
      <c r="U43" s="6"/>
      <c r="V43" s="6"/>
      <c r="W43" s="6"/>
      <c r="X43" s="6"/>
    </row>
    <row r="44" spans="1:24" ht="15.75" x14ac:dyDescent="0.5">
      <c r="A44" s="6"/>
      <c r="B44" s="6"/>
      <c r="C44" s="63"/>
      <c r="D44" s="242"/>
      <c r="E44" s="242"/>
      <c r="F44" s="242"/>
      <c r="G44" s="242"/>
      <c r="H44" s="105"/>
      <c r="I44" s="34"/>
      <c r="J44" s="103" t="str">
        <f t="shared" si="6"/>
        <v/>
      </c>
      <c r="K44" s="50"/>
      <c r="L44" s="103" t="str">
        <f t="shared" si="7"/>
        <v/>
      </c>
      <c r="M44" s="253"/>
      <c r="N44" s="253"/>
      <c r="O44" s="253"/>
      <c r="P44" s="253"/>
      <c r="Q44" s="253"/>
      <c r="R44" s="253"/>
      <c r="S44" s="104"/>
      <c r="T44" s="6"/>
      <c r="U44" s="6"/>
      <c r="V44" s="6"/>
      <c r="W44" s="6"/>
      <c r="X44" s="6"/>
    </row>
    <row r="45" spans="1:24" ht="15.75" x14ac:dyDescent="0.5">
      <c r="A45" s="6"/>
      <c r="B45" s="6"/>
      <c r="C45" s="63"/>
      <c r="D45" s="242"/>
      <c r="E45" s="242"/>
      <c r="F45" s="242"/>
      <c r="G45" s="242"/>
      <c r="H45" s="105"/>
      <c r="I45" s="34"/>
      <c r="J45" s="103" t="str">
        <f t="shared" si="6"/>
        <v/>
      </c>
      <c r="K45" s="50"/>
      <c r="L45" s="103" t="str">
        <f t="shared" si="7"/>
        <v/>
      </c>
      <c r="M45" s="253"/>
      <c r="N45" s="253"/>
      <c r="O45" s="253"/>
      <c r="P45" s="253"/>
      <c r="Q45" s="253"/>
      <c r="R45" s="253"/>
      <c r="S45" s="104"/>
      <c r="T45" s="6"/>
      <c r="U45" s="6"/>
      <c r="V45" s="6"/>
      <c r="W45" s="6"/>
      <c r="X45" s="6"/>
    </row>
    <row r="46" spans="1:24" ht="15.75" x14ac:dyDescent="0.5">
      <c r="A46" s="6"/>
      <c r="B46" s="6"/>
      <c r="C46" s="94"/>
      <c r="D46" s="6"/>
      <c r="E46" s="6"/>
      <c r="F46" s="6"/>
      <c r="G46" s="6"/>
      <c r="H46" s="6"/>
      <c r="I46" s="6"/>
      <c r="J46" s="211" t="s">
        <v>46</v>
      </c>
      <c r="K46" s="211"/>
      <c r="L46" s="103">
        <f ca="1">SUM(OFFSET(L40,0,0,ROW()-ROW(L40)))</f>
        <v>0</v>
      </c>
      <c r="M46" s="6"/>
      <c r="N46" s="6"/>
      <c r="O46" s="6"/>
      <c r="P46" s="6"/>
      <c r="Q46" s="6"/>
      <c r="R46" s="6"/>
      <c r="S46" s="6"/>
      <c r="T46" s="6"/>
      <c r="U46" s="6"/>
      <c r="V46" s="6"/>
      <c r="W46" s="6"/>
      <c r="X46" s="6"/>
    </row>
    <row r="47" spans="1:24" ht="15.75" x14ac:dyDescent="0.5">
      <c r="A47" s="6"/>
      <c r="B47" s="6"/>
      <c r="C47" s="94"/>
      <c r="D47" s="6"/>
      <c r="E47" s="6"/>
      <c r="F47" s="6"/>
      <c r="G47" s="6"/>
      <c r="H47" s="6"/>
      <c r="I47" s="6"/>
      <c r="J47" s="94"/>
      <c r="K47" s="94"/>
      <c r="L47" s="6"/>
      <c r="M47" s="6"/>
      <c r="N47" s="6"/>
      <c r="O47" s="6"/>
      <c r="P47" s="6"/>
      <c r="Q47" s="6"/>
      <c r="R47" s="6"/>
      <c r="S47" s="6"/>
      <c r="T47" s="6"/>
      <c r="U47" s="6"/>
      <c r="V47" s="6"/>
      <c r="W47" s="6"/>
      <c r="X47" s="6"/>
    </row>
    <row r="48" spans="1:24" ht="18" x14ac:dyDescent="0.55000000000000004">
      <c r="A48" s="6"/>
      <c r="B48" s="127"/>
      <c r="C48" s="94"/>
      <c r="D48" s="6"/>
      <c r="E48" s="6"/>
      <c r="F48" s="6"/>
      <c r="G48" s="6"/>
      <c r="H48" s="6"/>
      <c r="I48" s="6"/>
      <c r="J48" s="6"/>
      <c r="K48" s="6"/>
      <c r="L48" s="6"/>
      <c r="M48" s="94"/>
      <c r="N48" s="94"/>
      <c r="O48" s="23"/>
      <c r="P48" s="23"/>
      <c r="Q48" s="6"/>
      <c r="R48" s="6"/>
      <c r="S48" s="6"/>
      <c r="T48" s="6"/>
      <c r="U48" s="6"/>
      <c r="V48" s="6"/>
      <c r="W48" s="6"/>
      <c r="X48" s="6"/>
    </row>
    <row r="49" spans="1:24" ht="15.75" x14ac:dyDescent="0.5">
      <c r="A49" s="6"/>
      <c r="B49" s="188" t="s">
        <v>174</v>
      </c>
      <c r="C49" s="188"/>
      <c r="D49" s="188"/>
      <c r="E49" s="188"/>
      <c r="F49" s="188"/>
      <c r="G49" s="188"/>
      <c r="H49" s="188"/>
      <c r="I49" s="188"/>
      <c r="J49" s="188"/>
      <c r="K49" s="188"/>
      <c r="L49" s="188"/>
      <c r="M49" s="6"/>
      <c r="N49" s="6"/>
      <c r="O49" s="6"/>
      <c r="P49" s="6"/>
      <c r="Q49" s="6"/>
      <c r="R49" s="6"/>
      <c r="S49" s="6"/>
      <c r="T49" s="6"/>
      <c r="U49" s="6"/>
      <c r="V49" s="6"/>
      <c r="W49" s="6"/>
      <c r="X49" s="6"/>
    </row>
    <row r="50" spans="1:24" ht="15.75" x14ac:dyDescent="0.5">
      <c r="A50" s="6"/>
      <c r="B50" s="8"/>
      <c r="C50" s="8" t="s">
        <v>175</v>
      </c>
      <c r="D50" s="8"/>
      <c r="E50" s="8"/>
      <c r="F50" s="8"/>
      <c r="G50" s="8"/>
      <c r="H50" s="8"/>
      <c r="I50" s="8"/>
      <c r="J50" s="8"/>
      <c r="K50" s="8"/>
      <c r="L50" s="8"/>
      <c r="M50" s="6"/>
      <c r="N50" s="6"/>
      <c r="O50" s="6"/>
      <c r="P50" s="6"/>
      <c r="Q50" s="6"/>
      <c r="R50" s="6"/>
      <c r="S50" s="6"/>
      <c r="T50" s="6"/>
      <c r="U50" s="6"/>
      <c r="V50" s="6"/>
      <c r="W50" s="6"/>
      <c r="X50" s="6"/>
    </row>
    <row r="51" spans="1:24" ht="15.75" x14ac:dyDescent="0.5">
      <c r="A51" s="6"/>
      <c r="B51" s="8"/>
      <c r="C51" s="226" t="s">
        <v>176</v>
      </c>
      <c r="D51" s="226"/>
      <c r="E51" s="226"/>
      <c r="F51" s="226"/>
      <c r="G51" s="226"/>
      <c r="H51" s="226"/>
      <c r="I51" s="226"/>
      <c r="J51" s="226"/>
      <c r="K51" s="226"/>
      <c r="L51" s="226"/>
      <c r="M51" s="226"/>
      <c r="N51" s="226"/>
      <c r="O51" s="226"/>
      <c r="P51" s="226"/>
      <c r="Q51" s="226"/>
      <c r="R51" s="226"/>
      <c r="S51" s="6"/>
      <c r="T51" s="6"/>
      <c r="U51" s="6"/>
      <c r="V51" s="6"/>
      <c r="W51" s="6"/>
      <c r="X51" s="6"/>
    </row>
    <row r="52" spans="1:24" ht="15.75" x14ac:dyDescent="0.5">
      <c r="A52" s="6"/>
      <c r="B52" s="8"/>
      <c r="C52" s="226" t="s">
        <v>177</v>
      </c>
      <c r="D52" s="226"/>
      <c r="E52" s="226"/>
      <c r="F52" s="226"/>
      <c r="G52" s="226"/>
      <c r="H52" s="226"/>
      <c r="I52" s="226"/>
      <c r="J52" s="226"/>
      <c r="K52" s="226"/>
      <c r="L52" s="226"/>
      <c r="M52" s="226"/>
      <c r="N52" s="226"/>
      <c r="O52" s="226"/>
      <c r="P52" s="226"/>
      <c r="Q52" s="226"/>
      <c r="R52" s="226"/>
      <c r="S52" s="6"/>
      <c r="T52" s="6"/>
      <c r="U52" s="6"/>
      <c r="V52" s="6"/>
      <c r="W52" s="6"/>
      <c r="X52" s="6"/>
    </row>
    <row r="53" spans="1:24" ht="15.75" x14ac:dyDescent="0.5">
      <c r="A53" s="6"/>
      <c r="B53" s="70"/>
      <c r="C53" s="70" t="s">
        <v>346</v>
      </c>
      <c r="D53" s="108"/>
      <c r="E53" s="108"/>
      <c r="F53" s="108"/>
      <c r="G53" s="108"/>
      <c r="H53" s="108"/>
      <c r="I53" s="108"/>
      <c r="J53" s="108"/>
      <c r="K53" s="78"/>
      <c r="L53" s="78"/>
      <c r="M53" s="108"/>
      <c r="N53" s="108"/>
      <c r="O53" s="108"/>
      <c r="P53" s="108"/>
      <c r="Q53" s="108"/>
      <c r="R53" s="108"/>
      <c r="S53" s="6"/>
      <c r="T53" s="6"/>
      <c r="U53" s="6"/>
      <c r="V53" s="6"/>
      <c r="W53" s="6"/>
      <c r="X53" s="6"/>
    </row>
    <row r="54" spans="1:24" ht="15.75" customHeight="1" x14ac:dyDescent="0.5">
      <c r="A54" s="6"/>
      <c r="B54" s="6"/>
      <c r="C54" s="366"/>
      <c r="D54" s="397" t="s">
        <v>112</v>
      </c>
      <c r="E54" s="397"/>
      <c r="F54" s="397" t="s">
        <v>107</v>
      </c>
      <c r="G54" s="397"/>
      <c r="H54" s="341" t="s">
        <v>108</v>
      </c>
      <c r="I54" s="341" t="s">
        <v>91</v>
      </c>
      <c r="J54" s="341" t="s">
        <v>66</v>
      </c>
      <c r="K54" s="358" t="s">
        <v>74</v>
      </c>
      <c r="L54" s="358" t="s">
        <v>95</v>
      </c>
      <c r="M54" s="360" t="s">
        <v>43</v>
      </c>
      <c r="N54" s="361"/>
      <c r="O54" s="361"/>
      <c r="P54" s="361"/>
      <c r="Q54" s="361"/>
      <c r="R54" s="362"/>
      <c r="S54" s="371" t="s">
        <v>310</v>
      </c>
      <c r="T54" s="6"/>
      <c r="U54" s="6"/>
      <c r="V54" s="6"/>
      <c r="W54" s="6"/>
      <c r="X54" s="6"/>
    </row>
    <row r="55" spans="1:24" ht="15.75" x14ac:dyDescent="0.5">
      <c r="A55" s="6"/>
      <c r="B55" s="6"/>
      <c r="C55" s="367"/>
      <c r="D55" s="398"/>
      <c r="E55" s="398"/>
      <c r="F55" s="398"/>
      <c r="G55" s="398"/>
      <c r="H55" s="342"/>
      <c r="I55" s="342"/>
      <c r="J55" s="342"/>
      <c r="K55" s="358"/>
      <c r="L55" s="358"/>
      <c r="M55" s="363"/>
      <c r="N55" s="364"/>
      <c r="O55" s="364"/>
      <c r="P55" s="364"/>
      <c r="Q55" s="364"/>
      <c r="R55" s="365"/>
      <c r="S55" s="371"/>
      <c r="T55" s="6"/>
      <c r="U55" s="6"/>
      <c r="V55" s="6"/>
      <c r="W55" s="6"/>
      <c r="X55" s="6"/>
    </row>
    <row r="56" spans="1:24" ht="15.75" x14ac:dyDescent="0.5">
      <c r="A56" s="6"/>
      <c r="B56" s="6"/>
      <c r="C56" s="114"/>
      <c r="D56" s="331"/>
      <c r="E56" s="331"/>
      <c r="F56" s="331"/>
      <c r="G56" s="331"/>
      <c r="H56" s="33"/>
      <c r="I56" s="40"/>
      <c r="J56" s="77" t="str">
        <f>IF($H56="","",H56*I56)</f>
        <v/>
      </c>
      <c r="K56" s="51"/>
      <c r="L56" s="77" t="str">
        <f>IF($H56="","",J56*K56)</f>
        <v/>
      </c>
      <c r="M56" s="343"/>
      <c r="N56" s="344"/>
      <c r="O56" s="344"/>
      <c r="P56" s="344"/>
      <c r="Q56" s="344"/>
      <c r="R56" s="345"/>
      <c r="S56" s="116"/>
      <c r="T56" s="6"/>
      <c r="U56" s="6"/>
      <c r="V56" s="6"/>
      <c r="W56" s="6"/>
      <c r="X56" s="6"/>
    </row>
    <row r="57" spans="1:24" ht="15.75" x14ac:dyDescent="0.5">
      <c r="A57" s="6"/>
      <c r="B57" s="6"/>
      <c r="C57" s="114"/>
      <c r="D57" s="331"/>
      <c r="E57" s="331"/>
      <c r="F57" s="331"/>
      <c r="G57" s="331"/>
      <c r="H57" s="33"/>
      <c r="I57" s="40"/>
      <c r="J57" s="77" t="str">
        <f>IF($H57="","",H57*I57)</f>
        <v/>
      </c>
      <c r="K57" s="51"/>
      <c r="L57" s="77" t="str">
        <f>IF($H57="","",J57*K57)</f>
        <v/>
      </c>
      <c r="M57" s="343"/>
      <c r="N57" s="344"/>
      <c r="O57" s="344"/>
      <c r="P57" s="344"/>
      <c r="Q57" s="344"/>
      <c r="R57" s="345"/>
      <c r="S57" s="116"/>
      <c r="T57" s="6"/>
      <c r="U57" s="6"/>
      <c r="V57" s="6"/>
      <c r="W57" s="6"/>
      <c r="X57" s="6"/>
    </row>
    <row r="58" spans="1:24" ht="15.75" x14ac:dyDescent="0.5">
      <c r="A58" s="6"/>
      <c r="B58" s="6"/>
      <c r="C58" s="114"/>
      <c r="D58" s="331"/>
      <c r="E58" s="331"/>
      <c r="F58" s="331"/>
      <c r="G58" s="331"/>
      <c r="H58" s="33"/>
      <c r="I58" s="40"/>
      <c r="J58" s="77" t="str">
        <f>IF($H58="","",H58*I58)</f>
        <v/>
      </c>
      <c r="K58" s="51"/>
      <c r="L58" s="77" t="str">
        <f>IF($H58="","",J58*K58)</f>
        <v/>
      </c>
      <c r="M58" s="343"/>
      <c r="N58" s="344"/>
      <c r="O58" s="344"/>
      <c r="P58" s="344"/>
      <c r="Q58" s="344"/>
      <c r="R58" s="345"/>
      <c r="S58" s="116"/>
      <c r="T58" s="6"/>
      <c r="U58" s="6"/>
      <c r="V58" s="6"/>
      <c r="W58" s="6"/>
      <c r="X58" s="6"/>
    </row>
    <row r="59" spans="1:24" ht="15.75" x14ac:dyDescent="0.5">
      <c r="A59" s="6"/>
      <c r="B59" s="6"/>
      <c r="C59" s="114"/>
      <c r="D59" s="331"/>
      <c r="E59" s="331"/>
      <c r="F59" s="331"/>
      <c r="G59" s="331"/>
      <c r="H59" s="33"/>
      <c r="I59" s="40"/>
      <c r="J59" s="77" t="str">
        <f>IF($H59="","",H59*I59)</f>
        <v/>
      </c>
      <c r="K59" s="51"/>
      <c r="L59" s="77" t="str">
        <f>IF($H59="","",J59*K59)</f>
        <v/>
      </c>
      <c r="M59" s="343"/>
      <c r="N59" s="344"/>
      <c r="O59" s="344"/>
      <c r="P59" s="344"/>
      <c r="Q59" s="344"/>
      <c r="R59" s="345"/>
      <c r="S59" s="116"/>
      <c r="T59" s="6"/>
      <c r="U59" s="6"/>
      <c r="V59" s="6"/>
      <c r="W59" s="6"/>
      <c r="X59" s="6"/>
    </row>
    <row r="60" spans="1:24" ht="15.75" x14ac:dyDescent="0.5">
      <c r="A60" s="6"/>
      <c r="B60" s="6"/>
      <c r="C60" s="94"/>
      <c r="D60" s="6"/>
      <c r="E60" s="6"/>
      <c r="F60" s="6"/>
      <c r="G60" s="6"/>
      <c r="H60" s="6"/>
      <c r="I60" s="6"/>
      <c r="J60" s="373" t="s">
        <v>46</v>
      </c>
      <c r="K60" s="374"/>
      <c r="L60" s="118">
        <f ca="1">SUM(OFFSET(L56,0,0,ROW()-ROW(L56)))</f>
        <v>0</v>
      </c>
      <c r="M60" s="6"/>
      <c r="N60" s="6"/>
      <c r="O60" s="6"/>
      <c r="P60" s="6"/>
      <c r="Q60" s="6"/>
      <c r="R60" s="6"/>
      <c r="S60" s="6"/>
      <c r="T60" s="6"/>
      <c r="U60" s="6"/>
      <c r="V60" s="6"/>
      <c r="W60" s="6"/>
      <c r="X60" s="6"/>
    </row>
    <row r="61" spans="1:24" x14ac:dyDescent="0.45">
      <c r="C61" s="135"/>
    </row>
    <row r="62" spans="1:24" ht="15.75" x14ac:dyDescent="0.5">
      <c r="B62" s="6"/>
      <c r="C62" s="8" t="s">
        <v>178</v>
      </c>
      <c r="D62" s="10"/>
      <c r="E62" s="10"/>
      <c r="F62" s="10"/>
      <c r="G62" s="75"/>
      <c r="H62" s="75"/>
      <c r="I62" s="6"/>
      <c r="J62" s="6"/>
      <c r="K62" s="6"/>
      <c r="L62" s="6"/>
      <c r="M62" s="6"/>
      <c r="N62" s="6"/>
      <c r="O62" s="6"/>
      <c r="P62" s="6"/>
      <c r="Q62" s="6"/>
      <c r="R62" s="6"/>
    </row>
    <row r="63" spans="1:24" ht="15.75" x14ac:dyDescent="0.5">
      <c r="B63" s="8"/>
      <c r="C63" s="226" t="s">
        <v>179</v>
      </c>
      <c r="D63" s="226"/>
      <c r="E63" s="226"/>
      <c r="F63" s="226"/>
      <c r="G63" s="226"/>
      <c r="H63" s="226"/>
      <c r="I63" s="226"/>
      <c r="J63" s="226"/>
      <c r="K63" s="226"/>
      <c r="L63" s="226"/>
      <c r="M63" s="226"/>
      <c r="N63" s="226"/>
      <c r="O63" s="6"/>
      <c r="P63" s="6"/>
      <c r="Q63" s="6"/>
      <c r="R63" s="6"/>
    </row>
    <row r="64" spans="1:24" ht="15.75" x14ac:dyDescent="0.5">
      <c r="B64" s="6"/>
      <c r="C64" s="297" t="s">
        <v>115</v>
      </c>
      <c r="D64" s="297"/>
      <c r="E64" s="297"/>
      <c r="F64" s="297"/>
      <c r="G64" s="297"/>
      <c r="H64" s="21">
        <f>'B - Operating'!H145</f>
        <v>0.67</v>
      </c>
      <c r="I64" s="6"/>
      <c r="J64" s="6"/>
      <c r="K64" s="6"/>
      <c r="L64" s="6"/>
      <c r="M64" s="6"/>
      <c r="N64" s="6"/>
      <c r="O64" s="6"/>
      <c r="P64" s="6"/>
      <c r="Q64" s="6"/>
      <c r="R64" s="6"/>
    </row>
    <row r="65" spans="2:18" ht="15.75" x14ac:dyDescent="0.5">
      <c r="B65" s="6"/>
      <c r="C65" s="111"/>
      <c r="D65" s="111"/>
      <c r="E65" s="111"/>
      <c r="F65" s="111"/>
      <c r="G65" s="111"/>
      <c r="H65" s="21"/>
      <c r="I65" s="6"/>
      <c r="J65" s="6"/>
      <c r="K65" s="6"/>
      <c r="L65" s="6"/>
      <c r="M65" s="6"/>
      <c r="N65" s="6"/>
      <c r="O65" s="6"/>
      <c r="P65" s="6"/>
      <c r="Q65" s="6"/>
      <c r="R65" s="6"/>
    </row>
    <row r="66" spans="2:18" ht="15.75" x14ac:dyDescent="0.5">
      <c r="B66" s="6"/>
      <c r="C66" s="378" t="s">
        <v>116</v>
      </c>
      <c r="D66" s="379"/>
      <c r="E66" s="379"/>
      <c r="F66" s="379"/>
      <c r="G66" s="379"/>
      <c r="H66" s="379"/>
      <c r="I66" s="41"/>
      <c r="J66" s="132"/>
      <c r="K66" s="6"/>
      <c r="L66" s="6"/>
      <c r="M66" s="6"/>
      <c r="N66" s="6"/>
      <c r="O66" s="6"/>
      <c r="P66" s="6"/>
      <c r="Q66" s="6"/>
      <c r="R66" s="6"/>
    </row>
    <row r="67" spans="2:18" ht="15.75" x14ac:dyDescent="0.5">
      <c r="B67" s="6"/>
      <c r="C67" s="6"/>
      <c r="D67" s="6"/>
      <c r="E67" s="6"/>
      <c r="F67" s="6"/>
      <c r="G67" s="6"/>
      <c r="H67" s="6"/>
      <c r="I67" s="132"/>
      <c r="J67" s="132"/>
      <c r="K67" s="6"/>
      <c r="L67" s="6"/>
      <c r="M67" s="6"/>
      <c r="N67" s="6"/>
      <c r="O67" s="6"/>
      <c r="P67" s="6"/>
      <c r="Q67" s="6"/>
      <c r="R67" s="6"/>
    </row>
    <row r="68" spans="2:18" ht="15.75" x14ac:dyDescent="0.5">
      <c r="B68" s="6"/>
      <c r="C68" s="226" t="s">
        <v>117</v>
      </c>
      <c r="D68" s="226"/>
      <c r="E68" s="226"/>
      <c r="F68" s="226"/>
      <c r="G68" s="226"/>
      <c r="H68" s="226"/>
      <c r="I68" s="226"/>
      <c r="J68" s="226"/>
      <c r="K68" s="226"/>
      <c r="L68" s="226"/>
      <c r="M68" s="226"/>
      <c r="N68" s="226"/>
      <c r="O68" s="6"/>
      <c r="P68" s="6"/>
      <c r="Q68" s="6"/>
      <c r="R68" s="6"/>
    </row>
    <row r="69" spans="2:18" ht="15.75" x14ac:dyDescent="0.5">
      <c r="B69" s="6"/>
      <c r="C69" s="329"/>
      <c r="D69" s="396"/>
      <c r="E69" s="115" t="s">
        <v>118</v>
      </c>
      <c r="F69" s="115"/>
      <c r="G69" s="115"/>
      <c r="H69" s="115"/>
      <c r="I69" s="156"/>
      <c r="J69" s="156"/>
      <c r="K69" s="122"/>
      <c r="L69" s="6"/>
      <c r="M69" s="6"/>
      <c r="N69" s="6"/>
      <c r="O69" s="6"/>
      <c r="P69" s="6"/>
      <c r="Q69" s="6"/>
      <c r="R69" s="6"/>
    </row>
    <row r="70" spans="2:18" ht="15.75" x14ac:dyDescent="0.5">
      <c r="B70" s="6"/>
      <c r="C70" s="6"/>
      <c r="D70" s="6"/>
      <c r="E70" s="6"/>
      <c r="F70" s="6"/>
      <c r="G70" s="6"/>
      <c r="H70" s="6"/>
      <c r="I70" s="132"/>
      <c r="J70" s="132"/>
      <c r="K70" s="6"/>
      <c r="L70" s="6"/>
      <c r="M70" s="6"/>
      <c r="N70" s="6"/>
      <c r="O70" s="6"/>
      <c r="P70" s="6"/>
      <c r="Q70" s="6"/>
      <c r="R70" s="6"/>
    </row>
    <row r="71" spans="2:18" ht="15.75" x14ac:dyDescent="0.5">
      <c r="B71" s="6"/>
      <c r="C71" s="211"/>
      <c r="D71" s="211" t="s">
        <v>89</v>
      </c>
      <c r="E71" s="211"/>
      <c r="F71" s="385" t="s">
        <v>119</v>
      </c>
      <c r="G71" s="387"/>
      <c r="H71" s="249" t="s">
        <v>120</v>
      </c>
      <c r="I71" s="211" t="s">
        <v>95</v>
      </c>
      <c r="J71" s="211"/>
      <c r="K71" s="211" t="s">
        <v>43</v>
      </c>
      <c r="L71" s="211"/>
      <c r="M71" s="211"/>
      <c r="N71" s="249" t="s">
        <v>310</v>
      </c>
      <c r="O71" s="249"/>
      <c r="P71" s="249"/>
    </row>
    <row r="72" spans="2:18" ht="15.75" x14ac:dyDescent="0.5">
      <c r="B72" s="6"/>
      <c r="C72" s="211"/>
      <c r="D72" s="211"/>
      <c r="E72" s="211"/>
      <c r="F72" s="249" t="s">
        <v>121</v>
      </c>
      <c r="G72" s="249" t="s">
        <v>122</v>
      </c>
      <c r="H72" s="249"/>
      <c r="I72" s="211" t="s">
        <v>101</v>
      </c>
      <c r="J72" s="211" t="s">
        <v>102</v>
      </c>
      <c r="K72" s="211"/>
      <c r="L72" s="211"/>
      <c r="M72" s="211"/>
      <c r="N72" s="249"/>
      <c r="O72" s="249"/>
      <c r="P72" s="249"/>
    </row>
    <row r="73" spans="2:18" ht="15.75" x14ac:dyDescent="0.5">
      <c r="B73" s="95"/>
      <c r="C73" s="211"/>
      <c r="D73" s="211"/>
      <c r="E73" s="211"/>
      <c r="F73" s="249"/>
      <c r="G73" s="249"/>
      <c r="H73" s="249"/>
      <c r="I73" s="211"/>
      <c r="J73" s="211"/>
      <c r="K73" s="211"/>
      <c r="L73" s="211"/>
      <c r="M73" s="211"/>
      <c r="N73" s="249"/>
      <c r="O73" s="249"/>
      <c r="P73" s="249"/>
    </row>
    <row r="74" spans="2:18" ht="15.75" x14ac:dyDescent="0.5">
      <c r="B74" s="6"/>
      <c r="C74" s="63"/>
      <c r="D74" s="247"/>
      <c r="E74" s="247"/>
      <c r="F74" s="46"/>
      <c r="G74" s="53" t="str">
        <f t="shared" ref="G74:G79" si="8">IF(F74="","",F74*IF($I$66="",$H$64,$I$66))</f>
        <v/>
      </c>
      <c r="H74" s="47"/>
      <c r="I74" s="103" t="str">
        <f t="shared" ref="I74:I79" si="9">IF(AND($H74&lt;&gt;"",COUNT(G74,)&gt;0),SUM(G74,),"")</f>
        <v/>
      </c>
      <c r="J74" s="103" t="str">
        <f t="shared" ref="J74:J79" si="10">IF(OR(H74="",I74=""),"",I74*H74)</f>
        <v/>
      </c>
      <c r="K74" s="242"/>
      <c r="L74" s="242"/>
      <c r="M74" s="242"/>
      <c r="N74" s="385"/>
      <c r="O74" s="386"/>
      <c r="P74" s="387"/>
    </row>
    <row r="75" spans="2:18" ht="15.75" x14ac:dyDescent="0.5">
      <c r="B75" s="6"/>
      <c r="C75" s="63"/>
      <c r="D75" s="247"/>
      <c r="E75" s="247"/>
      <c r="F75" s="46"/>
      <c r="G75" s="53" t="str">
        <f t="shared" si="8"/>
        <v/>
      </c>
      <c r="H75" s="47"/>
      <c r="I75" s="103" t="str">
        <f t="shared" si="9"/>
        <v/>
      </c>
      <c r="J75" s="103" t="str">
        <f t="shared" si="10"/>
        <v/>
      </c>
      <c r="K75" s="242"/>
      <c r="L75" s="242"/>
      <c r="M75" s="242"/>
      <c r="N75" s="385"/>
      <c r="O75" s="386"/>
      <c r="P75" s="387"/>
    </row>
    <row r="76" spans="2:18" ht="15.75" x14ac:dyDescent="0.5">
      <c r="B76" s="6"/>
      <c r="C76" s="63"/>
      <c r="D76" s="247"/>
      <c r="E76" s="247"/>
      <c r="F76" s="46"/>
      <c r="G76" s="53" t="str">
        <f t="shared" si="8"/>
        <v/>
      </c>
      <c r="H76" s="47"/>
      <c r="I76" s="103" t="str">
        <f t="shared" si="9"/>
        <v/>
      </c>
      <c r="J76" s="103" t="str">
        <f t="shared" si="10"/>
        <v/>
      </c>
      <c r="K76" s="242"/>
      <c r="L76" s="242"/>
      <c r="M76" s="242"/>
      <c r="N76" s="385"/>
      <c r="O76" s="386"/>
      <c r="P76" s="387"/>
    </row>
    <row r="77" spans="2:18" ht="15.75" x14ac:dyDescent="0.5">
      <c r="B77" s="6"/>
      <c r="C77" s="63"/>
      <c r="D77" s="247"/>
      <c r="E77" s="247"/>
      <c r="F77" s="46"/>
      <c r="G77" s="53" t="str">
        <f t="shared" si="8"/>
        <v/>
      </c>
      <c r="H77" s="47"/>
      <c r="I77" s="103" t="str">
        <f t="shared" si="9"/>
        <v/>
      </c>
      <c r="J77" s="103" t="str">
        <f t="shared" si="10"/>
        <v/>
      </c>
      <c r="K77" s="242"/>
      <c r="L77" s="242"/>
      <c r="M77" s="242"/>
      <c r="N77" s="385"/>
      <c r="O77" s="386"/>
      <c r="P77" s="387"/>
    </row>
    <row r="78" spans="2:18" ht="15.75" x14ac:dyDescent="0.5">
      <c r="B78" s="6"/>
      <c r="C78" s="63"/>
      <c r="D78" s="247"/>
      <c r="E78" s="247"/>
      <c r="F78" s="46"/>
      <c r="G78" s="53" t="str">
        <f t="shared" si="8"/>
        <v/>
      </c>
      <c r="H78" s="47"/>
      <c r="I78" s="103" t="str">
        <f t="shared" si="9"/>
        <v/>
      </c>
      <c r="J78" s="103" t="str">
        <f t="shared" si="10"/>
        <v/>
      </c>
      <c r="K78" s="242"/>
      <c r="L78" s="242"/>
      <c r="M78" s="242"/>
      <c r="N78" s="385"/>
      <c r="O78" s="386"/>
      <c r="P78" s="387"/>
    </row>
    <row r="79" spans="2:18" ht="15.75" x14ac:dyDescent="0.5">
      <c r="B79" s="6"/>
      <c r="C79" s="63"/>
      <c r="D79" s="247"/>
      <c r="E79" s="247"/>
      <c r="F79" s="46"/>
      <c r="G79" s="53" t="str">
        <f t="shared" si="8"/>
        <v/>
      </c>
      <c r="H79" s="47"/>
      <c r="I79" s="103" t="str">
        <f t="shared" si="9"/>
        <v/>
      </c>
      <c r="J79" s="103" t="str">
        <f t="shared" si="10"/>
        <v/>
      </c>
      <c r="K79" s="242"/>
      <c r="L79" s="242"/>
      <c r="M79" s="242"/>
      <c r="N79" s="385"/>
      <c r="O79" s="386"/>
      <c r="P79" s="387"/>
    </row>
    <row r="80" spans="2:18" ht="15.75" x14ac:dyDescent="0.5">
      <c r="B80" s="6"/>
      <c r="C80" s="6"/>
      <c r="D80" s="300"/>
      <c r="E80" s="300"/>
      <c r="F80" s="6"/>
      <c r="G80" s="6"/>
      <c r="H80" s="62" t="s">
        <v>46</v>
      </c>
      <c r="I80" s="20" t="str">
        <f ca="1">IF(COUNT(OFFSET(I74,0,0,ROW()-ROW(I74)))&gt;0,SUM(OFFSET(I74,0,0,ROW()-ROW(I74))),"")</f>
        <v/>
      </c>
      <c r="J80" s="43" t="str">
        <f ca="1">IF(COUNT(OFFSET(J74,0,0,ROW()-ROW(J74)))&gt;0,SUM(OFFSET(J74,0,0,ROW()-ROW(J74))),"")</f>
        <v/>
      </c>
      <c r="K80" s="6"/>
      <c r="L80" s="6"/>
      <c r="M80" s="6"/>
      <c r="N80" s="6"/>
      <c r="O80" s="6"/>
      <c r="P80" s="6"/>
    </row>
    <row r="81" spans="1:24" ht="15.75" x14ac:dyDescent="0.5">
      <c r="B81" s="6"/>
      <c r="C81" s="22"/>
      <c r="D81" s="22"/>
      <c r="E81" s="22"/>
      <c r="F81" s="22"/>
      <c r="G81" s="22"/>
      <c r="H81" s="22"/>
      <c r="I81" s="22"/>
      <c r="J81" s="22"/>
      <c r="K81" s="22"/>
      <c r="L81" s="22"/>
      <c r="M81" s="22"/>
      <c r="N81" s="22"/>
      <c r="O81" s="22"/>
      <c r="P81" s="22"/>
      <c r="Q81" s="22"/>
      <c r="R81" s="6"/>
    </row>
    <row r="82" spans="1:24" ht="15.75" x14ac:dyDescent="0.5">
      <c r="B82" s="6"/>
      <c r="C82" s="95" t="s">
        <v>180</v>
      </c>
      <c r="D82" s="95"/>
      <c r="E82" s="95"/>
      <c r="F82" s="95"/>
      <c r="G82" s="95"/>
      <c r="H82" s="95"/>
      <c r="I82" s="95"/>
      <c r="J82" s="95"/>
      <c r="K82" s="95"/>
      <c r="L82" s="95"/>
      <c r="M82" s="95"/>
      <c r="N82" s="95"/>
      <c r="O82" s="95"/>
      <c r="P82" s="95"/>
      <c r="Q82" s="6"/>
      <c r="R82" s="6"/>
      <c r="S82" s="6"/>
      <c r="T82" s="6"/>
      <c r="U82" s="6"/>
    </row>
    <row r="83" spans="1:24" ht="15.75" x14ac:dyDescent="0.5">
      <c r="B83" s="6"/>
      <c r="C83" s="226" t="s">
        <v>181</v>
      </c>
      <c r="D83" s="226"/>
      <c r="E83" s="226"/>
      <c r="F83" s="226"/>
      <c r="G83" s="226"/>
      <c r="H83" s="226"/>
      <c r="I83" s="226"/>
      <c r="J83" s="226"/>
      <c r="K83" s="226"/>
      <c r="L83" s="226"/>
      <c r="M83" s="226"/>
      <c r="N83" s="226"/>
      <c r="O83" s="95"/>
      <c r="P83" s="95"/>
      <c r="Q83" s="6"/>
      <c r="R83" s="6"/>
      <c r="S83" s="6"/>
      <c r="T83" s="6"/>
      <c r="U83" s="6"/>
    </row>
    <row r="84" spans="1:24" ht="15.75" x14ac:dyDescent="0.5">
      <c r="B84" s="6"/>
      <c r="C84" s="211"/>
      <c r="D84" s="211" t="s">
        <v>182</v>
      </c>
      <c r="E84" s="211"/>
      <c r="F84" s="211"/>
      <c r="G84" s="211" t="s">
        <v>183</v>
      </c>
      <c r="H84" s="211"/>
      <c r="I84" s="249" t="s">
        <v>184</v>
      </c>
      <c r="J84" s="249" t="s">
        <v>185</v>
      </c>
      <c r="K84" s="249" t="s">
        <v>186</v>
      </c>
      <c r="L84" s="249" t="s">
        <v>187</v>
      </c>
      <c r="M84" s="249" t="s">
        <v>188</v>
      </c>
      <c r="N84" s="249" t="s">
        <v>189</v>
      </c>
      <c r="O84" s="249" t="s">
        <v>190</v>
      </c>
      <c r="P84" s="249" t="s">
        <v>121</v>
      </c>
      <c r="Q84" s="249" t="s">
        <v>191</v>
      </c>
      <c r="R84" s="249" t="s">
        <v>95</v>
      </c>
      <c r="S84" s="211" t="s">
        <v>43</v>
      </c>
      <c r="T84" s="211"/>
      <c r="U84" s="211"/>
      <c r="V84" s="249" t="s">
        <v>310</v>
      </c>
      <c r="W84" s="249"/>
      <c r="X84" s="249"/>
    </row>
    <row r="85" spans="1:24" ht="15.75" x14ac:dyDescent="0.5">
      <c r="B85" s="6"/>
      <c r="C85" s="211"/>
      <c r="D85" s="211"/>
      <c r="E85" s="211"/>
      <c r="F85" s="211"/>
      <c r="G85" s="92" t="s">
        <v>192</v>
      </c>
      <c r="H85" s="92" t="s">
        <v>193</v>
      </c>
      <c r="I85" s="249"/>
      <c r="J85" s="249"/>
      <c r="K85" s="249"/>
      <c r="L85" s="249"/>
      <c r="M85" s="249"/>
      <c r="N85" s="249"/>
      <c r="O85" s="249"/>
      <c r="P85" s="249"/>
      <c r="Q85" s="249"/>
      <c r="R85" s="249"/>
      <c r="S85" s="211"/>
      <c r="T85" s="211"/>
      <c r="U85" s="211"/>
      <c r="V85" s="249"/>
      <c r="W85" s="249"/>
      <c r="X85" s="249"/>
    </row>
    <row r="86" spans="1:24" ht="15.75" x14ac:dyDescent="0.5">
      <c r="B86" s="6"/>
      <c r="C86" s="63"/>
      <c r="D86" s="242"/>
      <c r="E86" s="242"/>
      <c r="F86" s="242"/>
      <c r="G86" s="30"/>
      <c r="H86" s="30"/>
      <c r="I86" s="48"/>
      <c r="J86" s="105"/>
      <c r="K86" s="105"/>
      <c r="L86" s="105"/>
      <c r="M86" s="105"/>
      <c r="N86" s="103" t="str">
        <f>IF(COUNT(J86,K86,L86:M86)&gt;0,SUM(J86,K86,L86:M86),"")</f>
        <v/>
      </c>
      <c r="O86" s="34"/>
      <c r="P86" s="46"/>
      <c r="Q86" s="105"/>
      <c r="R86" s="103" t="str">
        <f>IF(N86="","",SUM(IF(O86="",N86,N86*O86),Q86,(P86*IF($I$66="",$H$64,$I$66))))</f>
        <v/>
      </c>
      <c r="S86" s="247"/>
      <c r="T86" s="247"/>
      <c r="U86" s="247"/>
      <c r="V86" s="243"/>
      <c r="W86" s="243"/>
      <c r="X86" s="243"/>
    </row>
    <row r="87" spans="1:24" ht="15.75" x14ac:dyDescent="0.5">
      <c r="B87" s="6"/>
      <c r="C87" s="63"/>
      <c r="D87" s="242"/>
      <c r="E87" s="242"/>
      <c r="F87" s="242"/>
      <c r="G87" s="30"/>
      <c r="H87" s="30"/>
      <c r="I87" s="48"/>
      <c r="J87" s="105"/>
      <c r="K87" s="105"/>
      <c r="L87" s="105"/>
      <c r="M87" s="105"/>
      <c r="N87" s="103" t="str">
        <f>IF(COUNT(J87,K87,L87:M87)&gt;0,SUM(J87,K87,L87:M87),"")</f>
        <v/>
      </c>
      <c r="O87" s="34"/>
      <c r="P87" s="46"/>
      <c r="Q87" s="105"/>
      <c r="R87" s="103" t="str">
        <f>IF(N87="","",SUM(IF(O87="",N87,N87*O87),Q87,(P87*IF($I$66="",$H$64,$I$66))))</f>
        <v/>
      </c>
      <c r="S87" s="247"/>
      <c r="T87" s="247"/>
      <c r="U87" s="247"/>
      <c r="V87" s="243"/>
      <c r="W87" s="243"/>
      <c r="X87" s="243"/>
    </row>
    <row r="88" spans="1:24" ht="15.75" x14ac:dyDescent="0.5">
      <c r="B88" s="6"/>
      <c r="C88" s="63"/>
      <c r="D88" s="242"/>
      <c r="E88" s="242"/>
      <c r="F88" s="242"/>
      <c r="G88" s="30"/>
      <c r="H88" s="30"/>
      <c r="I88" s="48"/>
      <c r="J88" s="105"/>
      <c r="K88" s="105"/>
      <c r="L88" s="105"/>
      <c r="M88" s="105"/>
      <c r="N88" s="103" t="str">
        <f>IF(COUNT(J88,K88,L88:M88)&gt;0,SUM(J88,K88,L88:M88),"")</f>
        <v/>
      </c>
      <c r="O88" s="34"/>
      <c r="P88" s="46"/>
      <c r="Q88" s="105"/>
      <c r="R88" s="103" t="str">
        <f>IF(N88="","",SUM(IF(O88="",N88,N88*O88),Q88,(P88*IF($I$66="",$H$64,$I$66))))</f>
        <v/>
      </c>
      <c r="S88" s="247"/>
      <c r="T88" s="247"/>
      <c r="U88" s="247"/>
      <c r="V88" s="243"/>
      <c r="W88" s="243"/>
      <c r="X88" s="243"/>
    </row>
    <row r="89" spans="1:24" ht="15.75" x14ac:dyDescent="0.5">
      <c r="B89" s="6"/>
      <c r="C89" s="63"/>
      <c r="D89" s="242"/>
      <c r="E89" s="242"/>
      <c r="F89" s="242"/>
      <c r="G89" s="30"/>
      <c r="H89" s="30"/>
      <c r="I89" s="48"/>
      <c r="J89" s="105"/>
      <c r="K89" s="105"/>
      <c r="L89" s="105"/>
      <c r="M89" s="105"/>
      <c r="N89" s="103" t="str">
        <f>IF(COUNT(J89,K89,L89:M89)&gt;0,SUM(J89,K89,L89:M89),"")</f>
        <v/>
      </c>
      <c r="O89" s="34"/>
      <c r="P89" s="46"/>
      <c r="Q89" s="105"/>
      <c r="R89" s="103" t="str">
        <f>IF(N89="","",SUM(IF(O89="",N89,N89*O89),Q89,(P89*IF($I$66="",$H$64,$I$66))))</f>
        <v/>
      </c>
      <c r="S89" s="247"/>
      <c r="T89" s="247"/>
      <c r="U89" s="247"/>
      <c r="V89" s="243"/>
      <c r="W89" s="243"/>
      <c r="X89" s="243"/>
    </row>
    <row r="90" spans="1:24" ht="15.75" x14ac:dyDescent="0.5">
      <c r="B90" s="6"/>
      <c r="C90" s="6"/>
      <c r="D90" s="6"/>
      <c r="E90" s="6"/>
      <c r="F90" s="6"/>
      <c r="G90" s="6"/>
      <c r="H90" s="6"/>
      <c r="I90" s="6"/>
      <c r="J90" s="6"/>
      <c r="K90" s="6"/>
      <c r="L90" s="6"/>
      <c r="M90" s="6"/>
      <c r="P90" s="393" t="s">
        <v>46</v>
      </c>
      <c r="Q90" s="393"/>
      <c r="R90" s="52" t="str">
        <f ca="1">IF(COUNT(OFFSET(R86,0,0,ROW()-ROW(R86)))&gt;0,SUM(OFFSET(R86,0,0,ROW()-ROW(R86))),"")</f>
        <v/>
      </c>
      <c r="S90" s="6"/>
      <c r="T90" s="6"/>
      <c r="U90" s="6"/>
      <c r="V90" s="6"/>
      <c r="W90" s="6"/>
      <c r="X90" s="6"/>
    </row>
    <row r="91" spans="1:24" ht="18" x14ac:dyDescent="0.55000000000000004">
      <c r="B91" s="127"/>
      <c r="C91" s="94"/>
      <c r="D91" s="6"/>
      <c r="E91" s="6"/>
      <c r="F91" s="6"/>
      <c r="G91" s="6"/>
      <c r="H91" s="6"/>
      <c r="I91" s="6"/>
      <c r="J91" s="6"/>
      <c r="K91" s="6"/>
      <c r="L91" s="6"/>
      <c r="M91" s="94"/>
      <c r="N91" s="94"/>
      <c r="O91" s="23"/>
      <c r="P91" s="23"/>
      <c r="Q91" s="6"/>
      <c r="R91" s="6"/>
    </row>
    <row r="92" spans="1:24" ht="15.75" x14ac:dyDescent="0.5">
      <c r="A92" s="6"/>
      <c r="B92" s="292" t="s">
        <v>194</v>
      </c>
      <c r="C92" s="292"/>
      <c r="D92" s="292"/>
      <c r="E92" s="292"/>
      <c r="F92" s="292"/>
      <c r="G92" s="292"/>
      <c r="H92" s="292"/>
      <c r="I92" s="292"/>
      <c r="J92" s="292"/>
      <c r="K92" s="292"/>
      <c r="L92" s="6"/>
      <c r="M92" s="6"/>
      <c r="N92" s="6"/>
      <c r="O92" s="6"/>
      <c r="P92" s="6"/>
      <c r="Q92" s="6"/>
      <c r="R92" s="6"/>
      <c r="S92" s="6"/>
      <c r="T92" s="6"/>
      <c r="U92" s="6"/>
      <c r="V92" s="6"/>
      <c r="W92" s="6"/>
      <c r="X92" s="6"/>
    </row>
    <row r="93" spans="1:24" ht="36.75" customHeight="1" x14ac:dyDescent="0.5">
      <c r="A93" s="6"/>
      <c r="B93" s="95"/>
      <c r="C93" s="267" t="s">
        <v>195</v>
      </c>
      <c r="D93" s="267"/>
      <c r="E93" s="267"/>
      <c r="F93" s="267"/>
      <c r="G93" s="267"/>
      <c r="H93" s="267"/>
      <c r="I93" s="267"/>
      <c r="J93" s="267"/>
      <c r="K93" s="267"/>
      <c r="L93" s="267"/>
      <c r="M93" s="267"/>
      <c r="N93" s="267"/>
      <c r="O93" s="6"/>
      <c r="P93" s="6"/>
      <c r="Q93" s="6"/>
      <c r="R93" s="6"/>
      <c r="S93" s="6"/>
      <c r="T93" s="6"/>
      <c r="U93" s="6"/>
      <c r="V93" s="6"/>
      <c r="W93" s="6"/>
      <c r="X93" s="6"/>
    </row>
    <row r="94" spans="1:24" ht="15.75" x14ac:dyDescent="0.5">
      <c r="A94" s="6"/>
      <c r="B94" s="95"/>
      <c r="C94" s="292" t="s">
        <v>196</v>
      </c>
      <c r="D94" s="292"/>
      <c r="E94" s="292"/>
      <c r="F94" s="292"/>
      <c r="G94" s="292"/>
      <c r="H94" s="292"/>
      <c r="I94" s="292"/>
      <c r="J94" s="95"/>
      <c r="K94" s="95"/>
      <c r="L94" s="6"/>
      <c r="M94" s="6"/>
      <c r="N94" s="6"/>
      <c r="O94" s="6"/>
      <c r="P94" s="6"/>
      <c r="Q94" s="6"/>
      <c r="R94" s="6"/>
      <c r="S94" s="6"/>
      <c r="T94" s="6"/>
      <c r="U94" s="6"/>
      <c r="V94" s="6"/>
      <c r="W94" s="6"/>
      <c r="X94" s="6"/>
    </row>
    <row r="95" spans="1:24" ht="15.75" x14ac:dyDescent="0.5">
      <c r="A95" s="6"/>
      <c r="B95" s="95"/>
      <c r="C95" s="226" t="s">
        <v>197</v>
      </c>
      <c r="D95" s="226"/>
      <c r="E95" s="226"/>
      <c r="F95" s="226"/>
      <c r="G95" s="226"/>
      <c r="H95" s="226"/>
      <c r="I95" s="226"/>
      <c r="J95" s="95"/>
      <c r="K95" s="95"/>
      <c r="L95" s="6"/>
      <c r="M95" s="6"/>
      <c r="N95" s="6"/>
      <c r="O95" s="6"/>
      <c r="P95" s="6"/>
      <c r="Q95" s="6"/>
      <c r="R95" s="6"/>
      <c r="S95" s="6"/>
      <c r="T95" s="6"/>
      <c r="U95" s="6"/>
      <c r="V95" s="6"/>
      <c r="W95" s="6"/>
      <c r="X95" s="6"/>
    </row>
    <row r="96" spans="1:24" ht="15.75" x14ac:dyDescent="0.5">
      <c r="C96" s="92"/>
      <c r="D96" s="284" t="s">
        <v>198</v>
      </c>
      <c r="E96" s="284"/>
      <c r="F96" s="284"/>
      <c r="G96" s="284"/>
      <c r="H96" s="284"/>
      <c r="I96" s="48"/>
    </row>
    <row r="97" spans="1:24" ht="15.75" x14ac:dyDescent="0.5">
      <c r="C97" s="92"/>
      <c r="D97" s="284" t="s">
        <v>199</v>
      </c>
      <c r="E97" s="284"/>
      <c r="F97" s="284"/>
      <c r="G97" s="284"/>
      <c r="H97" s="284"/>
      <c r="I97" s="48"/>
    </row>
    <row r="98" spans="1:24" ht="15.75" x14ac:dyDescent="0.5">
      <c r="C98" s="135"/>
      <c r="D98" s="10"/>
      <c r="E98" s="10"/>
      <c r="F98" s="10"/>
      <c r="G98" s="10"/>
      <c r="H98" s="10"/>
      <c r="I98" s="6"/>
    </row>
    <row r="99" spans="1:24" ht="15.75" x14ac:dyDescent="0.5">
      <c r="C99" s="394"/>
      <c r="D99" s="211"/>
      <c r="E99" s="211"/>
      <c r="F99" s="395" t="s">
        <v>200</v>
      </c>
      <c r="G99" s="395" t="s">
        <v>129</v>
      </c>
      <c r="H99" s="395"/>
      <c r="I99" s="6"/>
    </row>
    <row r="100" spans="1:24" ht="15.75" x14ac:dyDescent="0.5">
      <c r="C100" s="394"/>
      <c r="D100" s="211"/>
      <c r="E100" s="211"/>
      <c r="F100" s="395"/>
      <c r="G100" s="395"/>
      <c r="H100" s="395"/>
      <c r="I100" s="6"/>
    </row>
    <row r="101" spans="1:24" ht="15.75" x14ac:dyDescent="0.5">
      <c r="C101" s="92"/>
      <c r="D101" s="237" t="s">
        <v>130</v>
      </c>
      <c r="E101" s="237"/>
      <c r="F101" s="48"/>
      <c r="G101" s="390"/>
      <c r="H101" s="390"/>
      <c r="I101" s="6"/>
    </row>
    <row r="102" spans="1:24" ht="15.75" x14ac:dyDescent="0.5">
      <c r="C102" s="92"/>
      <c r="D102" s="237" t="s">
        <v>201</v>
      </c>
      <c r="E102" s="237"/>
      <c r="F102" s="48"/>
      <c r="G102" s="391"/>
      <c r="H102" s="391"/>
      <c r="I102" s="6"/>
    </row>
    <row r="103" spans="1:24" ht="15.75" x14ac:dyDescent="0.5">
      <c r="C103" s="92"/>
      <c r="D103" s="237" t="s">
        <v>133</v>
      </c>
      <c r="E103" s="237"/>
      <c r="F103" s="48"/>
      <c r="G103" s="391"/>
      <c r="H103" s="391"/>
      <c r="I103" s="6"/>
    </row>
    <row r="104" spans="1:24" ht="15.75" x14ac:dyDescent="0.5">
      <c r="C104" s="135"/>
      <c r="D104" s="6"/>
      <c r="E104" s="6"/>
      <c r="F104" s="6"/>
      <c r="G104" s="6"/>
      <c r="H104" s="6"/>
      <c r="I104" s="6"/>
    </row>
    <row r="105" spans="1:24" ht="15.75" x14ac:dyDescent="0.5">
      <c r="C105" s="284" t="s">
        <v>134</v>
      </c>
      <c r="D105" s="284"/>
      <c r="E105" s="284"/>
      <c r="F105" s="284"/>
      <c r="G105" s="284"/>
      <c r="H105" s="284"/>
      <c r="I105" s="284"/>
    </row>
    <row r="106" spans="1:24" x14ac:dyDescent="0.45">
      <c r="C106" s="392"/>
      <c r="D106" s="392"/>
      <c r="E106" s="392"/>
      <c r="F106" s="392"/>
      <c r="G106" s="392"/>
      <c r="H106" s="392"/>
      <c r="I106" s="392"/>
    </row>
    <row r="107" spans="1:24" x14ac:dyDescent="0.45">
      <c r="C107" s="392"/>
      <c r="D107" s="392"/>
      <c r="E107" s="392"/>
      <c r="F107" s="392"/>
      <c r="G107" s="392"/>
      <c r="H107" s="392"/>
      <c r="I107" s="392"/>
    </row>
    <row r="108" spans="1:24" x14ac:dyDescent="0.45">
      <c r="C108" s="392"/>
      <c r="D108" s="392"/>
      <c r="E108" s="392"/>
      <c r="F108" s="392"/>
      <c r="G108" s="392"/>
      <c r="H108" s="392"/>
      <c r="I108" s="392"/>
    </row>
    <row r="109" spans="1:24" ht="15.75" x14ac:dyDescent="0.5">
      <c r="A109" s="6"/>
      <c r="B109" s="6"/>
      <c r="C109" s="94"/>
      <c r="D109" s="10"/>
      <c r="E109" s="10"/>
      <c r="F109" s="10"/>
      <c r="G109" s="94"/>
      <c r="H109" s="74"/>
      <c r="I109" s="94"/>
      <c r="J109" s="74"/>
      <c r="K109" s="124"/>
      <c r="L109" s="6"/>
      <c r="M109" s="6"/>
      <c r="N109" s="6"/>
      <c r="O109" s="6"/>
      <c r="P109" s="6"/>
      <c r="Q109" s="6"/>
      <c r="R109" s="6"/>
      <c r="S109" s="6"/>
      <c r="T109" s="6"/>
      <c r="U109" s="6"/>
      <c r="V109" s="6"/>
      <c r="W109" s="6"/>
      <c r="X109" s="6"/>
    </row>
    <row r="110" spans="1:24" ht="15.75" x14ac:dyDescent="0.5">
      <c r="A110" s="6"/>
      <c r="B110" s="6"/>
      <c r="C110" s="284" t="s">
        <v>135</v>
      </c>
      <c r="D110" s="284"/>
      <c r="E110" s="284"/>
      <c r="F110" s="284"/>
      <c r="G110" s="284"/>
      <c r="H110" s="284"/>
      <c r="I110" s="80" t="str">
        <f>IF(OR(I97="",F101=""),"",ROUND((F102/F101*G102/I97)+(F103/F101*G103/I97),4))</f>
        <v/>
      </c>
      <c r="J110" s="124"/>
      <c r="K110" s="6"/>
      <c r="L110" s="6"/>
      <c r="M110" s="6"/>
      <c r="N110" s="6"/>
      <c r="O110" s="6"/>
      <c r="P110" s="6"/>
      <c r="Q110" s="6"/>
      <c r="R110" s="6"/>
      <c r="S110" s="6"/>
      <c r="T110" s="6"/>
      <c r="U110" s="6"/>
      <c r="V110" s="6"/>
      <c r="W110" s="6"/>
      <c r="X110" s="6"/>
    </row>
    <row r="111" spans="1:24" ht="15.75" x14ac:dyDescent="0.5">
      <c r="A111" s="6"/>
      <c r="B111" s="95"/>
      <c r="C111" s="95"/>
      <c r="D111" s="95"/>
      <c r="E111" s="95"/>
      <c r="F111" s="95"/>
      <c r="G111" s="95"/>
      <c r="H111" s="95"/>
      <c r="I111" s="95"/>
      <c r="J111" s="95"/>
      <c r="K111" s="95"/>
      <c r="L111" s="6"/>
      <c r="M111" s="6"/>
      <c r="N111" s="6"/>
      <c r="O111" s="6"/>
      <c r="P111" s="6"/>
      <c r="Q111" s="6"/>
      <c r="R111" s="6"/>
      <c r="S111" s="6"/>
      <c r="T111" s="6"/>
      <c r="U111" s="6"/>
      <c r="V111" s="6"/>
      <c r="W111" s="6"/>
      <c r="X111" s="6"/>
    </row>
    <row r="112" spans="1:24" ht="15.75" x14ac:dyDescent="0.5">
      <c r="A112" s="6"/>
      <c r="B112" s="95"/>
      <c r="C112" s="95"/>
      <c r="D112" s="95"/>
      <c r="E112" s="95"/>
      <c r="F112" s="95"/>
      <c r="G112" s="95"/>
      <c r="H112" s="95"/>
      <c r="I112" s="95"/>
      <c r="J112" s="95"/>
      <c r="K112" s="95"/>
      <c r="L112" s="6"/>
      <c r="M112" s="6"/>
      <c r="N112" s="6"/>
      <c r="O112" s="6"/>
      <c r="P112" s="6"/>
      <c r="Q112" s="6"/>
      <c r="R112" s="6"/>
      <c r="S112" s="6"/>
      <c r="T112" s="6"/>
      <c r="U112" s="6"/>
      <c r="V112" s="6"/>
      <c r="W112" s="6"/>
      <c r="X112" s="6"/>
    </row>
    <row r="113" spans="1:25" ht="15.75" x14ac:dyDescent="0.5">
      <c r="A113" s="6"/>
      <c r="B113" s="95"/>
      <c r="C113" s="292" t="s">
        <v>202</v>
      </c>
      <c r="D113" s="292"/>
      <c r="E113" s="292"/>
      <c r="F113" s="292"/>
      <c r="G113" s="292"/>
      <c r="H113" s="292"/>
      <c r="I113" s="292"/>
      <c r="J113" s="292"/>
      <c r="K113" s="292"/>
      <c r="L113" s="95"/>
      <c r="M113" s="6"/>
      <c r="N113" s="6"/>
      <c r="O113" s="6"/>
      <c r="P113" s="6"/>
      <c r="Q113" s="6"/>
      <c r="R113" s="6"/>
      <c r="S113" s="6"/>
      <c r="T113" s="6"/>
      <c r="U113" s="6"/>
      <c r="V113" s="6"/>
      <c r="W113" s="6"/>
      <c r="X113" s="6"/>
    </row>
    <row r="114" spans="1:25" ht="15.75" x14ac:dyDescent="0.5">
      <c r="A114" s="6"/>
      <c r="B114" s="95"/>
      <c r="C114" s="108" t="s">
        <v>137</v>
      </c>
      <c r="D114" s="95"/>
      <c r="E114" s="95"/>
      <c r="F114" s="95"/>
      <c r="G114" s="95"/>
      <c r="H114" s="95"/>
      <c r="I114" s="95"/>
      <c r="J114" s="95"/>
      <c r="K114" s="95"/>
      <c r="L114" s="95"/>
      <c r="M114" s="95"/>
      <c r="N114" s="6"/>
      <c r="O114" s="6"/>
      <c r="P114" s="6"/>
      <c r="Q114" s="6"/>
      <c r="R114" s="6"/>
      <c r="S114" s="6"/>
      <c r="T114" s="6"/>
      <c r="U114" s="6"/>
      <c r="V114" s="6"/>
      <c r="W114" s="6"/>
      <c r="X114" s="6"/>
    </row>
    <row r="115" spans="1:25" ht="15.75" customHeight="1" x14ac:dyDescent="0.5">
      <c r="A115" s="6"/>
      <c r="B115" s="8"/>
      <c r="C115" s="400" t="s">
        <v>203</v>
      </c>
      <c r="D115" s="400"/>
      <c r="E115" s="400"/>
      <c r="F115" s="400"/>
      <c r="G115" s="400"/>
      <c r="H115" s="400"/>
      <c r="I115" s="400"/>
      <c r="J115" s="400"/>
      <c r="K115" s="400"/>
      <c r="L115" s="400"/>
      <c r="M115" s="400"/>
      <c r="N115" s="400"/>
      <c r="O115" s="400"/>
      <c r="P115" s="400"/>
      <c r="Q115" s="400"/>
      <c r="R115" s="400"/>
      <c r="S115" s="400"/>
      <c r="T115" s="6"/>
      <c r="U115" s="6"/>
      <c r="V115" s="6"/>
      <c r="W115" s="6"/>
      <c r="X115" s="6"/>
    </row>
    <row r="116" spans="1:25" ht="15.75" customHeight="1" x14ac:dyDescent="0.5">
      <c r="A116" s="6"/>
      <c r="B116" s="8"/>
      <c r="C116" s="389" t="s">
        <v>347</v>
      </c>
      <c r="D116" s="389"/>
      <c r="E116" s="389"/>
      <c r="F116" s="389"/>
      <c r="G116" s="389"/>
      <c r="H116" s="389"/>
      <c r="I116" s="389"/>
      <c r="J116" s="389"/>
      <c r="K116" s="389"/>
      <c r="L116" s="389"/>
      <c r="M116" s="389"/>
      <c r="N116" s="389"/>
      <c r="O116" s="389"/>
      <c r="P116" s="389"/>
      <c r="Q116" s="389"/>
      <c r="R116" s="389"/>
      <c r="S116" s="157"/>
      <c r="T116" s="157"/>
      <c r="U116" s="157"/>
      <c r="V116" s="157"/>
      <c r="W116" s="6"/>
      <c r="X116" s="6"/>
    </row>
    <row r="117" spans="1:25" ht="15.75" x14ac:dyDescent="0.5">
      <c r="A117" s="6"/>
      <c r="B117" s="8"/>
      <c r="C117" s="399"/>
      <c r="D117" s="399"/>
      <c r="E117" s="399"/>
      <c r="F117" s="399"/>
      <c r="G117" s="399"/>
      <c r="H117" s="399"/>
      <c r="I117" s="399"/>
      <c r="J117" s="399"/>
      <c r="K117" s="399"/>
      <c r="L117" s="399"/>
      <c r="M117" s="399"/>
      <c r="N117" s="399"/>
      <c r="O117" s="399"/>
      <c r="P117" s="399"/>
      <c r="Q117" s="399"/>
      <c r="R117" s="399"/>
      <c r="S117" s="157"/>
      <c r="T117" s="157"/>
      <c r="U117" s="157"/>
      <c r="V117" s="157"/>
      <c r="W117" s="6"/>
      <c r="X117" s="6"/>
    </row>
    <row r="118" spans="1:25" ht="15.75" x14ac:dyDescent="0.5">
      <c r="A118" s="6"/>
      <c r="B118" s="6"/>
      <c r="C118" s="211"/>
      <c r="D118" s="211" t="s">
        <v>65</v>
      </c>
      <c r="E118" s="211"/>
      <c r="F118" s="211" t="s">
        <v>139</v>
      </c>
      <c r="G118" s="211"/>
      <c r="H118" s="249" t="s">
        <v>108</v>
      </c>
      <c r="I118" s="249" t="s">
        <v>66</v>
      </c>
      <c r="J118" s="249" t="s">
        <v>204</v>
      </c>
      <c r="K118" s="249" t="s">
        <v>95</v>
      </c>
      <c r="L118" s="275" t="s">
        <v>140</v>
      </c>
      <c r="M118" s="211" t="s">
        <v>43</v>
      </c>
      <c r="N118" s="211"/>
      <c r="O118" s="211"/>
      <c r="P118" s="211"/>
      <c r="Q118" s="211" t="s">
        <v>310</v>
      </c>
      <c r="R118" s="211"/>
      <c r="S118" s="6"/>
      <c r="T118" s="6"/>
      <c r="U118" s="6"/>
      <c r="V118" s="6"/>
      <c r="W118" s="6"/>
      <c r="X118" s="6"/>
      <c r="Y118" s="6"/>
    </row>
    <row r="119" spans="1:25" ht="31.5" customHeight="1" x14ac:dyDescent="0.5">
      <c r="A119" s="6"/>
      <c r="B119" s="6"/>
      <c r="C119" s="211"/>
      <c r="D119" s="211"/>
      <c r="E119" s="211"/>
      <c r="F119" s="211"/>
      <c r="G119" s="211"/>
      <c r="H119" s="249"/>
      <c r="I119" s="249"/>
      <c r="J119" s="249"/>
      <c r="K119" s="249"/>
      <c r="L119" s="276"/>
      <c r="M119" s="211"/>
      <c r="N119" s="211"/>
      <c r="O119" s="211"/>
      <c r="P119" s="211"/>
      <c r="Q119" s="211"/>
      <c r="R119" s="211"/>
      <c r="S119" s="6"/>
      <c r="T119" s="6"/>
      <c r="U119" s="6"/>
      <c r="V119" s="6"/>
      <c r="W119" s="6"/>
      <c r="X119" s="6"/>
      <c r="Y119" s="6"/>
    </row>
    <row r="120" spans="1:25" ht="15.75" x14ac:dyDescent="0.5">
      <c r="A120" s="6"/>
      <c r="B120" s="6"/>
      <c r="C120" s="63"/>
      <c r="D120" s="247"/>
      <c r="E120" s="247"/>
      <c r="F120" s="242"/>
      <c r="G120" s="242"/>
      <c r="H120" s="105"/>
      <c r="I120" s="45" t="str">
        <f>IF($H120="","",$H120*12*$I$96/52)</f>
        <v/>
      </c>
      <c r="J120" s="81" t="str">
        <f>IF($H120="","",$I$110)</f>
        <v/>
      </c>
      <c r="K120" s="103" t="str">
        <f>IF($H120="","",I120*J120)</f>
        <v/>
      </c>
      <c r="L120" s="105"/>
      <c r="M120" s="253"/>
      <c r="N120" s="253"/>
      <c r="O120" s="253"/>
      <c r="P120" s="253"/>
      <c r="Q120" s="243"/>
      <c r="R120" s="243"/>
      <c r="S120" s="6"/>
      <c r="T120" s="6"/>
      <c r="U120" s="6"/>
      <c r="V120" s="6"/>
      <c r="W120" s="6"/>
      <c r="X120" s="6"/>
      <c r="Y120" s="6"/>
    </row>
    <row r="121" spans="1:25" ht="15.75" x14ac:dyDescent="0.5">
      <c r="A121" s="6"/>
      <c r="B121" s="6"/>
      <c r="C121" s="63"/>
      <c r="D121" s="247"/>
      <c r="E121" s="247"/>
      <c r="F121" s="242"/>
      <c r="G121" s="242"/>
      <c r="H121" s="105"/>
      <c r="I121" s="45" t="str">
        <f>IF($H121="","",$H121*12*$I$96/52)</f>
        <v/>
      </c>
      <c r="J121" s="81" t="str">
        <f>IF($H121="","",$I$110)</f>
        <v/>
      </c>
      <c r="K121" s="103" t="str">
        <f>IF($H121="","",I121*J121)</f>
        <v/>
      </c>
      <c r="L121" s="105"/>
      <c r="M121" s="253"/>
      <c r="N121" s="253"/>
      <c r="O121" s="253"/>
      <c r="P121" s="253"/>
      <c r="Q121" s="243"/>
      <c r="R121" s="243"/>
      <c r="S121" s="6"/>
      <c r="T121" s="6"/>
      <c r="U121" s="6"/>
      <c r="V121" s="6"/>
      <c r="W121" s="6"/>
      <c r="X121" s="6"/>
      <c r="Y121" s="6"/>
    </row>
    <row r="122" spans="1:25" ht="15.75" x14ac:dyDescent="0.5">
      <c r="A122" s="6"/>
      <c r="B122" s="6"/>
      <c r="C122" s="63"/>
      <c r="D122" s="247"/>
      <c r="E122" s="247"/>
      <c r="F122" s="242"/>
      <c r="G122" s="242"/>
      <c r="H122" s="105"/>
      <c r="I122" s="45" t="str">
        <f>IF($H122="","",$H122*12*$I$96/52)</f>
        <v/>
      </c>
      <c r="J122" s="81" t="str">
        <f>IF($H122="","",$I$110)</f>
        <v/>
      </c>
      <c r="K122" s="103" t="str">
        <f>IF($H122="","",I122*J122)</f>
        <v/>
      </c>
      <c r="L122" s="105"/>
      <c r="M122" s="253"/>
      <c r="N122" s="253"/>
      <c r="O122" s="253"/>
      <c r="P122" s="253"/>
      <c r="Q122" s="243"/>
      <c r="R122" s="243"/>
      <c r="S122" s="6"/>
      <c r="T122" s="6"/>
      <c r="U122" s="6"/>
      <c r="V122" s="6"/>
      <c r="W122" s="6"/>
      <c r="X122" s="6"/>
      <c r="Y122" s="6"/>
    </row>
    <row r="123" spans="1:25" ht="15.75" x14ac:dyDescent="0.5">
      <c r="A123" s="6"/>
      <c r="B123" s="6"/>
      <c r="C123" s="63"/>
      <c r="D123" s="247"/>
      <c r="E123" s="247"/>
      <c r="F123" s="242"/>
      <c r="G123" s="242"/>
      <c r="H123" s="105"/>
      <c r="I123" s="45" t="str">
        <f>IF($H123="","",$H123*12*$I$96/52)</f>
        <v/>
      </c>
      <c r="J123" s="81" t="str">
        <f>IF($H123="","",$I$110)</f>
        <v/>
      </c>
      <c r="K123" s="103" t="str">
        <f>IF($H123="","",I123*J123)</f>
        <v/>
      </c>
      <c r="L123" s="105"/>
      <c r="M123" s="253"/>
      <c r="N123" s="253"/>
      <c r="O123" s="253"/>
      <c r="P123" s="253"/>
      <c r="Q123" s="243"/>
      <c r="R123" s="243"/>
      <c r="S123" s="6"/>
      <c r="T123" s="6"/>
      <c r="U123" s="6"/>
      <c r="V123" s="6"/>
      <c r="W123" s="6"/>
      <c r="X123" s="6"/>
      <c r="Y123" s="6"/>
    </row>
    <row r="124" spans="1:25" ht="15.75" x14ac:dyDescent="0.5">
      <c r="A124" s="6"/>
      <c r="B124" s="6"/>
      <c r="C124" s="63"/>
      <c r="D124" s="247"/>
      <c r="E124" s="247"/>
      <c r="F124" s="242"/>
      <c r="G124" s="242"/>
      <c r="H124" s="105"/>
      <c r="I124" s="45" t="str">
        <f>IF($H124="","",$H124*12*$I$96/52)</f>
        <v/>
      </c>
      <c r="J124" s="81" t="str">
        <f>IF($H124="","",$I$110)</f>
        <v/>
      </c>
      <c r="K124" s="103" t="str">
        <f>IF($H124="","",I124*J124)</f>
        <v/>
      </c>
      <c r="L124" s="105"/>
      <c r="M124" s="253"/>
      <c r="N124" s="253"/>
      <c r="O124" s="253"/>
      <c r="P124" s="253"/>
      <c r="Q124" s="243"/>
      <c r="R124" s="243"/>
      <c r="S124" s="6"/>
      <c r="T124" s="6"/>
      <c r="U124" s="6"/>
      <c r="V124" s="6"/>
      <c r="W124" s="6"/>
      <c r="X124" s="6"/>
      <c r="Y124" s="6"/>
    </row>
    <row r="125" spans="1:25" ht="15.75" x14ac:dyDescent="0.5">
      <c r="A125" s="6"/>
      <c r="B125" s="6"/>
      <c r="C125" s="94"/>
      <c r="D125" s="6"/>
      <c r="E125" s="6"/>
      <c r="F125" s="6"/>
      <c r="G125" s="6"/>
      <c r="H125" s="6"/>
      <c r="I125" s="211" t="s">
        <v>46</v>
      </c>
      <c r="J125" s="211"/>
      <c r="K125" s="103">
        <f ca="1">SUM(OFFSET(K120,0,0,ROW()-ROW(K120)))</f>
        <v>0</v>
      </c>
      <c r="L125" s="23"/>
      <c r="M125" s="6"/>
      <c r="N125" s="6"/>
      <c r="O125" s="6"/>
      <c r="P125" s="6"/>
      <c r="Q125" s="6"/>
      <c r="R125" s="6"/>
      <c r="S125" s="6"/>
      <c r="T125" s="6"/>
      <c r="U125" s="6"/>
      <c r="V125" s="6"/>
      <c r="W125" s="6"/>
      <c r="X125" s="6"/>
      <c r="Y125" s="6"/>
    </row>
    <row r="126" spans="1:25" ht="15.75" x14ac:dyDescent="0.5">
      <c r="A126" s="6"/>
      <c r="B126" s="6"/>
      <c r="C126" s="94"/>
      <c r="D126" s="6"/>
      <c r="E126" s="6"/>
      <c r="F126" s="6"/>
      <c r="G126" s="6"/>
      <c r="H126" s="6"/>
      <c r="I126" s="6"/>
      <c r="J126" s="94"/>
      <c r="K126" s="94"/>
      <c r="L126" s="6"/>
      <c r="M126" s="6"/>
      <c r="N126" s="6"/>
      <c r="O126" s="6"/>
      <c r="P126" s="6"/>
      <c r="Q126" s="6"/>
      <c r="R126" s="6"/>
      <c r="S126" s="6"/>
      <c r="T126" s="6"/>
      <c r="U126" s="6"/>
    </row>
    <row r="127" spans="1:25" ht="18" x14ac:dyDescent="0.55000000000000004">
      <c r="A127" s="6"/>
      <c r="B127" s="127"/>
      <c r="C127" s="94"/>
      <c r="D127" s="6"/>
      <c r="E127" s="6"/>
      <c r="F127" s="6"/>
      <c r="G127" s="6"/>
      <c r="H127" s="6"/>
      <c r="I127" s="6"/>
      <c r="J127" s="6"/>
      <c r="K127" s="6"/>
      <c r="L127" s="6"/>
      <c r="M127" s="94"/>
      <c r="N127" s="94"/>
      <c r="O127" s="23"/>
      <c r="P127" s="23"/>
      <c r="Q127" s="6"/>
      <c r="R127" s="6"/>
      <c r="S127" s="6"/>
      <c r="T127" s="6"/>
      <c r="U127" s="6"/>
      <c r="V127" s="6"/>
      <c r="W127" s="6"/>
      <c r="X127" s="6"/>
    </row>
    <row r="128" spans="1:25" ht="15.75" x14ac:dyDescent="0.5">
      <c r="A128" s="6"/>
      <c r="B128" s="95"/>
      <c r="C128" s="292" t="s">
        <v>205</v>
      </c>
      <c r="D128" s="292"/>
      <c r="E128" s="292"/>
      <c r="F128" s="292"/>
      <c r="G128" s="292"/>
      <c r="H128" s="292"/>
      <c r="I128" s="292"/>
      <c r="J128" s="292"/>
      <c r="K128" s="292"/>
      <c r="L128" s="95"/>
      <c r="M128" s="6"/>
      <c r="N128" s="6"/>
      <c r="O128" s="6"/>
      <c r="P128" s="6"/>
      <c r="Q128" s="6"/>
      <c r="R128" s="6"/>
      <c r="S128" s="6"/>
      <c r="T128" s="6"/>
      <c r="U128" s="6"/>
      <c r="V128" s="6"/>
      <c r="W128" s="6"/>
      <c r="X128" s="6"/>
    </row>
    <row r="129" spans="1:24" ht="15.75" x14ac:dyDescent="0.5">
      <c r="A129" s="6"/>
      <c r="B129" s="8"/>
      <c r="C129" s="389" t="s">
        <v>348</v>
      </c>
      <c r="D129" s="389"/>
      <c r="E129" s="389"/>
      <c r="F129" s="389"/>
      <c r="G129" s="389"/>
      <c r="H129" s="389"/>
      <c r="I129" s="389"/>
      <c r="J129" s="389"/>
      <c r="K129" s="389"/>
      <c r="L129" s="389"/>
      <c r="M129" s="389"/>
      <c r="N129" s="389"/>
      <c r="O129" s="389"/>
      <c r="P129" s="389"/>
      <c r="Q129" s="389"/>
      <c r="R129" s="6"/>
      <c r="S129" s="6"/>
      <c r="T129" s="6"/>
      <c r="U129" s="6"/>
      <c r="V129" s="6"/>
      <c r="W129" s="6"/>
      <c r="X129" s="6"/>
    </row>
    <row r="130" spans="1:24" ht="15.75" x14ac:dyDescent="0.5">
      <c r="A130" s="6"/>
      <c r="B130" s="6"/>
      <c r="C130" s="211"/>
      <c r="D130" s="211" t="s">
        <v>142</v>
      </c>
      <c r="E130" s="211"/>
      <c r="F130" s="211" t="s">
        <v>143</v>
      </c>
      <c r="G130" s="211"/>
      <c r="H130" s="249" t="s">
        <v>108</v>
      </c>
      <c r="I130" s="249" t="s">
        <v>66</v>
      </c>
      <c r="J130" s="249" t="s">
        <v>204</v>
      </c>
      <c r="K130" s="249" t="s">
        <v>95</v>
      </c>
      <c r="L130" s="211" t="s">
        <v>43</v>
      </c>
      <c r="M130" s="211"/>
      <c r="N130" s="211"/>
      <c r="O130" s="211"/>
      <c r="P130" s="211" t="s">
        <v>310</v>
      </c>
      <c r="Q130" s="211"/>
      <c r="R130" s="6"/>
      <c r="S130" s="6"/>
      <c r="T130" s="6"/>
      <c r="U130" s="6"/>
      <c r="V130" s="6"/>
      <c r="W130" s="6"/>
      <c r="X130" s="6"/>
    </row>
    <row r="131" spans="1:24" ht="15.75" x14ac:dyDescent="0.5">
      <c r="A131" s="6"/>
      <c r="B131" s="6"/>
      <c r="C131" s="211"/>
      <c r="D131" s="211"/>
      <c r="E131" s="211"/>
      <c r="F131" s="211"/>
      <c r="G131" s="211"/>
      <c r="H131" s="249"/>
      <c r="I131" s="249"/>
      <c r="J131" s="249"/>
      <c r="K131" s="249"/>
      <c r="L131" s="211"/>
      <c r="M131" s="211"/>
      <c r="N131" s="211"/>
      <c r="O131" s="211"/>
      <c r="P131" s="211"/>
      <c r="Q131" s="211"/>
      <c r="R131" s="6"/>
      <c r="S131" s="6"/>
      <c r="T131" s="6"/>
      <c r="U131" s="6"/>
      <c r="V131" s="6"/>
      <c r="W131" s="6"/>
      <c r="X131" s="6"/>
    </row>
    <row r="132" spans="1:24" ht="15.75" x14ac:dyDescent="0.5">
      <c r="A132" s="6"/>
      <c r="B132" s="6"/>
      <c r="C132" s="63"/>
      <c r="D132" s="243" t="s">
        <v>206</v>
      </c>
      <c r="E132" s="243"/>
      <c r="F132" s="242"/>
      <c r="G132" s="242"/>
      <c r="H132" s="105"/>
      <c r="I132" s="103" t="str">
        <f>IF($H132="","",H132*12*$I$96/52)</f>
        <v/>
      </c>
      <c r="J132" s="81" t="str">
        <f>IF($H132="","",$I$110)</f>
        <v/>
      </c>
      <c r="K132" s="103" t="str">
        <f>IF($H132="","",I132*J132)</f>
        <v/>
      </c>
      <c r="L132" s="253"/>
      <c r="M132" s="253"/>
      <c r="N132" s="253"/>
      <c r="O132" s="253"/>
      <c r="P132" s="243"/>
      <c r="Q132" s="243"/>
      <c r="R132" s="6"/>
      <c r="S132" s="6"/>
      <c r="T132" s="6"/>
      <c r="U132" s="6"/>
      <c r="V132" s="6"/>
      <c r="W132" s="6"/>
      <c r="X132" s="6"/>
    </row>
    <row r="133" spans="1:24" ht="15.75" x14ac:dyDescent="0.5">
      <c r="A133" s="6"/>
      <c r="B133" s="6"/>
      <c r="C133" s="63"/>
      <c r="D133" s="243" t="s">
        <v>207</v>
      </c>
      <c r="E133" s="243"/>
      <c r="F133" s="242"/>
      <c r="G133" s="242"/>
      <c r="H133" s="105"/>
      <c r="I133" s="103" t="str">
        <f>IF($H133="","",H133*12*$I$96/52)</f>
        <v/>
      </c>
      <c r="J133" s="81" t="str">
        <f>IF($H133="","",$I$110)</f>
        <v/>
      </c>
      <c r="K133" s="103" t="str">
        <f>IF($H133="","",I133*J133)</f>
        <v/>
      </c>
      <c r="L133" s="253"/>
      <c r="M133" s="253"/>
      <c r="N133" s="253"/>
      <c r="O133" s="253"/>
      <c r="P133" s="243"/>
      <c r="Q133" s="243"/>
      <c r="R133" s="6"/>
      <c r="S133" s="6"/>
      <c r="T133" s="6"/>
      <c r="U133" s="6"/>
      <c r="V133" s="6"/>
      <c r="W133" s="6"/>
      <c r="X133" s="6"/>
    </row>
    <row r="134" spans="1:24" ht="15.75" x14ac:dyDescent="0.5">
      <c r="A134" s="6"/>
      <c r="B134" s="6"/>
      <c r="C134" s="63"/>
      <c r="D134" s="243" t="s">
        <v>208</v>
      </c>
      <c r="E134" s="243"/>
      <c r="F134" s="242"/>
      <c r="G134" s="242"/>
      <c r="H134" s="105"/>
      <c r="I134" s="103" t="str">
        <f>IF($H134="","",H134*12*$I$96/52)</f>
        <v/>
      </c>
      <c r="J134" s="81" t="str">
        <f>IF($H134="","",$I$110)</f>
        <v/>
      </c>
      <c r="K134" s="103" t="str">
        <f>IF($H134="","",I134*J134)</f>
        <v/>
      </c>
      <c r="L134" s="253"/>
      <c r="M134" s="253"/>
      <c r="N134" s="253"/>
      <c r="O134" s="253"/>
      <c r="P134" s="243"/>
      <c r="Q134" s="243"/>
      <c r="R134" s="6"/>
      <c r="S134" s="6"/>
      <c r="T134" s="6"/>
      <c r="U134" s="6"/>
      <c r="V134" s="6"/>
      <c r="W134" s="6"/>
      <c r="X134" s="6"/>
    </row>
    <row r="135" spans="1:24" ht="15.75" x14ac:dyDescent="0.5">
      <c r="A135" s="6"/>
      <c r="B135" s="6"/>
      <c r="C135" s="63"/>
      <c r="D135" s="243" t="s">
        <v>147</v>
      </c>
      <c r="E135" s="243"/>
      <c r="F135" s="242"/>
      <c r="G135" s="242"/>
      <c r="H135" s="105"/>
      <c r="I135" s="103" t="str">
        <f>IF($H135="","",H135*12*$I$96/52)</f>
        <v/>
      </c>
      <c r="J135" s="81" t="str">
        <f>IF($H135="","",$I$110)</f>
        <v/>
      </c>
      <c r="K135" s="103" t="str">
        <f>IF($H135="","",I135*J135)</f>
        <v/>
      </c>
      <c r="L135" s="253"/>
      <c r="M135" s="253"/>
      <c r="N135" s="253"/>
      <c r="O135" s="253"/>
      <c r="P135" s="243"/>
      <c r="Q135" s="243"/>
      <c r="R135" s="6"/>
      <c r="S135" s="6"/>
      <c r="T135" s="6"/>
      <c r="U135" s="6"/>
      <c r="V135" s="6"/>
      <c r="W135" s="6"/>
      <c r="X135" s="6"/>
    </row>
    <row r="136" spans="1:24" ht="15.75" x14ac:dyDescent="0.5">
      <c r="A136" s="6"/>
      <c r="B136" s="6"/>
      <c r="C136" s="94"/>
      <c r="D136" s="6"/>
      <c r="E136" s="6"/>
      <c r="F136" s="6"/>
      <c r="G136" s="6"/>
      <c r="H136" s="6"/>
      <c r="I136" s="211" t="s">
        <v>46</v>
      </c>
      <c r="J136" s="211"/>
      <c r="K136" s="103">
        <f ca="1">SUM(OFFSET(K132,0,0,ROW()-ROW(K132)))</f>
        <v>0</v>
      </c>
      <c r="L136" s="6"/>
      <c r="M136" s="6"/>
      <c r="N136" s="6"/>
      <c r="O136" s="6"/>
      <c r="P136" s="6"/>
      <c r="Q136" s="6"/>
      <c r="R136" s="6"/>
      <c r="S136" s="6"/>
      <c r="T136" s="6"/>
      <c r="U136" s="6"/>
      <c r="V136" s="6"/>
      <c r="W136" s="6"/>
      <c r="X136" s="6"/>
    </row>
    <row r="137" spans="1:24" ht="15.75" x14ac:dyDescent="0.5">
      <c r="A137" s="6"/>
      <c r="B137" s="6"/>
      <c r="C137" s="94"/>
      <c r="D137" s="6"/>
      <c r="E137" s="6"/>
      <c r="F137" s="6"/>
      <c r="G137" s="6"/>
      <c r="H137" s="6"/>
      <c r="I137" s="6"/>
      <c r="J137" s="94"/>
      <c r="K137" s="94"/>
      <c r="L137" s="6"/>
      <c r="M137" s="6"/>
      <c r="N137" s="6"/>
      <c r="O137" s="6"/>
      <c r="P137" s="6"/>
      <c r="Q137" s="6"/>
      <c r="R137" s="6"/>
      <c r="S137" s="6"/>
      <c r="T137" s="6"/>
      <c r="U137" s="6"/>
      <c r="V137" s="6"/>
      <c r="W137" s="6"/>
      <c r="X137" s="6"/>
    </row>
    <row r="138" spans="1:24" ht="15.75" x14ac:dyDescent="0.5">
      <c r="B138" s="292" t="s">
        <v>209</v>
      </c>
      <c r="C138" s="292"/>
      <c r="D138" s="292"/>
      <c r="E138" s="292"/>
      <c r="F138" s="292"/>
      <c r="G138" s="292"/>
      <c r="H138" s="292"/>
      <c r="I138" s="292"/>
      <c r="J138" s="292"/>
      <c r="K138" s="292"/>
      <c r="L138" s="292"/>
      <c r="M138" s="292"/>
      <c r="N138" s="292"/>
      <c r="O138" s="292"/>
    </row>
    <row r="139" spans="1:24" ht="15.75" x14ac:dyDescent="0.5">
      <c r="B139" s="6"/>
      <c r="C139" s="211"/>
      <c r="D139" s="211"/>
      <c r="E139" s="211"/>
      <c r="F139" s="211"/>
      <c r="G139" s="92" t="s">
        <v>55</v>
      </c>
      <c r="H139" s="211" t="s">
        <v>75</v>
      </c>
      <c r="I139" s="211"/>
      <c r="J139" s="6"/>
      <c r="K139" s="6"/>
      <c r="L139" s="6"/>
      <c r="M139" s="6"/>
      <c r="N139" s="6"/>
      <c r="O139" s="6"/>
      <c r="P139" s="6"/>
    </row>
    <row r="140" spans="1:24" ht="15.75" x14ac:dyDescent="0.5">
      <c r="B140" s="6"/>
      <c r="C140" s="243" t="s">
        <v>154</v>
      </c>
      <c r="D140" s="243"/>
      <c r="E140" s="243"/>
      <c r="F140" s="243"/>
      <c r="G140" s="92">
        <v>10</v>
      </c>
      <c r="H140" s="388">
        <f ca="1">ROUND(O30,2)</f>
        <v>0</v>
      </c>
      <c r="I140" s="211"/>
      <c r="J140" s="6"/>
      <c r="K140" s="6"/>
      <c r="L140" s="6"/>
      <c r="M140" s="6"/>
      <c r="N140" s="6"/>
      <c r="O140" s="6"/>
      <c r="P140" s="6"/>
    </row>
    <row r="141" spans="1:24" ht="15.75" x14ac:dyDescent="0.5">
      <c r="B141" s="6"/>
      <c r="C141" s="243" t="s">
        <v>155</v>
      </c>
      <c r="D141" s="243"/>
      <c r="E141" s="243"/>
      <c r="F141" s="243"/>
      <c r="G141" s="92">
        <v>11</v>
      </c>
      <c r="H141" s="388">
        <f ca="1">ROUND(L46,2)</f>
        <v>0</v>
      </c>
      <c r="I141" s="211"/>
      <c r="J141" s="6"/>
      <c r="K141" s="6"/>
      <c r="L141" s="6"/>
      <c r="M141" s="6"/>
      <c r="N141" s="6"/>
      <c r="O141" s="6"/>
      <c r="P141" s="6"/>
    </row>
    <row r="142" spans="1:24" ht="15.75" x14ac:dyDescent="0.5">
      <c r="B142" s="6"/>
      <c r="C142" s="243" t="s">
        <v>210</v>
      </c>
      <c r="D142" s="243"/>
      <c r="E142" s="243"/>
      <c r="F142" s="243"/>
      <c r="G142" s="92">
        <v>12</v>
      </c>
      <c r="H142" s="388">
        <f ca="1">ROUND(SUM(L60,J80,R90),2)</f>
        <v>0</v>
      </c>
      <c r="I142" s="211"/>
      <c r="J142" s="6"/>
      <c r="K142" s="6"/>
      <c r="L142" s="6"/>
      <c r="M142" s="6"/>
      <c r="N142" s="6"/>
      <c r="O142" s="6"/>
      <c r="P142" s="6"/>
    </row>
    <row r="143" spans="1:24" ht="15.75" x14ac:dyDescent="0.5">
      <c r="B143" s="6"/>
      <c r="C143" s="243" t="s">
        <v>157</v>
      </c>
      <c r="D143" s="243"/>
      <c r="E143" s="243"/>
      <c r="F143" s="243"/>
      <c r="G143" s="92" t="s">
        <v>211</v>
      </c>
      <c r="H143" s="388">
        <f ca="1">ROUND(K125,2)</f>
        <v>0</v>
      </c>
      <c r="I143" s="211"/>
      <c r="J143" s="6"/>
      <c r="K143" s="6"/>
      <c r="L143" s="6"/>
      <c r="M143" s="6"/>
      <c r="N143" s="6"/>
      <c r="O143" s="6"/>
      <c r="P143" s="6"/>
    </row>
    <row r="144" spans="1:24" ht="15.75" x14ac:dyDescent="0.5">
      <c r="B144" s="6"/>
      <c r="C144" s="243" t="s">
        <v>159</v>
      </c>
      <c r="D144" s="243"/>
      <c r="E144" s="243"/>
      <c r="F144" s="243"/>
      <c r="G144" s="92" t="s">
        <v>212</v>
      </c>
      <c r="H144" s="388">
        <f ca="1">ROUND(K136,2)</f>
        <v>0</v>
      </c>
      <c r="I144" s="211"/>
      <c r="J144" s="6"/>
      <c r="K144" s="6"/>
      <c r="L144" s="6"/>
      <c r="M144" s="6"/>
      <c r="N144" s="6"/>
      <c r="O144" s="6"/>
      <c r="P144" s="6"/>
    </row>
    <row r="145" spans="2:16" ht="15.75" x14ac:dyDescent="0.5">
      <c r="B145" s="6"/>
      <c r="C145" s="383" t="s">
        <v>213</v>
      </c>
      <c r="D145" s="383"/>
      <c r="E145" s="383"/>
      <c r="F145" s="383"/>
      <c r="G145" s="104"/>
      <c r="H145" s="384">
        <f ca="1">SUM(H140:I144)</f>
        <v>0</v>
      </c>
      <c r="I145" s="250"/>
      <c r="J145" s="6"/>
      <c r="K145" s="6"/>
      <c r="L145" s="6"/>
      <c r="M145" s="6"/>
      <c r="N145" s="6"/>
      <c r="O145" s="6"/>
      <c r="P145" s="6"/>
    </row>
    <row r="146" spans="2:16" x14ac:dyDescent="0.45">
      <c r="C146" s="135"/>
    </row>
  </sheetData>
  <sheetProtection algorithmName="SHA-512" hashValue="285B/Gd2iaxSs/ElsN2N5clWF2vSrgfo7qsLpuQNWDv40kdTL7OGmufymeupWk16845/qKbFlM6A2w1jdoR4uw==" saltValue="VmJ3NbUtQhykJegmEeNBXg==" spinCount="100000" sheet="1" objects="1" scenarios="1"/>
  <protectedRanges>
    <protectedRange password="CB1D" sqref="S40:S45 S56:S59 Q120:R124 P132:Q135" name="Range1"/>
    <protectedRange password="CB1D" sqref="H64:H65" name="Range2_1"/>
    <protectedRange password="CB1D" sqref="N74:P79" name="d_1"/>
    <protectedRange password="CB1D" sqref="V86:X89" name="e_1"/>
  </protectedRanges>
  <mergeCells count="279">
    <mergeCell ref="D17:F17"/>
    <mergeCell ref="D18:F18"/>
    <mergeCell ref="D19:F19"/>
    <mergeCell ref="D20:F20"/>
    <mergeCell ref="D21:F21"/>
    <mergeCell ref="S15:X15"/>
    <mergeCell ref="D16:F16"/>
    <mergeCell ref="P16:R16"/>
    <mergeCell ref="S16:X16"/>
    <mergeCell ref="P17:R17"/>
    <mergeCell ref="P18:R18"/>
    <mergeCell ref="P19:R19"/>
    <mergeCell ref="P20:R20"/>
    <mergeCell ref="P21:R21"/>
    <mergeCell ref="S17:X17"/>
    <mergeCell ref="S18:X18"/>
    <mergeCell ref="S19:X19"/>
    <mergeCell ref="S20:X20"/>
    <mergeCell ref="S21:X21"/>
    <mergeCell ref="C12:V12"/>
    <mergeCell ref="C13:C14"/>
    <mergeCell ref="D13:F14"/>
    <mergeCell ref="G13:G14"/>
    <mergeCell ref="H13:H14"/>
    <mergeCell ref="I13:I14"/>
    <mergeCell ref="L13:M13"/>
    <mergeCell ref="N13:O13"/>
    <mergeCell ref="P13:R14"/>
    <mergeCell ref="B7:H7"/>
    <mergeCell ref="C8:V8"/>
    <mergeCell ref="C9:V9"/>
    <mergeCell ref="C10:V10"/>
    <mergeCell ref="C116:R117"/>
    <mergeCell ref="C115:S115"/>
    <mergeCell ref="S13:X14"/>
    <mergeCell ref="D15:F15"/>
    <mergeCell ref="P15:R15"/>
    <mergeCell ref="D22:F22"/>
    <mergeCell ref="P22:R22"/>
    <mergeCell ref="S22:X22"/>
    <mergeCell ref="D23:F23"/>
    <mergeCell ref="J13:K13"/>
    <mergeCell ref="P23:R23"/>
    <mergeCell ref="S23:X23"/>
    <mergeCell ref="D24:F24"/>
    <mergeCell ref="P24:R24"/>
    <mergeCell ref="S24:X24"/>
    <mergeCell ref="D25:F25"/>
    <mergeCell ref="P25:R25"/>
    <mergeCell ref="S25:X25"/>
    <mergeCell ref="D26:F26"/>
    <mergeCell ref="P26:R26"/>
    <mergeCell ref="S26:X26"/>
    <mergeCell ref="D27:F27"/>
    <mergeCell ref="P27:R27"/>
    <mergeCell ref="S27:X27"/>
    <mergeCell ref="D28:F28"/>
    <mergeCell ref="P28:R28"/>
    <mergeCell ref="S28:X28"/>
    <mergeCell ref="D29:F29"/>
    <mergeCell ref="P29:R29"/>
    <mergeCell ref="S29:X29"/>
    <mergeCell ref="L30:M30"/>
    <mergeCell ref="B33:S33"/>
    <mergeCell ref="C34:S34"/>
    <mergeCell ref="C35:S35"/>
    <mergeCell ref="C38:C39"/>
    <mergeCell ref="D38:E39"/>
    <mergeCell ref="F38:G39"/>
    <mergeCell ref="H38:H39"/>
    <mergeCell ref="I38:I39"/>
    <mergeCell ref="J38:J39"/>
    <mergeCell ref="K38:K39"/>
    <mergeCell ref="L38:L39"/>
    <mergeCell ref="M38:R39"/>
    <mergeCell ref="S38:S39"/>
    <mergeCell ref="D40:E40"/>
    <mergeCell ref="F40:G40"/>
    <mergeCell ref="M40:R40"/>
    <mergeCell ref="D41:E41"/>
    <mergeCell ref="F41:G41"/>
    <mergeCell ref="M41:R41"/>
    <mergeCell ref="D42:E42"/>
    <mergeCell ref="F42:G42"/>
    <mergeCell ref="M42:R42"/>
    <mergeCell ref="D43:E43"/>
    <mergeCell ref="F43:G43"/>
    <mergeCell ref="M43:R43"/>
    <mergeCell ref="D44:E44"/>
    <mergeCell ref="F44:G44"/>
    <mergeCell ref="M44:R44"/>
    <mergeCell ref="D45:E45"/>
    <mergeCell ref="F45:G45"/>
    <mergeCell ref="M45:R45"/>
    <mergeCell ref="J46:K46"/>
    <mergeCell ref="B49:L49"/>
    <mergeCell ref="C51:R51"/>
    <mergeCell ref="C52:R52"/>
    <mergeCell ref="C54:C55"/>
    <mergeCell ref="D54:E55"/>
    <mergeCell ref="F54:G55"/>
    <mergeCell ref="H54:H55"/>
    <mergeCell ref="I54:I55"/>
    <mergeCell ref="J54:J55"/>
    <mergeCell ref="K54:K55"/>
    <mergeCell ref="L54:L55"/>
    <mergeCell ref="M54:R55"/>
    <mergeCell ref="J60:K60"/>
    <mergeCell ref="C63:N63"/>
    <mergeCell ref="C64:G64"/>
    <mergeCell ref="S54:S55"/>
    <mergeCell ref="D56:E56"/>
    <mergeCell ref="F56:G56"/>
    <mergeCell ref="M56:R56"/>
    <mergeCell ref="D57:E57"/>
    <mergeCell ref="F57:G57"/>
    <mergeCell ref="M57:R57"/>
    <mergeCell ref="D58:E58"/>
    <mergeCell ref="F58:G58"/>
    <mergeCell ref="M58:R58"/>
    <mergeCell ref="D59:E59"/>
    <mergeCell ref="F59:G59"/>
    <mergeCell ref="M59:R59"/>
    <mergeCell ref="C66:H66"/>
    <mergeCell ref="C68:N68"/>
    <mergeCell ref="C69:D69"/>
    <mergeCell ref="N71:P73"/>
    <mergeCell ref="F72:F73"/>
    <mergeCell ref="G72:G73"/>
    <mergeCell ref="I72:I73"/>
    <mergeCell ref="J72:J73"/>
    <mergeCell ref="C71:C73"/>
    <mergeCell ref="D71:E73"/>
    <mergeCell ref="H71:H73"/>
    <mergeCell ref="I71:J71"/>
    <mergeCell ref="K71:M73"/>
    <mergeCell ref="D74:E74"/>
    <mergeCell ref="K74:M74"/>
    <mergeCell ref="D75:E75"/>
    <mergeCell ref="K75:M75"/>
    <mergeCell ref="F71:G71"/>
    <mergeCell ref="D76:E76"/>
    <mergeCell ref="K76:M76"/>
    <mergeCell ref="D77:E77"/>
    <mergeCell ref="K77:M77"/>
    <mergeCell ref="D78:E78"/>
    <mergeCell ref="K78:M78"/>
    <mergeCell ref="D79:E79"/>
    <mergeCell ref="K79:M79"/>
    <mergeCell ref="N84:N85"/>
    <mergeCell ref="O84:O85"/>
    <mergeCell ref="P84:P85"/>
    <mergeCell ref="D80:E80"/>
    <mergeCell ref="C84:C85"/>
    <mergeCell ref="D84:F85"/>
    <mergeCell ref="G84:H84"/>
    <mergeCell ref="I84:I85"/>
    <mergeCell ref="J84:J85"/>
    <mergeCell ref="C83:N83"/>
    <mergeCell ref="Q84:Q85"/>
    <mergeCell ref="R84:R85"/>
    <mergeCell ref="S84:U85"/>
    <mergeCell ref="V84:X85"/>
    <mergeCell ref="D86:F86"/>
    <mergeCell ref="S86:U86"/>
    <mergeCell ref="V86:X86"/>
    <mergeCell ref="K84:K85"/>
    <mergeCell ref="L84:L85"/>
    <mergeCell ref="M84:M85"/>
    <mergeCell ref="D87:F87"/>
    <mergeCell ref="S87:U87"/>
    <mergeCell ref="V87:X87"/>
    <mergeCell ref="D88:F88"/>
    <mergeCell ref="S88:U88"/>
    <mergeCell ref="V88:X88"/>
    <mergeCell ref="D89:F89"/>
    <mergeCell ref="S89:U89"/>
    <mergeCell ref="V89:X89"/>
    <mergeCell ref="P90:Q90"/>
    <mergeCell ref="B92:K92"/>
    <mergeCell ref="C94:I94"/>
    <mergeCell ref="C93:N93"/>
    <mergeCell ref="C95:I95"/>
    <mergeCell ref="D96:H96"/>
    <mergeCell ref="D97:H97"/>
    <mergeCell ref="C99:C100"/>
    <mergeCell ref="D99:E100"/>
    <mergeCell ref="F99:F100"/>
    <mergeCell ref="G99:H100"/>
    <mergeCell ref="D101:E101"/>
    <mergeCell ref="G101:H101"/>
    <mergeCell ref="D102:E102"/>
    <mergeCell ref="G102:H102"/>
    <mergeCell ref="D103:E103"/>
    <mergeCell ref="G103:H103"/>
    <mergeCell ref="C105:I105"/>
    <mergeCell ref="C106:I108"/>
    <mergeCell ref="C110:H110"/>
    <mergeCell ref="C113:K113"/>
    <mergeCell ref="C118:C119"/>
    <mergeCell ref="D118:E119"/>
    <mergeCell ref="F118:G119"/>
    <mergeCell ref="H118:H119"/>
    <mergeCell ref="I118:I119"/>
    <mergeCell ref="J118:J119"/>
    <mergeCell ref="K118:K119"/>
    <mergeCell ref="M118:P119"/>
    <mergeCell ref="Q118:R119"/>
    <mergeCell ref="D120:E120"/>
    <mergeCell ref="F120:G120"/>
    <mergeCell ref="M120:P120"/>
    <mergeCell ref="Q120:R120"/>
    <mergeCell ref="L118:L119"/>
    <mergeCell ref="D121:E121"/>
    <mergeCell ref="F121:G121"/>
    <mergeCell ref="M121:P121"/>
    <mergeCell ref="Q121:R121"/>
    <mergeCell ref="D122:E122"/>
    <mergeCell ref="F122:G122"/>
    <mergeCell ref="M122:P122"/>
    <mergeCell ref="Q122:R122"/>
    <mergeCell ref="D123:E123"/>
    <mergeCell ref="F123:G123"/>
    <mergeCell ref="M123:P123"/>
    <mergeCell ref="Q123:R123"/>
    <mergeCell ref="D124:E124"/>
    <mergeCell ref="F124:G124"/>
    <mergeCell ref="M124:P124"/>
    <mergeCell ref="Q124:R124"/>
    <mergeCell ref="I125:J125"/>
    <mergeCell ref="C128:K128"/>
    <mergeCell ref="C129:Q129"/>
    <mergeCell ref="C130:C131"/>
    <mergeCell ref="D130:E131"/>
    <mergeCell ref="F130:G131"/>
    <mergeCell ref="H130:H131"/>
    <mergeCell ref="I130:I131"/>
    <mergeCell ref="J130:J131"/>
    <mergeCell ref="K130:K131"/>
    <mergeCell ref="L130:O131"/>
    <mergeCell ref="P130:Q131"/>
    <mergeCell ref="C141:F141"/>
    <mergeCell ref="H141:I141"/>
    <mergeCell ref="D132:E132"/>
    <mergeCell ref="F132:G132"/>
    <mergeCell ref="L132:O132"/>
    <mergeCell ref="P132:Q132"/>
    <mergeCell ref="D133:E133"/>
    <mergeCell ref="F133:G133"/>
    <mergeCell ref="L133:O133"/>
    <mergeCell ref="P133:Q133"/>
    <mergeCell ref="D134:E134"/>
    <mergeCell ref="F134:G134"/>
    <mergeCell ref="L134:O134"/>
    <mergeCell ref="P134:Q134"/>
    <mergeCell ref="C145:F145"/>
    <mergeCell ref="H145:I145"/>
    <mergeCell ref="N74:P74"/>
    <mergeCell ref="N75:P75"/>
    <mergeCell ref="N76:P76"/>
    <mergeCell ref="N77:P77"/>
    <mergeCell ref="N78:P78"/>
    <mergeCell ref="N79:P79"/>
    <mergeCell ref="C142:F142"/>
    <mergeCell ref="H142:I142"/>
    <mergeCell ref="D135:E135"/>
    <mergeCell ref="F135:G135"/>
    <mergeCell ref="L135:O135"/>
    <mergeCell ref="P135:Q135"/>
    <mergeCell ref="I136:J136"/>
    <mergeCell ref="B138:O138"/>
    <mergeCell ref="C143:F143"/>
    <mergeCell ref="H143:I143"/>
    <mergeCell ref="C144:F144"/>
    <mergeCell ref="H144:I144"/>
    <mergeCell ref="C139:F139"/>
    <mergeCell ref="H139:I139"/>
    <mergeCell ref="C140:F140"/>
    <mergeCell ref="H140:I140"/>
  </mergeCells>
  <conditionalFormatting sqref="B32:R32">
    <cfRule type="expression" dxfId="10" priority="9" stopIfTrue="1">
      <formula>IF($B32&lt;&gt;"",TRUE,FALSE)</formula>
    </cfRule>
  </conditionalFormatting>
  <conditionalFormatting sqref="B48:R48">
    <cfRule type="expression" dxfId="9" priority="8" stopIfTrue="1">
      <formula>IF($B48&lt;&gt;"",TRUE,FALSE)</formula>
    </cfRule>
  </conditionalFormatting>
  <conditionalFormatting sqref="B91:R91">
    <cfRule type="expression" dxfId="8" priority="6" stopIfTrue="1">
      <formula>IF($B91&lt;&gt;"",TRUE,FALSE)</formula>
    </cfRule>
  </conditionalFormatting>
  <conditionalFormatting sqref="B127:R127">
    <cfRule type="expression" dxfId="7" priority="4" stopIfTrue="1">
      <formula>IF($B127&lt;&gt;"",TRUE,FALSE)</formula>
    </cfRule>
  </conditionalFormatting>
  <conditionalFormatting sqref="C69:D69">
    <cfRule type="cellIs" dxfId="6" priority="1" stopIfTrue="1" operator="equal">
      <formula>"Yes"</formula>
    </cfRule>
  </conditionalFormatting>
  <conditionalFormatting sqref="I15:I29">
    <cfRule type="expression" dxfId="5" priority="3" stopIfTrue="1">
      <formula>AND(I15&lt;&gt;"",I15&lt;11.25)</formula>
    </cfRule>
  </conditionalFormatting>
  <conditionalFormatting sqref="P15:R29">
    <cfRule type="expression" dxfId="4" priority="10" stopIfTrue="1">
      <formula>AND($D15&lt;&gt;"",$P15="")</formula>
    </cfRule>
  </conditionalFormatting>
  <dataValidations xWindow="2084" yWindow="854" count="22">
    <dataValidation type="list" allowBlank="1" showInputMessage="1" showErrorMessage="1" sqref="D120:E124" xr:uid="{00000000-0002-0000-0300-000000000000}">
      <formula1>"Rental/Lease, Owned, Less Than Arms Length"</formula1>
    </dataValidation>
    <dataValidation type="list" allowBlank="1" showInputMessage="1" showErrorMessage="1" sqref="C69:D69" xr:uid="{00000000-0002-0000-0300-000001000000}">
      <formula1>"Yes"</formula1>
    </dataValidation>
    <dataValidation type="decimal" allowBlank="1" showInputMessage="1" showErrorMessage="1" prompt="This field has changed.  Only enter a value if DIFFERENT from the federal reimbursement rate." sqref="I66:J67 I69:J69" xr:uid="{00000000-0002-0000-0300-000002000000}">
      <formula1>0</formula1>
      <formula2>H64</formula2>
    </dataValidation>
    <dataValidation type="decimal" allowBlank="1" showInputMessage="1" showErrorMessage="1" prompt="This field has changed.  Only enter a value if DIFFERENT from the federal reimbursement rate." sqref="I70:J70" xr:uid="{00000000-0002-0000-0300-000003000000}">
      <formula1>0</formula1>
      <formula2>H65</formula2>
    </dataValidation>
    <dataValidation allowBlank="1" showInputMessage="1" showErrorMessage="1" prompt="Enter the most recent, ODE-approved mileage reimbursement rate." sqref="C70" xr:uid="{00000000-0002-0000-0300-000004000000}"/>
    <dataValidation allowBlank="1" showInputMessage="1" showErrorMessage="1" prompt="Enter the registration fee per individual; not the combined cost." sqref="J86" xr:uid="{00000000-0002-0000-0300-000005000000}"/>
    <dataValidation type="whole" operator="lessThanOrEqual" allowBlank="1" showInputMessage="1" showErrorMessage="1" error="Specific Use Areas, combined, cannot exceed the total Center Area." sqref="F102" xr:uid="{00000000-0002-0000-0300-000006000000}">
      <formula1>$F$101-$F$103</formula1>
    </dataValidation>
    <dataValidation type="whole" operator="lessThanOrEqual" allowBlank="1" showInputMessage="1" showErrorMessage="1" sqref="G102:H103" xr:uid="{00000000-0002-0000-0300-000007000000}">
      <formula1>$I$97</formula1>
    </dataValidation>
    <dataValidation type="whole" operator="lessThanOrEqual" allowBlank="1" showInputMessage="1" showErrorMessage="1" error="Specific Use Areas, combined, cannot exceed the total Center Area." sqref="F103" xr:uid="{00000000-0002-0000-0300-000008000000}">
      <formula1>$F$101-$F$102</formula1>
    </dataValidation>
    <dataValidation allowBlank="1" showInputMessage="1" showErrorMessage="1" prompt="Example: 10" sqref="K40" xr:uid="{00000000-0002-0000-0300-000009000000}"/>
    <dataValidation allowBlank="1" showInputMessage="1" showErrorMessage="1" prompt="Example: 250.00" sqref="H40" xr:uid="{00000000-0002-0000-0300-00000A000000}"/>
    <dataValidation allowBlank="1" showInputMessage="1" showErrorMessage="1" prompt="Example: Accounting Services Inc." sqref="F40:G40" xr:uid="{00000000-0002-0000-0300-00000B000000}"/>
    <dataValidation allowBlank="1" showInputMessage="1" showErrorMessage="1" prompt="Example: Accountant" sqref="D40:E40" xr:uid="{00000000-0002-0000-0300-00000C000000}"/>
    <dataValidation allowBlank="1" showInputMessage="1" showErrorMessage="1" prompt="Example: Conducting CACFP monitoring and training visits to sponsored facilities" sqref="P15:R15" xr:uid="{00000000-0002-0000-0300-00000D000000}"/>
    <dataValidation allowBlank="1" showInputMessage="1" showErrorMessage="1" prompt="Example: 100.00" sqref="L15" xr:uid="{00000000-0002-0000-0300-00000E000000}"/>
    <dataValidation allowBlank="1" showInputMessage="1" showErrorMessage="1" prompt="Example: 25" sqref="K15" xr:uid="{00000000-0002-0000-0300-00000F000000}"/>
    <dataValidation allowBlank="1" showInputMessage="1" showErrorMessage="1" prompt="Example: 160" sqref="J15" xr:uid="{00000000-0002-0000-0300-000010000000}"/>
    <dataValidation allowBlank="1" showInputMessage="1" showErrorMessage="1" prompt="Example: 15.00" sqref="I15" xr:uid="{00000000-0002-0000-0300-000011000000}"/>
    <dataValidation allowBlank="1" showInputMessage="1" showErrorMessage="1" prompt="Example: 12" sqref="H15 I40" xr:uid="{00000000-0002-0000-0300-000012000000}"/>
    <dataValidation allowBlank="1" showInputMessage="1" showErrorMessage="1" prompt="Example: Monitor" sqref="D15:F15" xr:uid="{00000000-0002-0000-0300-000013000000}"/>
    <dataValidation allowBlank="1" showInputMessage="1" showErrorMessage="1" prompt="Example: 5" sqref="G15" xr:uid="{00000000-0002-0000-0300-000014000000}"/>
    <dataValidation showDropDown="1" showInputMessage="1" showErrorMessage="1" sqref="D86:F89" xr:uid="{00000000-0002-0000-0300-000015000000}"/>
  </dataValidations>
  <pageMargins left="0.7" right="0.7" top="0.75" bottom="0.75" header="0.3" footer="0.3"/>
  <pageSetup scale="39" fitToHeight="0" orientation="landscape" r:id="rId1"/>
  <rowBreaks count="1" manualBreakCount="1">
    <brk id="81"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N60"/>
  <sheetViews>
    <sheetView zoomScaleNormal="100" workbookViewId="0">
      <selection activeCell="O42" sqref="O42"/>
    </sheetView>
  </sheetViews>
  <sheetFormatPr defaultColWidth="9.19921875" defaultRowHeight="14.25" x14ac:dyDescent="0.45"/>
  <cols>
    <col min="1" max="4" width="9.19921875" style="3"/>
    <col min="5" max="5" width="14.19921875" style="3" customWidth="1"/>
    <col min="6" max="8" width="9.19921875" style="3"/>
    <col min="9" max="9" width="15.46484375" style="3" customWidth="1"/>
    <col min="10" max="16384" width="9.19921875" style="3"/>
  </cols>
  <sheetData>
    <row r="1" spans="1:14" x14ac:dyDescent="0.45">
      <c r="A1" s="26" t="s">
        <v>302</v>
      </c>
    </row>
    <row r="2" spans="1:14" x14ac:dyDescent="0.45">
      <c r="A2" s="26" t="s">
        <v>0</v>
      </c>
    </row>
    <row r="3" spans="1:14" x14ac:dyDescent="0.45">
      <c r="A3" s="26" t="str">
        <f>'A - Income'!A3</f>
        <v>Budget - 2025</v>
      </c>
    </row>
    <row r="6" spans="1:14" ht="18" x14ac:dyDescent="0.55000000000000004">
      <c r="B6" s="423" t="s">
        <v>214</v>
      </c>
      <c r="C6" s="423"/>
      <c r="D6" s="423"/>
      <c r="E6" s="423"/>
      <c r="F6" s="423"/>
      <c r="G6" s="423"/>
      <c r="H6" s="423"/>
      <c r="I6" s="423"/>
      <c r="J6" s="423"/>
      <c r="K6" s="423"/>
      <c r="L6" s="6"/>
      <c r="M6" s="6"/>
      <c r="N6" s="6"/>
    </row>
    <row r="7" spans="1:14" ht="18" x14ac:dyDescent="0.55000000000000004">
      <c r="B7" s="142"/>
      <c r="C7" s="142"/>
      <c r="D7" s="142"/>
      <c r="E7" s="142"/>
      <c r="F7" s="142"/>
      <c r="G7" s="142"/>
      <c r="H7" s="142"/>
      <c r="I7" s="142"/>
      <c r="J7" s="142"/>
      <c r="K7" s="142"/>
      <c r="L7" s="6"/>
      <c r="M7" s="6"/>
      <c r="N7" s="6"/>
    </row>
    <row r="8" spans="1:14" ht="15.75" x14ac:dyDescent="0.5">
      <c r="B8" s="22"/>
      <c r="C8" s="424" t="s">
        <v>35</v>
      </c>
      <c r="D8" s="424"/>
      <c r="E8" s="424"/>
      <c r="F8" s="425" t="str">
        <f>IF('A - Income'!F10="","",'A - Income'!F10)</f>
        <v/>
      </c>
      <c r="G8" s="426"/>
      <c r="H8" s="426"/>
      <c r="I8" s="426"/>
      <c r="J8" s="427"/>
      <c r="K8" s="424" t="s">
        <v>215</v>
      </c>
      <c r="L8" s="424"/>
      <c r="M8" s="443" t="str">
        <f>IF('A - Income'!F12="","",'A - Income'!F12)</f>
        <v/>
      </c>
      <c r="N8" s="443"/>
    </row>
    <row r="9" spans="1:14" ht="15.75" customHeight="1" x14ac:dyDescent="0.5">
      <c r="B9" s="22"/>
      <c r="C9" s="424" t="s">
        <v>36</v>
      </c>
      <c r="D9" s="424"/>
      <c r="E9" s="424"/>
      <c r="F9" s="425" t="str">
        <f>IF('A - Income'!F11="","",'A - Income'!F11)</f>
        <v/>
      </c>
      <c r="G9" s="426"/>
      <c r="H9" s="426"/>
      <c r="I9" s="426"/>
      <c r="J9" s="427"/>
      <c r="K9" s="424" t="s">
        <v>38</v>
      </c>
      <c r="L9" s="424"/>
      <c r="M9" s="444" t="str">
        <f>IF('A - Income'!F13="","",'A - Income'!F13)</f>
        <v/>
      </c>
      <c r="N9" s="211"/>
    </row>
    <row r="10" spans="1:14" ht="18" x14ac:dyDescent="0.55000000000000004">
      <c r="B10" s="142"/>
      <c r="C10" s="142"/>
      <c r="D10" s="142"/>
      <c r="E10" s="142"/>
      <c r="F10" s="142"/>
      <c r="G10" s="142"/>
      <c r="H10" s="142"/>
      <c r="I10" s="142"/>
      <c r="J10" s="142"/>
      <c r="K10" s="142"/>
      <c r="L10" s="6"/>
      <c r="M10" s="6"/>
      <c r="N10" s="6"/>
    </row>
    <row r="11" spans="1:14" ht="18" x14ac:dyDescent="0.55000000000000004">
      <c r="B11" s="142"/>
      <c r="C11" s="424" t="s">
        <v>216</v>
      </c>
      <c r="D11" s="424"/>
      <c r="E11" s="424"/>
      <c r="F11" s="424"/>
      <c r="G11" s="445" t="str">
        <f>IF('A - Income'!F14="","",'A - Income'!F14)</f>
        <v/>
      </c>
      <c r="H11" s="445"/>
      <c r="I11" s="143"/>
      <c r="J11" s="142"/>
      <c r="K11" s="142"/>
      <c r="L11" s="6"/>
      <c r="M11" s="6"/>
      <c r="N11" s="6"/>
    </row>
    <row r="12" spans="1:14" ht="18" x14ac:dyDescent="0.55000000000000004">
      <c r="B12" s="142"/>
      <c r="C12" s="424" t="s">
        <v>217</v>
      </c>
      <c r="D12" s="424"/>
      <c r="E12" s="424"/>
      <c r="F12" s="424"/>
      <c r="G12" s="446">
        <f>IF(G25=0,0,MIN(1,SUM(G30,)/G25))</f>
        <v>0</v>
      </c>
      <c r="H12" s="446"/>
      <c r="I12" s="144"/>
      <c r="J12" s="142"/>
      <c r="K12" s="142"/>
      <c r="L12" s="6"/>
      <c r="M12" s="6"/>
      <c r="N12" s="6"/>
    </row>
    <row r="13" spans="1:14" ht="18" x14ac:dyDescent="0.55000000000000004">
      <c r="B13" s="142"/>
      <c r="C13" s="22"/>
      <c r="D13" s="22"/>
      <c r="E13" s="22"/>
      <c r="F13" s="22"/>
      <c r="G13" s="144"/>
      <c r="H13" s="144"/>
      <c r="I13" s="144"/>
      <c r="J13" s="142"/>
      <c r="K13" s="142"/>
      <c r="L13" s="6"/>
      <c r="M13" s="6"/>
      <c r="N13" s="6"/>
    </row>
    <row r="14" spans="1:14" ht="18" x14ac:dyDescent="0.55000000000000004">
      <c r="B14" s="142"/>
      <c r="C14" s="145" t="s">
        <v>218</v>
      </c>
      <c r="D14" s="22"/>
      <c r="E14" s="22"/>
      <c r="F14" s="22"/>
      <c r="G14" s="144"/>
      <c r="H14" s="144"/>
      <c r="I14" s="144"/>
      <c r="J14" s="142"/>
      <c r="K14" s="142"/>
      <c r="L14" s="6"/>
      <c r="M14" s="6"/>
      <c r="N14" s="6"/>
    </row>
    <row r="15" spans="1:14" ht="18" x14ac:dyDescent="0.55000000000000004">
      <c r="B15" s="142"/>
      <c r="C15" s="424" t="s">
        <v>219</v>
      </c>
      <c r="D15" s="424"/>
      <c r="E15" s="424"/>
      <c r="F15" s="424"/>
      <c r="G15" s="434">
        <f>SUMIF($I$42:$I$46, "Yes",G42:H46)</f>
        <v>0</v>
      </c>
      <c r="H15" s="434"/>
      <c r="I15" s="144"/>
      <c r="J15" s="142"/>
      <c r="K15" s="142"/>
      <c r="L15" s="6"/>
      <c r="M15" s="6"/>
      <c r="N15" s="6"/>
    </row>
    <row r="16" spans="1:14" ht="18" x14ac:dyDescent="0.55000000000000004">
      <c r="B16" s="142"/>
      <c r="C16" s="424" t="s">
        <v>220</v>
      </c>
      <c r="D16" s="424"/>
      <c r="E16" s="424"/>
      <c r="F16" s="424"/>
      <c r="G16" s="434">
        <f>'A - Income'!G22:H22*0.15</f>
        <v>0</v>
      </c>
      <c r="H16" s="434"/>
      <c r="I16" s="144"/>
      <c r="J16" s="142"/>
      <c r="K16" s="142"/>
      <c r="L16" s="6"/>
      <c r="M16" s="6"/>
      <c r="N16" s="6"/>
    </row>
    <row r="17" spans="2:14" ht="18" x14ac:dyDescent="0.55000000000000004">
      <c r="B17" s="142"/>
      <c r="C17" s="448" t="s">
        <v>221</v>
      </c>
      <c r="D17" s="449"/>
      <c r="E17" s="449"/>
      <c r="F17" s="449"/>
      <c r="G17" s="435" t="str">
        <f>IF('A - Income'!G22&gt;0,G15/'A - Income'!G22,"")</f>
        <v/>
      </c>
      <c r="H17" s="436"/>
      <c r="I17" s="144"/>
      <c r="J17" s="142"/>
      <c r="K17" s="142"/>
      <c r="L17" s="6"/>
      <c r="M17" s="6"/>
      <c r="N17" s="6"/>
    </row>
    <row r="18" spans="2:14" ht="15.75" x14ac:dyDescent="0.5">
      <c r="B18" s="146"/>
      <c r="C18" s="146"/>
      <c r="D18" s="146"/>
      <c r="E18" s="146"/>
      <c r="F18" s="146"/>
      <c r="G18" s="146"/>
      <c r="H18" s="146"/>
      <c r="I18" s="146"/>
      <c r="J18" s="146"/>
      <c r="K18" s="146"/>
      <c r="L18" s="6"/>
      <c r="M18" s="6"/>
      <c r="N18" s="6"/>
    </row>
    <row r="19" spans="2:14" ht="16.149999999999999" thickBot="1" x14ac:dyDescent="0.55000000000000004">
      <c r="B19" s="146"/>
      <c r="C19" s="146"/>
      <c r="D19" s="146"/>
      <c r="E19" s="147"/>
      <c r="F19" s="147"/>
      <c r="G19" s="147"/>
      <c r="H19" s="147"/>
      <c r="I19" s="147"/>
      <c r="J19" s="147"/>
      <c r="K19" s="147"/>
      <c r="L19" s="147"/>
      <c r="M19" s="147"/>
      <c r="N19" s="147"/>
    </row>
    <row r="20" spans="2:14" ht="15.75" x14ac:dyDescent="0.5">
      <c r="B20" s="146"/>
      <c r="C20" s="437" t="s">
        <v>222</v>
      </c>
      <c r="D20" s="438"/>
      <c r="E20" s="438"/>
      <c r="F20" s="438"/>
      <c r="G20" s="438"/>
      <c r="H20" s="438"/>
      <c r="I20" s="438"/>
      <c r="J20" s="438"/>
      <c r="K20" s="439"/>
      <c r="L20" s="147"/>
      <c r="M20" s="147"/>
      <c r="N20" s="147"/>
    </row>
    <row r="21" spans="2:14" ht="27.75" customHeight="1" thickBot="1" x14ac:dyDescent="0.55000000000000004">
      <c r="B21" s="146"/>
      <c r="C21" s="440"/>
      <c r="D21" s="441"/>
      <c r="E21" s="441"/>
      <c r="F21" s="441"/>
      <c r="G21" s="441"/>
      <c r="H21" s="441"/>
      <c r="I21" s="441"/>
      <c r="J21" s="441"/>
      <c r="K21" s="442"/>
      <c r="L21" s="147"/>
      <c r="M21" s="147"/>
      <c r="N21" s="147"/>
    </row>
    <row r="22" spans="2:14" ht="15.75" x14ac:dyDescent="0.5">
      <c r="B22" s="146"/>
      <c r="C22" s="146"/>
      <c r="D22" s="146"/>
      <c r="E22" s="147"/>
      <c r="F22" s="147"/>
      <c r="G22" s="147"/>
      <c r="H22" s="147"/>
      <c r="I22" s="147"/>
      <c r="J22" s="147"/>
      <c r="K22" s="147"/>
      <c r="L22" s="147"/>
      <c r="M22" s="147"/>
      <c r="N22" s="147"/>
    </row>
    <row r="23" spans="2:14" ht="15.75" x14ac:dyDescent="0.5">
      <c r="B23" s="6"/>
      <c r="C23" s="428" t="s">
        <v>223</v>
      </c>
      <c r="D23" s="429"/>
      <c r="E23" s="429"/>
      <c r="F23" s="430"/>
      <c r="G23" s="371" t="s">
        <v>224</v>
      </c>
      <c r="H23" s="371"/>
      <c r="I23" s="432" t="s">
        <v>225</v>
      </c>
      <c r="J23" s="371" t="s">
        <v>349</v>
      </c>
      <c r="K23" s="371"/>
      <c r="L23" s="148"/>
      <c r="M23" s="6"/>
      <c r="N23" s="6"/>
    </row>
    <row r="24" spans="2:14" ht="29.25" customHeight="1" x14ac:dyDescent="0.5">
      <c r="B24" s="6"/>
      <c r="C24" s="277"/>
      <c r="D24" s="431"/>
      <c r="E24" s="431"/>
      <c r="F24" s="278"/>
      <c r="G24" s="371"/>
      <c r="H24" s="371"/>
      <c r="I24" s="433"/>
      <c r="J24" s="371"/>
      <c r="K24" s="371"/>
      <c r="L24" s="148"/>
      <c r="M24" s="6"/>
      <c r="N24" s="6"/>
    </row>
    <row r="25" spans="2:14" ht="15.75" x14ac:dyDescent="0.5">
      <c r="B25" s="6"/>
      <c r="C25" s="116" t="s">
        <v>295</v>
      </c>
      <c r="D25" s="382" t="s">
        <v>226</v>
      </c>
      <c r="E25" s="382"/>
      <c r="F25" s="382"/>
      <c r="G25" s="414">
        <f>'A - Income'!G24</f>
        <v>0</v>
      </c>
      <c r="H25" s="414"/>
      <c r="I25" s="151"/>
      <c r="J25" s="412"/>
      <c r="K25" s="413"/>
      <c r="L25" s="148"/>
    </row>
    <row r="26" spans="2:14" ht="15.75" x14ac:dyDescent="0.5">
      <c r="B26" s="6"/>
      <c r="C26" s="116" t="s">
        <v>301</v>
      </c>
      <c r="D26" s="382" t="s">
        <v>59</v>
      </c>
      <c r="E26" s="382"/>
      <c r="F26" s="382"/>
      <c r="G26" s="412">
        <f ca="1">'A - Income'!G54</f>
        <v>0</v>
      </c>
      <c r="H26" s="413"/>
      <c r="I26" s="151"/>
      <c r="J26" s="412"/>
      <c r="K26" s="413"/>
      <c r="L26" s="148"/>
    </row>
    <row r="27" spans="2:14" ht="15.75" x14ac:dyDescent="0.5">
      <c r="B27" s="6"/>
      <c r="C27" s="418" t="s">
        <v>227</v>
      </c>
      <c r="D27" s="419"/>
      <c r="E27" s="419"/>
      <c r="F27" s="420"/>
      <c r="G27" s="421">
        <f ca="1">SUM(G25:H26)</f>
        <v>0</v>
      </c>
      <c r="H27" s="422"/>
      <c r="I27" s="152"/>
      <c r="J27" s="421">
        <f>SUM(J25:K26)</f>
        <v>0</v>
      </c>
      <c r="K27" s="422"/>
      <c r="L27" s="148"/>
    </row>
    <row r="28" spans="2:14" ht="15.75" x14ac:dyDescent="0.5">
      <c r="B28" s="6"/>
      <c r="C28" s="373"/>
      <c r="D28" s="415"/>
      <c r="E28" s="415"/>
      <c r="F28" s="374"/>
      <c r="G28" s="416"/>
      <c r="H28" s="417"/>
      <c r="I28" s="153"/>
      <c r="J28" s="416"/>
      <c r="K28" s="417"/>
      <c r="L28" s="148"/>
      <c r="M28" s="447"/>
      <c r="N28" s="447"/>
    </row>
    <row r="29" spans="2:14" ht="15.75" x14ac:dyDescent="0.5">
      <c r="B29" s="6"/>
      <c r="C29" s="116" t="s">
        <v>228</v>
      </c>
      <c r="D29" s="382" t="s">
        <v>229</v>
      </c>
      <c r="E29" s="382"/>
      <c r="F29" s="382"/>
      <c r="G29" s="412"/>
      <c r="H29" s="413"/>
      <c r="I29" s="153"/>
      <c r="J29" s="412"/>
      <c r="K29" s="413"/>
      <c r="L29" s="148"/>
      <c r="M29" s="135"/>
      <c r="N29" s="135"/>
    </row>
    <row r="30" spans="2:14" ht="15.75" x14ac:dyDescent="0.5">
      <c r="B30" s="6"/>
      <c r="C30" s="116">
        <v>3</v>
      </c>
      <c r="D30" s="382" t="s">
        <v>67</v>
      </c>
      <c r="E30" s="382"/>
      <c r="F30" s="382"/>
      <c r="G30" s="412">
        <f ca="1">'B - Operating'!G213</f>
        <v>0</v>
      </c>
      <c r="H30" s="413"/>
      <c r="I30" s="83"/>
      <c r="J30" s="412"/>
      <c r="K30" s="413"/>
      <c r="L30" s="148" t="str">
        <f ca="1">IF($G$30 &lt; $G$25 * 0.5," =&gt;&lt;= Food costs are less than 50% of estimated reimbursement.","")</f>
        <v/>
      </c>
      <c r="M30" s="149"/>
      <c r="N30" s="150"/>
    </row>
    <row r="31" spans="2:14" ht="15.75" x14ac:dyDescent="0.5">
      <c r="B31" s="6"/>
      <c r="C31" s="82" t="s">
        <v>150</v>
      </c>
      <c r="D31" s="378" t="s">
        <v>149</v>
      </c>
      <c r="E31" s="379"/>
      <c r="F31" s="380"/>
      <c r="G31" s="412">
        <f ca="1">'B - Operating'!G214</f>
        <v>0</v>
      </c>
      <c r="H31" s="413"/>
      <c r="I31" s="83"/>
      <c r="J31" s="412"/>
      <c r="K31" s="413"/>
      <c r="L31" s="148"/>
      <c r="M31" s="149"/>
      <c r="N31" s="150"/>
    </row>
    <row r="32" spans="2:14" ht="15.75" x14ac:dyDescent="0.5">
      <c r="B32" s="6"/>
      <c r="C32" s="82" t="s">
        <v>152</v>
      </c>
      <c r="D32" s="121" t="s">
        <v>151</v>
      </c>
      <c r="E32" s="115"/>
      <c r="F32" s="122"/>
      <c r="G32" s="412">
        <f ca="1">'B - Operating'!G215</f>
        <v>0</v>
      </c>
      <c r="H32" s="413"/>
      <c r="I32" s="83"/>
      <c r="J32" s="117"/>
      <c r="K32" s="118"/>
      <c r="L32" s="148"/>
      <c r="M32" s="149"/>
      <c r="N32" s="150"/>
    </row>
    <row r="33" spans="2:14" ht="15.75" x14ac:dyDescent="0.5">
      <c r="B33" s="6"/>
      <c r="C33" s="116">
        <v>5</v>
      </c>
      <c r="D33" s="382" t="s">
        <v>153</v>
      </c>
      <c r="E33" s="382"/>
      <c r="F33" s="382"/>
      <c r="G33" s="412">
        <f ca="1">'B - Operating'!G216</f>
        <v>0</v>
      </c>
      <c r="H33" s="413"/>
      <c r="I33" s="83"/>
      <c r="J33" s="412"/>
      <c r="K33" s="413"/>
      <c r="L33" s="148"/>
      <c r="M33" s="149"/>
      <c r="N33" s="150"/>
    </row>
    <row r="34" spans="2:14" ht="15.75" x14ac:dyDescent="0.5">
      <c r="B34" s="6"/>
      <c r="C34" s="116">
        <v>6</v>
      </c>
      <c r="D34" s="6" t="s">
        <v>154</v>
      </c>
      <c r="E34" s="6"/>
      <c r="F34" s="6"/>
      <c r="G34" s="412">
        <f ca="1">'B - Operating'!G217</f>
        <v>0</v>
      </c>
      <c r="H34" s="413"/>
      <c r="I34" s="83"/>
      <c r="J34" s="412"/>
      <c r="K34" s="413"/>
      <c r="L34" s="148"/>
      <c r="M34" s="149"/>
      <c r="N34" s="150"/>
    </row>
    <row r="35" spans="2:14" ht="15.75" x14ac:dyDescent="0.5">
      <c r="B35" s="6"/>
      <c r="C35" s="116">
        <v>7</v>
      </c>
      <c r="D35" s="382" t="s">
        <v>155</v>
      </c>
      <c r="E35" s="382"/>
      <c r="F35" s="382"/>
      <c r="G35" s="412">
        <f ca="1">'B - Operating'!G218</f>
        <v>0</v>
      </c>
      <c r="H35" s="413"/>
      <c r="I35" s="83"/>
      <c r="J35" s="412"/>
      <c r="K35" s="413"/>
      <c r="L35" s="148"/>
      <c r="M35" s="149"/>
      <c r="N35" s="150"/>
    </row>
    <row r="36" spans="2:14" ht="15.75" x14ac:dyDescent="0.5">
      <c r="B36" s="6"/>
      <c r="C36" s="116">
        <v>8</v>
      </c>
      <c r="D36" s="382" t="s">
        <v>230</v>
      </c>
      <c r="E36" s="382"/>
      <c r="F36" s="382"/>
      <c r="G36" s="412">
        <f ca="1">'B - Operating'!G219</f>
        <v>0</v>
      </c>
      <c r="H36" s="413"/>
      <c r="I36" s="83"/>
      <c r="J36" s="412"/>
      <c r="K36" s="413"/>
      <c r="L36" s="148"/>
      <c r="M36" s="149"/>
      <c r="N36" s="150"/>
    </row>
    <row r="37" spans="2:14" ht="15.75" x14ac:dyDescent="0.5">
      <c r="B37" s="6"/>
      <c r="C37" s="82" t="s">
        <v>158</v>
      </c>
      <c r="D37" s="382" t="s">
        <v>157</v>
      </c>
      <c r="E37" s="382"/>
      <c r="F37" s="382"/>
      <c r="G37" s="412">
        <f ca="1">'B - Operating'!G220</f>
        <v>0</v>
      </c>
      <c r="H37" s="413"/>
      <c r="I37" s="83"/>
      <c r="J37" s="412"/>
      <c r="K37" s="413"/>
      <c r="L37" s="148"/>
      <c r="M37" s="149"/>
      <c r="N37" s="150"/>
    </row>
    <row r="38" spans="2:14" ht="15.75" x14ac:dyDescent="0.5">
      <c r="B38" s="6"/>
      <c r="C38" s="82" t="s">
        <v>160</v>
      </c>
      <c r="D38" s="382" t="s">
        <v>159</v>
      </c>
      <c r="E38" s="382"/>
      <c r="F38" s="382"/>
      <c r="G38" s="412">
        <f ca="1">'B - Operating'!G221</f>
        <v>0</v>
      </c>
      <c r="H38" s="413"/>
      <c r="I38" s="83"/>
      <c r="J38" s="412"/>
      <c r="K38" s="413"/>
      <c r="L38" s="148"/>
      <c r="M38" s="149"/>
      <c r="N38" s="150"/>
    </row>
    <row r="39" spans="2:14" ht="15.75" x14ac:dyDescent="0.5">
      <c r="B39" s="6"/>
      <c r="C39" s="418" t="s">
        <v>231</v>
      </c>
      <c r="D39" s="419"/>
      <c r="E39" s="419"/>
      <c r="F39" s="420"/>
      <c r="G39" s="421">
        <f ca="1">SUM(G30:H38)</f>
        <v>0</v>
      </c>
      <c r="H39" s="422"/>
      <c r="I39" s="152"/>
      <c r="J39" s="421">
        <f>SUM(J30:K38)</f>
        <v>0</v>
      </c>
      <c r="K39" s="422"/>
      <c r="L39" s="148"/>
      <c r="N39" s="150"/>
    </row>
    <row r="40" spans="2:14" ht="15.75" x14ac:dyDescent="0.5">
      <c r="B40" s="6"/>
      <c r="C40" s="373"/>
      <c r="D40" s="415"/>
      <c r="E40" s="415"/>
      <c r="F40" s="374"/>
      <c r="G40" s="416"/>
      <c r="H40" s="417"/>
      <c r="I40" s="153"/>
      <c r="J40" s="416"/>
      <c r="K40" s="417"/>
      <c r="L40" s="148"/>
      <c r="N40" s="150"/>
    </row>
    <row r="41" spans="2:14" ht="15.75" x14ac:dyDescent="0.5">
      <c r="B41" s="6"/>
      <c r="C41" s="116" t="s">
        <v>232</v>
      </c>
      <c r="D41" s="382" t="s">
        <v>233</v>
      </c>
      <c r="E41" s="382"/>
      <c r="F41" s="382"/>
      <c r="G41" s="412"/>
      <c r="H41" s="413"/>
      <c r="I41" s="154"/>
      <c r="J41" s="412"/>
      <c r="K41" s="413"/>
      <c r="L41" s="148"/>
      <c r="N41" s="150"/>
    </row>
    <row r="42" spans="2:14" ht="15.75" x14ac:dyDescent="0.5">
      <c r="B42" s="6"/>
      <c r="C42" s="116">
        <v>10</v>
      </c>
      <c r="D42" s="382" t="s">
        <v>154</v>
      </c>
      <c r="E42" s="382"/>
      <c r="F42" s="382"/>
      <c r="G42" s="412">
        <f ca="1">'C - Administrative'!H140</f>
        <v>0</v>
      </c>
      <c r="H42" s="413"/>
      <c r="I42" s="83"/>
      <c r="J42" s="412"/>
      <c r="K42" s="413"/>
      <c r="L42" s="148"/>
      <c r="M42" s="149"/>
      <c r="N42" s="150"/>
    </row>
    <row r="43" spans="2:14" ht="15.75" x14ac:dyDescent="0.5">
      <c r="B43" s="6"/>
      <c r="C43" s="116">
        <v>11</v>
      </c>
      <c r="D43" s="382" t="s">
        <v>155</v>
      </c>
      <c r="E43" s="382"/>
      <c r="F43" s="382"/>
      <c r="G43" s="412">
        <f ca="1">'C - Administrative'!H141</f>
        <v>0</v>
      </c>
      <c r="H43" s="413"/>
      <c r="I43" s="83"/>
      <c r="J43" s="412"/>
      <c r="K43" s="413"/>
      <c r="L43" s="148"/>
      <c r="M43" s="149"/>
      <c r="N43" s="150"/>
    </row>
    <row r="44" spans="2:14" ht="15.75" x14ac:dyDescent="0.5">
      <c r="B44" s="6"/>
      <c r="C44" s="116">
        <v>12</v>
      </c>
      <c r="D44" s="382" t="s">
        <v>234</v>
      </c>
      <c r="E44" s="382"/>
      <c r="F44" s="382"/>
      <c r="G44" s="412">
        <f ca="1">'C - Administrative'!H142</f>
        <v>0</v>
      </c>
      <c r="H44" s="413"/>
      <c r="I44" s="83"/>
      <c r="J44" s="412"/>
      <c r="K44" s="413"/>
      <c r="L44" s="148"/>
      <c r="M44" s="149"/>
      <c r="N44" s="150"/>
    </row>
    <row r="45" spans="2:14" ht="15.75" x14ac:dyDescent="0.5">
      <c r="B45" s="6"/>
      <c r="C45" s="82" t="s">
        <v>211</v>
      </c>
      <c r="D45" s="382" t="s">
        <v>157</v>
      </c>
      <c r="E45" s="382"/>
      <c r="F45" s="382"/>
      <c r="G45" s="412">
        <f ca="1">'C - Administrative'!H143</f>
        <v>0</v>
      </c>
      <c r="H45" s="413"/>
      <c r="I45" s="83"/>
      <c r="J45" s="414"/>
      <c r="K45" s="414"/>
      <c r="L45" s="148"/>
      <c r="M45" s="149"/>
      <c r="N45" s="150"/>
    </row>
    <row r="46" spans="2:14" ht="15.75" x14ac:dyDescent="0.5">
      <c r="B46" s="6"/>
      <c r="C46" s="82" t="s">
        <v>212</v>
      </c>
      <c r="D46" s="382" t="s">
        <v>159</v>
      </c>
      <c r="E46" s="382"/>
      <c r="F46" s="382"/>
      <c r="G46" s="412">
        <f ca="1">'C - Administrative'!H144</f>
        <v>0</v>
      </c>
      <c r="H46" s="413"/>
      <c r="I46" s="83"/>
      <c r="J46" s="414"/>
      <c r="K46" s="414"/>
      <c r="L46" s="148"/>
      <c r="M46" s="149"/>
      <c r="N46" s="150"/>
    </row>
    <row r="47" spans="2:14" ht="15.75" x14ac:dyDescent="0.5">
      <c r="B47" s="6"/>
      <c r="C47" s="406" t="s">
        <v>235</v>
      </c>
      <c r="D47" s="407"/>
      <c r="E47" s="407"/>
      <c r="F47" s="408"/>
      <c r="G47" s="409">
        <f ca="1">SUM(G42:H46)</f>
        <v>0</v>
      </c>
      <c r="H47" s="409"/>
      <c r="I47" s="155"/>
      <c r="J47" s="409">
        <f>SUM(J42:K46)</f>
        <v>0</v>
      </c>
      <c r="K47" s="409"/>
      <c r="L47" s="148" t="str">
        <f ca="1">IF($G$47&gt;$G$25*0.15,"=&gt;&lt;= Administrative expenses exceed 15% of estimated reimbursement.","")</f>
        <v/>
      </c>
      <c r="M47" s="6"/>
      <c r="N47" s="6"/>
    </row>
    <row r="48" spans="2:14" ht="15.75" x14ac:dyDescent="0.5">
      <c r="B48" s="6"/>
      <c r="C48" s="406" t="s">
        <v>236</v>
      </c>
      <c r="D48" s="407"/>
      <c r="E48" s="407"/>
      <c r="F48" s="408"/>
      <c r="G48" s="409">
        <f ca="1">SUM(G39,G47)</f>
        <v>0</v>
      </c>
      <c r="H48" s="409"/>
      <c r="I48" s="155"/>
      <c r="J48" s="409">
        <f>SUM(J39,J47)</f>
        <v>0</v>
      </c>
      <c r="K48" s="409"/>
      <c r="L48" s="148"/>
      <c r="M48" s="6"/>
      <c r="N48" s="6"/>
    </row>
    <row r="49" spans="2:14" ht="15.75" x14ac:dyDescent="0.5">
      <c r="B49" s="6"/>
      <c r="C49" s="406" t="s">
        <v>237</v>
      </c>
      <c r="D49" s="407"/>
      <c r="E49" s="407"/>
      <c r="F49" s="408"/>
      <c r="G49" s="409">
        <f ca="1">G27-G48</f>
        <v>0</v>
      </c>
      <c r="H49" s="409"/>
      <c r="I49" s="155"/>
      <c r="J49" s="409">
        <f>J27-J48</f>
        <v>0</v>
      </c>
      <c r="K49" s="409"/>
      <c r="L49" s="148" t="str">
        <f ca="1">IF($G$49&lt;0,"=&gt;&lt;= Unrestricted non-program funds must be identified on Schedule A.","")</f>
        <v/>
      </c>
      <c r="M49" s="6"/>
      <c r="N49" s="6"/>
    </row>
    <row r="50" spans="2:14" ht="15.75" x14ac:dyDescent="0.5">
      <c r="D50" s="6"/>
    </row>
    <row r="51" spans="2:14" ht="15.75" x14ac:dyDescent="0.5">
      <c r="D51" s="6"/>
    </row>
    <row r="52" spans="2:14" ht="15.75" x14ac:dyDescent="0.5">
      <c r="C52" s="95" t="s">
        <v>238</v>
      </c>
      <c r="D52" s="95"/>
      <c r="E52" s="95"/>
      <c r="F52" s="95"/>
      <c r="G52" s="95"/>
      <c r="H52" s="95"/>
      <c r="I52" s="95"/>
      <c r="J52" s="95"/>
      <c r="K52" s="95"/>
    </row>
    <row r="53" spans="2:14" ht="15.75" x14ac:dyDescent="0.5">
      <c r="C53" s="227" t="s">
        <v>226</v>
      </c>
      <c r="D53" s="228"/>
      <c r="E53" s="228"/>
      <c r="F53" s="229"/>
      <c r="G53" s="388">
        <f ca="1">G27</f>
        <v>0</v>
      </c>
      <c r="H53" s="211"/>
      <c r="I53" s="94"/>
    </row>
    <row r="54" spans="2:14" ht="15.75" x14ac:dyDescent="0.5">
      <c r="C54" s="227" t="s">
        <v>239</v>
      </c>
      <c r="D54" s="228"/>
      <c r="E54" s="228"/>
      <c r="F54" s="229"/>
      <c r="G54" s="388">
        <f>SUMIF($I$29:$I$46,"Yes",$G$29:$H$46)</f>
        <v>0</v>
      </c>
      <c r="H54" s="211"/>
      <c r="I54" s="6"/>
      <c r="J54" s="6"/>
      <c r="K54" s="6"/>
    </row>
    <row r="55" spans="2:14" ht="15.75" x14ac:dyDescent="0.5">
      <c r="C55" s="411" t="s">
        <v>240</v>
      </c>
      <c r="D55" s="411"/>
      <c r="E55" s="411"/>
      <c r="F55" s="411"/>
      <c r="G55" s="410">
        <f ca="1">G53-G54</f>
        <v>0</v>
      </c>
      <c r="H55" s="410"/>
      <c r="I55" s="6"/>
      <c r="J55" s="6"/>
      <c r="K55" s="6"/>
    </row>
    <row r="56" spans="2:14" ht="15.75" x14ac:dyDescent="0.5">
      <c r="C56" s="404"/>
      <c r="D56" s="404"/>
      <c r="E56" s="404"/>
      <c r="F56" s="404"/>
      <c r="G56" s="404"/>
      <c r="H56" s="405"/>
      <c r="I56" s="405"/>
      <c r="J56" s="405"/>
    </row>
    <row r="57" spans="2:14" ht="15.75" x14ac:dyDescent="0.5">
      <c r="C57" s="404"/>
      <c r="D57" s="404"/>
      <c r="E57" s="186"/>
      <c r="F57" s="186"/>
      <c r="G57" s="186"/>
      <c r="H57" s="186"/>
      <c r="I57" s="186"/>
      <c r="J57" s="186"/>
    </row>
    <row r="58" spans="2:14" ht="15.75" x14ac:dyDescent="0.5">
      <c r="C58" s="6"/>
      <c r="D58" s="6"/>
      <c r="E58" s="186"/>
      <c r="F58" s="186"/>
      <c r="G58" s="186"/>
      <c r="H58" s="186"/>
      <c r="I58" s="186"/>
      <c r="J58" s="186"/>
    </row>
    <row r="59" spans="2:14" ht="15.75" x14ac:dyDescent="0.5">
      <c r="C59" s="6"/>
      <c r="D59" s="6"/>
      <c r="E59" s="186"/>
      <c r="F59" s="186"/>
      <c r="G59" s="186"/>
      <c r="H59" s="186"/>
      <c r="I59" s="186"/>
      <c r="J59" s="186"/>
    </row>
    <row r="60" spans="2:14" ht="15.75" x14ac:dyDescent="0.5">
      <c r="C60" s="6"/>
      <c r="D60" s="6"/>
      <c r="E60" s="6"/>
      <c r="F60" s="6"/>
      <c r="G60" s="6"/>
      <c r="H60" s="6"/>
      <c r="I60" s="6"/>
      <c r="J60" s="6"/>
    </row>
  </sheetData>
  <sheetProtection algorithmName="SHA-512" hashValue="z+QAGh782iHY3jjMBAHr8jLUBAttWDSFhP+w+scqCSiPUBFseyIUXG3uLw24xvoZu194k+293lbtkJbYhe5/Cg==" saltValue="w+3tfzn3/pZ86//BSyyaPQ==" spinCount="100000" sheet="1" objects="1" scenarios="1"/>
  <protectedRanges>
    <protectedRange password="CB1D" sqref="J25:J26 J42:K46 J30:K38" name="approvedamount"/>
    <protectedRange password="CB1D" sqref="G53 E57 H56:I56" name="editchecks"/>
  </protectedRanges>
  <mergeCells count="107">
    <mergeCell ref="M28:N28"/>
    <mergeCell ref="D29:F29"/>
    <mergeCell ref="G29:H29"/>
    <mergeCell ref="J29:K29"/>
    <mergeCell ref="D25:F25"/>
    <mergeCell ref="G25:H25"/>
    <mergeCell ref="J25:K25"/>
    <mergeCell ref="C17:F17"/>
    <mergeCell ref="D30:F30"/>
    <mergeCell ref="G30:H30"/>
    <mergeCell ref="J30:K30"/>
    <mergeCell ref="C27:F27"/>
    <mergeCell ref="G27:H27"/>
    <mergeCell ref="J27:K27"/>
    <mergeCell ref="C28:F28"/>
    <mergeCell ref="G28:H28"/>
    <mergeCell ref="J28:K28"/>
    <mergeCell ref="M8:N8"/>
    <mergeCell ref="C9:E9"/>
    <mergeCell ref="F9:J9"/>
    <mergeCell ref="K9:L9"/>
    <mergeCell ref="M9:N9"/>
    <mergeCell ref="C11:F11"/>
    <mergeCell ref="G11:H11"/>
    <mergeCell ref="C12:F12"/>
    <mergeCell ref="G12:H12"/>
    <mergeCell ref="G32:H32"/>
    <mergeCell ref="B6:K6"/>
    <mergeCell ref="C8:E8"/>
    <mergeCell ref="F8:J8"/>
    <mergeCell ref="K8:L8"/>
    <mergeCell ref="C23:F24"/>
    <mergeCell ref="G23:H24"/>
    <mergeCell ref="I23:I24"/>
    <mergeCell ref="C15:F15"/>
    <mergeCell ref="G15:H15"/>
    <mergeCell ref="G17:H17"/>
    <mergeCell ref="C16:F16"/>
    <mergeCell ref="G16:H16"/>
    <mergeCell ref="C20:K21"/>
    <mergeCell ref="J23:K24"/>
    <mergeCell ref="D31:F31"/>
    <mergeCell ref="G31:H31"/>
    <mergeCell ref="J31:K31"/>
    <mergeCell ref="D26:F26"/>
    <mergeCell ref="G26:H26"/>
    <mergeCell ref="J26:K26"/>
    <mergeCell ref="D33:F33"/>
    <mergeCell ref="G33:H33"/>
    <mergeCell ref="J33:K33"/>
    <mergeCell ref="G34:H34"/>
    <mergeCell ref="J34:K34"/>
    <mergeCell ref="D35:F35"/>
    <mergeCell ref="G35:H35"/>
    <mergeCell ref="J35:K35"/>
    <mergeCell ref="D36:F36"/>
    <mergeCell ref="G36:H36"/>
    <mergeCell ref="J36:K36"/>
    <mergeCell ref="D37:F37"/>
    <mergeCell ref="G37:H37"/>
    <mergeCell ref="J37:K37"/>
    <mergeCell ref="D38:F38"/>
    <mergeCell ref="G38:H38"/>
    <mergeCell ref="J38:K38"/>
    <mergeCell ref="C39:F39"/>
    <mergeCell ref="G39:H39"/>
    <mergeCell ref="J39:K39"/>
    <mergeCell ref="C40:F40"/>
    <mergeCell ref="G40:H40"/>
    <mergeCell ref="J40:K40"/>
    <mergeCell ref="D41:F41"/>
    <mergeCell ref="G41:H41"/>
    <mergeCell ref="J41:K41"/>
    <mergeCell ref="D42:F42"/>
    <mergeCell ref="G42:H42"/>
    <mergeCell ref="J42:K42"/>
    <mergeCell ref="D46:F46"/>
    <mergeCell ref="G46:H46"/>
    <mergeCell ref="J46:K46"/>
    <mergeCell ref="C47:F47"/>
    <mergeCell ref="G47:H47"/>
    <mergeCell ref="J47:K47"/>
    <mergeCell ref="D43:F43"/>
    <mergeCell ref="G43:H43"/>
    <mergeCell ref="J43:K43"/>
    <mergeCell ref="D44:F44"/>
    <mergeCell ref="G44:H44"/>
    <mergeCell ref="J44:K44"/>
    <mergeCell ref="D45:F45"/>
    <mergeCell ref="G45:H45"/>
    <mergeCell ref="J45:K45"/>
    <mergeCell ref="C57:D57"/>
    <mergeCell ref="E57:J59"/>
    <mergeCell ref="C56:G56"/>
    <mergeCell ref="H56:J56"/>
    <mergeCell ref="G53:H53"/>
    <mergeCell ref="C48:F48"/>
    <mergeCell ref="G48:H48"/>
    <mergeCell ref="J48:K48"/>
    <mergeCell ref="G54:H54"/>
    <mergeCell ref="G55:H55"/>
    <mergeCell ref="C55:F55"/>
    <mergeCell ref="C49:F49"/>
    <mergeCell ref="G49:H49"/>
    <mergeCell ref="J49:K49"/>
    <mergeCell ref="C53:F53"/>
    <mergeCell ref="C54:F54"/>
  </mergeCells>
  <conditionalFormatting sqref="E57:J59">
    <cfRule type="expression" dxfId="3" priority="2" stopIfTrue="1">
      <formula>IF(AND($C$57&lt;&gt;"",$E$57=""),TRUE,FALSE)</formula>
    </cfRule>
  </conditionalFormatting>
  <conditionalFormatting sqref="H56:J56">
    <cfRule type="expression" dxfId="2" priority="3" stopIfTrue="1">
      <formula>IF(AND($C56&lt;&gt;"",$H$56=""),TRUE,FALSE)</formula>
    </cfRule>
  </conditionalFormatting>
  <conditionalFormatting sqref="I54:K55">
    <cfRule type="expression" dxfId="1" priority="1" stopIfTrue="1">
      <formula>IF(I54&lt;&gt;"",TRUE,FALSE)</formula>
    </cfRule>
  </conditionalFormatting>
  <conditionalFormatting sqref="M30:N46">
    <cfRule type="expression" dxfId="0" priority="11" stopIfTrue="1">
      <formula>IF($G$53="Yes",IF($N30&gt;=1,TRUE,FALSE),FALSE)</formula>
    </cfRule>
  </conditionalFormatting>
  <dataValidations count="2">
    <dataValidation showDropDown="1" showInputMessage="1" showErrorMessage="1" sqref="G53:H53" xr:uid="{00000000-0002-0000-0400-000000000000}"/>
    <dataValidation type="list" showInputMessage="1" showErrorMessage="1" sqref="I42:I46 I30:I38" xr:uid="{00000000-0002-0000-0400-000001000000}">
      <formula1>"Yes, No, N/A"</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pageSetUpPr fitToPage="1"/>
  </sheetPr>
  <dimension ref="A1:AX31"/>
  <sheetViews>
    <sheetView zoomScale="91" zoomScaleNormal="91" workbookViewId="0">
      <selection activeCell="D16" sqref="D16"/>
    </sheetView>
  </sheetViews>
  <sheetFormatPr defaultColWidth="9.19921875" defaultRowHeight="14.25" x14ac:dyDescent="0.45"/>
  <cols>
    <col min="1" max="1" width="3.19921875" style="3" customWidth="1"/>
    <col min="2" max="2" width="17" style="3" bestFit="1" customWidth="1"/>
    <col min="3" max="3" width="52.73046875" style="55" customWidth="1"/>
    <col min="4" max="4" width="45.53125" style="3" customWidth="1"/>
    <col min="5" max="5" width="75.19921875" style="3" customWidth="1"/>
    <col min="6" max="6" width="32.53125" style="3" customWidth="1"/>
    <col min="7" max="16384" width="9.19921875" style="3"/>
  </cols>
  <sheetData>
    <row r="1" spans="1:50" x14ac:dyDescent="0.45">
      <c r="A1" s="26" t="s">
        <v>302</v>
      </c>
    </row>
    <row r="2" spans="1:50" x14ac:dyDescent="0.45">
      <c r="A2" s="26" t="s">
        <v>0</v>
      </c>
    </row>
    <row r="3" spans="1:50" x14ac:dyDescent="0.45">
      <c r="A3" s="26" t="str">
        <f>'A - Income'!A3</f>
        <v>Budget - 2025</v>
      </c>
    </row>
    <row r="4" spans="1:50" x14ac:dyDescent="0.45">
      <c r="A4" s="26"/>
    </row>
    <row r="5" spans="1:50" ht="15" customHeight="1" x14ac:dyDescent="0.45">
      <c r="B5" s="450" t="s">
        <v>296</v>
      </c>
      <c r="C5" s="450"/>
      <c r="D5" s="450"/>
      <c r="E5" s="450"/>
      <c r="F5" s="450"/>
    </row>
    <row r="6" spans="1:50" ht="22.5" customHeight="1" x14ac:dyDescent="0.45">
      <c r="B6" s="450"/>
      <c r="C6" s="450"/>
      <c r="D6" s="450"/>
      <c r="E6" s="450"/>
      <c r="F6" s="450"/>
    </row>
    <row r="7" spans="1:50" ht="22.5" customHeight="1" x14ac:dyDescent="0.45">
      <c r="B7" s="453" t="s">
        <v>299</v>
      </c>
      <c r="C7" s="453"/>
      <c r="D7" s="453"/>
      <c r="E7" s="453"/>
      <c r="F7" s="453"/>
    </row>
    <row r="8" spans="1:50" ht="14.65" thickBot="1" x14ac:dyDescent="0.5"/>
    <row r="9" spans="1:50" ht="23.65" thickBot="1" x14ac:dyDescent="0.75">
      <c r="B9" s="451" t="s">
        <v>241</v>
      </c>
      <c r="C9" s="452"/>
      <c r="D9" s="452"/>
      <c r="E9" s="452"/>
      <c r="F9" s="452"/>
    </row>
    <row r="10" spans="1:50" ht="15.75" x14ac:dyDescent="0.45">
      <c r="B10" s="88" t="s">
        <v>242</v>
      </c>
      <c r="C10" s="89" t="s">
        <v>55</v>
      </c>
      <c r="D10" s="90" t="s">
        <v>243</v>
      </c>
      <c r="E10" s="90" t="s">
        <v>244</v>
      </c>
      <c r="F10" s="87" t="s">
        <v>351</v>
      </c>
    </row>
    <row r="11" spans="1:50" customFormat="1" ht="31.5" x14ac:dyDescent="0.5">
      <c r="B11" s="57" t="s">
        <v>245</v>
      </c>
      <c r="C11" s="58" t="s">
        <v>290</v>
      </c>
      <c r="D11" s="24" t="s">
        <v>57</v>
      </c>
      <c r="E11" s="58" t="s">
        <v>350</v>
      </c>
      <c r="F11" s="84" t="s">
        <v>246</v>
      </c>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row>
    <row r="12" spans="1:50" ht="15.75" x14ac:dyDescent="0.5">
      <c r="B12" s="57" t="s">
        <v>247</v>
      </c>
      <c r="C12" s="58" t="s">
        <v>248</v>
      </c>
      <c r="D12" s="24" t="s">
        <v>249</v>
      </c>
      <c r="E12" s="86" t="s">
        <v>250</v>
      </c>
      <c r="F12" s="84" t="s">
        <v>251</v>
      </c>
    </row>
    <row r="13" spans="1:50" ht="47.25" x14ac:dyDescent="0.5">
      <c r="B13" s="57" t="s">
        <v>247</v>
      </c>
      <c r="C13" s="58" t="s">
        <v>252</v>
      </c>
      <c r="D13" s="24" t="s">
        <v>149</v>
      </c>
      <c r="E13" s="58" t="s">
        <v>253</v>
      </c>
      <c r="F13" s="85" t="s">
        <v>254</v>
      </c>
    </row>
    <row r="14" spans="1:50" ht="78.75" x14ac:dyDescent="0.5">
      <c r="B14" s="57" t="s">
        <v>247</v>
      </c>
      <c r="C14" s="58" t="s">
        <v>76</v>
      </c>
      <c r="D14" s="24" t="s">
        <v>151</v>
      </c>
      <c r="E14" s="58" t="s">
        <v>255</v>
      </c>
      <c r="F14" s="85" t="s">
        <v>256</v>
      </c>
    </row>
    <row r="15" spans="1:50" ht="31.5" x14ac:dyDescent="0.5">
      <c r="B15" s="57" t="s">
        <v>247</v>
      </c>
      <c r="C15" s="58" t="s">
        <v>257</v>
      </c>
      <c r="D15" s="24" t="s">
        <v>258</v>
      </c>
      <c r="E15" s="86" t="s">
        <v>259</v>
      </c>
      <c r="F15" s="85" t="s">
        <v>260</v>
      </c>
    </row>
    <row r="16" spans="1:50" ht="31.5" x14ac:dyDescent="0.5">
      <c r="B16" s="57" t="s">
        <v>247</v>
      </c>
      <c r="C16" s="58" t="s">
        <v>86</v>
      </c>
      <c r="D16" s="24" t="s">
        <v>89</v>
      </c>
      <c r="E16" s="24" t="s">
        <v>261</v>
      </c>
      <c r="F16" s="85" t="s">
        <v>352</v>
      </c>
    </row>
    <row r="17" spans="2:6" ht="31.5" x14ac:dyDescent="0.5">
      <c r="B17" s="57" t="s">
        <v>247</v>
      </c>
      <c r="C17" s="58" t="s">
        <v>103</v>
      </c>
      <c r="D17" s="24" t="s">
        <v>106</v>
      </c>
      <c r="E17" s="58" t="s">
        <v>262</v>
      </c>
      <c r="F17" s="85" t="s">
        <v>263</v>
      </c>
    </row>
    <row r="18" spans="2:6" ht="31.5" x14ac:dyDescent="0.5">
      <c r="B18" s="57" t="s">
        <v>247</v>
      </c>
      <c r="C18" s="58" t="s">
        <v>264</v>
      </c>
      <c r="D18" s="24" t="s">
        <v>265</v>
      </c>
      <c r="E18" s="58" t="s">
        <v>266</v>
      </c>
      <c r="F18" s="85" t="s">
        <v>267</v>
      </c>
    </row>
    <row r="19" spans="2:6" ht="47.25" x14ac:dyDescent="0.5">
      <c r="B19" s="57" t="s">
        <v>247</v>
      </c>
      <c r="C19" s="58" t="s">
        <v>268</v>
      </c>
      <c r="D19" s="24" t="s">
        <v>269</v>
      </c>
      <c r="E19" s="58" t="s">
        <v>270</v>
      </c>
      <c r="F19" s="85" t="s">
        <v>271</v>
      </c>
    </row>
    <row r="20" spans="2:6" ht="31.5" x14ac:dyDescent="0.5">
      <c r="B20" s="57" t="s">
        <v>247</v>
      </c>
      <c r="C20" s="58" t="s">
        <v>272</v>
      </c>
      <c r="D20" s="24" t="s">
        <v>273</v>
      </c>
      <c r="E20" s="58" t="s">
        <v>274</v>
      </c>
      <c r="F20" s="85" t="s">
        <v>353</v>
      </c>
    </row>
    <row r="21" spans="2:6" ht="31.5" x14ac:dyDescent="0.5">
      <c r="B21" s="57" t="s">
        <v>247</v>
      </c>
      <c r="C21" s="58" t="s">
        <v>272</v>
      </c>
      <c r="D21" s="24" t="s">
        <v>275</v>
      </c>
      <c r="E21" s="58" t="s">
        <v>276</v>
      </c>
      <c r="F21" s="85" t="s">
        <v>353</v>
      </c>
    </row>
    <row r="22" spans="2:6" ht="63" x14ac:dyDescent="0.5">
      <c r="B22" s="57" t="s">
        <v>247</v>
      </c>
      <c r="C22" s="58" t="s">
        <v>272</v>
      </c>
      <c r="D22" s="24" t="s">
        <v>277</v>
      </c>
      <c r="E22" s="58" t="s">
        <v>278</v>
      </c>
      <c r="F22" s="85" t="s">
        <v>353</v>
      </c>
    </row>
    <row r="23" spans="2:6" ht="15.75" x14ac:dyDescent="0.5">
      <c r="B23" s="57" t="s">
        <v>247</v>
      </c>
      <c r="C23" s="58" t="s">
        <v>272</v>
      </c>
      <c r="D23" s="24" t="s">
        <v>159</v>
      </c>
      <c r="E23" s="24" t="s">
        <v>279</v>
      </c>
      <c r="F23" s="85" t="s">
        <v>280</v>
      </c>
    </row>
    <row r="24" spans="2:6" ht="31.5" x14ac:dyDescent="0.5">
      <c r="B24" s="57" t="s">
        <v>281</v>
      </c>
      <c r="C24" s="58" t="s">
        <v>282</v>
      </c>
      <c r="D24" s="24" t="s">
        <v>89</v>
      </c>
      <c r="E24" s="24" t="s">
        <v>283</v>
      </c>
      <c r="F24" s="85" t="s">
        <v>352</v>
      </c>
    </row>
    <row r="25" spans="2:6" ht="31.5" x14ac:dyDescent="0.5">
      <c r="B25" s="57" t="s">
        <v>281</v>
      </c>
      <c r="C25" s="58" t="s">
        <v>171</v>
      </c>
      <c r="D25" s="24" t="s">
        <v>106</v>
      </c>
      <c r="E25" s="58" t="s">
        <v>262</v>
      </c>
      <c r="F25" s="85" t="s">
        <v>284</v>
      </c>
    </row>
    <row r="26" spans="2:6" ht="31.5" x14ac:dyDescent="0.5">
      <c r="B26" s="57" t="s">
        <v>281</v>
      </c>
      <c r="C26" s="58" t="s">
        <v>174</v>
      </c>
      <c r="D26" s="24" t="s">
        <v>285</v>
      </c>
      <c r="E26" s="58" t="s">
        <v>286</v>
      </c>
      <c r="F26" s="85" t="s">
        <v>287</v>
      </c>
    </row>
    <row r="27" spans="2:6" ht="31.5" x14ac:dyDescent="0.5">
      <c r="B27" s="57" t="s">
        <v>281</v>
      </c>
      <c r="C27" s="58" t="s">
        <v>288</v>
      </c>
      <c r="D27" s="24" t="s">
        <v>273</v>
      </c>
      <c r="E27" s="58" t="s">
        <v>274</v>
      </c>
      <c r="F27" s="85" t="s">
        <v>353</v>
      </c>
    </row>
    <row r="28" spans="2:6" ht="31.5" x14ac:dyDescent="0.5">
      <c r="B28" s="57" t="s">
        <v>281</v>
      </c>
      <c r="C28" s="58" t="s">
        <v>288</v>
      </c>
      <c r="D28" s="24" t="s">
        <v>275</v>
      </c>
      <c r="E28" s="58" t="s">
        <v>276</v>
      </c>
      <c r="F28" s="85" t="s">
        <v>353</v>
      </c>
    </row>
    <row r="29" spans="2:6" ht="63" x14ac:dyDescent="0.5">
      <c r="B29" s="57" t="s">
        <v>281</v>
      </c>
      <c r="C29" s="58" t="s">
        <v>288</v>
      </c>
      <c r="D29" s="24" t="s">
        <v>277</v>
      </c>
      <c r="E29" s="58" t="s">
        <v>289</v>
      </c>
      <c r="F29" s="85" t="s">
        <v>354</v>
      </c>
    </row>
    <row r="30" spans="2:6" ht="15.75" x14ac:dyDescent="0.5">
      <c r="B30" s="57" t="s">
        <v>281</v>
      </c>
      <c r="C30" s="58" t="s">
        <v>288</v>
      </c>
      <c r="D30" s="24" t="s">
        <v>159</v>
      </c>
      <c r="E30" s="24" t="s">
        <v>279</v>
      </c>
      <c r="F30" s="85" t="s">
        <v>355</v>
      </c>
    </row>
    <row r="31" spans="2:6" ht="16.149999999999999" thickBot="1" x14ac:dyDescent="0.55000000000000004">
      <c r="B31" s="59"/>
      <c r="C31" s="60"/>
      <c r="D31" s="61"/>
      <c r="E31" s="61"/>
      <c r="F31" s="91"/>
    </row>
  </sheetData>
  <sheetProtection algorithmName="SHA-512" hashValue="pF041Tq7qodokMqUr6m/bOdxNWylHny8SjWcv+Lf4XdZgOi11zIcgMDcX6QvVi2pSK/3WWtBoaZx0X4/eDi2Yg==" saltValue="2k2z5Xt8zisjRBN5Zutgag==" spinCount="100000" sheet="1" objects="1" scenarios="1"/>
  <mergeCells count="3">
    <mergeCell ref="B5:F6"/>
    <mergeCell ref="B9:F9"/>
    <mergeCell ref="B7:F7"/>
  </mergeCells>
  <hyperlinks>
    <hyperlink ref="B7:F7" r:id="rId1" display="CACFP Budget Supporting Docs Guidance" xr:uid="{57414717-BB8F-47C5-BA69-4CAB31A176B6}"/>
  </hyperlinks>
  <pageMargins left="0.7" right="0.7" top="0.75" bottom="0.75" header="0.3" footer="0.3"/>
  <pageSetup scale="57" fitToHeight="0"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661D6-44AC-46FC-8686-9FA21B3C579C}">
  <dimension ref="A1:B21"/>
  <sheetViews>
    <sheetView workbookViewId="0">
      <selection activeCell="A9" sqref="A9"/>
    </sheetView>
  </sheetViews>
  <sheetFormatPr defaultRowHeight="14.25" x14ac:dyDescent="0.45"/>
  <cols>
    <col min="1" max="1" width="48.19921875" bestFit="1" customWidth="1"/>
    <col min="2" max="2" width="19.86328125" customWidth="1"/>
  </cols>
  <sheetData>
    <row r="1" spans="1:2" ht="42.75" x14ac:dyDescent="0.45">
      <c r="A1" s="162" t="s">
        <v>336</v>
      </c>
      <c r="B1" s="163" t="s">
        <v>333</v>
      </c>
    </row>
    <row r="2" spans="1:2" x14ac:dyDescent="0.45">
      <c r="A2" s="164" t="s">
        <v>315</v>
      </c>
      <c r="B2" s="164" t="s">
        <v>316</v>
      </c>
    </row>
    <row r="3" spans="1:2" x14ac:dyDescent="0.45">
      <c r="A3" s="164" t="s">
        <v>317</v>
      </c>
      <c r="B3" s="164" t="s">
        <v>316</v>
      </c>
    </row>
    <row r="4" spans="1:2" x14ac:dyDescent="0.45">
      <c r="A4" s="164" t="s">
        <v>318</v>
      </c>
      <c r="B4" s="164" t="s">
        <v>316</v>
      </c>
    </row>
    <row r="5" spans="1:2" x14ac:dyDescent="0.45">
      <c r="A5" s="164" t="s">
        <v>319</v>
      </c>
      <c r="B5" s="164" t="s">
        <v>316</v>
      </c>
    </row>
    <row r="6" spans="1:2" x14ac:dyDescent="0.45">
      <c r="A6" s="164" t="s">
        <v>320</v>
      </c>
      <c r="B6" s="164" t="s">
        <v>316</v>
      </c>
    </row>
    <row r="7" spans="1:2" x14ac:dyDescent="0.45">
      <c r="A7" s="164" t="s">
        <v>321</v>
      </c>
      <c r="B7" s="164" t="s">
        <v>316</v>
      </c>
    </row>
    <row r="8" spans="1:2" x14ac:dyDescent="0.45">
      <c r="A8" s="164" t="s">
        <v>324</v>
      </c>
      <c r="B8" s="164" t="s">
        <v>316</v>
      </c>
    </row>
    <row r="9" spans="1:2" x14ac:dyDescent="0.45">
      <c r="A9" s="166" t="s">
        <v>332</v>
      </c>
      <c r="B9" s="164" t="s">
        <v>316</v>
      </c>
    </row>
    <row r="10" spans="1:2" x14ac:dyDescent="0.45">
      <c r="A10" s="164" t="s">
        <v>334</v>
      </c>
      <c r="B10" s="164" t="s">
        <v>316</v>
      </c>
    </row>
    <row r="11" spans="1:2" x14ac:dyDescent="0.45">
      <c r="A11" s="164" t="s">
        <v>335</v>
      </c>
      <c r="B11" s="164" t="s">
        <v>316</v>
      </c>
    </row>
    <row r="12" spans="1:2" x14ac:dyDescent="0.45">
      <c r="A12" s="164" t="s">
        <v>356</v>
      </c>
      <c r="B12" s="164" t="s">
        <v>316</v>
      </c>
    </row>
    <row r="13" spans="1:2" ht="28.5" x14ac:dyDescent="0.45">
      <c r="A13" s="167" t="s">
        <v>357</v>
      </c>
      <c r="B13" s="164" t="s">
        <v>316</v>
      </c>
    </row>
    <row r="14" spans="1:2" x14ac:dyDescent="0.45">
      <c r="A14" s="165" t="s">
        <v>322</v>
      </c>
      <c r="B14" s="165" t="s">
        <v>323</v>
      </c>
    </row>
    <row r="15" spans="1:2" x14ac:dyDescent="0.45">
      <c r="A15" s="165" t="s">
        <v>325</v>
      </c>
      <c r="B15" s="165" t="s">
        <v>323</v>
      </c>
    </row>
    <row r="16" spans="1:2" x14ac:dyDescent="0.45">
      <c r="A16" s="165" t="s">
        <v>326</v>
      </c>
      <c r="B16" s="165" t="s">
        <v>323</v>
      </c>
    </row>
    <row r="17" spans="1:2" x14ac:dyDescent="0.45">
      <c r="A17" s="165" t="s">
        <v>327</v>
      </c>
      <c r="B17" s="165" t="s">
        <v>323</v>
      </c>
    </row>
    <row r="18" spans="1:2" x14ac:dyDescent="0.45">
      <c r="A18" s="165" t="s">
        <v>328</v>
      </c>
      <c r="B18" s="165" t="s">
        <v>323</v>
      </c>
    </row>
    <row r="19" spans="1:2" x14ac:dyDescent="0.45">
      <c r="A19" s="165" t="s">
        <v>329</v>
      </c>
      <c r="B19" s="165" t="s">
        <v>323</v>
      </c>
    </row>
    <row r="20" spans="1:2" x14ac:dyDescent="0.45">
      <c r="A20" s="165" t="s">
        <v>330</v>
      </c>
      <c r="B20" s="165" t="s">
        <v>323</v>
      </c>
    </row>
    <row r="21" spans="1:2" x14ac:dyDescent="0.45">
      <c r="A21" s="165" t="s">
        <v>331</v>
      </c>
      <c r="B21" s="165" t="s">
        <v>323</v>
      </c>
    </row>
  </sheetData>
  <sheetProtection algorithmName="SHA-512" hashValue="gqMVcc+U4SqNzm9E57uo3ekrYCxYhB6knmR+PewrNinUumYZO1x5eRzWs3gKH0TtAiOX94vhxXVbHoMroEwnbA==" saltValue="VlW4GjQYe3+URRBt0m2Jfg==" spinCount="100000" sheet="1" objects="1" scenarios="1"/>
  <sortState xmlns:xlrd2="http://schemas.microsoft.com/office/spreadsheetml/2017/richdata2" ref="A2:B21">
    <sortCondition ref="B2:B21"/>
  </sortState>
  <hyperlinks>
    <hyperlink ref="A9" r:id="rId1" xr:uid="{D83974EE-6F40-428C-985E-886B5B0F91C3}"/>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B8B44EAA7758F46A03D2C68622C816D" ma:contentTypeVersion="13" ma:contentTypeDescription="Create a new document." ma:contentTypeScope="" ma:versionID="f2f3188d2f30bbc18d951b22be7654c1">
  <xsd:schema xmlns:xsd="http://www.w3.org/2001/XMLSchema" xmlns:xs="http://www.w3.org/2001/XMLSchema" xmlns:p="http://schemas.microsoft.com/office/2006/metadata/properties" xmlns:ns2="ea2e9ebc-5d6b-46ce-8391-edc840e29f7b" xmlns:ns3="8f0f9fa4-9b2e-4a83-b02e-57ef499988f0" targetNamespace="http://schemas.microsoft.com/office/2006/metadata/properties" ma:root="true" ma:fieldsID="442b89aa4563b4de05d3fe9a04c5403c" ns2:_="" ns3:_="">
    <xsd:import namespace="ea2e9ebc-5d6b-46ce-8391-edc840e29f7b"/>
    <xsd:import namespace="8f0f9fa4-9b2e-4a83-b02e-57ef499988f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a2e9ebc-5d6b-46ce-8391-edc840e29f7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2524456d-a91e-4674-8ea7-6c801fb54f04"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f0f9fa4-9b2e-4a83-b02e-57ef499988f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0c252bd0-c3b6-492c-90d0-d9b2d33a62ca}" ma:internalName="TaxCatchAll" ma:showField="CatchAllData" ma:web="8f0f9fa4-9b2e-4a83-b02e-57ef499988f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a2e9ebc-5d6b-46ce-8391-edc840e29f7b">
      <Terms xmlns="http://schemas.microsoft.com/office/infopath/2007/PartnerControls"/>
    </lcf76f155ced4ddcb4097134ff3c332f>
    <TaxCatchAll xmlns="8f0f9fa4-9b2e-4a83-b02e-57ef499988f0" xsi:nil="true"/>
  </documentManagement>
</p:properties>
</file>

<file path=customXml/itemProps1.xml><?xml version="1.0" encoding="utf-8"?>
<ds:datastoreItem xmlns:ds="http://schemas.openxmlformats.org/officeDocument/2006/customXml" ds:itemID="{4B123F89-F138-4569-933E-DC81FB7FA5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a2e9ebc-5d6b-46ce-8391-edc840e29f7b"/>
    <ds:schemaRef ds:uri="8f0f9fa4-9b2e-4a83-b02e-57ef499988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6E7708D-0CCC-44D0-A69D-7CA7347C6409}">
  <ds:schemaRefs>
    <ds:schemaRef ds:uri="http://schemas.microsoft.com/sharepoint/v3/contenttype/forms"/>
  </ds:schemaRefs>
</ds:datastoreItem>
</file>

<file path=customXml/itemProps3.xml><?xml version="1.0" encoding="utf-8"?>
<ds:datastoreItem xmlns:ds="http://schemas.openxmlformats.org/officeDocument/2006/customXml" ds:itemID="{D4514D8C-8390-439C-8AF3-6264E8C0369A}">
  <ds:schemaRefs>
    <ds:schemaRef ds:uri="http://purl.org/dc/elements/1.1/"/>
    <ds:schemaRef ds:uri="http://www.w3.org/XML/1998/namespace"/>
    <ds:schemaRef ds:uri="http://schemas.openxmlformats.org/package/2006/metadata/core-properties"/>
    <ds:schemaRef ds:uri="http://schemas.microsoft.com/office/2006/documentManagement/types"/>
    <ds:schemaRef ds:uri="http://purl.org/dc/dcmitype/"/>
    <ds:schemaRef ds:uri="ea2e9ebc-5d6b-46ce-8391-edc840e29f7b"/>
    <ds:schemaRef ds:uri="http://schemas.microsoft.com/office/infopath/2007/PartnerControls"/>
    <ds:schemaRef ds:uri="8f0f9fa4-9b2e-4a83-b02e-57ef499988f0"/>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Instructions</vt:lpstr>
      <vt:lpstr>A - Income</vt:lpstr>
      <vt:lpstr>B - Operating</vt:lpstr>
      <vt:lpstr>C - Administrative</vt:lpstr>
      <vt:lpstr>D - Summary</vt:lpstr>
      <vt:lpstr>E - Summary of Supporting Docs</vt:lpstr>
      <vt:lpstr>F- Summary of Required Duties</vt:lpstr>
      <vt:lpstr>Instructions!Print_Area</vt:lpstr>
      <vt:lpstr>'B - Operating'!Print_Titles</vt:lpstr>
      <vt:lpstr>'C - Administrative'!Print_Titles</vt:lpstr>
    </vt:vector>
  </TitlesOfParts>
  <Manager/>
  <Company>RIDE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Townes, Dalila</dc:creator>
  <cp:keywords/>
  <dc:description/>
  <cp:lastModifiedBy>Mank, Alissa M</cp:lastModifiedBy>
  <cp:revision/>
  <cp:lastPrinted>2024-05-20T12:25:12Z</cp:lastPrinted>
  <dcterms:created xsi:type="dcterms:W3CDTF">2019-12-03T19:23:27Z</dcterms:created>
  <dcterms:modified xsi:type="dcterms:W3CDTF">2024-06-20T15:52:52Z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0x0101003B8B44EAA7758F46A03D2C68622C816D</vt:lpwstr>
  </property>
  <property fmtid="{D5CDD505-2E9C-101B-9397-08002B2CF9AE}" pid="3" name="MediaServiceImageTags">
    <vt:lpwstr/>
  </property>
</Properties>
</file>