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IR\Meteorology\POLLUTANT QA DATA ANALYSIS\OZONE\EASTERN STATES 1997-2020 OZONE SUMMARIES\2020\"/>
    </mc:Choice>
  </mc:AlternateContent>
  <xr:revisionPtr revIDLastSave="0" documentId="8_{FD49E044-28EA-4603-B4BC-33E711D72EA1}" xr6:coauthVersionLast="45" xr6:coauthVersionMax="45" xr10:uidLastSave="{00000000-0000-0000-0000-000000000000}"/>
  <bookViews>
    <workbookView xWindow="-120" yWindow="-120" windowWidth="21840" windowHeight="13290" xr2:uid="{1E73D1B8-9774-45A7-9866-7AAFDF138D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" i="1" l="1"/>
  <c r="AI3" i="1"/>
  <c r="AG1" i="1"/>
  <c r="AG2" i="1" s="1"/>
  <c r="AG3" i="1" s="1"/>
  <c r="AF1" i="1"/>
  <c r="AF2" i="1" s="1"/>
  <c r="AF3" i="1" s="1"/>
  <c r="AD1" i="1"/>
  <c r="AD2" i="1" s="1"/>
  <c r="AD3" i="1" s="1"/>
  <c r="AC1" i="1"/>
  <c r="AC2" i="1" s="1"/>
  <c r="AC3" i="1" s="1"/>
  <c r="AB1" i="1"/>
  <c r="AB2" i="1" s="1"/>
  <c r="AB3" i="1" s="1"/>
  <c r="AA1" i="1"/>
  <c r="AA2" i="1" s="1"/>
  <c r="AA3" i="1" s="1"/>
  <c r="Z1" i="1"/>
  <c r="Z2" i="1" s="1"/>
  <c r="Z3" i="1" s="1"/>
  <c r="Y1" i="1"/>
  <c r="Y2" i="1" s="1"/>
  <c r="Y3" i="1" s="1"/>
  <c r="X1" i="1"/>
  <c r="X2" i="1" s="1"/>
  <c r="X3" i="1" s="1"/>
  <c r="W1" i="1"/>
  <c r="W2" i="1" s="1"/>
  <c r="W3" i="1" s="1"/>
  <c r="V1" i="1"/>
  <c r="V2" i="1" s="1"/>
  <c r="V3" i="1" s="1"/>
  <c r="U1" i="1"/>
  <c r="U2" i="1" s="1"/>
  <c r="U3" i="1" s="1"/>
  <c r="T1" i="1"/>
  <c r="T2" i="1" s="1"/>
  <c r="T3" i="1" s="1"/>
  <c r="S1" i="1"/>
  <c r="S2" i="1" s="1"/>
  <c r="S3" i="1" s="1"/>
  <c r="R1" i="1"/>
  <c r="R2" i="1" s="1"/>
  <c r="R3" i="1" s="1"/>
  <c r="Q1" i="1"/>
  <c r="Q2" i="1" s="1"/>
  <c r="Q3" i="1" s="1"/>
  <c r="P1" i="1"/>
  <c r="P2" i="1" s="1"/>
  <c r="P3" i="1" s="1"/>
  <c r="O1" i="1"/>
  <c r="O2" i="1" s="1"/>
  <c r="O3" i="1" s="1"/>
  <c r="N1" i="1"/>
  <c r="N2" i="1" s="1"/>
  <c r="N3" i="1" s="1"/>
  <c r="M1" i="1"/>
  <c r="M2" i="1" s="1"/>
  <c r="M3" i="1" s="1"/>
  <c r="L1" i="1"/>
  <c r="L2" i="1" s="1"/>
  <c r="L3" i="1" s="1"/>
  <c r="K1" i="1"/>
  <c r="K2" i="1" s="1"/>
  <c r="K3" i="1" s="1"/>
  <c r="J1" i="1"/>
  <c r="J2" i="1" s="1"/>
  <c r="J3" i="1" s="1"/>
  <c r="I1" i="1"/>
  <c r="I2" i="1" s="1"/>
  <c r="I3" i="1" s="1"/>
  <c r="H1" i="1"/>
  <c r="H2" i="1" s="1"/>
  <c r="H3" i="1" s="1"/>
  <c r="G1" i="1"/>
  <c r="G2" i="1" s="1"/>
  <c r="G3" i="1" s="1"/>
  <c r="F1" i="1"/>
  <c r="F2" i="1" s="1"/>
  <c r="F3" i="1" s="1"/>
  <c r="E1" i="1"/>
  <c r="E2" i="1" s="1"/>
  <c r="E3" i="1" s="1"/>
  <c r="D1" i="1"/>
  <c r="D2" i="1" s="1"/>
  <c r="D3" i="1" s="1"/>
  <c r="B1" i="1" l="1"/>
  <c r="B2" i="1" s="1"/>
  <c r="B3" i="1" s="1"/>
</calcChain>
</file>

<file path=xl/sharedStrings.xml><?xml version="1.0" encoding="utf-8"?>
<sst xmlns="http://schemas.openxmlformats.org/spreadsheetml/2006/main" count="213" uniqueCount="99">
  <si>
    <t>#sites&lt;76</t>
  </si>
  <si>
    <t>CT</t>
  </si>
  <si>
    <t>Greenwich</t>
  </si>
  <si>
    <t/>
  </si>
  <si>
    <t xml:space="preserve"> New York-Northern New Jersey-Long Island, NY-NJ-CT (Serious)</t>
  </si>
  <si>
    <t xml:space="preserve"> New York-Northern New Jersey-Long Island, NY-NJ-CT (Moderate)</t>
  </si>
  <si>
    <t>Danbury</t>
  </si>
  <si>
    <t>Stratford</t>
  </si>
  <si>
    <t>Westport</t>
  </si>
  <si>
    <t xml:space="preserve">  Greater Connecticut, CT (Serious)</t>
  </si>
  <si>
    <t>Greater Connecticut, CT (Marginal)</t>
  </si>
  <si>
    <t>New Haven-B</t>
  </si>
  <si>
    <t>Groton Fort Griswold</t>
  </si>
  <si>
    <t>DE</t>
  </si>
  <si>
    <t xml:space="preserve">  Philadelphia-Wilmington-Atlantic City, PA-NJ-MD-DE (Marginal)</t>
  </si>
  <si>
    <t>Wilmington-MLK Blvd</t>
  </si>
  <si>
    <t>Washington, DC-MD-VA (Marginal)</t>
  </si>
  <si>
    <t>ME</t>
  </si>
  <si>
    <t>MD</t>
  </si>
  <si>
    <t xml:space="preserve"> Baltimore, MD (Moderate)</t>
  </si>
  <si>
    <t xml:space="preserve"> Baltimore, MD (Marginal)</t>
  </si>
  <si>
    <t>GLEN BURNIE</t>
  </si>
  <si>
    <t>Padonia</t>
  </si>
  <si>
    <t>Essex</t>
  </si>
  <si>
    <t>Edgewood</t>
  </si>
  <si>
    <t>Prince Georges Co. Equestrian Ctr</t>
  </si>
  <si>
    <t>Beltsville</t>
  </si>
  <si>
    <t>MA</t>
  </si>
  <si>
    <t>Truro</t>
  </si>
  <si>
    <t>Fall River</t>
  </si>
  <si>
    <t>Fairhaven2</t>
  </si>
  <si>
    <t xml:space="preserve">  Dukes County, MA (Marginal)</t>
  </si>
  <si>
    <t>NJ</t>
  </si>
  <si>
    <t>Leonia</t>
  </si>
  <si>
    <t>Clarksboro</t>
  </si>
  <si>
    <t>Rider U</t>
  </si>
  <si>
    <t>Rutgers U</t>
  </si>
  <si>
    <t>Chester</t>
  </si>
  <si>
    <t>NY</t>
  </si>
  <si>
    <t>NYC-CCNY</t>
  </si>
  <si>
    <t>NYC-Queens</t>
  </si>
  <si>
    <t>Fresh Kills</t>
  </si>
  <si>
    <t>Babylon</t>
  </si>
  <si>
    <t>Riverhead</t>
  </si>
  <si>
    <t>Suffolk County-combined</t>
  </si>
  <si>
    <t>White Plains</t>
  </si>
  <si>
    <t>PA</t>
  </si>
  <si>
    <t>Pittsburgh-Beaver Valley, PA (Marginal)</t>
  </si>
  <si>
    <t>South Fayette</t>
  </si>
  <si>
    <t>Kittanning</t>
  </si>
  <si>
    <t>Bristol</t>
  </si>
  <si>
    <t>HOLB</t>
  </si>
  <si>
    <t>Strongstown</t>
  </si>
  <si>
    <t>Lancaster, PA (Marginal)</t>
  </si>
  <si>
    <t>LAN1</t>
  </si>
  <si>
    <t>Farrell</t>
  </si>
  <si>
    <t>NEA</t>
  </si>
  <si>
    <t>NEW</t>
  </si>
  <si>
    <t>RI</t>
  </si>
  <si>
    <t>W Greenwich</t>
  </si>
  <si>
    <t>E Providence</t>
  </si>
  <si>
    <t>Narragansett</t>
  </si>
  <si>
    <t>East Matunuck</t>
  </si>
  <si>
    <t>VA-OTC</t>
  </si>
  <si>
    <t>ASHBURN</t>
  </si>
  <si>
    <t>#sites &gt;84</t>
  </si>
  <si>
    <t>#sites&gt;84</t>
  </si>
  <si>
    <t>#days &gt;84</t>
  </si>
  <si>
    <t>#days 76-84</t>
  </si>
  <si>
    <t>#days 71-75</t>
  </si>
  <si>
    <t>#sites 76-84</t>
  </si>
  <si>
    <t>#sites 71-75</t>
  </si>
  <si>
    <t>2015 NAAQS Nonattainment Area</t>
  </si>
  <si>
    <t>2008 NAAQS Nonattainment Area</t>
  </si>
  <si>
    <t>2021 THRESH 70 ppb</t>
  </si>
  <si>
    <t>2020 4th HIGHEST</t>
  </si>
  <si>
    <t>2018-20 DV</t>
  </si>
  <si>
    <t>2020 #days &gt;70</t>
  </si>
  <si>
    <t>#sites&gt;75</t>
  </si>
  <si>
    <t>#sites&gt;70</t>
  </si>
  <si>
    <t>20 days                   (60 sites)</t>
  </si>
  <si>
    <t>5 days                      (16 sites)</t>
  </si>
  <si>
    <t>3 days                        (5 sites)</t>
  </si>
  <si>
    <t>1 day</t>
  </si>
  <si>
    <t>6 days                        (10 sites)</t>
  </si>
  <si>
    <t>7 days                     (17 sites)</t>
  </si>
  <si>
    <t>*nv=not valid</t>
  </si>
  <si>
    <t>Middletown</t>
  </si>
  <si>
    <t>Madison</t>
  </si>
  <si>
    <t>NYBG-Bronx</t>
  </si>
  <si>
    <t>Lawrenceville (BAPC)</t>
  </si>
  <si>
    <t>Harrison Township</t>
  </si>
  <si>
    <t>Martha's Vineyard</t>
  </si>
  <si>
    <t>Cadillac Mt Summit</t>
  </si>
  <si>
    <t>Date</t>
  </si>
  <si>
    <t>2021 THRESH 75 ppb</t>
  </si>
  <si>
    <t>#sites&lt;71</t>
  </si>
  <si>
    <t>4 days</t>
  </si>
  <si>
    <t>NOTE: 2018-20 data is FINAL from a 6/19/21 AQS data 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</si>
</sst>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ill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4" borderId="8" xfId="0" applyFont="1" applyFill="1" applyBorder="1"/>
    <xf numFmtId="0" fontId="1" fillId="4" borderId="4" xfId="0" applyFont="1" applyFill="1" applyBorder="1" applyAlignment="1">
      <alignment horizontal="center"/>
    </xf>
    <xf numFmtId="0" fontId="0" fillId="5" borderId="4" xfId="0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4" borderId="10" xfId="0" applyFont="1" applyFill="1" applyBorder="1"/>
    <xf numFmtId="0" fontId="1" fillId="4" borderId="1" xfId="0" applyFont="1" applyFill="1" applyBorder="1" applyAlignment="1">
      <alignment horizontal="center"/>
    </xf>
    <xf numFmtId="0" fontId="0" fillId="5" borderId="1" xfId="0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3" fillId="0" borderId="5" xfId="0" applyFont="1" applyBorder="1" applyAlignment="1">
      <alignment horizontal="center"/>
    </xf>
    <xf numFmtId="0" fontId="0" fillId="0" borderId="5" xfId="0" applyFill="1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textRotation="90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2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</cellXfs>
  <cellStyles count="1">
    <cellStyle name="Normal" xfId="0" builtinId="0"/>
  </cellStyles>
  <dxfs count="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4D760-3EFF-456C-B553-C6768BCA0849}">
  <dimension ref="A1:AL55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4" sqref="K4"/>
    </sheetView>
  </sheetViews>
  <sheetFormatPr defaultRowHeight="11.25" x14ac:dyDescent="0.2"/>
  <cols>
    <col min="1" max="1" width="11.6640625" bestFit="1" customWidth="1"/>
    <col min="2" max="2" width="29.33203125" bestFit="1" customWidth="1"/>
    <col min="3" max="3" width="11.1640625" bestFit="1" customWidth="1"/>
    <col min="4" max="30" width="3.83203125" bestFit="1" customWidth="1"/>
    <col min="31" max="31" width="9.6640625" bestFit="1" customWidth="1"/>
    <col min="32" max="32" width="11.5" bestFit="1" customWidth="1"/>
    <col min="33" max="33" width="8.33203125" bestFit="1" customWidth="1"/>
    <col min="34" max="34" width="9" bestFit="1" customWidth="1"/>
    <col min="35" max="35" width="9" customWidth="1"/>
    <col min="36" max="36" width="10" customWidth="1"/>
    <col min="37" max="37" width="57.83203125" style="3" bestFit="1" customWidth="1"/>
    <col min="38" max="38" width="56.5" bestFit="1" customWidth="1"/>
  </cols>
  <sheetData>
    <row r="1" spans="1:38" ht="12" thickTop="1" x14ac:dyDescent="0.2">
      <c r="A1" s="10" t="s">
        <v>67</v>
      </c>
      <c r="B1" s="11">
        <f>COUNTIF(D1:AD1,"&gt;0")</f>
        <v>3</v>
      </c>
      <c r="C1" s="12" t="s">
        <v>65</v>
      </c>
      <c r="D1" s="13">
        <f>COUNTIF(D5:D53,"&gt;84")</f>
        <v>0</v>
      </c>
      <c r="E1" s="13">
        <f>COUNTIF(E5:E53,"&gt;84")</f>
        <v>0</v>
      </c>
      <c r="F1" s="13">
        <f>COUNTIF(F5:F53,"&gt;84")</f>
        <v>0</v>
      </c>
      <c r="G1" s="13">
        <f>COUNTIF(G5:G53,"&gt;84")</f>
        <v>0</v>
      </c>
      <c r="H1" s="13">
        <f>COUNTIF(H5:H53,"&gt;84")</f>
        <v>0</v>
      </c>
      <c r="I1" s="13">
        <f>COUNTIF(I5:I53,"&gt;84")</f>
        <v>0</v>
      </c>
      <c r="J1" s="13">
        <f>COUNTIF(J5:J53,"&gt;84")</f>
        <v>0</v>
      </c>
      <c r="K1" s="13">
        <f>COUNTIF(K5:K53,"&gt;84")</f>
        <v>0</v>
      </c>
      <c r="L1" s="13">
        <f>COUNTIF(L5:L53,"&gt;84")</f>
        <v>0</v>
      </c>
      <c r="M1" s="13">
        <f>COUNTIF(M5:M53,"&gt;84")</f>
        <v>0</v>
      </c>
      <c r="N1" s="13">
        <f>COUNTIF(N5:N53,"&gt;84")</f>
        <v>0</v>
      </c>
      <c r="O1" s="13">
        <f>COUNTIF(O5:O53,"&gt;84")</f>
        <v>0</v>
      </c>
      <c r="P1" s="13">
        <f>COUNTIF(P5:P53,"&gt;84")</f>
        <v>0</v>
      </c>
      <c r="Q1" s="13">
        <f>COUNTIF(Q5:Q53,"&gt;84")</f>
        <v>0</v>
      </c>
      <c r="R1" s="13">
        <f>COUNTIF(R5:R53,"&gt;84")</f>
        <v>0</v>
      </c>
      <c r="S1" s="13">
        <f>COUNTIF(S5:S53,"&gt;84")</f>
        <v>0</v>
      </c>
      <c r="T1" s="13">
        <f>COUNTIF(T5:T53,"&gt;84")</f>
        <v>2</v>
      </c>
      <c r="U1" s="13">
        <f>COUNTIF(U5:U53,"&gt;84")</f>
        <v>0</v>
      </c>
      <c r="V1" s="13">
        <f>COUNTIF(V5:V53,"&gt;84")</f>
        <v>0</v>
      </c>
      <c r="W1" s="13">
        <f>COUNTIF(W5:W53,"&gt;84")</f>
        <v>4</v>
      </c>
      <c r="X1" s="13">
        <f>COUNTIF(X5:X53,"&gt;84")</f>
        <v>0</v>
      </c>
      <c r="Y1" s="13">
        <f>COUNTIF(Y5:Y53,"&gt;84")</f>
        <v>1</v>
      </c>
      <c r="Z1" s="13">
        <f>COUNTIF(Z5:Z53,"&gt;84")</f>
        <v>0</v>
      </c>
      <c r="AA1" s="13">
        <f>COUNTIF(AA5:AA53,"&gt;84")</f>
        <v>0</v>
      </c>
      <c r="AB1" s="13">
        <f>COUNTIF(AB5:AB53,"&gt;84")</f>
        <v>0</v>
      </c>
      <c r="AC1" s="13">
        <f>COUNTIF(AC5:AC53,"&gt;84")</f>
        <v>0</v>
      </c>
      <c r="AD1" s="13">
        <f>COUNTIF(AD5:AD53,"&gt;84")</f>
        <v>0</v>
      </c>
      <c r="AE1" s="69" t="s">
        <v>66</v>
      </c>
      <c r="AF1" s="70">
        <f>COUNTIF(AF5:AF53,"&gt;84")</f>
        <v>0</v>
      </c>
      <c r="AG1" s="70">
        <f>COUNTIF(AG5:AG53,"&gt;84")</f>
        <v>0</v>
      </c>
      <c r="AH1" s="73"/>
      <c r="AI1" s="73"/>
      <c r="AJ1" s="13"/>
      <c r="AK1" s="13"/>
      <c r="AL1" s="15"/>
    </row>
    <row r="2" spans="1:38" x14ac:dyDescent="0.2">
      <c r="A2" s="16" t="s">
        <v>68</v>
      </c>
      <c r="B2" s="17">
        <f>COUNTIF(D2:AD2,"&gt;0")-B1</f>
        <v>11</v>
      </c>
      <c r="C2" s="18" t="s">
        <v>70</v>
      </c>
      <c r="D2" s="19">
        <f>COUNTIF(D5:D53,"&gt;75")-D1</f>
        <v>0</v>
      </c>
      <c r="E2" s="19">
        <f>COUNTIF(E5:E53,"&gt;75")-E1</f>
        <v>1</v>
      </c>
      <c r="F2" s="19">
        <f>COUNTIF(F5:F53,"&gt;75")-F1</f>
        <v>0</v>
      </c>
      <c r="G2" s="19">
        <f>COUNTIF(G5:G53,"&gt;75")-G1</f>
        <v>0</v>
      </c>
      <c r="H2" s="19">
        <f>COUNTIF(H5:H53,"&gt;75")-H1</f>
        <v>0</v>
      </c>
      <c r="I2" s="19">
        <f>COUNTIF(I5:I53,"&gt;75")-I1</f>
        <v>1</v>
      </c>
      <c r="J2" s="19">
        <f>COUNTIF(J5:J53,"&gt;75")-J1</f>
        <v>0</v>
      </c>
      <c r="K2" s="19">
        <f>COUNTIF(K5:K53,"&gt;75")-K1</f>
        <v>0</v>
      </c>
      <c r="L2" s="19">
        <f>COUNTIF(L5:L53,"&gt;75")-L1</f>
        <v>0</v>
      </c>
      <c r="M2" s="19">
        <f>COUNTIF(M5:M53,"&gt;75")-M1</f>
        <v>0</v>
      </c>
      <c r="N2" s="19">
        <f>COUNTIF(N5:N53,"&gt;75")-N1</f>
        <v>5</v>
      </c>
      <c r="O2" s="19">
        <f>COUNTIF(O5:O53,"&gt;75")-O1</f>
        <v>2</v>
      </c>
      <c r="P2" s="19">
        <f>COUNTIF(P5:P53,"&gt;75")-P1</f>
        <v>2</v>
      </c>
      <c r="Q2" s="19">
        <f>COUNTIF(Q5:Q53,"&gt;75")-Q1</f>
        <v>1</v>
      </c>
      <c r="R2" s="19">
        <f>COUNTIF(R5:R53,"&gt;75")-R1</f>
        <v>1</v>
      </c>
      <c r="S2" s="19">
        <f>COUNTIF(S5:S53,"&gt;75")-S1</f>
        <v>0</v>
      </c>
      <c r="T2" s="19">
        <f>COUNTIF(T5:T53,"&gt;75")-T1</f>
        <v>5</v>
      </c>
      <c r="U2" s="19">
        <f>COUNTIF(U5:U53,"&gt;75")-U1</f>
        <v>1</v>
      </c>
      <c r="V2" s="19">
        <f>COUNTIF(V5:V53,"&gt;75")-V1</f>
        <v>1</v>
      </c>
      <c r="W2" s="19">
        <f>COUNTIF(W5:W53,"&gt;75")-W1</f>
        <v>4</v>
      </c>
      <c r="X2" s="19">
        <f>COUNTIF(X5:X53,"&gt;75")-X1</f>
        <v>0</v>
      </c>
      <c r="Y2" s="19">
        <f>COUNTIF(Y5:Y53,"&gt;75")-Y1</f>
        <v>2</v>
      </c>
      <c r="Z2" s="19">
        <f>COUNTIF(Z5:Z53,"&gt;75")-Z1</f>
        <v>0</v>
      </c>
      <c r="AA2" s="19">
        <f>COUNTIF(AA5:AA53,"&gt;75")-AA1</f>
        <v>2</v>
      </c>
      <c r="AB2" s="19">
        <f>COUNTIF(AB5:AB53,"&gt;75")-AB1</f>
        <v>0</v>
      </c>
      <c r="AC2" s="19">
        <f>COUNTIF(AC5:AC53,"&gt;75")-AC1</f>
        <v>0</v>
      </c>
      <c r="AD2" s="19">
        <f>COUNTIF(AD5:AD53,"&gt;75")-AD1</f>
        <v>1</v>
      </c>
      <c r="AE2" s="71" t="s">
        <v>78</v>
      </c>
      <c r="AF2" s="72">
        <f>COUNTIF(AF5:AF53,"&gt;75")-AF1</f>
        <v>4</v>
      </c>
      <c r="AG2" s="72">
        <f>COUNTIF(AG5:AG53,"&gt;75")-AG1</f>
        <v>3</v>
      </c>
      <c r="AH2" s="74" t="s">
        <v>96</v>
      </c>
      <c r="AI2" s="74" t="s">
        <v>0</v>
      </c>
      <c r="AJ2" s="19"/>
      <c r="AK2" s="19"/>
      <c r="AL2" s="21"/>
    </row>
    <row r="3" spans="1:38" x14ac:dyDescent="0.2">
      <c r="A3" s="16" t="s">
        <v>69</v>
      </c>
      <c r="B3" s="17">
        <f>COUNTIF(D3:AD3,"&gt;0")-B2-B1</f>
        <v>13</v>
      </c>
      <c r="C3" s="18" t="s">
        <v>71</v>
      </c>
      <c r="D3" s="19">
        <f>COUNTIF(D5:D53,"&gt;70")-D2-D1</f>
        <v>1</v>
      </c>
      <c r="E3" s="19">
        <f>COUNTIF(E5:E53,"&gt;70")-E2-E1</f>
        <v>12</v>
      </c>
      <c r="F3" s="19">
        <f>COUNTIF(F5:F53,"&gt;70")-F2-F1</f>
        <v>1</v>
      </c>
      <c r="G3" s="19">
        <f>COUNTIF(G5:G53,"&gt;70")-G2-G1</f>
        <v>1</v>
      </c>
      <c r="H3" s="19">
        <f>COUNTIF(H5:H53,"&gt;70")-H2-H1</f>
        <v>5</v>
      </c>
      <c r="I3" s="19">
        <f>COUNTIF(I5:I53,"&gt;70")-I2-I1</f>
        <v>1</v>
      </c>
      <c r="J3" s="19">
        <f>COUNTIF(J5:J53,"&gt;70")-J2-J1</f>
        <v>2</v>
      </c>
      <c r="K3" s="19">
        <f>COUNTIF(K5:K53,"&gt;70")-K2-K1</f>
        <v>1</v>
      </c>
      <c r="L3" s="19">
        <f>COUNTIF(L5:L53,"&gt;70")-L2-L1</f>
        <v>2</v>
      </c>
      <c r="M3" s="19">
        <f>COUNTIF(M5:M53,"&gt;70")-M2-M1</f>
        <v>2</v>
      </c>
      <c r="N3" s="19">
        <f>COUNTIF(N5:N53,"&gt;70")-N2-N1</f>
        <v>1</v>
      </c>
      <c r="O3" s="19">
        <f>COUNTIF(O5:O53,"&gt;70")-O2-O1</f>
        <v>1</v>
      </c>
      <c r="P3" s="19">
        <f>COUNTIF(P5:P53,"&gt;70")-P2-P1</f>
        <v>4</v>
      </c>
      <c r="Q3" s="19">
        <f>COUNTIF(Q5:Q53,"&gt;70")-Q2-Q1</f>
        <v>7</v>
      </c>
      <c r="R3" s="19">
        <f>COUNTIF(R5:R53,"&gt;70")-R2-R1</f>
        <v>1</v>
      </c>
      <c r="S3" s="19">
        <f>COUNTIF(S5:S53,"&gt;70")-S2-S1</f>
        <v>1</v>
      </c>
      <c r="T3" s="19">
        <f>COUNTIF(T5:T53,"&gt;70")-T2-T1</f>
        <v>7</v>
      </c>
      <c r="U3" s="19">
        <f>COUNTIF(U5:U53,"&gt;70")-U2-U1</f>
        <v>5</v>
      </c>
      <c r="V3" s="19">
        <f>COUNTIF(V5:V53,"&gt;70")-V2-V1</f>
        <v>3</v>
      </c>
      <c r="W3" s="19">
        <f>COUNTIF(W5:W53,"&gt;70")-W2-W1</f>
        <v>7</v>
      </c>
      <c r="X3" s="19">
        <f>COUNTIF(X5:X53,"&gt;70")-X2-X1</f>
        <v>2</v>
      </c>
      <c r="Y3" s="19">
        <f>COUNTIF(Y5:Y53,"&gt;70")-Y2-Y1</f>
        <v>2</v>
      </c>
      <c r="Z3" s="19">
        <f>COUNTIF(Z5:Z53,"&gt;70")-Z2-Z1</f>
        <v>1</v>
      </c>
      <c r="AA3" s="19">
        <f>COUNTIF(AA5:AA53,"&gt;70")-AA2-AA1</f>
        <v>6</v>
      </c>
      <c r="AB3" s="19">
        <f>COUNTIF(AB5:AB53,"&gt;70")-AB2-AB1</f>
        <v>1</v>
      </c>
      <c r="AC3" s="19">
        <f>COUNTIF(AC5:AC53,"&gt;70")-AC2-AC1</f>
        <v>1</v>
      </c>
      <c r="AD3" s="19">
        <f>COUNTIF(AD5:AD53,"&gt;70")-AD2-AD1</f>
        <v>2</v>
      </c>
      <c r="AE3" s="71" t="s">
        <v>79</v>
      </c>
      <c r="AF3" s="72">
        <f>COUNTIF(AF5:AF53,"&gt;70")-AF2-AF1</f>
        <v>15</v>
      </c>
      <c r="AG3" s="72">
        <f>COUNTIF(AG5:AG53,"&gt;70")-AG2-AG1</f>
        <v>5</v>
      </c>
      <c r="AH3" s="74">
        <f>COUNTIF(AH5:AH53,"&lt;71")</f>
        <v>8</v>
      </c>
      <c r="AI3" s="74">
        <f>COUNTIF(AI5:AI53,"&lt;76")</f>
        <v>4</v>
      </c>
      <c r="AJ3" s="19"/>
      <c r="AK3" s="19"/>
      <c r="AL3" s="21"/>
    </row>
    <row r="4" spans="1:38" ht="48.75" thickBot="1" x14ac:dyDescent="0.25">
      <c r="A4" s="81" t="s">
        <v>98</v>
      </c>
      <c r="B4" s="81"/>
      <c r="C4" s="37" t="s">
        <v>94</v>
      </c>
      <c r="D4" s="77">
        <v>43986</v>
      </c>
      <c r="E4" s="77">
        <v>43991</v>
      </c>
      <c r="F4" s="77">
        <v>44008</v>
      </c>
      <c r="G4" s="77">
        <v>44009</v>
      </c>
      <c r="H4" s="77">
        <v>44018</v>
      </c>
      <c r="I4" s="77">
        <v>44019</v>
      </c>
      <c r="J4" s="77">
        <v>44020</v>
      </c>
      <c r="K4" s="77">
        <v>44021</v>
      </c>
      <c r="L4" s="77">
        <v>44025</v>
      </c>
      <c r="M4" s="77">
        <v>44030</v>
      </c>
      <c r="N4" s="77">
        <v>44031</v>
      </c>
      <c r="O4" s="77">
        <v>44032</v>
      </c>
      <c r="P4" s="77">
        <v>44033</v>
      </c>
      <c r="Q4" s="77">
        <v>44034</v>
      </c>
      <c r="R4" s="77">
        <v>44037</v>
      </c>
      <c r="S4" s="77">
        <v>44038</v>
      </c>
      <c r="T4" s="77">
        <v>44039</v>
      </c>
      <c r="U4" s="77">
        <v>44040</v>
      </c>
      <c r="V4" s="77">
        <v>44041</v>
      </c>
      <c r="W4" s="77">
        <v>44042</v>
      </c>
      <c r="X4" s="77">
        <v>44046</v>
      </c>
      <c r="Y4" s="77">
        <v>44048</v>
      </c>
      <c r="Z4" s="77">
        <v>44052</v>
      </c>
      <c r="AA4" s="77">
        <v>44053</v>
      </c>
      <c r="AB4" s="77">
        <v>44064</v>
      </c>
      <c r="AC4" s="77">
        <v>44065</v>
      </c>
      <c r="AD4" s="77">
        <v>44067</v>
      </c>
      <c r="AE4" s="68" t="s">
        <v>77</v>
      </c>
      <c r="AF4" s="68" t="s">
        <v>76</v>
      </c>
      <c r="AG4" s="68" t="s">
        <v>75</v>
      </c>
      <c r="AH4" s="68" t="s">
        <v>74</v>
      </c>
      <c r="AI4" s="68" t="s">
        <v>95</v>
      </c>
      <c r="AJ4" s="68"/>
      <c r="AK4" s="38" t="s">
        <v>72</v>
      </c>
      <c r="AL4" s="39" t="s">
        <v>73</v>
      </c>
    </row>
    <row r="5" spans="1:38" ht="12.75" customHeight="1" thickTop="1" thickBot="1" x14ac:dyDescent="0.25">
      <c r="A5" s="62" t="s">
        <v>1</v>
      </c>
      <c r="B5" s="63" t="s">
        <v>12</v>
      </c>
      <c r="C5" s="64">
        <v>90110124</v>
      </c>
      <c r="D5" s="65"/>
      <c r="E5" s="65"/>
      <c r="F5" s="65"/>
      <c r="G5" s="65"/>
      <c r="H5" s="65"/>
      <c r="I5" s="65"/>
      <c r="J5" s="65"/>
      <c r="K5" s="65"/>
      <c r="L5" s="65">
        <v>71</v>
      </c>
      <c r="M5" s="65"/>
      <c r="N5" s="65"/>
      <c r="O5" s="65"/>
      <c r="P5" s="65"/>
      <c r="Q5" s="65"/>
      <c r="R5" s="65"/>
      <c r="S5" s="65"/>
      <c r="T5" s="65">
        <v>76</v>
      </c>
      <c r="U5" s="65"/>
      <c r="V5" s="65"/>
      <c r="W5" s="65">
        <v>94</v>
      </c>
      <c r="X5" s="65"/>
      <c r="Y5" s="65">
        <v>77</v>
      </c>
      <c r="Z5" s="65"/>
      <c r="AA5" s="65"/>
      <c r="AB5" s="65"/>
      <c r="AC5" s="65"/>
      <c r="AD5" s="65"/>
      <c r="AE5" s="64">
        <v>4</v>
      </c>
      <c r="AF5" s="9">
        <v>73</v>
      </c>
      <c r="AG5" s="9">
        <v>71</v>
      </c>
      <c r="AH5" s="9">
        <v>67</v>
      </c>
      <c r="AI5" s="9">
        <v>82</v>
      </c>
      <c r="AJ5" s="76" t="s">
        <v>97</v>
      </c>
      <c r="AK5" s="66" t="s">
        <v>10</v>
      </c>
      <c r="AL5" s="67" t="s">
        <v>9</v>
      </c>
    </row>
    <row r="6" spans="1:38" ht="12" thickTop="1" x14ac:dyDescent="0.2">
      <c r="A6" s="40" t="s">
        <v>1</v>
      </c>
      <c r="B6" s="41" t="s">
        <v>2</v>
      </c>
      <c r="C6" s="42">
        <v>90010017</v>
      </c>
      <c r="D6" s="43">
        <v>75</v>
      </c>
      <c r="E6" s="43">
        <v>83</v>
      </c>
      <c r="F6" s="43"/>
      <c r="G6" s="43"/>
      <c r="H6" s="43"/>
      <c r="I6" s="43"/>
      <c r="J6" s="43"/>
      <c r="K6" s="43"/>
      <c r="L6" s="43"/>
      <c r="M6" s="43"/>
      <c r="N6" s="43">
        <v>81</v>
      </c>
      <c r="O6" s="43"/>
      <c r="P6" s="43">
        <v>77</v>
      </c>
      <c r="Q6" s="43"/>
      <c r="R6" s="43" t="s">
        <v>3</v>
      </c>
      <c r="S6" s="43"/>
      <c r="T6" s="43"/>
      <c r="U6" s="43"/>
      <c r="V6" s="43"/>
      <c r="W6" s="43">
        <v>90</v>
      </c>
      <c r="X6" s="43"/>
      <c r="Y6" s="43"/>
      <c r="Z6" s="43"/>
      <c r="AA6" s="43" t="s">
        <v>3</v>
      </c>
      <c r="AB6" s="43"/>
      <c r="AC6" s="43"/>
      <c r="AD6" s="43">
        <v>74</v>
      </c>
      <c r="AE6" s="42">
        <v>6</v>
      </c>
      <c r="AF6" s="4">
        <v>82</v>
      </c>
      <c r="AG6" s="4">
        <v>77</v>
      </c>
      <c r="AH6" s="4">
        <v>52</v>
      </c>
      <c r="AI6" s="4">
        <v>67</v>
      </c>
      <c r="AJ6" s="79" t="s">
        <v>80</v>
      </c>
      <c r="AK6" s="44" t="s">
        <v>5</v>
      </c>
      <c r="AL6" s="45" t="s">
        <v>4</v>
      </c>
    </row>
    <row r="7" spans="1:38" x14ac:dyDescent="0.2">
      <c r="A7" s="22" t="s">
        <v>1</v>
      </c>
      <c r="B7" s="23" t="s">
        <v>6</v>
      </c>
      <c r="C7" s="20">
        <v>90011123</v>
      </c>
      <c r="D7" s="24"/>
      <c r="E7" s="24">
        <v>71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0">
        <v>1</v>
      </c>
      <c r="AF7" s="2">
        <v>71</v>
      </c>
      <c r="AG7" s="2">
        <v>67</v>
      </c>
      <c r="AH7" s="2">
        <v>74</v>
      </c>
      <c r="AI7" s="2">
        <v>89</v>
      </c>
      <c r="AJ7" s="79"/>
      <c r="AK7" s="25" t="s">
        <v>5</v>
      </c>
      <c r="AL7" s="21" t="s">
        <v>4</v>
      </c>
    </row>
    <row r="8" spans="1:38" x14ac:dyDescent="0.2">
      <c r="A8" s="22" t="s">
        <v>1</v>
      </c>
      <c r="B8" s="23" t="s">
        <v>7</v>
      </c>
      <c r="C8" s="20">
        <v>90013007</v>
      </c>
      <c r="D8" s="24"/>
      <c r="E8" s="24">
        <v>73</v>
      </c>
      <c r="F8" s="24"/>
      <c r="G8" s="24"/>
      <c r="H8" s="24"/>
      <c r="I8" s="24"/>
      <c r="J8" s="24"/>
      <c r="K8" s="24"/>
      <c r="L8" s="24"/>
      <c r="M8" s="24"/>
      <c r="N8" s="24">
        <v>83</v>
      </c>
      <c r="O8" s="24"/>
      <c r="P8" s="24"/>
      <c r="Q8" s="24"/>
      <c r="R8" s="24"/>
      <c r="S8" s="24"/>
      <c r="T8" s="24">
        <v>80</v>
      </c>
      <c r="U8" s="24"/>
      <c r="V8" s="24"/>
      <c r="W8" s="24">
        <v>87</v>
      </c>
      <c r="X8" s="24">
        <v>74</v>
      </c>
      <c r="Y8" s="24">
        <v>76</v>
      </c>
      <c r="Z8" s="24"/>
      <c r="AA8" s="24">
        <v>71</v>
      </c>
      <c r="AB8" s="24"/>
      <c r="AC8" s="24"/>
      <c r="AD8" s="24">
        <v>73</v>
      </c>
      <c r="AE8" s="20">
        <v>8</v>
      </c>
      <c r="AF8" s="2">
        <v>80</v>
      </c>
      <c r="AG8" s="2">
        <v>76</v>
      </c>
      <c r="AH8" s="2">
        <v>55</v>
      </c>
      <c r="AI8" s="2">
        <v>70</v>
      </c>
      <c r="AJ8" s="79"/>
      <c r="AK8" s="25" t="s">
        <v>5</v>
      </c>
      <c r="AL8" s="21" t="s">
        <v>4</v>
      </c>
    </row>
    <row r="9" spans="1:38" x14ac:dyDescent="0.2">
      <c r="A9" s="26" t="s">
        <v>1</v>
      </c>
      <c r="B9" s="27" t="s">
        <v>8</v>
      </c>
      <c r="C9" s="20">
        <v>90019003</v>
      </c>
      <c r="D9" s="24"/>
      <c r="E9" s="24">
        <v>73</v>
      </c>
      <c r="F9" s="24"/>
      <c r="G9" s="24"/>
      <c r="H9" s="24"/>
      <c r="I9" s="24"/>
      <c r="J9" s="24"/>
      <c r="K9" s="24"/>
      <c r="L9" s="24"/>
      <c r="M9" s="24"/>
      <c r="N9" s="24">
        <v>83</v>
      </c>
      <c r="O9" s="24"/>
      <c r="P9" s="24">
        <v>72</v>
      </c>
      <c r="Q9" s="24"/>
      <c r="R9" s="24">
        <v>77</v>
      </c>
      <c r="S9" s="24"/>
      <c r="T9" s="24">
        <v>73</v>
      </c>
      <c r="U9" s="24"/>
      <c r="V9" s="24"/>
      <c r="W9" s="24">
        <v>77</v>
      </c>
      <c r="X9" s="24"/>
      <c r="Y9" s="24"/>
      <c r="Z9" s="24"/>
      <c r="AA9" s="24" t="s">
        <v>3</v>
      </c>
      <c r="AB9" s="24"/>
      <c r="AC9" s="24"/>
      <c r="AD9" s="24"/>
      <c r="AE9" s="20">
        <v>6</v>
      </c>
      <c r="AF9" s="2">
        <v>79</v>
      </c>
      <c r="AG9" s="2">
        <v>73</v>
      </c>
      <c r="AH9" s="2">
        <v>59</v>
      </c>
      <c r="AI9" s="2">
        <v>74</v>
      </c>
      <c r="AJ9" s="79"/>
      <c r="AK9" s="25" t="s">
        <v>5</v>
      </c>
      <c r="AL9" s="21" t="s">
        <v>4</v>
      </c>
    </row>
    <row r="10" spans="1:38" x14ac:dyDescent="0.2">
      <c r="A10" s="22" t="s">
        <v>1</v>
      </c>
      <c r="B10" s="23" t="s">
        <v>87</v>
      </c>
      <c r="C10" s="20">
        <v>90079007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>
        <v>79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>
        <v>71</v>
      </c>
      <c r="AC10" s="24"/>
      <c r="AD10" s="24"/>
      <c r="AE10" s="20">
        <v>2</v>
      </c>
      <c r="AF10" s="2">
        <v>74</v>
      </c>
      <c r="AG10" s="2">
        <v>69</v>
      </c>
      <c r="AH10" s="2">
        <v>68</v>
      </c>
      <c r="AI10" s="2">
        <v>83</v>
      </c>
      <c r="AJ10" s="79"/>
      <c r="AK10" s="25" t="s">
        <v>5</v>
      </c>
      <c r="AL10" s="21" t="s">
        <v>4</v>
      </c>
    </row>
    <row r="11" spans="1:38" x14ac:dyDescent="0.2">
      <c r="A11" s="22" t="s">
        <v>1</v>
      </c>
      <c r="B11" s="23" t="s">
        <v>11</v>
      </c>
      <c r="C11" s="20">
        <v>90090027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>
        <v>82</v>
      </c>
      <c r="O11" s="24"/>
      <c r="P11" s="24"/>
      <c r="Q11" s="24"/>
      <c r="R11" s="24"/>
      <c r="S11" s="24"/>
      <c r="T11" s="24"/>
      <c r="U11" s="24"/>
      <c r="V11" s="24"/>
      <c r="W11" s="24">
        <v>76</v>
      </c>
      <c r="X11" s="24"/>
      <c r="Y11" s="24"/>
      <c r="Z11" s="24"/>
      <c r="AA11" s="24"/>
      <c r="AB11" s="24"/>
      <c r="AC11" s="24"/>
      <c r="AD11" s="24">
        <v>78</v>
      </c>
      <c r="AE11" s="20">
        <v>3</v>
      </c>
      <c r="AF11" s="2">
        <v>72</v>
      </c>
      <c r="AG11" s="2">
        <v>68</v>
      </c>
      <c r="AH11" s="2">
        <v>67</v>
      </c>
      <c r="AI11" s="2">
        <v>82</v>
      </c>
      <c r="AJ11" s="79"/>
      <c r="AK11" s="25" t="s">
        <v>5</v>
      </c>
      <c r="AL11" s="21" t="s">
        <v>4</v>
      </c>
    </row>
    <row r="12" spans="1:38" x14ac:dyDescent="0.2">
      <c r="A12" s="22" t="s">
        <v>1</v>
      </c>
      <c r="B12" s="23" t="s">
        <v>88</v>
      </c>
      <c r="C12" s="20">
        <v>90099002</v>
      </c>
      <c r="D12" s="24"/>
      <c r="E12" s="24">
        <v>71</v>
      </c>
      <c r="F12" s="24"/>
      <c r="G12" s="24"/>
      <c r="H12" s="24"/>
      <c r="I12" s="24"/>
      <c r="J12" s="24"/>
      <c r="K12" s="24"/>
      <c r="L12" s="24">
        <v>75</v>
      </c>
      <c r="M12" s="24"/>
      <c r="N12" s="24">
        <v>71</v>
      </c>
      <c r="O12" s="24">
        <v>75</v>
      </c>
      <c r="P12" s="24"/>
      <c r="Q12" s="24"/>
      <c r="R12" s="24">
        <v>71</v>
      </c>
      <c r="S12" s="24">
        <v>71</v>
      </c>
      <c r="T12" s="24">
        <v>88</v>
      </c>
      <c r="U12" s="24">
        <v>80</v>
      </c>
      <c r="V12" s="24"/>
      <c r="W12" s="24">
        <v>95</v>
      </c>
      <c r="X12" s="24">
        <v>72</v>
      </c>
      <c r="Y12" s="24">
        <v>85</v>
      </c>
      <c r="Z12" s="24"/>
      <c r="AA12" s="24" t="s">
        <v>3</v>
      </c>
      <c r="AB12" s="24"/>
      <c r="AC12" s="24">
        <v>71</v>
      </c>
      <c r="AD12" s="24"/>
      <c r="AE12" s="20">
        <v>12</v>
      </c>
      <c r="AF12" s="2">
        <v>80</v>
      </c>
      <c r="AG12" s="2">
        <v>80</v>
      </c>
      <c r="AH12" s="2">
        <v>49</v>
      </c>
      <c r="AI12" s="2">
        <v>64</v>
      </c>
      <c r="AJ12" s="79"/>
      <c r="AK12" s="25" t="s">
        <v>5</v>
      </c>
      <c r="AL12" s="21" t="s">
        <v>4</v>
      </c>
    </row>
    <row r="13" spans="1:38" x14ac:dyDescent="0.2">
      <c r="A13" s="26" t="s">
        <v>32</v>
      </c>
      <c r="B13" s="27" t="s">
        <v>33</v>
      </c>
      <c r="C13" s="20">
        <v>340030006</v>
      </c>
      <c r="D13" s="24"/>
      <c r="E13" s="24"/>
      <c r="F13" s="24"/>
      <c r="G13" s="24"/>
      <c r="H13" s="24">
        <v>73</v>
      </c>
      <c r="I13" s="24"/>
      <c r="J13" s="24"/>
      <c r="K13" s="24"/>
      <c r="L13" s="24"/>
      <c r="M13" s="24"/>
      <c r="N13" s="24"/>
      <c r="O13" s="24"/>
      <c r="P13" s="24"/>
      <c r="Q13" s="24">
        <v>74</v>
      </c>
      <c r="R13" s="24"/>
      <c r="S13" s="24"/>
      <c r="T13" s="24"/>
      <c r="U13" s="24"/>
      <c r="V13" s="24"/>
      <c r="W13" s="24"/>
      <c r="X13" s="24"/>
      <c r="Y13" s="24"/>
      <c r="Z13" s="24"/>
      <c r="AA13" s="24">
        <v>76</v>
      </c>
      <c r="AB13" s="24"/>
      <c r="AC13" s="24"/>
      <c r="AD13" s="24"/>
      <c r="AE13" s="20">
        <v>3</v>
      </c>
      <c r="AF13" s="2">
        <v>72</v>
      </c>
      <c r="AG13" s="2">
        <v>66</v>
      </c>
      <c r="AH13" s="2">
        <v>76</v>
      </c>
      <c r="AI13" s="2">
        <v>91</v>
      </c>
      <c r="AJ13" s="79"/>
      <c r="AK13" s="25" t="s">
        <v>5</v>
      </c>
      <c r="AL13" s="21" t="s">
        <v>4</v>
      </c>
    </row>
    <row r="14" spans="1:38" x14ac:dyDescent="0.2">
      <c r="A14" s="26" t="s">
        <v>32</v>
      </c>
      <c r="B14" s="27" t="s">
        <v>36</v>
      </c>
      <c r="C14" s="20">
        <v>340230011</v>
      </c>
      <c r="D14" s="24"/>
      <c r="E14" s="24">
        <v>74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0">
        <v>1</v>
      </c>
      <c r="AF14" s="2">
        <v>70</v>
      </c>
      <c r="AG14" s="2">
        <v>66</v>
      </c>
      <c r="AH14" s="2">
        <v>77</v>
      </c>
      <c r="AI14" s="2">
        <v>92</v>
      </c>
      <c r="AJ14" s="79"/>
      <c r="AK14" s="25" t="s">
        <v>5</v>
      </c>
      <c r="AL14" s="21" t="s">
        <v>4</v>
      </c>
    </row>
    <row r="15" spans="1:38" x14ac:dyDescent="0.2">
      <c r="A15" s="22" t="s">
        <v>38</v>
      </c>
      <c r="B15" s="23" t="s">
        <v>89</v>
      </c>
      <c r="C15" s="20">
        <v>360050133</v>
      </c>
      <c r="D15" s="24"/>
      <c r="E15" s="24">
        <v>73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0">
        <v>1</v>
      </c>
      <c r="AF15" s="2">
        <v>71</v>
      </c>
      <c r="AG15" s="2">
        <v>69</v>
      </c>
      <c r="AH15" s="2">
        <v>76</v>
      </c>
      <c r="AI15" s="2">
        <v>91</v>
      </c>
      <c r="AJ15" s="79"/>
      <c r="AK15" s="25" t="s">
        <v>5</v>
      </c>
      <c r="AL15" s="21" t="s">
        <v>4</v>
      </c>
    </row>
    <row r="16" spans="1:38" x14ac:dyDescent="0.2">
      <c r="A16" s="22" t="s">
        <v>38</v>
      </c>
      <c r="B16" s="23" t="s">
        <v>39</v>
      </c>
      <c r="C16" s="20">
        <v>360610135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>
        <v>73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0">
        <v>1</v>
      </c>
      <c r="AF16" s="2">
        <v>70</v>
      </c>
      <c r="AG16" s="2">
        <v>69</v>
      </c>
      <c r="AH16" s="2">
        <v>78</v>
      </c>
      <c r="AI16" s="2">
        <v>93</v>
      </c>
      <c r="AJ16" s="79"/>
      <c r="AK16" s="25" t="s">
        <v>5</v>
      </c>
      <c r="AL16" s="21" t="s">
        <v>4</v>
      </c>
    </row>
    <row r="17" spans="1:38" x14ac:dyDescent="0.2">
      <c r="A17" s="22" t="s">
        <v>38</v>
      </c>
      <c r="B17" s="23" t="s">
        <v>40</v>
      </c>
      <c r="C17" s="20">
        <v>360810124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>
        <v>71</v>
      </c>
      <c r="R17" s="24"/>
      <c r="S17" s="24"/>
      <c r="T17" s="24">
        <v>72</v>
      </c>
      <c r="U17" s="24"/>
      <c r="V17" s="24"/>
      <c r="W17" s="24">
        <v>82</v>
      </c>
      <c r="X17" s="24"/>
      <c r="Y17" s="24"/>
      <c r="Z17" s="24"/>
      <c r="AA17" s="24"/>
      <c r="AB17" s="24"/>
      <c r="AC17" s="24"/>
      <c r="AD17" s="24"/>
      <c r="AE17" s="20">
        <v>3</v>
      </c>
      <c r="AF17" s="2">
        <v>70</v>
      </c>
      <c r="AG17" s="2">
        <v>68</v>
      </c>
      <c r="AH17" s="2">
        <v>74</v>
      </c>
      <c r="AI17" s="2">
        <v>89</v>
      </c>
      <c r="AJ17" s="79"/>
      <c r="AK17" s="25" t="s">
        <v>5</v>
      </c>
      <c r="AL17" s="21" t="s">
        <v>4</v>
      </c>
    </row>
    <row r="18" spans="1:38" x14ac:dyDescent="0.2">
      <c r="A18" s="22" t="s">
        <v>38</v>
      </c>
      <c r="B18" s="23" t="s">
        <v>41</v>
      </c>
      <c r="C18" s="20">
        <v>360850111</v>
      </c>
      <c r="D18" s="24"/>
      <c r="E18" s="24">
        <v>71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>
        <v>73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0">
        <v>2</v>
      </c>
      <c r="AF18" s="2" t="s">
        <v>3</v>
      </c>
      <c r="AG18" s="2">
        <v>62</v>
      </c>
      <c r="AH18" s="2">
        <v>86</v>
      </c>
      <c r="AI18" s="2">
        <v>101</v>
      </c>
      <c r="AJ18" s="79"/>
      <c r="AK18" s="25" t="s">
        <v>5</v>
      </c>
      <c r="AL18" s="21" t="s">
        <v>4</v>
      </c>
    </row>
    <row r="19" spans="1:38" x14ac:dyDescent="0.2">
      <c r="A19" s="22" t="s">
        <v>38</v>
      </c>
      <c r="B19" s="23" t="s">
        <v>42</v>
      </c>
      <c r="C19" s="20">
        <v>361030002</v>
      </c>
      <c r="D19" s="24"/>
      <c r="E19" s="24"/>
      <c r="F19" s="24">
        <v>73</v>
      </c>
      <c r="G19" s="24"/>
      <c r="H19" s="24"/>
      <c r="I19" s="24"/>
      <c r="J19" s="24"/>
      <c r="K19" s="24"/>
      <c r="L19" s="24"/>
      <c r="M19" s="24"/>
      <c r="N19" s="24"/>
      <c r="O19" s="24">
        <v>80</v>
      </c>
      <c r="P19" s="24"/>
      <c r="Q19" s="24"/>
      <c r="R19" s="24"/>
      <c r="S19" s="24"/>
      <c r="T19" s="24">
        <v>71</v>
      </c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0">
        <v>3</v>
      </c>
      <c r="AF19" s="2">
        <v>71</v>
      </c>
      <c r="AG19" s="2">
        <v>69</v>
      </c>
      <c r="AH19" s="2">
        <v>72</v>
      </c>
      <c r="AI19" s="2">
        <v>87</v>
      </c>
      <c r="AJ19" s="79"/>
      <c r="AK19" s="25" t="s">
        <v>5</v>
      </c>
      <c r="AL19" s="21" t="s">
        <v>4</v>
      </c>
    </row>
    <row r="20" spans="1:38" x14ac:dyDescent="0.2">
      <c r="A20" s="22" t="s">
        <v>38</v>
      </c>
      <c r="B20" s="23" t="s">
        <v>43</v>
      </c>
      <c r="C20" s="20">
        <v>361030004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>
        <v>75</v>
      </c>
      <c r="U20" s="24"/>
      <c r="V20" s="24"/>
      <c r="W20" s="24">
        <v>75</v>
      </c>
      <c r="X20" s="24"/>
      <c r="Y20" s="24">
        <v>72</v>
      </c>
      <c r="Z20" s="24"/>
      <c r="AA20" s="24"/>
      <c r="AB20" s="24"/>
      <c r="AC20" s="24"/>
      <c r="AD20" s="24"/>
      <c r="AE20" s="20">
        <v>3</v>
      </c>
      <c r="AF20" s="2">
        <v>70</v>
      </c>
      <c r="AG20" s="2">
        <v>69</v>
      </c>
      <c r="AH20" s="2">
        <v>74</v>
      </c>
      <c r="AI20" s="2">
        <v>89</v>
      </c>
      <c r="AJ20" s="79"/>
      <c r="AK20" s="25" t="s">
        <v>5</v>
      </c>
      <c r="AL20" s="21" t="s">
        <v>4</v>
      </c>
    </row>
    <row r="21" spans="1:38" x14ac:dyDescent="0.2">
      <c r="A21" s="22" t="s">
        <v>38</v>
      </c>
      <c r="B21" s="23" t="s">
        <v>44</v>
      </c>
      <c r="C21" s="20">
        <v>361030009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>
        <v>80</v>
      </c>
      <c r="P21" s="24"/>
      <c r="Q21" s="24"/>
      <c r="R21" s="24"/>
      <c r="S21" s="24"/>
      <c r="T21" s="24">
        <v>74</v>
      </c>
      <c r="U21" s="24">
        <v>73</v>
      </c>
      <c r="V21" s="24"/>
      <c r="W21" s="24">
        <v>73</v>
      </c>
      <c r="X21" s="24"/>
      <c r="Y21" s="24"/>
      <c r="Z21" s="24"/>
      <c r="AA21" s="24"/>
      <c r="AB21" s="24"/>
      <c r="AC21" s="24"/>
      <c r="AD21" s="24"/>
      <c r="AE21" s="20">
        <v>4</v>
      </c>
      <c r="AF21" s="2">
        <v>72</v>
      </c>
      <c r="AG21" s="2">
        <v>73</v>
      </c>
      <c r="AH21" s="2">
        <v>72</v>
      </c>
      <c r="AI21" s="2">
        <v>87</v>
      </c>
      <c r="AJ21" s="79"/>
      <c r="AK21" s="25" t="s">
        <v>5</v>
      </c>
      <c r="AL21" s="21" t="s">
        <v>4</v>
      </c>
    </row>
    <row r="22" spans="1:38" ht="12" thickBot="1" x14ac:dyDescent="0.25">
      <c r="A22" s="35" t="s">
        <v>38</v>
      </c>
      <c r="B22" s="36" t="s">
        <v>45</v>
      </c>
      <c r="C22" s="37">
        <v>361192004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>
        <v>72</v>
      </c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37">
        <v>1</v>
      </c>
      <c r="AF22" s="7">
        <v>71</v>
      </c>
      <c r="AG22" s="7">
        <v>67</v>
      </c>
      <c r="AH22" s="7">
        <v>77</v>
      </c>
      <c r="AI22" s="6">
        <v>92</v>
      </c>
      <c r="AJ22" s="80"/>
      <c r="AK22" s="53" t="s">
        <v>5</v>
      </c>
      <c r="AL22" s="39" t="s">
        <v>4</v>
      </c>
    </row>
    <row r="23" spans="1:38" ht="12" thickTop="1" x14ac:dyDescent="0.2">
      <c r="A23" s="46" t="s">
        <v>13</v>
      </c>
      <c r="B23" s="47" t="s">
        <v>15</v>
      </c>
      <c r="C23" s="14">
        <v>100032004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>
        <v>72</v>
      </c>
      <c r="Q23" s="48"/>
      <c r="R23" s="48"/>
      <c r="S23" s="48"/>
      <c r="T23" s="48"/>
      <c r="U23" s="48"/>
      <c r="V23" s="48"/>
      <c r="W23" s="48">
        <v>71</v>
      </c>
      <c r="X23" s="48"/>
      <c r="Y23" s="48"/>
      <c r="Z23" s="48"/>
      <c r="AA23" s="48"/>
      <c r="AB23" s="48"/>
      <c r="AC23" s="48"/>
      <c r="AD23" s="48"/>
      <c r="AE23" s="14">
        <v>2</v>
      </c>
      <c r="AF23" s="5">
        <v>67</v>
      </c>
      <c r="AG23" s="5">
        <v>63</v>
      </c>
      <c r="AH23" s="5">
        <v>83</v>
      </c>
      <c r="AI23" s="5">
        <v>98</v>
      </c>
      <c r="AJ23" s="78" t="s">
        <v>81</v>
      </c>
      <c r="AK23" s="49" t="s">
        <v>14</v>
      </c>
      <c r="AL23" s="15" t="s">
        <v>14</v>
      </c>
    </row>
    <row r="24" spans="1:38" x14ac:dyDescent="0.2">
      <c r="A24" s="26" t="s">
        <v>32</v>
      </c>
      <c r="B24" s="27" t="s">
        <v>34</v>
      </c>
      <c r="C24" s="20">
        <v>340150002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>
        <v>71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0">
        <v>1</v>
      </c>
      <c r="AF24" s="2">
        <v>69</v>
      </c>
      <c r="AG24" s="2">
        <v>64</v>
      </c>
      <c r="AH24" s="2">
        <v>81</v>
      </c>
      <c r="AI24" s="2">
        <v>96</v>
      </c>
      <c r="AJ24" s="79"/>
      <c r="AK24" s="25" t="s">
        <v>14</v>
      </c>
      <c r="AL24" s="21" t="s">
        <v>14</v>
      </c>
    </row>
    <row r="25" spans="1:38" x14ac:dyDescent="0.2">
      <c r="A25" s="26" t="s">
        <v>32</v>
      </c>
      <c r="B25" s="27" t="s">
        <v>35</v>
      </c>
      <c r="C25" s="20">
        <v>340210005</v>
      </c>
      <c r="D25" s="24"/>
      <c r="E25" s="24">
        <v>74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>
        <v>73</v>
      </c>
      <c r="R25" s="24"/>
      <c r="S25" s="24"/>
      <c r="T25" s="24"/>
      <c r="U25" s="24"/>
      <c r="V25" s="24"/>
      <c r="W25" s="24"/>
      <c r="X25" s="24"/>
      <c r="Y25" s="24"/>
      <c r="Z25" s="24"/>
      <c r="AA25" s="24">
        <v>71</v>
      </c>
      <c r="AB25" s="24"/>
      <c r="AC25" s="24"/>
      <c r="AD25" s="24"/>
      <c r="AE25" s="20">
        <v>3</v>
      </c>
      <c r="AF25" s="2">
        <v>70</v>
      </c>
      <c r="AG25" s="2">
        <v>70</v>
      </c>
      <c r="AH25" s="2">
        <v>77</v>
      </c>
      <c r="AI25" s="2">
        <v>92</v>
      </c>
      <c r="AJ25" s="79"/>
      <c r="AK25" s="25" t="s">
        <v>14</v>
      </c>
      <c r="AL25" s="21" t="s">
        <v>14</v>
      </c>
    </row>
    <row r="26" spans="1:38" x14ac:dyDescent="0.2">
      <c r="A26" s="22" t="s">
        <v>46</v>
      </c>
      <c r="B26" s="23" t="s">
        <v>50</v>
      </c>
      <c r="C26" s="20">
        <v>420170012</v>
      </c>
      <c r="D26" s="24"/>
      <c r="E26" s="24">
        <v>71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>
        <v>71</v>
      </c>
      <c r="R26" s="24"/>
      <c r="S26" s="24"/>
      <c r="T26" s="24"/>
      <c r="U26" s="24"/>
      <c r="V26" s="24"/>
      <c r="W26" s="24">
        <v>74</v>
      </c>
      <c r="X26" s="24"/>
      <c r="Y26" s="24"/>
      <c r="Z26" s="24"/>
      <c r="AA26" s="24">
        <v>75</v>
      </c>
      <c r="AB26" s="24"/>
      <c r="AC26" s="24"/>
      <c r="AD26" s="24"/>
      <c r="AE26" s="20">
        <v>4</v>
      </c>
      <c r="AF26" s="2">
        <v>74</v>
      </c>
      <c r="AG26" s="2">
        <v>71</v>
      </c>
      <c r="AH26" s="2">
        <v>75</v>
      </c>
      <c r="AI26" s="2">
        <v>90</v>
      </c>
      <c r="AJ26" s="79"/>
      <c r="AK26" s="25" t="s">
        <v>14</v>
      </c>
      <c r="AL26" s="21" t="s">
        <v>14</v>
      </c>
    </row>
    <row r="27" spans="1:38" x14ac:dyDescent="0.2">
      <c r="A27" s="22" t="s">
        <v>46</v>
      </c>
      <c r="B27" s="23" t="s">
        <v>37</v>
      </c>
      <c r="C27" s="20">
        <v>420450002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>
        <v>79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0">
        <v>1</v>
      </c>
      <c r="AF27" s="2">
        <v>68</v>
      </c>
      <c r="AG27" s="2">
        <v>62</v>
      </c>
      <c r="AH27" s="2">
        <v>82</v>
      </c>
      <c r="AI27" s="2">
        <v>97</v>
      </c>
      <c r="AJ27" s="79"/>
      <c r="AK27" s="25" t="s">
        <v>14</v>
      </c>
      <c r="AL27" s="21" t="s">
        <v>14</v>
      </c>
    </row>
    <row r="28" spans="1:38" x14ac:dyDescent="0.2">
      <c r="A28" s="22" t="s">
        <v>46</v>
      </c>
      <c r="B28" s="23" t="s">
        <v>56</v>
      </c>
      <c r="C28" s="20">
        <v>421010024</v>
      </c>
      <c r="D28" s="24"/>
      <c r="E28" s="24">
        <v>71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>
        <v>76</v>
      </c>
      <c r="R28" s="24"/>
      <c r="S28" s="24"/>
      <c r="T28" s="24"/>
      <c r="U28" s="24"/>
      <c r="V28" s="24"/>
      <c r="W28" s="24"/>
      <c r="X28" s="24"/>
      <c r="Y28" s="24"/>
      <c r="Z28" s="24"/>
      <c r="AA28" s="24">
        <v>74</v>
      </c>
      <c r="AB28" s="24"/>
      <c r="AC28" s="24"/>
      <c r="AD28" s="24"/>
      <c r="AE28" s="20">
        <v>3</v>
      </c>
      <c r="AF28" s="2">
        <v>73</v>
      </c>
      <c r="AG28" s="2">
        <v>70</v>
      </c>
      <c r="AH28" s="2">
        <v>72</v>
      </c>
      <c r="AI28" s="2">
        <v>87</v>
      </c>
      <c r="AJ28" s="79"/>
      <c r="AK28" s="25" t="s">
        <v>14</v>
      </c>
      <c r="AL28" s="21" t="s">
        <v>14</v>
      </c>
    </row>
    <row r="29" spans="1:38" ht="12" thickBot="1" x14ac:dyDescent="0.25">
      <c r="A29" s="28" t="s">
        <v>46</v>
      </c>
      <c r="B29" s="29" t="s">
        <v>57</v>
      </c>
      <c r="C29" s="30">
        <v>421010048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 t="s">
        <v>3</v>
      </c>
      <c r="R29" s="32"/>
      <c r="S29" s="32"/>
      <c r="T29" s="32"/>
      <c r="U29" s="32"/>
      <c r="V29" s="32"/>
      <c r="W29" s="32">
        <v>75</v>
      </c>
      <c r="X29" s="32"/>
      <c r="Y29" s="32"/>
      <c r="Z29" s="32"/>
      <c r="AA29" s="32">
        <v>73</v>
      </c>
      <c r="AB29" s="32"/>
      <c r="AC29" s="32"/>
      <c r="AD29" s="32"/>
      <c r="AE29" s="30">
        <v>2</v>
      </c>
      <c r="AF29" s="6">
        <v>71</v>
      </c>
      <c r="AG29" s="6">
        <v>67</v>
      </c>
      <c r="AH29" s="6">
        <v>74</v>
      </c>
      <c r="AI29" s="6">
        <v>89</v>
      </c>
      <c r="AJ29" s="80"/>
      <c r="AK29" s="50" t="s">
        <v>14</v>
      </c>
      <c r="AL29" s="51" t="s">
        <v>14</v>
      </c>
    </row>
    <row r="30" spans="1:38" ht="12" thickTop="1" x14ac:dyDescent="0.2">
      <c r="A30" s="54" t="s">
        <v>18</v>
      </c>
      <c r="B30" s="55" t="s">
        <v>21</v>
      </c>
      <c r="C30" s="42">
        <v>240031003</v>
      </c>
      <c r="D30" s="43"/>
      <c r="E30" s="43"/>
      <c r="F30" s="43"/>
      <c r="G30" s="43"/>
      <c r="H30" s="43"/>
      <c r="I30" s="43"/>
      <c r="J30" s="43"/>
      <c r="K30" s="43"/>
      <c r="L30" s="43"/>
      <c r="M30" s="43">
        <v>73</v>
      </c>
      <c r="N30" s="43"/>
      <c r="O30" s="43"/>
      <c r="P30" s="43"/>
      <c r="Q30" s="43"/>
      <c r="R30" s="43"/>
      <c r="S30" s="43"/>
      <c r="T30" s="43"/>
      <c r="U30" s="43"/>
      <c r="V30" s="43">
        <v>72</v>
      </c>
      <c r="W30" s="43"/>
      <c r="X30" s="43"/>
      <c r="Y30" s="43"/>
      <c r="Z30" s="43"/>
      <c r="AA30" s="43"/>
      <c r="AB30" s="43"/>
      <c r="AC30" s="43"/>
      <c r="AD30" s="43"/>
      <c r="AE30" s="42">
        <v>2</v>
      </c>
      <c r="AF30" s="4">
        <v>72</v>
      </c>
      <c r="AG30" s="4">
        <v>66</v>
      </c>
      <c r="AH30" s="4">
        <v>71</v>
      </c>
      <c r="AI30" s="5">
        <v>86</v>
      </c>
      <c r="AJ30" s="78" t="s">
        <v>82</v>
      </c>
      <c r="AK30" s="44" t="s">
        <v>20</v>
      </c>
      <c r="AL30" s="45" t="s">
        <v>19</v>
      </c>
    </row>
    <row r="31" spans="1:38" x14ac:dyDescent="0.2">
      <c r="A31" s="22" t="s">
        <v>18</v>
      </c>
      <c r="B31" s="23" t="s">
        <v>22</v>
      </c>
      <c r="C31" s="20">
        <v>240051007</v>
      </c>
      <c r="D31" s="24"/>
      <c r="E31" s="24">
        <v>72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0">
        <v>1</v>
      </c>
      <c r="AF31" s="2">
        <v>68</v>
      </c>
      <c r="AG31" s="2">
        <v>69</v>
      </c>
      <c r="AH31" s="2">
        <v>76</v>
      </c>
      <c r="AI31" s="2">
        <v>91</v>
      </c>
      <c r="AJ31" s="79"/>
      <c r="AK31" s="25" t="s">
        <v>20</v>
      </c>
      <c r="AL31" s="21" t="s">
        <v>19</v>
      </c>
    </row>
    <row r="32" spans="1:38" x14ac:dyDescent="0.2">
      <c r="A32" s="22" t="s">
        <v>18</v>
      </c>
      <c r="B32" s="23" t="s">
        <v>23</v>
      </c>
      <c r="C32" s="20">
        <v>240053001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>
        <v>72</v>
      </c>
      <c r="W32" s="24"/>
      <c r="X32" s="24"/>
      <c r="Y32" s="24"/>
      <c r="Z32" s="24"/>
      <c r="AA32" s="24"/>
      <c r="AB32" s="24"/>
      <c r="AC32" s="24"/>
      <c r="AD32" s="24"/>
      <c r="AE32" s="20">
        <v>1</v>
      </c>
      <c r="AF32" s="2">
        <v>69</v>
      </c>
      <c r="AG32" s="2">
        <v>62</v>
      </c>
      <c r="AH32" s="2">
        <v>77</v>
      </c>
      <c r="AI32" s="2">
        <v>92</v>
      </c>
      <c r="AJ32" s="79"/>
      <c r="AK32" s="25" t="s">
        <v>20</v>
      </c>
      <c r="AL32" s="21" t="s">
        <v>19</v>
      </c>
    </row>
    <row r="33" spans="1:38" ht="12" thickBot="1" x14ac:dyDescent="0.25">
      <c r="A33" s="82" t="s">
        <v>18</v>
      </c>
      <c r="B33" s="83" t="s">
        <v>24</v>
      </c>
      <c r="C33" s="30">
        <v>240251001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>
        <v>76</v>
      </c>
      <c r="W33" s="32"/>
      <c r="X33" s="32"/>
      <c r="Y33" s="32"/>
      <c r="Z33" s="32"/>
      <c r="AA33" s="32"/>
      <c r="AB33" s="32"/>
      <c r="AC33" s="32"/>
      <c r="AD33" s="32"/>
      <c r="AE33" s="30">
        <v>1</v>
      </c>
      <c r="AF33" s="6">
        <v>72</v>
      </c>
      <c r="AG33" s="6">
        <v>67</v>
      </c>
      <c r="AH33" s="6">
        <v>69</v>
      </c>
      <c r="AI33" s="6">
        <v>84</v>
      </c>
      <c r="AJ33" s="79"/>
      <c r="AK33" s="50" t="s">
        <v>20</v>
      </c>
      <c r="AL33" s="21" t="s">
        <v>19</v>
      </c>
    </row>
    <row r="34" spans="1:38" ht="12" thickTop="1" x14ac:dyDescent="0.2">
      <c r="A34" s="84" t="s">
        <v>18</v>
      </c>
      <c r="B34" s="85" t="s">
        <v>25</v>
      </c>
      <c r="C34" s="14">
        <v>240338003</v>
      </c>
      <c r="D34" s="48"/>
      <c r="E34" s="48"/>
      <c r="F34" s="48"/>
      <c r="G34" s="48"/>
      <c r="H34" s="48" t="s">
        <v>3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>
        <v>72</v>
      </c>
      <c r="W34" s="48" t="s">
        <v>3</v>
      </c>
      <c r="X34" s="48"/>
      <c r="Y34" s="48"/>
      <c r="Z34" s="48"/>
      <c r="AA34" s="48"/>
      <c r="AB34" s="48"/>
      <c r="AC34" s="48"/>
      <c r="AD34" s="48"/>
      <c r="AE34" s="14">
        <v>1</v>
      </c>
      <c r="AF34" s="5">
        <v>65</v>
      </c>
      <c r="AG34" s="5">
        <v>60</v>
      </c>
      <c r="AH34" s="5">
        <v>88</v>
      </c>
      <c r="AI34" s="5">
        <v>103</v>
      </c>
      <c r="AJ34" s="79"/>
      <c r="AK34" s="49" t="s">
        <v>16</v>
      </c>
      <c r="AL34" s="21"/>
    </row>
    <row r="35" spans="1:38" x14ac:dyDescent="0.2">
      <c r="A35" s="22" t="s">
        <v>18</v>
      </c>
      <c r="B35" s="23" t="s">
        <v>26</v>
      </c>
      <c r="C35" s="20">
        <v>240339991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 t="s">
        <v>3</v>
      </c>
      <c r="Q35" s="24"/>
      <c r="R35" s="24"/>
      <c r="S35" s="24"/>
      <c r="T35" s="24"/>
      <c r="U35" s="24"/>
      <c r="V35" s="24"/>
      <c r="W35" s="24" t="s">
        <v>3</v>
      </c>
      <c r="X35" s="24"/>
      <c r="Y35" s="24"/>
      <c r="Z35" s="24"/>
      <c r="AA35" s="24"/>
      <c r="AB35" s="24"/>
      <c r="AC35" s="24"/>
      <c r="AD35" s="24"/>
      <c r="AE35" s="20">
        <v>0</v>
      </c>
      <c r="AF35" s="2">
        <v>71</v>
      </c>
      <c r="AG35" s="2">
        <v>65</v>
      </c>
      <c r="AH35" s="2">
        <v>73</v>
      </c>
      <c r="AI35" s="2">
        <v>88</v>
      </c>
      <c r="AJ35" s="79"/>
      <c r="AK35" s="25" t="s">
        <v>16</v>
      </c>
      <c r="AL35" s="21"/>
    </row>
    <row r="36" spans="1:38" ht="12" thickBot="1" x14ac:dyDescent="0.25">
      <c r="A36" s="28" t="s">
        <v>63</v>
      </c>
      <c r="B36" s="29" t="s">
        <v>64</v>
      </c>
      <c r="C36" s="30">
        <v>511071005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>
        <v>73</v>
      </c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0">
        <v>1</v>
      </c>
      <c r="AF36" s="6">
        <v>61</v>
      </c>
      <c r="AG36" s="6">
        <v>60</v>
      </c>
      <c r="AH36" s="6">
        <v>93</v>
      </c>
      <c r="AI36" s="6">
        <v>108</v>
      </c>
      <c r="AJ36" s="80"/>
      <c r="AK36" s="50" t="s">
        <v>16</v>
      </c>
      <c r="AL36" s="51"/>
    </row>
    <row r="37" spans="1:38" ht="12.75" thickTop="1" thickBot="1" x14ac:dyDescent="0.25">
      <c r="A37" s="56" t="s">
        <v>27</v>
      </c>
      <c r="B37" s="57" t="s">
        <v>92</v>
      </c>
      <c r="C37" s="58">
        <v>250070001</v>
      </c>
      <c r="D37" s="59"/>
      <c r="E37" s="59" t="s">
        <v>3</v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>
        <v>78</v>
      </c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8">
        <v>1</v>
      </c>
      <c r="AF37" s="8">
        <v>66</v>
      </c>
      <c r="AG37" s="8">
        <v>60</v>
      </c>
      <c r="AH37" s="8">
        <v>82</v>
      </c>
      <c r="AI37" s="8">
        <v>97</v>
      </c>
      <c r="AJ37" s="75" t="s">
        <v>83</v>
      </c>
      <c r="AK37" s="60"/>
      <c r="AL37" s="61" t="s">
        <v>31</v>
      </c>
    </row>
    <row r="38" spans="1:38" ht="12.75" thickTop="1" thickBot="1" x14ac:dyDescent="0.25">
      <c r="A38" s="62" t="s">
        <v>46</v>
      </c>
      <c r="B38" s="63" t="s">
        <v>54</v>
      </c>
      <c r="C38" s="64">
        <v>420710012</v>
      </c>
      <c r="D38" s="65"/>
      <c r="E38" s="65">
        <v>72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4">
        <v>1</v>
      </c>
      <c r="AF38" s="9">
        <v>61</v>
      </c>
      <c r="AG38" s="9">
        <v>61</v>
      </c>
      <c r="AH38" s="9">
        <v>88</v>
      </c>
      <c r="AI38" s="9">
        <v>103</v>
      </c>
      <c r="AJ38" s="76" t="s">
        <v>83</v>
      </c>
      <c r="AK38" s="66"/>
      <c r="AL38" s="67" t="s">
        <v>53</v>
      </c>
    </row>
    <row r="39" spans="1:38" ht="12" customHeight="1" thickTop="1" x14ac:dyDescent="0.2">
      <c r="A39" s="40" t="s">
        <v>46</v>
      </c>
      <c r="B39" s="41" t="s">
        <v>90</v>
      </c>
      <c r="C39" s="42">
        <v>420030008</v>
      </c>
      <c r="D39" s="43"/>
      <c r="E39" s="43"/>
      <c r="F39" s="43"/>
      <c r="G39" s="43"/>
      <c r="H39" s="43" t="s">
        <v>3</v>
      </c>
      <c r="I39" s="43"/>
      <c r="J39" s="43">
        <v>71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2">
        <v>1</v>
      </c>
      <c r="AF39" s="4">
        <v>67</v>
      </c>
      <c r="AG39" s="4">
        <v>65</v>
      </c>
      <c r="AH39" s="4">
        <v>84</v>
      </c>
      <c r="AI39" s="5">
        <v>99</v>
      </c>
      <c r="AJ39" s="78" t="s">
        <v>84</v>
      </c>
      <c r="AK39" s="44"/>
      <c r="AL39" s="45" t="s">
        <v>47</v>
      </c>
    </row>
    <row r="40" spans="1:38" x14ac:dyDescent="0.2">
      <c r="A40" s="22" t="s">
        <v>46</v>
      </c>
      <c r="B40" s="23" t="s">
        <v>48</v>
      </c>
      <c r="C40" s="20">
        <v>420030067</v>
      </c>
      <c r="D40" s="24"/>
      <c r="E40" s="24"/>
      <c r="F40" s="24"/>
      <c r="G40" s="24"/>
      <c r="H40" s="24">
        <v>71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>
        <v>71</v>
      </c>
      <c r="AA40" s="24"/>
      <c r="AB40" s="24"/>
      <c r="AC40" s="24"/>
      <c r="AD40" s="24"/>
      <c r="AE40" s="20">
        <v>2</v>
      </c>
      <c r="AF40" s="2">
        <v>67</v>
      </c>
      <c r="AG40" s="2">
        <v>67</v>
      </c>
      <c r="AH40" s="2">
        <v>82</v>
      </c>
      <c r="AI40" s="2">
        <v>97</v>
      </c>
      <c r="AJ40" s="79"/>
      <c r="AK40" s="25"/>
      <c r="AL40" s="21" t="s">
        <v>47</v>
      </c>
    </row>
    <row r="41" spans="1:38" x14ac:dyDescent="0.2">
      <c r="A41" s="22" t="s">
        <v>46</v>
      </c>
      <c r="B41" s="23" t="s">
        <v>91</v>
      </c>
      <c r="C41" s="20">
        <v>420031008</v>
      </c>
      <c r="D41" s="24"/>
      <c r="E41" s="24"/>
      <c r="F41" s="24"/>
      <c r="G41" s="24"/>
      <c r="H41" s="24">
        <v>74</v>
      </c>
      <c r="I41" s="24">
        <v>77</v>
      </c>
      <c r="J41" s="24">
        <v>71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>
        <v>74</v>
      </c>
      <c r="AB41" s="24"/>
      <c r="AC41" s="24"/>
      <c r="AD41" s="24"/>
      <c r="AE41" s="20">
        <v>4</v>
      </c>
      <c r="AF41" s="2">
        <v>68</v>
      </c>
      <c r="AG41" s="2">
        <v>71</v>
      </c>
      <c r="AH41" s="2">
        <v>81</v>
      </c>
      <c r="AI41" s="2">
        <v>96</v>
      </c>
      <c r="AJ41" s="79"/>
      <c r="AK41" s="25"/>
      <c r="AL41" s="21" t="s">
        <v>47</v>
      </c>
    </row>
    <row r="42" spans="1:38" ht="12" thickBot="1" x14ac:dyDescent="0.25">
      <c r="A42" s="28" t="s">
        <v>46</v>
      </c>
      <c r="B42" s="29" t="s">
        <v>49</v>
      </c>
      <c r="C42" s="30">
        <v>420050001</v>
      </c>
      <c r="D42" s="32"/>
      <c r="E42" s="32"/>
      <c r="F42" s="32"/>
      <c r="G42" s="32"/>
      <c r="H42" s="32"/>
      <c r="I42" s="32">
        <v>75</v>
      </c>
      <c r="J42" s="32"/>
      <c r="K42" s="32"/>
      <c r="L42" s="32"/>
      <c r="M42" s="32">
        <v>72</v>
      </c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>
        <v>77</v>
      </c>
      <c r="AB42" s="32"/>
      <c r="AC42" s="32"/>
      <c r="AD42" s="32"/>
      <c r="AE42" s="30">
        <v>3</v>
      </c>
      <c r="AF42" s="6">
        <v>65</v>
      </c>
      <c r="AG42" s="6">
        <v>70</v>
      </c>
      <c r="AH42" s="6">
        <v>85</v>
      </c>
      <c r="AI42" s="6">
        <v>100</v>
      </c>
      <c r="AJ42" s="80"/>
      <c r="AK42" s="50"/>
      <c r="AL42" s="51" t="s">
        <v>47</v>
      </c>
    </row>
    <row r="43" spans="1:38" ht="12" thickTop="1" x14ac:dyDescent="0.2">
      <c r="A43" s="40" t="s">
        <v>17</v>
      </c>
      <c r="B43" s="41" t="s">
        <v>93</v>
      </c>
      <c r="C43" s="42">
        <v>230090102</v>
      </c>
      <c r="D43" s="43"/>
      <c r="E43" s="43"/>
      <c r="F43" s="43"/>
      <c r="G43" s="43">
        <v>72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2">
        <v>1</v>
      </c>
      <c r="AF43" s="4">
        <v>65</v>
      </c>
      <c r="AG43" s="4">
        <v>68</v>
      </c>
      <c r="AH43" s="4">
        <v>81</v>
      </c>
      <c r="AI43" s="5">
        <v>96</v>
      </c>
      <c r="AJ43" s="78" t="s">
        <v>85</v>
      </c>
      <c r="AK43" s="44"/>
      <c r="AL43" s="45"/>
    </row>
    <row r="44" spans="1:38" x14ac:dyDescent="0.2">
      <c r="A44" s="22" t="s">
        <v>27</v>
      </c>
      <c r="B44" s="23" t="s">
        <v>28</v>
      </c>
      <c r="C44" s="20">
        <v>250010002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>
        <v>73</v>
      </c>
      <c r="U44" s="24">
        <v>71</v>
      </c>
      <c r="V44" s="24"/>
      <c r="W44" s="24"/>
      <c r="X44" s="24"/>
      <c r="Y44" s="24"/>
      <c r="Z44" s="24"/>
      <c r="AA44" s="24"/>
      <c r="AB44" s="24"/>
      <c r="AC44" s="24"/>
      <c r="AD44" s="24"/>
      <c r="AE44" s="20">
        <v>2</v>
      </c>
      <c r="AF44" s="2">
        <v>64</v>
      </c>
      <c r="AG44" s="2">
        <v>63</v>
      </c>
      <c r="AH44" s="2">
        <v>90</v>
      </c>
      <c r="AI44" s="2">
        <v>105</v>
      </c>
      <c r="AJ44" s="79"/>
      <c r="AK44" s="25"/>
      <c r="AL44" s="21"/>
    </row>
    <row r="45" spans="1:38" x14ac:dyDescent="0.2">
      <c r="A45" s="22" t="s">
        <v>27</v>
      </c>
      <c r="B45" s="23" t="s">
        <v>29</v>
      </c>
      <c r="C45" s="20">
        <v>250051004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>
        <v>73</v>
      </c>
      <c r="U45" s="24"/>
      <c r="V45" s="24"/>
      <c r="W45" s="24">
        <v>71</v>
      </c>
      <c r="X45" s="24"/>
      <c r="Y45" s="24"/>
      <c r="Z45" s="24"/>
      <c r="AA45" s="24"/>
      <c r="AB45" s="24"/>
      <c r="AC45" s="24"/>
      <c r="AD45" s="24"/>
      <c r="AE45" s="20">
        <v>2</v>
      </c>
      <c r="AF45" s="2" t="s">
        <v>3</v>
      </c>
      <c r="AG45" s="2">
        <v>66</v>
      </c>
      <c r="AH45" s="2" t="s">
        <v>3</v>
      </c>
      <c r="AI45" s="2" t="s">
        <v>3</v>
      </c>
      <c r="AJ45" s="79"/>
      <c r="AK45" s="25"/>
      <c r="AL45" s="21"/>
    </row>
    <row r="46" spans="1:38" x14ac:dyDescent="0.2">
      <c r="A46" s="22" t="s">
        <v>27</v>
      </c>
      <c r="B46" s="23" t="s">
        <v>30</v>
      </c>
      <c r="C46" s="20">
        <v>250051006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>
        <v>76</v>
      </c>
      <c r="U46" s="24">
        <v>72</v>
      </c>
      <c r="V46" s="24"/>
      <c r="W46" s="24"/>
      <c r="X46" s="24"/>
      <c r="Y46" s="24"/>
      <c r="Z46" s="24"/>
      <c r="AA46" s="24"/>
      <c r="AB46" s="24"/>
      <c r="AC46" s="24"/>
      <c r="AD46" s="24"/>
      <c r="AE46" s="20">
        <v>2</v>
      </c>
      <c r="AF46" s="2">
        <v>63</v>
      </c>
      <c r="AG46" s="2">
        <v>64</v>
      </c>
      <c r="AH46" s="2">
        <v>89</v>
      </c>
      <c r="AI46" s="2">
        <v>104</v>
      </c>
      <c r="AJ46" s="79"/>
      <c r="AK46" s="25"/>
      <c r="AL46" s="21"/>
    </row>
    <row r="47" spans="1:38" x14ac:dyDescent="0.2">
      <c r="A47" s="22" t="s">
        <v>46</v>
      </c>
      <c r="B47" s="23" t="s">
        <v>51</v>
      </c>
      <c r="C47" s="20">
        <v>420590002</v>
      </c>
      <c r="D47" s="24"/>
      <c r="E47" s="24"/>
      <c r="F47" s="24"/>
      <c r="G47" s="24"/>
      <c r="H47" s="24">
        <v>71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0">
        <v>1</v>
      </c>
      <c r="AF47" s="2" t="s">
        <v>3</v>
      </c>
      <c r="AG47" s="2">
        <v>59</v>
      </c>
      <c r="AH47" s="2">
        <v>97</v>
      </c>
      <c r="AI47" s="2">
        <v>112</v>
      </c>
      <c r="AJ47" s="79"/>
      <c r="AK47" s="25"/>
      <c r="AL47" s="21"/>
    </row>
    <row r="48" spans="1:38" x14ac:dyDescent="0.2">
      <c r="A48" s="22" t="s">
        <v>46</v>
      </c>
      <c r="B48" s="23" t="s">
        <v>52</v>
      </c>
      <c r="C48" s="20">
        <v>420630004</v>
      </c>
      <c r="D48" s="24"/>
      <c r="E48" s="24"/>
      <c r="F48" s="24"/>
      <c r="G48" s="24"/>
      <c r="H48" s="24">
        <v>74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0">
        <v>1</v>
      </c>
      <c r="AF48" s="2">
        <v>66</v>
      </c>
      <c r="AG48" s="2">
        <v>66</v>
      </c>
      <c r="AH48" s="2">
        <v>82</v>
      </c>
      <c r="AI48" s="2">
        <v>97</v>
      </c>
      <c r="AJ48" s="79"/>
      <c r="AK48" s="25"/>
      <c r="AL48" s="21"/>
    </row>
    <row r="49" spans="1:38" x14ac:dyDescent="0.2">
      <c r="A49" s="22" t="s">
        <v>46</v>
      </c>
      <c r="B49" s="23" t="s">
        <v>55</v>
      </c>
      <c r="C49" s="20">
        <v>420850100</v>
      </c>
      <c r="D49" s="24"/>
      <c r="E49" s="24"/>
      <c r="F49" s="24"/>
      <c r="G49" s="24"/>
      <c r="H49" s="24"/>
      <c r="I49" s="24"/>
      <c r="J49" s="24"/>
      <c r="K49" s="24">
        <v>72</v>
      </c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0">
        <v>1</v>
      </c>
      <c r="AF49" s="2">
        <v>66</v>
      </c>
      <c r="AG49" s="2">
        <v>63</v>
      </c>
      <c r="AH49" s="2">
        <v>85</v>
      </c>
      <c r="AI49" s="2">
        <v>100</v>
      </c>
      <c r="AJ49" s="79"/>
      <c r="AK49" s="25"/>
      <c r="AL49" s="21"/>
    </row>
    <row r="50" spans="1:38" x14ac:dyDescent="0.2">
      <c r="A50" s="26" t="s">
        <v>58</v>
      </c>
      <c r="B50" s="27" t="s">
        <v>59</v>
      </c>
      <c r="C50" s="20">
        <v>440030002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>
        <v>80</v>
      </c>
      <c r="X50" s="24"/>
      <c r="Y50" s="24"/>
      <c r="Z50" s="24"/>
      <c r="AA50" s="24"/>
      <c r="AB50" s="24"/>
      <c r="AC50" s="24"/>
      <c r="AD50" s="24"/>
      <c r="AE50" s="20">
        <v>1</v>
      </c>
      <c r="AF50" s="2">
        <v>67</v>
      </c>
      <c r="AG50" s="2">
        <v>65</v>
      </c>
      <c r="AH50" s="2">
        <v>84</v>
      </c>
      <c r="AI50" s="2">
        <v>99</v>
      </c>
      <c r="AJ50" s="79"/>
      <c r="AK50" s="25"/>
      <c r="AL50" s="21"/>
    </row>
    <row r="51" spans="1:38" x14ac:dyDescent="0.2">
      <c r="A51" s="26" t="s">
        <v>58</v>
      </c>
      <c r="B51" s="27" t="s">
        <v>60</v>
      </c>
      <c r="C51" s="20">
        <v>440071010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>
        <v>73</v>
      </c>
      <c r="X51" s="24"/>
      <c r="Y51" s="24">
        <v>74</v>
      </c>
      <c r="Z51" s="24"/>
      <c r="AA51" s="24"/>
      <c r="AB51" s="24"/>
      <c r="AC51" s="24"/>
      <c r="AD51" s="24"/>
      <c r="AE51" s="20">
        <v>2</v>
      </c>
      <c r="AF51" s="2">
        <v>69</v>
      </c>
      <c r="AG51" s="2">
        <v>64</v>
      </c>
      <c r="AH51" s="2">
        <v>85</v>
      </c>
      <c r="AI51" s="2">
        <v>100</v>
      </c>
      <c r="AJ51" s="79"/>
      <c r="AK51" s="25"/>
      <c r="AL51" s="21"/>
    </row>
    <row r="52" spans="1:38" x14ac:dyDescent="0.2">
      <c r="A52" s="26" t="s">
        <v>58</v>
      </c>
      <c r="B52" s="27" t="s">
        <v>61</v>
      </c>
      <c r="C52" s="20">
        <v>440090007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>
        <v>77</v>
      </c>
      <c r="U52" s="24">
        <v>74</v>
      </c>
      <c r="V52" s="24"/>
      <c r="W52" s="24"/>
      <c r="X52" s="24"/>
      <c r="Y52" s="24"/>
      <c r="Z52" s="24"/>
      <c r="AA52" s="24"/>
      <c r="AB52" s="24"/>
      <c r="AC52" s="24"/>
      <c r="AD52" s="24"/>
      <c r="AE52" s="20">
        <v>2</v>
      </c>
      <c r="AF52" s="2">
        <v>68</v>
      </c>
      <c r="AG52" s="2">
        <v>67</v>
      </c>
      <c r="AH52" s="2">
        <v>80</v>
      </c>
      <c r="AI52" s="2">
        <v>95</v>
      </c>
      <c r="AJ52" s="79"/>
      <c r="AK52" s="25"/>
      <c r="AL52" s="21"/>
    </row>
    <row r="53" spans="1:38" ht="12" thickBot="1" x14ac:dyDescent="0.25">
      <c r="A53" s="28" t="s">
        <v>58</v>
      </c>
      <c r="B53" s="29" t="s">
        <v>62</v>
      </c>
      <c r="C53" s="30">
        <v>440090008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2">
        <v>87</v>
      </c>
      <c r="U53" s="32">
        <v>71</v>
      </c>
      <c r="V53" s="31"/>
      <c r="W53" s="31"/>
      <c r="X53" s="31"/>
      <c r="Y53" s="31"/>
      <c r="Z53" s="31"/>
      <c r="AA53" s="31"/>
      <c r="AB53" s="31"/>
      <c r="AC53" s="31"/>
      <c r="AD53" s="31"/>
      <c r="AE53" s="30">
        <v>2</v>
      </c>
      <c r="AF53" s="6" t="s">
        <v>3</v>
      </c>
      <c r="AG53" s="6">
        <v>67</v>
      </c>
      <c r="AH53" s="6" t="s">
        <v>3</v>
      </c>
      <c r="AI53" s="6" t="s">
        <v>3</v>
      </c>
      <c r="AJ53" s="80"/>
      <c r="AK53" s="33"/>
      <c r="AL53" s="34"/>
    </row>
    <row r="54" spans="1:38" ht="12" thickTop="1" x14ac:dyDescent="0.2"/>
    <row r="55" spans="1:38" x14ac:dyDescent="0.2">
      <c r="AF55" s="1" t="s">
        <v>86</v>
      </c>
    </row>
  </sheetData>
  <sortState xmlns:xlrd2="http://schemas.microsoft.com/office/spreadsheetml/2017/richdata2" ref="A4:AL51">
    <sortCondition ref="C4:C51"/>
  </sortState>
  <mergeCells count="7">
    <mergeCell ref="AJ43:AJ53"/>
    <mergeCell ref="A4:B4"/>
    <mergeCell ref="AJ6:AJ22"/>
    <mergeCell ref="AJ23:AJ29"/>
    <mergeCell ref="AJ30:AJ33"/>
    <mergeCell ref="AJ34:AJ36"/>
    <mergeCell ref="AJ39:AJ42"/>
  </mergeCells>
  <conditionalFormatting sqref="T53:U53 D5:AG52">
    <cfRule type="cellIs" dxfId="18" priority="262" operator="greaterThan">
      <formula>1000</formula>
    </cfRule>
    <cfRule type="cellIs" dxfId="17" priority="263" operator="greaterThan">
      <formula>85</formula>
    </cfRule>
    <cfRule type="cellIs" dxfId="16" priority="264" operator="greaterThan">
      <formula>70</formula>
    </cfRule>
    <cfRule type="cellIs" dxfId="15" priority="265" operator="greaterThan">
      <formula>54</formula>
    </cfRule>
  </conditionalFormatting>
  <conditionalFormatting sqref="AH46:AH52 AH5:AH44">
    <cfRule type="cellIs" dxfId="14" priority="252" operator="lessThan">
      <formula>71</formula>
    </cfRule>
  </conditionalFormatting>
  <conditionalFormatting sqref="AF5:AF52">
    <cfRule type="cellIs" dxfId="13" priority="178" operator="greaterThan">
      <formula>1000</formula>
    </cfRule>
    <cfRule type="cellIs" dxfId="12" priority="179" operator="greaterThan">
      <formula>84</formula>
    </cfRule>
    <cfRule type="cellIs" dxfId="11" priority="180" operator="greaterThan">
      <formula>75</formula>
    </cfRule>
    <cfRule type="cellIs" dxfId="10" priority="181" operator="greaterThan">
      <formula>70</formula>
    </cfRule>
  </conditionalFormatting>
  <conditionalFormatting sqref="AE53:AG53">
    <cfRule type="cellIs" dxfId="9" priority="18" operator="greaterThan">
      <formula>1000</formula>
    </cfRule>
    <cfRule type="cellIs" dxfId="8" priority="19" operator="greaterThan">
      <formula>85</formula>
    </cfRule>
    <cfRule type="cellIs" dxfId="7" priority="20" operator="greaterThan">
      <formula>70</formula>
    </cfRule>
    <cfRule type="cellIs" dxfId="6" priority="21" operator="greaterThan">
      <formula>54</formula>
    </cfRule>
  </conditionalFormatting>
  <conditionalFormatting sqref="AF53">
    <cfRule type="cellIs" dxfId="5" priority="13" operator="greaterThan">
      <formula>1000</formula>
    </cfRule>
    <cfRule type="cellIs" dxfId="4" priority="14" operator="greaterThan">
      <formula>84</formula>
    </cfRule>
    <cfRule type="cellIs" dxfId="3" priority="15" operator="greaterThan">
      <formula>75</formula>
    </cfRule>
    <cfRule type="cellIs" dxfId="2" priority="16" operator="greaterThan">
      <formula>70</formula>
    </cfRule>
  </conditionalFormatting>
  <conditionalFormatting sqref="D1:AD3">
    <cfRule type="cellIs" dxfId="1" priority="12" operator="greaterThan">
      <formula>0</formula>
    </cfRule>
  </conditionalFormatting>
  <conditionalFormatting sqref="AI46:AI52 AI5:AI44">
    <cfRule type="cellIs" dxfId="0" priority="11" operator="lessThan">
      <formula>76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Downs, Tom</dc:creator>
  <cp:lastModifiedBy>Downs, Tom</cp:lastModifiedBy>
  <dcterms:created xsi:type="dcterms:W3CDTF">2021-03-16T12:53:57Z</dcterms:created>
  <dcterms:modified xsi:type="dcterms:W3CDTF">2021-06-25T22:37:59Z</dcterms:modified>
</cp:coreProperties>
</file>