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ise.E.Cormier\Desktop\"/>
    </mc:Choice>
  </mc:AlternateContent>
  <bookViews>
    <workbookView xWindow="0" yWindow="0" windowWidth="21600" windowHeight="10095" tabRatio="695"/>
  </bookViews>
  <sheets>
    <sheet name="README" sheetId="23" r:id="rId1"/>
    <sheet name="23001HPMSVTypeYear" sheetId="5" r:id="rId2"/>
    <sheet name="23005HPMSVTypeYear" sheetId="6" r:id="rId3"/>
    <sheet name="23009HPMSVTypeYear" sheetId="9" r:id="rId4"/>
    <sheet name="23013HPMSVTypeYear" sheetId="11" r:id="rId5"/>
    <sheet name="23015HPMSVTypeYear" sheetId="12" r:id="rId6"/>
    <sheet name="23023HPMSVTypeYear" sheetId="16" r:id="rId7"/>
    <sheet name="23027HPMSVTypeYear" sheetId="18" r:id="rId8"/>
    <sheet name="23031HPMSVTypeYear" sheetId="20" r:id="rId9"/>
    <sheet name="HPMSVType" sheetId="2" r:id="rId10"/>
    <sheet name="HPMSVTypeYearTemp" sheetId="1" r:id="rId11"/>
    <sheet name="M14Conversion" sheetId="7" r:id="rId12"/>
  </sheets>
  <calcPr calcId="171027"/>
</workbook>
</file>

<file path=xl/calcChain.xml><?xml version="1.0" encoding="utf-8"?>
<calcChain xmlns="http://schemas.openxmlformats.org/spreadsheetml/2006/main">
  <c r="F6" i="7" l="1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E8" i="7"/>
  <c r="E7" i="7"/>
  <c r="E6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E5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E4" i="7"/>
  <c r="T9" i="7" l="1"/>
  <c r="T20" i="7" s="1"/>
  <c r="P9" i="7"/>
  <c r="P20" i="7" s="1"/>
  <c r="L9" i="7"/>
  <c r="L20" i="7" s="1"/>
  <c r="H9" i="7"/>
  <c r="H20" i="7" s="1"/>
  <c r="U19" i="7"/>
  <c r="X7" i="7"/>
  <c r="S9" i="7"/>
  <c r="S20" i="7" s="1"/>
  <c r="O9" i="7"/>
  <c r="O20" i="7" s="1"/>
  <c r="K9" i="7"/>
  <c r="K20" i="7" s="1"/>
  <c r="G9" i="7"/>
  <c r="G20" i="7" s="1"/>
  <c r="R9" i="7"/>
  <c r="R20" i="7" s="1"/>
  <c r="N9" i="7"/>
  <c r="N20" i="7" s="1"/>
  <c r="J9" i="7"/>
  <c r="J20" i="7" s="1"/>
  <c r="X5" i="7"/>
  <c r="X4" i="7"/>
  <c r="Q9" i="7"/>
  <c r="Q20" i="7" s="1"/>
  <c r="M9" i="7"/>
  <c r="M20" i="7" s="1"/>
  <c r="I9" i="7"/>
  <c r="I20" i="7" s="1"/>
  <c r="X6" i="7"/>
  <c r="X8" i="7"/>
  <c r="F9" i="7"/>
  <c r="F20" i="7" s="1"/>
  <c r="E9" i="7"/>
  <c r="X9" i="7" l="1"/>
  <c r="U9" i="7"/>
  <c r="U20" i="7" s="1"/>
  <c r="E20" i="7"/>
</calcChain>
</file>

<file path=xl/sharedStrings.xml><?xml version="1.0" encoding="utf-8"?>
<sst xmlns="http://schemas.openxmlformats.org/spreadsheetml/2006/main" count="100" uniqueCount="36">
  <si>
    <t>HPMSVtypeID</t>
  </si>
  <si>
    <t>yearID</t>
  </si>
  <si>
    <t>HPMSBaseYearVMT</t>
  </si>
  <si>
    <t>HPMSVtypeName</t>
  </si>
  <si>
    <t>Motorcycles</t>
  </si>
  <si>
    <t>Light Duty Vehicles</t>
  </si>
  <si>
    <t>Buses</t>
  </si>
  <si>
    <t>Single Unit Trucks</t>
  </si>
  <si>
    <t>Combination Trucks</t>
  </si>
  <si>
    <t>Androscoggin</t>
  </si>
  <si>
    <t>Aroostook</t>
  </si>
  <si>
    <t>Cumberland</t>
  </si>
  <si>
    <t>Franklin</t>
  </si>
  <si>
    <t>Hancock</t>
  </si>
  <si>
    <t>Kennebec</t>
  </si>
  <si>
    <t>Knox</t>
  </si>
  <si>
    <t>Lincoln</t>
  </si>
  <si>
    <t>Oxford</t>
  </si>
  <si>
    <t>Penobscot</t>
  </si>
  <si>
    <t>Piscataquis</t>
  </si>
  <si>
    <t>Sagadahoc</t>
  </si>
  <si>
    <t>Somerset</t>
  </si>
  <si>
    <t>Waldo</t>
  </si>
  <si>
    <t>Washington</t>
  </si>
  <si>
    <t>York</t>
  </si>
  <si>
    <t>baseYearOffNetVMT</t>
  </si>
  <si>
    <t>check</t>
  </si>
  <si>
    <t>Total VMT</t>
  </si>
  <si>
    <t xml:space="preserve">The MOVES2014 HPMS class (25) was created by adding class 20 and 30 together. </t>
  </si>
  <si>
    <t xml:space="preserve">The results were compiled for the MOVES2014 formats. </t>
  </si>
  <si>
    <t>We applied the 2016 Actual VMT to the 2010 VMT by HPMS class</t>
  </si>
  <si>
    <t>boundaries to create new 2016 VMT by HPMS class.</t>
  </si>
  <si>
    <t>Ed Beckwith updated the VMT for the boundry changes along with the ramp and road distributions for the Conformity Analysis.</t>
  </si>
  <si>
    <t>Created 5/09/18 by D.Cormier for the 2018 Transportation Conformity Analysis.</t>
  </si>
  <si>
    <t xml:space="preserve">Future years (2025, 2035, 2040) were grown out from the most recent growth calculations. </t>
  </si>
  <si>
    <t xml:space="preserve">05/09/18 Updated to use for 2018 Transportation Conformity Analysis to represent 2035 Build Year.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</si>
</sst>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22"/>
      <name val="Arial"/>
      <family val="2"/>
    </font>
    <font>
      <b/>
      <sz val="10"/>
      <color rgb="FFFF0000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2">
    <xf numFmtId="0" fontId="0" fillId="0" borderId="0"/>
    <xf numFmtId="0" fontId="3" fillId="0" borderId="0"/>
    <xf numFmtId="0" fontId="8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22" fillId="22" borderId="0" applyNumberFormat="0" applyBorder="0" applyAlignment="0" applyProtection="0"/>
    <xf numFmtId="0" fontId="10" fillId="23" borderId="8" applyNumberFormat="0" applyFon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14">
    <xf numFmtId="0" fontId="0" fillId="0" borderId="0" xfId="0"/>
    <xf numFmtId="0" fontId="4" fillId="0" borderId="0" xfId="1" applyFont="1"/>
    <xf numFmtId="0" fontId="3" fillId="0" borderId="0" xfId="1"/>
    <xf numFmtId="0" fontId="3" fillId="0" borderId="0" xfId="1" applyFont="1"/>
    <xf numFmtId="0" fontId="5" fillId="0" borderId="0" xfId="1" applyFont="1"/>
    <xf numFmtId="0" fontId="6" fillId="0" borderId="0" xfId="1" applyFont="1"/>
    <xf numFmtId="0" fontId="4" fillId="0" borderId="0" xfId="1" applyFont="1" applyAlignment="1">
      <alignment horizontal="right"/>
    </xf>
    <xf numFmtId="0" fontId="3" fillId="0" borderId="0" xfId="1" applyAlignment="1">
      <alignment horizontal="right"/>
    </xf>
    <xf numFmtId="0" fontId="0" fillId="0" borderId="0" xfId="0" applyAlignment="1">
      <alignment horizontal="right"/>
    </xf>
    <xf numFmtId="0" fontId="3" fillId="0" borderId="1" xfId="1" applyBorder="1" applyAlignment="1">
      <alignment horizontal="right"/>
    </xf>
    <xf numFmtId="0" fontId="0" fillId="0" borderId="1" xfId="0" applyBorder="1" applyAlignment="1">
      <alignment horizontal="right"/>
    </xf>
    <xf numFmtId="14" fontId="6" fillId="0" borderId="0" xfId="1" applyNumberFormat="1" applyFont="1"/>
    <xf numFmtId="0" fontId="7" fillId="0" borderId="0" xfId="0" applyFont="1" applyAlignment="1">
      <alignment horizontal="right"/>
    </xf>
    <xf numFmtId="0" fontId="26" fillId="0" borderId="0" xfId="0" applyFont="1"/>
  </cellXfs>
  <cellStyles count="52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60% - Accent1 2" xfId="19"/>
    <cellStyle name="60% - Accent2 2" xfId="20"/>
    <cellStyle name="60% - Accent3 2" xfId="21"/>
    <cellStyle name="60% - Accent4 2" xfId="22"/>
    <cellStyle name="60% - Accent5 2" xfId="23"/>
    <cellStyle name="60% - Accent6 2" xfId="24"/>
    <cellStyle name="Accent1 2" xfId="25"/>
    <cellStyle name="Accent2 2" xfId="26"/>
    <cellStyle name="Accent3 2" xfId="27"/>
    <cellStyle name="Accent4 2" xfId="28"/>
    <cellStyle name="Accent5 2" xfId="29"/>
    <cellStyle name="Accent6 2" xfId="30"/>
    <cellStyle name="Bad 2" xfId="31"/>
    <cellStyle name="Calculation 2" xfId="32"/>
    <cellStyle name="Check Cell 2" xfId="33"/>
    <cellStyle name="Comma 2" xfId="6"/>
    <cellStyle name="Comma 3" xfId="50"/>
    <cellStyle name="Explanatory Text 2" xfId="34"/>
    <cellStyle name="Good 2" xfId="35"/>
    <cellStyle name="Heading 1 2" xfId="36"/>
    <cellStyle name="Heading 2 2" xfId="37"/>
    <cellStyle name="Heading 3 2" xfId="38"/>
    <cellStyle name="Heading 4 2" xfId="39"/>
    <cellStyle name="Input 2" xfId="40"/>
    <cellStyle name="Linked Cell 2" xfId="41"/>
    <cellStyle name="Neutral 2" xfId="42"/>
    <cellStyle name="Normal" xfId="0" builtinId="0"/>
    <cellStyle name="Normal 2" xfId="1"/>
    <cellStyle name="Normal 2 3" xfId="51"/>
    <cellStyle name="Normal 3" xfId="2"/>
    <cellStyle name="Normal 3 2" xfId="3"/>
    <cellStyle name="Normal 4" xfId="4"/>
    <cellStyle name="Normal 5" xfId="48"/>
    <cellStyle name="Note 2" xfId="43"/>
    <cellStyle name="Output 2" xfId="44"/>
    <cellStyle name="Percent 2" xfId="5"/>
    <cellStyle name="Percent 3" xfId="49"/>
    <cellStyle name="Title 2" xfId="45"/>
    <cellStyle name="Total 2" xfId="46"/>
    <cellStyle name="Warning Text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>
      <selection activeCell="C27" sqref="C27"/>
    </sheetView>
  </sheetViews>
  <sheetFormatPr defaultRowHeight="15" x14ac:dyDescent="0.25"/>
  <sheetData>
    <row r="1" spans="1:1" x14ac:dyDescent="0.25">
      <c r="A1" s="13" t="s">
        <v>35</v>
      </c>
    </row>
    <row r="2" spans="1:1" x14ac:dyDescent="0.25">
      <c r="A2" s="13" t="s">
        <v>32</v>
      </c>
    </row>
    <row r="5" spans="1:1" x14ac:dyDescent="0.25">
      <c r="A5" t="s">
        <v>30</v>
      </c>
    </row>
    <row r="6" spans="1:1" x14ac:dyDescent="0.25">
      <c r="A6" t="s">
        <v>31</v>
      </c>
    </row>
    <row r="8" spans="1:1" x14ac:dyDescent="0.25">
      <c r="A8" t="s">
        <v>34</v>
      </c>
    </row>
    <row r="10" spans="1:1" x14ac:dyDescent="0.25">
      <c r="A10" t="s">
        <v>28</v>
      </c>
    </row>
    <row r="12" spans="1:1" x14ac:dyDescent="0.25">
      <c r="A12" t="s">
        <v>29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G13" sqref="G13"/>
    </sheetView>
  </sheetViews>
  <sheetFormatPr defaultRowHeight="15" x14ac:dyDescent="0.25"/>
  <sheetData>
    <row r="1" spans="1:2" x14ac:dyDescent="0.25">
      <c r="A1" t="s">
        <v>0</v>
      </c>
      <c r="B1" t="s">
        <v>3</v>
      </c>
    </row>
    <row r="2" spans="1:2" x14ac:dyDescent="0.25">
      <c r="A2">
        <v>10</v>
      </c>
      <c r="B2" t="s">
        <v>4</v>
      </c>
    </row>
    <row r="3" spans="1:2" x14ac:dyDescent="0.25">
      <c r="A3">
        <v>25</v>
      </c>
      <c r="B3" t="s">
        <v>5</v>
      </c>
    </row>
    <row r="4" spans="1:2" x14ac:dyDescent="0.25">
      <c r="A4">
        <v>40</v>
      </c>
      <c r="B4" t="s">
        <v>6</v>
      </c>
    </row>
    <row r="5" spans="1:2" x14ac:dyDescent="0.25">
      <c r="A5">
        <v>50</v>
      </c>
      <c r="B5" t="s">
        <v>7</v>
      </c>
    </row>
    <row r="6" spans="1:2" x14ac:dyDescent="0.25">
      <c r="A6">
        <v>60</v>
      </c>
      <c r="B6" t="s">
        <v>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2035</v>
      </c>
    </row>
    <row r="3" spans="1:3" x14ac:dyDescent="0.25">
      <c r="A3">
        <v>25</v>
      </c>
      <c r="B3">
        <v>2035</v>
      </c>
    </row>
    <row r="4" spans="1:3" x14ac:dyDescent="0.25">
      <c r="A4">
        <v>40</v>
      </c>
      <c r="B4">
        <v>2035</v>
      </c>
    </row>
    <row r="5" spans="1:3" x14ac:dyDescent="0.25">
      <c r="A5">
        <v>50</v>
      </c>
      <c r="B5">
        <v>2035</v>
      </c>
    </row>
    <row r="6" spans="1:3" x14ac:dyDescent="0.25">
      <c r="A6">
        <v>60</v>
      </c>
      <c r="B6">
        <v>2035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workbookViewId="0"/>
  </sheetViews>
  <sheetFormatPr defaultRowHeight="15" x14ac:dyDescent="0.25"/>
  <cols>
    <col min="1" max="1" width="13.140625" style="8" bestFit="1" customWidth="1"/>
    <col min="2" max="2" width="6.28515625" style="8" bestFit="1" customWidth="1"/>
    <col min="3" max="3" width="0.7109375" style="8" customWidth="1"/>
    <col min="4" max="4" width="1.140625" style="8" customWidth="1"/>
    <col min="5" max="20" width="18.7109375" style="8" bestFit="1" customWidth="1"/>
    <col min="21" max="21" width="18.7109375" style="8" customWidth="1"/>
    <col min="22" max="23" width="14.28515625" style="8" customWidth="1"/>
    <col min="24" max="24" width="12" style="8" bestFit="1" customWidth="1"/>
    <col min="25" max="16384" width="9.140625" style="8"/>
  </cols>
  <sheetData>
    <row r="1" spans="1:24" x14ac:dyDescent="0.25">
      <c r="A1" s="5" t="s">
        <v>33</v>
      </c>
    </row>
    <row r="2" spans="1:24" s="6" customFormat="1" ht="12.75" x14ac:dyDescent="0.2">
      <c r="A2" s="6">
        <v>2035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  <c r="J2" s="6" t="s">
        <v>14</v>
      </c>
      <c r="K2" s="6" t="s">
        <v>15</v>
      </c>
      <c r="L2" s="6" t="s">
        <v>16</v>
      </c>
      <c r="M2" s="6" t="s">
        <v>17</v>
      </c>
      <c r="N2" s="6" t="s">
        <v>18</v>
      </c>
      <c r="O2" s="6" t="s">
        <v>19</v>
      </c>
      <c r="P2" s="6" t="s">
        <v>20</v>
      </c>
      <c r="Q2" s="6" t="s">
        <v>21</v>
      </c>
      <c r="R2" s="6" t="s">
        <v>22</v>
      </c>
      <c r="S2" s="6" t="s">
        <v>23</v>
      </c>
      <c r="T2" s="6" t="s">
        <v>24</v>
      </c>
    </row>
    <row r="3" spans="1:24" s="12" customFormat="1" x14ac:dyDescent="0.25">
      <c r="A3" s="6" t="s">
        <v>0</v>
      </c>
      <c r="B3" s="6" t="s">
        <v>1</v>
      </c>
      <c r="E3" s="12">
        <v>23001</v>
      </c>
      <c r="F3" s="12">
        <v>23003</v>
      </c>
      <c r="G3" s="12">
        <v>23005</v>
      </c>
      <c r="H3" s="12">
        <v>23007</v>
      </c>
      <c r="I3" s="12">
        <v>23009</v>
      </c>
      <c r="J3" s="12">
        <v>23011</v>
      </c>
      <c r="K3" s="12">
        <v>23013</v>
      </c>
      <c r="L3" s="12">
        <v>23015</v>
      </c>
      <c r="M3" s="12">
        <v>23017</v>
      </c>
      <c r="N3" s="12">
        <v>23019</v>
      </c>
      <c r="O3" s="12">
        <v>23021</v>
      </c>
      <c r="P3" s="12">
        <v>23023</v>
      </c>
      <c r="Q3" s="12">
        <v>23025</v>
      </c>
      <c r="R3" s="12">
        <v>23027</v>
      </c>
      <c r="S3" s="12">
        <v>23029</v>
      </c>
      <c r="T3" s="12">
        <v>23031</v>
      </c>
      <c r="V3" s="6" t="s">
        <v>0</v>
      </c>
      <c r="W3" s="6" t="s">
        <v>1</v>
      </c>
      <c r="X3" s="6" t="s">
        <v>27</v>
      </c>
    </row>
    <row r="4" spans="1:24" x14ac:dyDescent="0.25">
      <c r="A4" s="7">
        <v>10</v>
      </c>
      <c r="B4" s="2">
        <v>2035</v>
      </c>
      <c r="E4" s="8">
        <f>E13</f>
        <v>11102635.146498131</v>
      </c>
      <c r="F4" s="8">
        <f t="shared" ref="F4:T4" si="0">F13</f>
        <v>8919658.6159240082</v>
      </c>
      <c r="G4" s="8">
        <f t="shared" si="0"/>
        <v>32914943.770847008</v>
      </c>
      <c r="H4" s="8">
        <f t="shared" si="0"/>
        <v>4909499.173414005</v>
      </c>
      <c r="I4" s="8">
        <f t="shared" si="0"/>
        <v>10939064.148971099</v>
      </c>
      <c r="J4" s="8">
        <f t="shared" si="0"/>
        <v>16845532.239121281</v>
      </c>
      <c r="K4" s="8">
        <f t="shared" si="0"/>
        <v>5140957.2205935419</v>
      </c>
      <c r="L4" s="8">
        <f t="shared" si="0"/>
        <v>5694840.4208639143</v>
      </c>
      <c r="M4" s="8">
        <f t="shared" si="0"/>
        <v>8307386.4582176879</v>
      </c>
      <c r="N4" s="8">
        <f t="shared" si="0"/>
        <v>17976322.926569257</v>
      </c>
      <c r="O4" s="8">
        <f t="shared" si="0"/>
        <v>2472624.2202088642</v>
      </c>
      <c r="P4" s="8">
        <f t="shared" si="0"/>
        <v>5045150.5904805847</v>
      </c>
      <c r="Q4" s="8">
        <f t="shared" si="0"/>
        <v>8181704.4250478903</v>
      </c>
      <c r="R4" s="8">
        <f t="shared" si="0"/>
        <v>5798746.9508923981</v>
      </c>
      <c r="S4" s="8">
        <f t="shared" si="0"/>
        <v>5496389.4878298454</v>
      </c>
      <c r="T4" s="8">
        <f t="shared" si="0"/>
        <v>25571033.966355022</v>
      </c>
      <c r="V4" s="7">
        <v>10</v>
      </c>
      <c r="W4" s="7">
        <v>2016</v>
      </c>
      <c r="X4" s="8">
        <f>SUM(E4:T4)</f>
        <v>175316489.76183453</v>
      </c>
    </row>
    <row r="5" spans="1:24" x14ac:dyDescent="0.25">
      <c r="A5" s="7">
        <v>25</v>
      </c>
      <c r="B5" s="2">
        <v>2035</v>
      </c>
      <c r="E5" s="8">
        <f>E14+E15</f>
        <v>990167321.29054475</v>
      </c>
      <c r="F5" s="8">
        <f t="shared" ref="F5:T5" si="1">F14+F15</f>
        <v>672572450.66428816</v>
      </c>
      <c r="G5" s="8">
        <f t="shared" si="1"/>
        <v>3230198957.0338464</v>
      </c>
      <c r="H5" s="8">
        <f t="shared" si="1"/>
        <v>336279001.46873832</v>
      </c>
      <c r="I5" s="8">
        <f t="shared" si="1"/>
        <v>749756328.34358847</v>
      </c>
      <c r="J5" s="8">
        <f t="shared" si="1"/>
        <v>1478954655.2089624</v>
      </c>
      <c r="K5" s="8">
        <f t="shared" si="1"/>
        <v>367467551.42580885</v>
      </c>
      <c r="L5" s="8">
        <f t="shared" si="1"/>
        <v>390273754.12596858</v>
      </c>
      <c r="M5" s="8">
        <f t="shared" si="1"/>
        <v>576207068.93484735</v>
      </c>
      <c r="N5" s="8">
        <f t="shared" si="1"/>
        <v>1660555078.1951308</v>
      </c>
      <c r="O5" s="8">
        <f t="shared" si="1"/>
        <v>169398840.94651121</v>
      </c>
      <c r="P5" s="8">
        <f t="shared" si="1"/>
        <v>449391804.76779944</v>
      </c>
      <c r="Q5" s="8">
        <f t="shared" si="1"/>
        <v>624146089.49163699</v>
      </c>
      <c r="R5" s="8">
        <f t="shared" si="1"/>
        <v>419055542.22413695</v>
      </c>
      <c r="S5" s="8">
        <f t="shared" si="1"/>
        <v>376651746.7750411</v>
      </c>
      <c r="T5" s="8">
        <f t="shared" si="1"/>
        <v>2267577844.7626791</v>
      </c>
      <c r="V5" s="7">
        <v>25</v>
      </c>
      <c r="W5" s="7">
        <v>2016</v>
      </c>
      <c r="X5" s="8">
        <f>SUM(E5:T5)</f>
        <v>14758654035.659531</v>
      </c>
    </row>
    <row r="6" spans="1:24" x14ac:dyDescent="0.25">
      <c r="A6" s="7">
        <v>40</v>
      </c>
      <c r="B6" s="2">
        <v>2035</v>
      </c>
      <c r="E6" s="8">
        <f>E16</f>
        <v>8356473.8542127106</v>
      </c>
      <c r="F6" s="8">
        <f t="shared" ref="F6:T6" si="2">F16</f>
        <v>6487679.6909747031</v>
      </c>
      <c r="G6" s="8">
        <f t="shared" si="2"/>
        <v>24223967.893627439</v>
      </c>
      <c r="H6" s="8">
        <f t="shared" si="2"/>
        <v>3567650.0153533597</v>
      </c>
      <c r="I6" s="8">
        <f t="shared" si="2"/>
        <v>8046939.437812618</v>
      </c>
      <c r="J6" s="8">
        <f t="shared" si="2"/>
        <v>12050595.592351269</v>
      </c>
      <c r="K6" s="8">
        <f t="shared" si="2"/>
        <v>3777685.6516238744</v>
      </c>
      <c r="L6" s="8">
        <f t="shared" si="2"/>
        <v>4179639.1347786859</v>
      </c>
      <c r="M6" s="8">
        <f t="shared" si="2"/>
        <v>6096966.3172176871</v>
      </c>
      <c r="N6" s="8">
        <f t="shared" si="2"/>
        <v>12950182.269178821</v>
      </c>
      <c r="O6" s="8">
        <f t="shared" si="2"/>
        <v>1803958.373531858</v>
      </c>
      <c r="P6" s="8">
        <f t="shared" si="2"/>
        <v>3511158.872341793</v>
      </c>
      <c r="Q6" s="8">
        <f t="shared" si="2"/>
        <v>5823161.5421244102</v>
      </c>
      <c r="R6" s="8">
        <f t="shared" si="2"/>
        <v>4282163.7065127417</v>
      </c>
      <c r="S6" s="8">
        <f t="shared" si="2"/>
        <v>4029510.8564759074</v>
      </c>
      <c r="T6" s="8">
        <f t="shared" si="2"/>
        <v>18055830.6903001</v>
      </c>
      <c r="V6" s="7">
        <v>40</v>
      </c>
      <c r="W6" s="7">
        <v>2016</v>
      </c>
      <c r="X6" s="8">
        <f>SUM(E6:T6)</f>
        <v>127243563.89841798</v>
      </c>
    </row>
    <row r="7" spans="1:24" x14ac:dyDescent="0.25">
      <c r="A7" s="7">
        <v>50</v>
      </c>
      <c r="B7" s="2">
        <v>2035</v>
      </c>
      <c r="E7" s="8">
        <f>E17</f>
        <v>40265885.495430313</v>
      </c>
      <c r="F7" s="8">
        <f t="shared" ref="F7:T7" si="3">F17</f>
        <v>33947052.077165857</v>
      </c>
      <c r="G7" s="8">
        <f t="shared" si="3"/>
        <v>129697472.48667507</v>
      </c>
      <c r="H7" s="8">
        <f t="shared" si="3"/>
        <v>18194005.783351135</v>
      </c>
      <c r="I7" s="8">
        <f t="shared" si="3"/>
        <v>41413162.822732627</v>
      </c>
      <c r="J7" s="8">
        <f t="shared" si="3"/>
        <v>67768205.67511414</v>
      </c>
      <c r="K7" s="8">
        <f t="shared" si="3"/>
        <v>19088961.478024099</v>
      </c>
      <c r="L7" s="8">
        <f t="shared" si="3"/>
        <v>21473911.043662012</v>
      </c>
      <c r="M7" s="8">
        <f t="shared" si="3"/>
        <v>31169838.886758734</v>
      </c>
      <c r="N7" s="8">
        <f t="shared" si="3"/>
        <v>72205299.75470598</v>
      </c>
      <c r="O7" s="8">
        <f t="shared" si="3"/>
        <v>9227173.5060612727</v>
      </c>
      <c r="P7" s="8">
        <f t="shared" si="3"/>
        <v>20628226.063372869</v>
      </c>
      <c r="Q7" s="8">
        <f t="shared" si="3"/>
        <v>31449101.221524559</v>
      </c>
      <c r="R7" s="8">
        <f t="shared" si="3"/>
        <v>21791906.165095393</v>
      </c>
      <c r="S7" s="8">
        <f t="shared" si="3"/>
        <v>20685524.917022325</v>
      </c>
      <c r="T7" s="8">
        <f t="shared" si="3"/>
        <v>103045894.36358891</v>
      </c>
      <c r="V7" s="7">
        <v>50</v>
      </c>
      <c r="W7" s="7">
        <v>2016</v>
      </c>
      <c r="X7" s="8">
        <f>SUM(E7:T7)</f>
        <v>682051621.74028528</v>
      </c>
    </row>
    <row r="8" spans="1:24" x14ac:dyDescent="0.25">
      <c r="A8" s="9">
        <v>60</v>
      </c>
      <c r="B8" s="2">
        <v>2035</v>
      </c>
      <c r="C8" s="10"/>
      <c r="D8" s="10"/>
      <c r="E8" s="10">
        <f>E18</f>
        <v>33395365.233069349</v>
      </c>
      <c r="F8" s="10">
        <f t="shared" ref="F8:T8" si="4">F18</f>
        <v>31509287.15985037</v>
      </c>
      <c r="G8" s="10">
        <f t="shared" si="4"/>
        <v>173829986.93456313</v>
      </c>
      <c r="H8" s="10">
        <f t="shared" si="4"/>
        <v>14703626.129451435</v>
      </c>
      <c r="I8" s="10">
        <f t="shared" si="4"/>
        <v>31310978.244672388</v>
      </c>
      <c r="J8" s="10">
        <f t="shared" si="4"/>
        <v>91097346.519563273</v>
      </c>
      <c r="K8" s="10">
        <f t="shared" si="4"/>
        <v>14478698.301416326</v>
      </c>
      <c r="L8" s="10">
        <f t="shared" si="4"/>
        <v>16442503.033489635</v>
      </c>
      <c r="M8" s="10">
        <f t="shared" si="4"/>
        <v>23860230.745704025</v>
      </c>
      <c r="N8" s="10">
        <f t="shared" si="4"/>
        <v>99939474.380550444</v>
      </c>
      <c r="O8" s="10">
        <f t="shared" si="4"/>
        <v>7299266.0466763917</v>
      </c>
      <c r="P8" s="10">
        <f t="shared" si="4"/>
        <v>30784092.97964346</v>
      </c>
      <c r="Q8" s="10">
        <f t="shared" si="4"/>
        <v>35126228.420634709</v>
      </c>
      <c r="R8" s="10">
        <f t="shared" si="4"/>
        <v>16481108.682909001</v>
      </c>
      <c r="S8" s="10">
        <f t="shared" si="4"/>
        <v>15936019.335157577</v>
      </c>
      <c r="T8" s="10">
        <f t="shared" si="4"/>
        <v>146584000.9228135</v>
      </c>
      <c r="U8" s="10"/>
      <c r="V8" s="9">
        <v>60</v>
      </c>
      <c r="W8" s="9">
        <v>2016</v>
      </c>
      <c r="X8" s="10">
        <f>SUM(E8:T8)</f>
        <v>782778213.07016504</v>
      </c>
    </row>
    <row r="9" spans="1:24" x14ac:dyDescent="0.25">
      <c r="A9" s="7"/>
      <c r="B9" s="7"/>
      <c r="E9" s="8">
        <f>SUM(E4:E8)</f>
        <v>1083287681.0197554</v>
      </c>
      <c r="F9" s="8">
        <f t="shared" ref="F9:T9" si="5">SUM(F4:F8)</f>
        <v>753436128.20820308</v>
      </c>
      <c r="G9" s="8">
        <f t="shared" si="5"/>
        <v>3590865328.1195593</v>
      </c>
      <c r="H9" s="8">
        <f t="shared" si="5"/>
        <v>377653782.57030827</v>
      </c>
      <c r="I9" s="8">
        <f t="shared" si="5"/>
        <v>841466472.9977771</v>
      </c>
      <c r="J9" s="8">
        <f t="shared" si="5"/>
        <v>1666716335.2351122</v>
      </c>
      <c r="K9" s="8">
        <f t="shared" si="5"/>
        <v>409953854.07746667</v>
      </c>
      <c r="L9" s="8">
        <f t="shared" si="5"/>
        <v>438064647.75876284</v>
      </c>
      <c r="M9" s="8">
        <f t="shared" si="5"/>
        <v>645641491.34274554</v>
      </c>
      <c r="N9" s="8">
        <f t="shared" si="5"/>
        <v>1863626357.5261352</v>
      </c>
      <c r="O9" s="8">
        <f t="shared" si="5"/>
        <v>190201863.09298959</v>
      </c>
      <c r="P9" s="8">
        <f t="shared" si="5"/>
        <v>509360433.27363813</v>
      </c>
      <c r="Q9" s="8">
        <f t="shared" si="5"/>
        <v>704726285.1009686</v>
      </c>
      <c r="R9" s="8">
        <f t="shared" si="5"/>
        <v>467409467.72954649</v>
      </c>
      <c r="S9" s="8">
        <f t="shared" si="5"/>
        <v>422799191.37152678</v>
      </c>
      <c r="T9" s="8">
        <f t="shared" si="5"/>
        <v>2560834604.7057362</v>
      </c>
      <c r="U9" s="8">
        <f>SUM(E9:T9)</f>
        <v>16526043924.130228</v>
      </c>
      <c r="X9" s="8">
        <f>SUM(X4:X8)</f>
        <v>16526043924.130236</v>
      </c>
    </row>
    <row r="10" spans="1:24" x14ac:dyDescent="0.25">
      <c r="A10" s="5"/>
      <c r="B10" s="7"/>
    </row>
    <row r="11" spans="1:24" s="1" customFormat="1" ht="12.75" x14ac:dyDescent="0.2">
      <c r="A11" s="1">
        <v>2035</v>
      </c>
      <c r="B11" s="11"/>
      <c r="E11" s="1" t="s">
        <v>9</v>
      </c>
      <c r="F11" s="1" t="s">
        <v>10</v>
      </c>
      <c r="G11" s="1" t="s">
        <v>11</v>
      </c>
      <c r="H11" s="1" t="s">
        <v>12</v>
      </c>
      <c r="I11" s="1" t="s">
        <v>13</v>
      </c>
      <c r="J11" s="1" t="s">
        <v>14</v>
      </c>
      <c r="K11" s="1" t="s">
        <v>15</v>
      </c>
      <c r="L11" s="1" t="s">
        <v>16</v>
      </c>
      <c r="M11" s="1" t="s">
        <v>17</v>
      </c>
      <c r="N11" s="1" t="s">
        <v>18</v>
      </c>
      <c r="O11" s="1" t="s">
        <v>19</v>
      </c>
      <c r="P11" s="1" t="s">
        <v>20</v>
      </c>
      <c r="Q11" s="1" t="s">
        <v>21</v>
      </c>
      <c r="R11" s="1" t="s">
        <v>22</v>
      </c>
      <c r="S11" s="1" t="s">
        <v>23</v>
      </c>
      <c r="T11" s="1" t="s">
        <v>24</v>
      </c>
    </row>
    <row r="12" spans="1:24" s="2" customFormat="1" ht="12.75" x14ac:dyDescent="0.2">
      <c r="A12" s="2" t="s">
        <v>0</v>
      </c>
      <c r="B12" s="2" t="s">
        <v>1</v>
      </c>
      <c r="C12" s="3" t="s">
        <v>2</v>
      </c>
      <c r="D12" s="2" t="s">
        <v>25</v>
      </c>
      <c r="E12" s="3" t="s">
        <v>2</v>
      </c>
      <c r="F12" s="3" t="s">
        <v>2</v>
      </c>
      <c r="G12" s="3" t="s">
        <v>2</v>
      </c>
      <c r="H12" s="3" t="s">
        <v>2</v>
      </c>
      <c r="I12" s="3" t="s">
        <v>2</v>
      </c>
      <c r="J12" s="3" t="s">
        <v>2</v>
      </c>
      <c r="K12" s="3" t="s">
        <v>2</v>
      </c>
      <c r="L12" s="3" t="s">
        <v>2</v>
      </c>
      <c r="M12" s="3" t="s">
        <v>2</v>
      </c>
      <c r="N12" s="3" t="s">
        <v>2</v>
      </c>
      <c r="O12" s="3" t="s">
        <v>2</v>
      </c>
      <c r="P12" s="3" t="s">
        <v>2</v>
      </c>
      <c r="Q12" s="3" t="s">
        <v>2</v>
      </c>
      <c r="R12" s="3" t="s">
        <v>2</v>
      </c>
      <c r="S12" s="3" t="s">
        <v>2</v>
      </c>
      <c r="T12" s="3" t="s">
        <v>2</v>
      </c>
    </row>
    <row r="13" spans="1:24" s="2" customFormat="1" ht="12.75" x14ac:dyDescent="0.2">
      <c r="A13" s="2">
        <v>10</v>
      </c>
      <c r="B13" s="2">
        <v>2035</v>
      </c>
      <c r="C13" s="4">
        <v>27953702.959698379</v>
      </c>
      <c r="D13" s="2">
        <v>0</v>
      </c>
      <c r="E13" s="3">
        <v>11102635.146498131</v>
      </c>
      <c r="F13" s="3">
        <v>8919658.6159240082</v>
      </c>
      <c r="G13" s="3">
        <v>32914943.770847008</v>
      </c>
      <c r="H13" s="3">
        <v>4909499.173414005</v>
      </c>
      <c r="I13" s="3">
        <v>10939064.148971099</v>
      </c>
      <c r="J13" s="3">
        <v>16845532.239121281</v>
      </c>
      <c r="K13" s="3">
        <v>5140957.2205935419</v>
      </c>
      <c r="L13" s="3">
        <v>5694840.4208639143</v>
      </c>
      <c r="M13" s="3">
        <v>8307386.4582176879</v>
      </c>
      <c r="N13" s="3">
        <v>17976322.926569257</v>
      </c>
      <c r="O13" s="3">
        <v>2472624.2202088642</v>
      </c>
      <c r="P13" s="3">
        <v>5045150.5904805847</v>
      </c>
      <c r="Q13" s="3">
        <v>8181704.4250478903</v>
      </c>
      <c r="R13" s="3">
        <v>5798746.9508923981</v>
      </c>
      <c r="S13" s="3">
        <v>5496389.4878298454</v>
      </c>
      <c r="T13" s="3">
        <v>25571033.966355022</v>
      </c>
    </row>
    <row r="14" spans="1:24" s="2" customFormat="1" ht="12.75" x14ac:dyDescent="0.2">
      <c r="A14" s="2">
        <v>20</v>
      </c>
      <c r="B14" s="2">
        <v>2035</v>
      </c>
      <c r="C14" s="4">
        <v>2139019997.2765207</v>
      </c>
      <c r="D14" s="2">
        <v>0</v>
      </c>
      <c r="E14" s="3">
        <v>779800552.13746274</v>
      </c>
      <c r="F14" s="3">
        <v>516758454.46387124</v>
      </c>
      <c r="G14" s="3">
        <v>2518654613.9014163</v>
      </c>
      <c r="H14" s="3">
        <v>258486833.31716695</v>
      </c>
      <c r="I14" s="3">
        <v>574665845.56825471</v>
      </c>
      <c r="J14" s="3">
        <v>1134370117.9526312</v>
      </c>
      <c r="K14" s="3">
        <v>283452810.50133067</v>
      </c>
      <c r="L14" s="3">
        <v>299294477.895253</v>
      </c>
      <c r="M14" s="3">
        <v>442687099.71935743</v>
      </c>
      <c r="N14" s="3">
        <v>1280659906.6606543</v>
      </c>
      <c r="O14" s="3">
        <v>130090954.25741944</v>
      </c>
      <c r="P14" s="3">
        <v>341711255.70177519</v>
      </c>
      <c r="Q14" s="3">
        <v>477453166.47082609</v>
      </c>
      <c r="R14" s="3">
        <v>322940095.13098139</v>
      </c>
      <c r="S14" s="3">
        <v>288923467.59108126</v>
      </c>
      <c r="T14" s="3">
        <v>1735020967.7436349</v>
      </c>
    </row>
    <row r="15" spans="1:24" s="2" customFormat="1" ht="12.75" x14ac:dyDescent="0.2">
      <c r="A15" s="2">
        <v>30</v>
      </c>
      <c r="B15" s="2">
        <v>2035</v>
      </c>
      <c r="C15" s="4">
        <v>604293883.92863131</v>
      </c>
      <c r="D15" s="2">
        <v>0</v>
      </c>
      <c r="E15" s="3">
        <v>210366769.15308204</v>
      </c>
      <c r="F15" s="3">
        <v>155813996.20041695</v>
      </c>
      <c r="G15" s="3">
        <v>711544343.13243008</v>
      </c>
      <c r="H15" s="3">
        <v>77792168.151571378</v>
      </c>
      <c r="I15" s="3">
        <v>175090482.77533373</v>
      </c>
      <c r="J15" s="3">
        <v>344584537.25633132</v>
      </c>
      <c r="K15" s="3">
        <v>84014740.924478188</v>
      </c>
      <c r="L15" s="3">
        <v>90979276.230715588</v>
      </c>
      <c r="M15" s="3">
        <v>133519969.21548991</v>
      </c>
      <c r="N15" s="3">
        <v>379895171.53447658</v>
      </c>
      <c r="O15" s="3">
        <v>39307886.689091779</v>
      </c>
      <c r="P15" s="3">
        <v>107680549.06602426</v>
      </c>
      <c r="Q15" s="3">
        <v>146692923.02081093</v>
      </c>
      <c r="R15" s="3">
        <v>96115447.093155548</v>
      </c>
      <c r="S15" s="3">
        <v>87728279.183959812</v>
      </c>
      <c r="T15" s="3">
        <v>532556877.0190441</v>
      </c>
    </row>
    <row r="16" spans="1:24" s="2" customFormat="1" ht="12.75" x14ac:dyDescent="0.2">
      <c r="A16" s="2">
        <v>40</v>
      </c>
      <c r="B16" s="2">
        <v>2035</v>
      </c>
      <c r="C16" s="4">
        <v>20572710.308060374</v>
      </c>
      <c r="D16" s="2">
        <v>0</v>
      </c>
      <c r="E16" s="3">
        <v>8356473.8542127106</v>
      </c>
      <c r="F16" s="3">
        <v>6487679.6909747031</v>
      </c>
      <c r="G16" s="3">
        <v>24223967.893627439</v>
      </c>
      <c r="H16" s="3">
        <v>3567650.0153533597</v>
      </c>
      <c r="I16" s="3">
        <v>8046939.437812618</v>
      </c>
      <c r="J16" s="3">
        <v>12050595.592351269</v>
      </c>
      <c r="K16" s="3">
        <v>3777685.6516238744</v>
      </c>
      <c r="L16" s="3">
        <v>4179639.1347786859</v>
      </c>
      <c r="M16" s="3">
        <v>6096966.3172176871</v>
      </c>
      <c r="N16" s="3">
        <v>12950182.269178821</v>
      </c>
      <c r="O16" s="3">
        <v>1803958.373531858</v>
      </c>
      <c r="P16" s="3">
        <v>3511158.872341793</v>
      </c>
      <c r="Q16" s="3">
        <v>5823161.5421244102</v>
      </c>
      <c r="R16" s="3">
        <v>4282163.7065127417</v>
      </c>
      <c r="S16" s="3">
        <v>4029510.8564759074</v>
      </c>
      <c r="T16" s="3">
        <v>18055830.6903001</v>
      </c>
    </row>
    <row r="17" spans="1:21" s="2" customFormat="1" ht="12.75" x14ac:dyDescent="0.2">
      <c r="A17" s="2">
        <v>50</v>
      </c>
      <c r="B17" s="2">
        <v>2035</v>
      </c>
      <c r="C17" s="4">
        <v>110148285.40364452</v>
      </c>
      <c r="D17" s="2">
        <v>0</v>
      </c>
      <c r="E17" s="3">
        <v>40265885.495430313</v>
      </c>
      <c r="F17" s="3">
        <v>33947052.077165857</v>
      </c>
      <c r="G17" s="3">
        <v>129697472.48667507</v>
      </c>
      <c r="H17" s="3">
        <v>18194005.783351135</v>
      </c>
      <c r="I17" s="3">
        <v>41413162.822732627</v>
      </c>
      <c r="J17" s="3">
        <v>67768205.67511414</v>
      </c>
      <c r="K17" s="3">
        <v>19088961.478024099</v>
      </c>
      <c r="L17" s="3">
        <v>21473911.043662012</v>
      </c>
      <c r="M17" s="3">
        <v>31169838.886758734</v>
      </c>
      <c r="N17" s="3">
        <v>72205299.75470598</v>
      </c>
      <c r="O17" s="3">
        <v>9227173.5060612727</v>
      </c>
      <c r="P17" s="3">
        <v>20628226.063372869</v>
      </c>
      <c r="Q17" s="3">
        <v>31449101.221524559</v>
      </c>
      <c r="R17" s="3">
        <v>21791906.165095393</v>
      </c>
      <c r="S17" s="3">
        <v>20685524.917022325</v>
      </c>
      <c r="T17" s="3">
        <v>103045894.36358891</v>
      </c>
    </row>
    <row r="18" spans="1:21" s="2" customFormat="1" ht="12.75" x14ac:dyDescent="0.2">
      <c r="A18" s="2">
        <v>60</v>
      </c>
      <c r="B18" s="2">
        <v>2035</v>
      </c>
      <c r="C18" s="4">
        <v>147628744.38086835</v>
      </c>
      <c r="D18" s="2">
        <v>0</v>
      </c>
      <c r="E18" s="3">
        <v>33395365.233069349</v>
      </c>
      <c r="F18" s="3">
        <v>31509287.15985037</v>
      </c>
      <c r="G18" s="3">
        <v>173829986.93456313</v>
      </c>
      <c r="H18" s="3">
        <v>14703626.129451435</v>
      </c>
      <c r="I18" s="3">
        <v>31310978.244672388</v>
      </c>
      <c r="J18" s="3">
        <v>91097346.519563273</v>
      </c>
      <c r="K18" s="3">
        <v>14478698.301416326</v>
      </c>
      <c r="L18" s="3">
        <v>16442503.033489635</v>
      </c>
      <c r="M18" s="3">
        <v>23860230.745704025</v>
      </c>
      <c r="N18" s="3">
        <v>99939474.380550444</v>
      </c>
      <c r="O18" s="3">
        <v>7299266.0466763917</v>
      </c>
      <c r="P18" s="3">
        <v>30784092.97964346</v>
      </c>
      <c r="Q18" s="3">
        <v>35126228.420634709</v>
      </c>
      <c r="R18" s="3">
        <v>16481108.682909001</v>
      </c>
      <c r="S18" s="3">
        <v>15936019.335157577</v>
      </c>
      <c r="T18" s="3">
        <v>146584000.9228135</v>
      </c>
    </row>
    <row r="19" spans="1:21" x14ac:dyDescent="0.25">
      <c r="E19" s="8">
        <v>1083287681.0197554</v>
      </c>
      <c r="F19" s="8">
        <v>753436128.20820308</v>
      </c>
      <c r="G19" s="8">
        <v>3590865328.1195593</v>
      </c>
      <c r="H19" s="8">
        <v>377653782.57030827</v>
      </c>
      <c r="I19" s="8">
        <v>841466472.9977771</v>
      </c>
      <c r="J19" s="8">
        <v>1666716335.2351124</v>
      </c>
      <c r="K19" s="8">
        <v>409953854.07746667</v>
      </c>
      <c r="L19" s="8">
        <v>438064647.75876284</v>
      </c>
      <c r="M19" s="8">
        <v>645641491.34274542</v>
      </c>
      <c r="N19" s="8">
        <v>1863626357.5261352</v>
      </c>
      <c r="O19" s="8">
        <v>190201863.09298962</v>
      </c>
      <c r="P19" s="8">
        <v>509360433.27363813</v>
      </c>
      <c r="Q19" s="8">
        <v>704726285.1009686</v>
      </c>
      <c r="R19" s="8">
        <v>467409467.72954649</v>
      </c>
      <c r="S19" s="8">
        <v>422799191.37152672</v>
      </c>
      <c r="T19" s="8">
        <v>2560834604.7057362</v>
      </c>
      <c r="U19" s="8">
        <f>SUM(E19:T19)</f>
        <v>16526043924.130228</v>
      </c>
    </row>
    <row r="20" spans="1:21" x14ac:dyDescent="0.25">
      <c r="B20" s="8" t="s">
        <v>26</v>
      </c>
      <c r="E20" s="8">
        <f>E9-E19</f>
        <v>0</v>
      </c>
      <c r="F20" s="8">
        <f t="shared" ref="F20:U20" si="6">F9-F19</f>
        <v>0</v>
      </c>
      <c r="G20" s="8">
        <f t="shared" si="6"/>
        <v>0</v>
      </c>
      <c r="H20" s="8">
        <f t="shared" si="6"/>
        <v>0</v>
      </c>
      <c r="I20" s="8">
        <f t="shared" si="6"/>
        <v>0</v>
      </c>
      <c r="J20" s="8">
        <f t="shared" si="6"/>
        <v>0</v>
      </c>
      <c r="K20" s="8">
        <f t="shared" si="6"/>
        <v>0</v>
      </c>
      <c r="L20" s="8">
        <f t="shared" si="6"/>
        <v>0</v>
      </c>
      <c r="M20" s="8">
        <f t="shared" si="6"/>
        <v>0</v>
      </c>
      <c r="N20" s="8">
        <f t="shared" si="6"/>
        <v>0</v>
      </c>
      <c r="O20" s="8">
        <f t="shared" si="6"/>
        <v>0</v>
      </c>
      <c r="P20" s="8">
        <f t="shared" si="6"/>
        <v>0</v>
      </c>
      <c r="Q20" s="8">
        <f t="shared" si="6"/>
        <v>0</v>
      </c>
      <c r="R20" s="8">
        <f t="shared" si="6"/>
        <v>0</v>
      </c>
      <c r="S20" s="8">
        <f t="shared" si="6"/>
        <v>0</v>
      </c>
      <c r="T20" s="8">
        <f t="shared" si="6"/>
        <v>0</v>
      </c>
      <c r="U20" s="8">
        <f t="shared" si="6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" sqref="C2:C6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2035</v>
      </c>
      <c r="C2">
        <v>11102635.146498131</v>
      </c>
    </row>
    <row r="3" spans="1:3" x14ac:dyDescent="0.25">
      <c r="A3">
        <v>25</v>
      </c>
      <c r="B3">
        <v>2035</v>
      </c>
      <c r="C3">
        <v>990167321.29054475</v>
      </c>
    </row>
    <row r="4" spans="1:3" x14ac:dyDescent="0.25">
      <c r="A4">
        <v>40</v>
      </c>
      <c r="B4">
        <v>2035</v>
      </c>
      <c r="C4">
        <v>8356473.8542127106</v>
      </c>
    </row>
    <row r="5" spans="1:3" x14ac:dyDescent="0.25">
      <c r="A5">
        <v>50</v>
      </c>
      <c r="B5">
        <v>2035</v>
      </c>
      <c r="C5">
        <v>40265885.495430313</v>
      </c>
    </row>
    <row r="6" spans="1:3" x14ac:dyDescent="0.25">
      <c r="A6">
        <v>60</v>
      </c>
      <c r="B6">
        <v>2035</v>
      </c>
      <c r="C6">
        <v>33395365.233069349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12" sqref="E12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2035</v>
      </c>
      <c r="C2">
        <v>32914943.770847008</v>
      </c>
    </row>
    <row r="3" spans="1:3" x14ac:dyDescent="0.25">
      <c r="A3">
        <v>25</v>
      </c>
      <c r="B3">
        <v>2035</v>
      </c>
      <c r="C3">
        <v>3230198957.0338464</v>
      </c>
    </row>
    <row r="4" spans="1:3" x14ac:dyDescent="0.25">
      <c r="A4">
        <v>40</v>
      </c>
      <c r="B4">
        <v>2035</v>
      </c>
      <c r="C4">
        <v>24223967.893627439</v>
      </c>
    </row>
    <row r="5" spans="1:3" x14ac:dyDescent="0.25">
      <c r="A5">
        <v>50</v>
      </c>
      <c r="B5">
        <v>2035</v>
      </c>
      <c r="C5">
        <v>129697472.48667507</v>
      </c>
    </row>
    <row r="6" spans="1:3" x14ac:dyDescent="0.25">
      <c r="A6">
        <v>60</v>
      </c>
      <c r="B6">
        <v>2035</v>
      </c>
      <c r="C6">
        <v>173829986.93456313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11" sqref="E11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2035</v>
      </c>
      <c r="C2">
        <v>10939064.148971099</v>
      </c>
    </row>
    <row r="3" spans="1:3" x14ac:dyDescent="0.25">
      <c r="A3">
        <v>25</v>
      </c>
      <c r="B3">
        <v>2035</v>
      </c>
      <c r="C3">
        <v>749756328.34358847</v>
      </c>
    </row>
    <row r="4" spans="1:3" x14ac:dyDescent="0.25">
      <c r="A4">
        <v>40</v>
      </c>
      <c r="B4">
        <v>2035</v>
      </c>
      <c r="C4">
        <v>8046939.437812618</v>
      </c>
    </row>
    <row r="5" spans="1:3" x14ac:dyDescent="0.25">
      <c r="A5">
        <v>50</v>
      </c>
      <c r="B5">
        <v>2035</v>
      </c>
      <c r="C5">
        <v>41413162.822732627</v>
      </c>
    </row>
    <row r="6" spans="1:3" x14ac:dyDescent="0.25">
      <c r="A6">
        <v>60</v>
      </c>
      <c r="B6">
        <v>2035</v>
      </c>
      <c r="C6">
        <v>31310978.244672388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10" sqref="D10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2035</v>
      </c>
      <c r="C2">
        <v>5140957.2205935419</v>
      </c>
    </row>
    <row r="3" spans="1:3" x14ac:dyDescent="0.25">
      <c r="A3">
        <v>25</v>
      </c>
      <c r="B3">
        <v>2035</v>
      </c>
      <c r="C3">
        <v>367467551.42580885</v>
      </c>
    </row>
    <row r="4" spans="1:3" x14ac:dyDescent="0.25">
      <c r="A4">
        <v>40</v>
      </c>
      <c r="B4">
        <v>2035</v>
      </c>
      <c r="C4">
        <v>3777685.6516238744</v>
      </c>
    </row>
    <row r="5" spans="1:3" x14ac:dyDescent="0.25">
      <c r="A5">
        <v>50</v>
      </c>
      <c r="B5">
        <v>2035</v>
      </c>
      <c r="C5">
        <v>19088961.478024099</v>
      </c>
    </row>
    <row r="6" spans="1:3" x14ac:dyDescent="0.25">
      <c r="A6">
        <v>60</v>
      </c>
      <c r="B6">
        <v>2035</v>
      </c>
      <c r="C6">
        <v>14478698.301416326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9" sqref="C9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2035</v>
      </c>
      <c r="C2">
        <v>5694840.4208639143</v>
      </c>
    </row>
    <row r="3" spans="1:3" x14ac:dyDescent="0.25">
      <c r="A3">
        <v>25</v>
      </c>
      <c r="B3">
        <v>2035</v>
      </c>
      <c r="C3">
        <v>390273754.12596858</v>
      </c>
    </row>
    <row r="4" spans="1:3" x14ac:dyDescent="0.25">
      <c r="A4">
        <v>40</v>
      </c>
      <c r="B4">
        <v>2035</v>
      </c>
      <c r="C4">
        <v>4179639.1347786859</v>
      </c>
    </row>
    <row r="5" spans="1:3" x14ac:dyDescent="0.25">
      <c r="A5">
        <v>50</v>
      </c>
      <c r="B5">
        <v>2035</v>
      </c>
      <c r="C5">
        <v>21473911.043662012</v>
      </c>
    </row>
    <row r="6" spans="1:3" x14ac:dyDescent="0.25">
      <c r="A6">
        <v>60</v>
      </c>
      <c r="B6">
        <v>2035</v>
      </c>
      <c r="C6">
        <v>16442503.033489635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22" sqref="E22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2035</v>
      </c>
      <c r="C2">
        <v>5045150.5904805847</v>
      </c>
    </row>
    <row r="3" spans="1:3" x14ac:dyDescent="0.25">
      <c r="A3">
        <v>25</v>
      </c>
      <c r="B3">
        <v>2035</v>
      </c>
      <c r="C3">
        <v>449391804.76779944</v>
      </c>
    </row>
    <row r="4" spans="1:3" x14ac:dyDescent="0.25">
      <c r="A4">
        <v>40</v>
      </c>
      <c r="B4">
        <v>2035</v>
      </c>
      <c r="C4">
        <v>3511158.872341793</v>
      </c>
    </row>
    <row r="5" spans="1:3" x14ac:dyDescent="0.25">
      <c r="A5">
        <v>50</v>
      </c>
      <c r="B5">
        <v>2035</v>
      </c>
      <c r="C5">
        <v>20628226.063372869</v>
      </c>
    </row>
    <row r="6" spans="1:3" x14ac:dyDescent="0.25">
      <c r="A6">
        <v>60</v>
      </c>
      <c r="B6">
        <v>2035</v>
      </c>
      <c r="C6">
        <v>30784092.97964346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25" sqref="D25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2035</v>
      </c>
      <c r="C2">
        <v>5798746.9508923981</v>
      </c>
    </row>
    <row r="3" spans="1:3" x14ac:dyDescent="0.25">
      <c r="A3">
        <v>25</v>
      </c>
      <c r="B3">
        <v>2035</v>
      </c>
      <c r="C3">
        <v>419055542.22413695</v>
      </c>
    </row>
    <row r="4" spans="1:3" x14ac:dyDescent="0.25">
      <c r="A4">
        <v>40</v>
      </c>
      <c r="B4">
        <v>2035</v>
      </c>
      <c r="C4">
        <v>4282163.7065127417</v>
      </c>
    </row>
    <row r="5" spans="1:3" x14ac:dyDescent="0.25">
      <c r="A5">
        <v>50</v>
      </c>
      <c r="B5">
        <v>2035</v>
      </c>
      <c r="C5">
        <v>21791906.165095393</v>
      </c>
    </row>
    <row r="6" spans="1:3" x14ac:dyDescent="0.25">
      <c r="A6">
        <v>60</v>
      </c>
      <c r="B6">
        <v>2035</v>
      </c>
      <c r="C6">
        <v>16481108.682909001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15" sqref="D15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2035</v>
      </c>
      <c r="C2">
        <v>25571033.966355022</v>
      </c>
    </row>
    <row r="3" spans="1:3" x14ac:dyDescent="0.25">
      <c r="A3">
        <v>25</v>
      </c>
      <c r="B3">
        <v>2035</v>
      </c>
      <c r="C3">
        <v>2267577844.7626791</v>
      </c>
    </row>
    <row r="4" spans="1:3" x14ac:dyDescent="0.25">
      <c r="A4">
        <v>40</v>
      </c>
      <c r="B4">
        <v>2035</v>
      </c>
      <c r="C4">
        <v>18055830.6903001</v>
      </c>
    </row>
    <row r="5" spans="1:3" x14ac:dyDescent="0.25">
      <c r="A5">
        <v>50</v>
      </c>
      <c r="B5">
        <v>2035</v>
      </c>
      <c r="C5">
        <v>103045894.36358891</v>
      </c>
    </row>
    <row r="6" spans="1:3" x14ac:dyDescent="0.25">
      <c r="A6">
        <v>60</v>
      </c>
      <c r="B6">
        <v>2035</v>
      </c>
      <c r="C6">
        <v>146584000.9228135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README</vt:lpstr>
      <vt:lpstr>23001HPMSVTypeYear</vt:lpstr>
      <vt:lpstr>23005HPMSVTypeYear</vt:lpstr>
      <vt:lpstr>23009HPMSVTypeYear</vt:lpstr>
      <vt:lpstr>23013HPMSVTypeYear</vt:lpstr>
      <vt:lpstr>23015HPMSVTypeYear</vt:lpstr>
      <vt:lpstr>23023HPMSVTypeYear</vt:lpstr>
      <vt:lpstr>23027HPMSVTypeYear</vt:lpstr>
      <vt:lpstr>23031HPMSVTypeYear</vt:lpstr>
      <vt:lpstr>HPMSVType</vt:lpstr>
      <vt:lpstr>HPMSVTypeYearTemp</vt:lpstr>
      <vt:lpstr>M14Conversion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Cormier, Denise E</cp:lastModifiedBy>
  <dcterms:created xsi:type="dcterms:W3CDTF">2015-08-31T14:49:11Z</dcterms:created>
  <dcterms:modified xsi:type="dcterms:W3CDTF">2018-05-09T19:58:33Z</dcterms:modified>
</cp:coreProperties>
</file>