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nise.E.Cormier\Desktop\REPORT_TABLES\TABLE\"/>
    </mc:Choice>
  </mc:AlternateContent>
  <bookViews>
    <workbookView xWindow="0" yWindow="0" windowWidth="21600" windowHeight="9510"/>
  </bookViews>
  <sheets>
    <sheet name="Table_4" sheetId="6" r:id="rId1"/>
    <sheet name="Table_5" sheetId="7" r:id="rId2"/>
    <sheet name="README" sheetId="5" r:id="rId3"/>
    <sheet name="Maine Fuel table" sheetId="4" r:id="rId4"/>
    <sheet name="Maine Fuel Summary" sheetId="3" r:id="rId5"/>
    <sheet name="FUEL DATA 2015" sheetId="2" r:id="rId6"/>
    <sheet name="FUEL DATA 2016" sheetId="1" r:id="rId7"/>
  </sheets>
  <definedNames>
    <definedName name="_xlnm._FilterDatabase" localSheetId="5" hidden="1">'FUEL DATA 2015'!$A$1:$P$446</definedName>
    <definedName name="_xlnm._FilterDatabase" localSheetId="6" hidden="1">'FUEL DATA 2016'!$A$1:$P$476</definedName>
  </definedNames>
  <calcPr calcId="171027"/>
</workbook>
</file>

<file path=xl/calcChain.xml><?xml version="1.0" encoding="utf-8"?>
<calcChain xmlns="http://schemas.openxmlformats.org/spreadsheetml/2006/main">
  <c r="L10" i="6" l="1"/>
  <c r="K10" i="6"/>
  <c r="I10" i="6"/>
  <c r="H10" i="6"/>
  <c r="F10" i="6"/>
  <c r="E10" i="6"/>
  <c r="C10" i="6"/>
  <c r="B10" i="6"/>
  <c r="Y8" i="6"/>
  <c r="X8" i="6"/>
  <c r="V8" i="6"/>
  <c r="U8" i="6"/>
  <c r="S8" i="6"/>
  <c r="R8" i="6"/>
  <c r="P8" i="6"/>
  <c r="O8" i="6"/>
  <c r="I21" i="4"/>
  <c r="K21" i="4"/>
  <c r="L21" i="4"/>
  <c r="C31" i="4" l="1"/>
  <c r="L31" i="4" l="1"/>
  <c r="K31" i="4"/>
  <c r="I31" i="4"/>
  <c r="H31" i="4"/>
  <c r="F31" i="4"/>
  <c r="E31" i="4"/>
  <c r="B31" i="4"/>
  <c r="H21" i="4"/>
  <c r="F21" i="4"/>
  <c r="E21" i="4"/>
  <c r="C21" i="4"/>
  <c r="B21" i="4"/>
  <c r="I482" i="2" l="1"/>
  <c r="H449" i="2" l="1"/>
  <c r="K449" i="2" s="1"/>
  <c r="L449" i="2" l="1"/>
  <c r="M449" i="2"/>
  <c r="J449" i="2"/>
  <c r="H477" i="1" l="1"/>
  <c r="M474" i="1"/>
  <c r="L474" i="1"/>
  <c r="K474" i="1"/>
  <c r="J474" i="1"/>
  <c r="M473" i="1"/>
  <c r="L473" i="1"/>
  <c r="K473" i="1"/>
  <c r="J473" i="1"/>
  <c r="M472" i="1"/>
  <c r="L472" i="1"/>
  <c r="K472" i="1"/>
  <c r="J472" i="1"/>
  <c r="M471" i="1"/>
  <c r="L471" i="1"/>
  <c r="K471" i="1"/>
  <c r="J471" i="1"/>
  <c r="M470" i="1"/>
  <c r="L470" i="1"/>
  <c r="K470" i="1"/>
  <c r="J470" i="1"/>
  <c r="M469" i="1"/>
  <c r="L469" i="1"/>
  <c r="K469" i="1"/>
  <c r="J469" i="1"/>
  <c r="M468" i="1"/>
  <c r="L468" i="1"/>
  <c r="K468" i="1"/>
  <c r="J468" i="1"/>
  <c r="M467" i="1"/>
  <c r="L467" i="1"/>
  <c r="K467" i="1"/>
  <c r="J467" i="1"/>
  <c r="M466" i="1"/>
  <c r="L466" i="1"/>
  <c r="K466" i="1"/>
  <c r="J466" i="1"/>
  <c r="M465" i="1"/>
  <c r="L465" i="1"/>
  <c r="K465" i="1"/>
  <c r="J465" i="1"/>
  <c r="M464" i="1"/>
  <c r="L464" i="1"/>
  <c r="K464" i="1"/>
  <c r="J464" i="1"/>
  <c r="M463" i="1"/>
  <c r="L463" i="1"/>
  <c r="K463" i="1"/>
  <c r="J463" i="1"/>
  <c r="M462" i="1"/>
  <c r="L462" i="1"/>
  <c r="K462" i="1"/>
  <c r="J462" i="1"/>
  <c r="M461" i="1"/>
  <c r="L461" i="1"/>
  <c r="K461" i="1"/>
  <c r="J461" i="1"/>
  <c r="M460" i="1"/>
  <c r="L460" i="1"/>
  <c r="K460" i="1"/>
  <c r="J460" i="1"/>
  <c r="M458" i="1"/>
  <c r="L458" i="1"/>
  <c r="K458" i="1"/>
  <c r="J458" i="1"/>
  <c r="M457" i="1"/>
  <c r="L457" i="1"/>
  <c r="K457" i="1"/>
  <c r="J457" i="1"/>
  <c r="M456" i="1"/>
  <c r="L456" i="1"/>
  <c r="K456" i="1"/>
  <c r="J456" i="1"/>
  <c r="M455" i="1"/>
  <c r="L455" i="1"/>
  <c r="K455" i="1"/>
  <c r="J455" i="1"/>
  <c r="M454" i="1"/>
  <c r="L454" i="1"/>
  <c r="K454" i="1"/>
  <c r="J454" i="1"/>
  <c r="M453" i="1"/>
  <c r="L453" i="1"/>
  <c r="K453" i="1"/>
  <c r="J453" i="1"/>
  <c r="M452" i="1"/>
  <c r="L452" i="1"/>
  <c r="K452" i="1"/>
  <c r="J452" i="1"/>
  <c r="M451" i="1"/>
  <c r="L451" i="1"/>
  <c r="K451" i="1"/>
  <c r="J451" i="1"/>
  <c r="M450" i="1"/>
  <c r="L450" i="1"/>
  <c r="K450" i="1"/>
  <c r="J450" i="1"/>
  <c r="M449" i="1"/>
  <c r="L449" i="1"/>
  <c r="K449" i="1"/>
  <c r="J449" i="1"/>
  <c r="M448" i="1"/>
  <c r="L448" i="1"/>
  <c r="K448" i="1"/>
  <c r="J448" i="1"/>
  <c r="M447" i="1"/>
  <c r="L447" i="1"/>
  <c r="K447" i="1"/>
  <c r="J447" i="1"/>
  <c r="M446" i="1"/>
  <c r="L446" i="1"/>
  <c r="K446" i="1"/>
  <c r="J446" i="1"/>
  <c r="M445" i="1"/>
  <c r="L445" i="1"/>
  <c r="K445" i="1"/>
  <c r="J445" i="1"/>
  <c r="M444" i="1"/>
  <c r="L444" i="1"/>
  <c r="K444" i="1"/>
  <c r="J444" i="1"/>
  <c r="M443" i="1"/>
  <c r="L443" i="1"/>
  <c r="K443" i="1"/>
  <c r="J443" i="1"/>
  <c r="M442" i="1"/>
  <c r="L442" i="1"/>
  <c r="K442" i="1"/>
  <c r="J442" i="1"/>
  <c r="M441" i="1"/>
  <c r="L441" i="1"/>
  <c r="K441" i="1"/>
  <c r="J441" i="1"/>
  <c r="M440" i="1"/>
  <c r="L440" i="1"/>
  <c r="K440" i="1"/>
  <c r="J440" i="1"/>
  <c r="M439" i="1"/>
  <c r="L439" i="1"/>
  <c r="K439" i="1"/>
  <c r="J439" i="1"/>
  <c r="M438" i="1"/>
  <c r="L438" i="1"/>
  <c r="K438" i="1"/>
  <c r="J438" i="1"/>
  <c r="M437" i="1"/>
  <c r="L437" i="1"/>
  <c r="K437" i="1"/>
  <c r="J437" i="1"/>
  <c r="M436" i="1"/>
  <c r="L436" i="1"/>
  <c r="K436" i="1"/>
  <c r="J436" i="1"/>
  <c r="M435" i="1"/>
  <c r="L435" i="1"/>
  <c r="K435" i="1"/>
  <c r="J435" i="1"/>
  <c r="M434" i="1"/>
  <c r="L434" i="1"/>
  <c r="K434" i="1"/>
  <c r="J434" i="1"/>
  <c r="M433" i="1"/>
  <c r="L433" i="1"/>
  <c r="K433" i="1"/>
  <c r="J433" i="1"/>
  <c r="M432" i="1"/>
  <c r="L432" i="1"/>
  <c r="K432" i="1"/>
  <c r="J432" i="1"/>
  <c r="M431" i="1"/>
  <c r="L431" i="1"/>
  <c r="K431" i="1"/>
  <c r="J431" i="1"/>
  <c r="M430" i="1"/>
  <c r="L430" i="1"/>
  <c r="K430" i="1"/>
  <c r="J430" i="1"/>
  <c r="M429" i="1"/>
  <c r="L429" i="1"/>
  <c r="K429" i="1"/>
  <c r="J429" i="1"/>
  <c r="M428" i="1"/>
  <c r="L428" i="1"/>
  <c r="K428" i="1"/>
  <c r="J428" i="1"/>
  <c r="M427" i="1"/>
  <c r="L427" i="1"/>
  <c r="K427" i="1"/>
  <c r="J427" i="1"/>
  <c r="M426" i="1"/>
  <c r="L426" i="1"/>
  <c r="K426" i="1"/>
  <c r="J426" i="1"/>
  <c r="M425" i="1"/>
  <c r="L425" i="1"/>
  <c r="K425" i="1"/>
  <c r="J425" i="1"/>
  <c r="M424" i="1"/>
  <c r="L424" i="1"/>
  <c r="K424" i="1"/>
  <c r="J424" i="1"/>
  <c r="M423" i="1"/>
  <c r="L423" i="1"/>
  <c r="K423" i="1"/>
  <c r="J423" i="1"/>
  <c r="M422" i="1"/>
  <c r="L422" i="1"/>
  <c r="K422" i="1"/>
  <c r="J422" i="1"/>
  <c r="M421" i="1"/>
  <c r="L421" i="1"/>
  <c r="K421" i="1"/>
  <c r="J421" i="1"/>
  <c r="M420" i="1"/>
  <c r="L420" i="1"/>
  <c r="K420" i="1"/>
  <c r="J420" i="1"/>
  <c r="M419" i="1"/>
  <c r="L419" i="1"/>
  <c r="K419" i="1"/>
  <c r="J419" i="1"/>
  <c r="M417" i="1"/>
  <c r="L417" i="1"/>
  <c r="K417" i="1"/>
  <c r="J417" i="1"/>
  <c r="M416" i="1"/>
  <c r="L416" i="1"/>
  <c r="K416" i="1"/>
  <c r="J416" i="1"/>
  <c r="M415" i="1"/>
  <c r="L415" i="1"/>
  <c r="K415" i="1"/>
  <c r="J415" i="1"/>
  <c r="M414" i="1"/>
  <c r="L414" i="1"/>
  <c r="K414" i="1"/>
  <c r="J414" i="1"/>
  <c r="M413" i="1"/>
  <c r="L413" i="1"/>
  <c r="K413" i="1"/>
  <c r="J413" i="1"/>
  <c r="M412" i="1"/>
  <c r="L412" i="1"/>
  <c r="K412" i="1"/>
  <c r="J412" i="1"/>
  <c r="M411" i="1"/>
  <c r="L411" i="1"/>
  <c r="K411" i="1"/>
  <c r="J411" i="1"/>
  <c r="M410" i="1"/>
  <c r="L410" i="1"/>
  <c r="K410" i="1"/>
  <c r="J410" i="1"/>
  <c r="M409" i="1"/>
  <c r="L409" i="1"/>
  <c r="K409" i="1"/>
  <c r="J409" i="1"/>
  <c r="M408" i="1"/>
  <c r="L408" i="1"/>
  <c r="K408" i="1"/>
  <c r="J408" i="1"/>
  <c r="M407" i="1"/>
  <c r="L407" i="1"/>
  <c r="K407" i="1"/>
  <c r="J407" i="1"/>
  <c r="M406" i="1"/>
  <c r="L406" i="1"/>
  <c r="K406" i="1"/>
  <c r="J406" i="1"/>
  <c r="M405" i="1"/>
  <c r="L405" i="1"/>
  <c r="K405" i="1"/>
  <c r="J405" i="1"/>
  <c r="M404" i="1"/>
  <c r="L404" i="1"/>
  <c r="K404" i="1"/>
  <c r="J404" i="1"/>
  <c r="M403" i="1"/>
  <c r="L403" i="1"/>
  <c r="K403" i="1"/>
  <c r="J403" i="1"/>
  <c r="M402" i="1"/>
  <c r="L402" i="1"/>
  <c r="K402" i="1"/>
  <c r="J402" i="1"/>
  <c r="M401" i="1"/>
  <c r="L401" i="1"/>
  <c r="K401" i="1"/>
  <c r="J401" i="1"/>
  <c r="M400" i="1"/>
  <c r="L400" i="1"/>
  <c r="K400" i="1"/>
  <c r="J400" i="1"/>
  <c r="M399" i="1"/>
  <c r="L399" i="1"/>
  <c r="K399" i="1"/>
  <c r="J399" i="1"/>
  <c r="M398" i="1"/>
  <c r="L398" i="1"/>
  <c r="K398" i="1"/>
  <c r="J398" i="1"/>
  <c r="M397" i="1"/>
  <c r="L397" i="1"/>
  <c r="K397" i="1"/>
  <c r="J397" i="1"/>
  <c r="M396" i="1"/>
  <c r="L396" i="1"/>
  <c r="K396" i="1"/>
  <c r="J396" i="1"/>
  <c r="M395" i="1"/>
  <c r="L395" i="1"/>
  <c r="K395" i="1"/>
  <c r="J395" i="1"/>
  <c r="M394" i="1"/>
  <c r="L394" i="1"/>
  <c r="K394" i="1"/>
  <c r="J394" i="1"/>
  <c r="M393" i="1"/>
  <c r="L393" i="1"/>
  <c r="K393" i="1"/>
  <c r="J393" i="1"/>
  <c r="M392" i="1"/>
  <c r="L392" i="1"/>
  <c r="K392" i="1"/>
  <c r="J392" i="1"/>
  <c r="M391" i="1"/>
  <c r="L391" i="1"/>
  <c r="K391" i="1"/>
  <c r="J391" i="1"/>
  <c r="M390" i="1"/>
  <c r="L390" i="1"/>
  <c r="K390" i="1"/>
  <c r="J390" i="1"/>
  <c r="M389" i="1"/>
  <c r="L389" i="1"/>
  <c r="K389" i="1"/>
  <c r="J389" i="1"/>
  <c r="M388" i="1"/>
  <c r="L388" i="1"/>
  <c r="K388" i="1"/>
  <c r="J388" i="1"/>
  <c r="M387" i="1"/>
  <c r="L387" i="1"/>
  <c r="K387" i="1"/>
  <c r="J387" i="1"/>
  <c r="M386" i="1"/>
  <c r="L386" i="1"/>
  <c r="K386" i="1"/>
  <c r="J386" i="1"/>
  <c r="M385" i="1"/>
  <c r="L385" i="1"/>
  <c r="K385" i="1"/>
  <c r="J385" i="1"/>
  <c r="M384" i="1"/>
  <c r="L384" i="1"/>
  <c r="K384" i="1"/>
  <c r="J384" i="1"/>
  <c r="M383" i="1"/>
  <c r="L383" i="1"/>
  <c r="K383" i="1"/>
  <c r="J383" i="1"/>
  <c r="M382" i="1"/>
  <c r="L382" i="1"/>
  <c r="K382" i="1"/>
  <c r="J382" i="1"/>
  <c r="M381" i="1"/>
  <c r="L381" i="1"/>
  <c r="K381" i="1"/>
  <c r="J381" i="1"/>
  <c r="M380" i="1"/>
  <c r="L380" i="1"/>
  <c r="K380" i="1"/>
  <c r="J380" i="1"/>
  <c r="M379" i="1"/>
  <c r="L379" i="1"/>
  <c r="K379" i="1"/>
  <c r="J379" i="1"/>
  <c r="M377" i="1"/>
  <c r="L377" i="1"/>
  <c r="K377" i="1"/>
  <c r="J377" i="1"/>
  <c r="M376" i="1"/>
  <c r="L376" i="1"/>
  <c r="K376" i="1"/>
  <c r="J376" i="1"/>
  <c r="M375" i="1"/>
  <c r="L375" i="1"/>
  <c r="K375" i="1"/>
  <c r="J375" i="1"/>
  <c r="M374" i="1"/>
  <c r="L374" i="1"/>
  <c r="K374" i="1"/>
  <c r="J374" i="1"/>
  <c r="M373" i="1"/>
  <c r="L373" i="1"/>
  <c r="K373" i="1"/>
  <c r="J373" i="1"/>
  <c r="M372" i="1"/>
  <c r="L372" i="1"/>
  <c r="K372" i="1"/>
  <c r="J372" i="1"/>
  <c r="M371" i="1"/>
  <c r="L371" i="1"/>
  <c r="K371" i="1"/>
  <c r="J371" i="1"/>
  <c r="M370" i="1"/>
  <c r="L370" i="1"/>
  <c r="K370" i="1"/>
  <c r="J370" i="1"/>
  <c r="M369" i="1"/>
  <c r="L369" i="1"/>
  <c r="K369" i="1"/>
  <c r="J369" i="1"/>
  <c r="M368" i="1"/>
  <c r="L368" i="1"/>
  <c r="K368" i="1"/>
  <c r="J368" i="1"/>
  <c r="M367" i="1"/>
  <c r="L367" i="1"/>
  <c r="K367" i="1"/>
  <c r="J367" i="1"/>
  <c r="M366" i="1"/>
  <c r="L366" i="1"/>
  <c r="K366" i="1"/>
  <c r="J366" i="1"/>
  <c r="M365" i="1"/>
  <c r="L365" i="1"/>
  <c r="K365" i="1"/>
  <c r="J365" i="1"/>
  <c r="M364" i="1"/>
  <c r="L364" i="1"/>
  <c r="K364" i="1"/>
  <c r="J364" i="1"/>
  <c r="M363" i="1"/>
  <c r="L363" i="1"/>
  <c r="K363" i="1"/>
  <c r="J363" i="1"/>
  <c r="M362" i="1"/>
  <c r="L362" i="1"/>
  <c r="K362" i="1"/>
  <c r="J362" i="1"/>
  <c r="M361" i="1"/>
  <c r="L361" i="1"/>
  <c r="K361" i="1"/>
  <c r="J361" i="1"/>
  <c r="M360" i="1"/>
  <c r="L360" i="1"/>
  <c r="K360" i="1"/>
  <c r="J360" i="1"/>
  <c r="M359" i="1"/>
  <c r="L359" i="1"/>
  <c r="K359" i="1"/>
  <c r="J359" i="1"/>
  <c r="M358" i="1"/>
  <c r="L358" i="1"/>
  <c r="K358" i="1"/>
  <c r="J358" i="1"/>
  <c r="M357" i="1"/>
  <c r="L357" i="1"/>
  <c r="K357" i="1"/>
  <c r="J357" i="1"/>
  <c r="M356" i="1"/>
  <c r="L356" i="1"/>
  <c r="K356" i="1"/>
  <c r="J356" i="1"/>
  <c r="M355" i="1"/>
  <c r="L355" i="1"/>
  <c r="K355" i="1"/>
  <c r="J355" i="1"/>
  <c r="M354" i="1"/>
  <c r="L354" i="1"/>
  <c r="K354" i="1"/>
  <c r="J354" i="1"/>
  <c r="M353" i="1"/>
  <c r="L353" i="1"/>
  <c r="K353" i="1"/>
  <c r="J353" i="1"/>
  <c r="M352" i="1"/>
  <c r="L352" i="1"/>
  <c r="K352" i="1"/>
  <c r="J352" i="1"/>
  <c r="M351" i="1"/>
  <c r="L351" i="1"/>
  <c r="K351" i="1"/>
  <c r="J351" i="1"/>
  <c r="M350" i="1"/>
  <c r="L350" i="1"/>
  <c r="K350" i="1"/>
  <c r="J350" i="1"/>
  <c r="M349" i="1"/>
  <c r="L349" i="1"/>
  <c r="K349" i="1"/>
  <c r="J349" i="1"/>
  <c r="M348" i="1"/>
  <c r="L348" i="1"/>
  <c r="K348" i="1"/>
  <c r="J348" i="1"/>
  <c r="M347" i="1"/>
  <c r="L347" i="1"/>
  <c r="K347" i="1"/>
  <c r="J347" i="1"/>
  <c r="M346" i="1"/>
  <c r="L346" i="1"/>
  <c r="K346" i="1"/>
  <c r="J346" i="1"/>
  <c r="M345" i="1"/>
  <c r="L345" i="1"/>
  <c r="K345" i="1"/>
  <c r="J345" i="1"/>
  <c r="M344" i="1"/>
  <c r="L344" i="1"/>
  <c r="K344" i="1"/>
  <c r="J344" i="1"/>
  <c r="M343" i="1"/>
  <c r="L343" i="1"/>
  <c r="K343" i="1"/>
  <c r="J343" i="1"/>
  <c r="M342" i="1"/>
  <c r="L342" i="1"/>
  <c r="K342" i="1"/>
  <c r="J342" i="1"/>
  <c r="M341" i="1"/>
  <c r="L341" i="1"/>
  <c r="K341" i="1"/>
  <c r="J341" i="1"/>
  <c r="M340" i="1"/>
  <c r="L340" i="1"/>
  <c r="K340" i="1"/>
  <c r="J340" i="1"/>
  <c r="M339" i="1"/>
  <c r="L339" i="1"/>
  <c r="K339" i="1"/>
  <c r="J339" i="1"/>
  <c r="M338" i="1"/>
  <c r="L338" i="1"/>
  <c r="K338" i="1"/>
  <c r="J338" i="1"/>
  <c r="M337" i="1"/>
  <c r="L337" i="1"/>
  <c r="K337" i="1"/>
  <c r="J337" i="1"/>
  <c r="M336" i="1"/>
  <c r="L336" i="1"/>
  <c r="K336" i="1"/>
  <c r="J336" i="1"/>
  <c r="M335" i="1"/>
  <c r="L335" i="1"/>
  <c r="K335" i="1"/>
  <c r="J335" i="1"/>
  <c r="M333" i="1"/>
  <c r="L333" i="1"/>
  <c r="K333" i="1"/>
  <c r="J333" i="1"/>
  <c r="M332" i="1"/>
  <c r="L332" i="1"/>
  <c r="K332" i="1"/>
  <c r="J332" i="1"/>
  <c r="M331" i="1"/>
  <c r="L331" i="1"/>
  <c r="K331" i="1"/>
  <c r="J331" i="1"/>
  <c r="M330" i="1"/>
  <c r="L330" i="1"/>
  <c r="K330" i="1"/>
  <c r="J330" i="1"/>
  <c r="M329" i="1"/>
  <c r="L329" i="1"/>
  <c r="K329" i="1"/>
  <c r="J329" i="1"/>
  <c r="M328" i="1"/>
  <c r="L328" i="1"/>
  <c r="K328" i="1"/>
  <c r="J328" i="1"/>
  <c r="M327" i="1"/>
  <c r="L327" i="1"/>
  <c r="K327" i="1"/>
  <c r="J327" i="1"/>
  <c r="M326" i="1"/>
  <c r="L326" i="1"/>
  <c r="K326" i="1"/>
  <c r="J326" i="1"/>
  <c r="M325" i="1"/>
  <c r="L325" i="1"/>
  <c r="K325" i="1"/>
  <c r="J325" i="1"/>
  <c r="M324" i="1"/>
  <c r="L324" i="1"/>
  <c r="K324" i="1"/>
  <c r="J324" i="1"/>
  <c r="M323" i="1"/>
  <c r="L323" i="1"/>
  <c r="K323" i="1"/>
  <c r="J323" i="1"/>
  <c r="M322" i="1"/>
  <c r="L322" i="1"/>
  <c r="K322" i="1"/>
  <c r="J322" i="1"/>
  <c r="M321" i="1"/>
  <c r="L321" i="1"/>
  <c r="K321" i="1"/>
  <c r="J321" i="1"/>
  <c r="M320" i="1"/>
  <c r="L320" i="1"/>
  <c r="K320" i="1"/>
  <c r="J320" i="1"/>
  <c r="M319" i="1"/>
  <c r="L319" i="1"/>
  <c r="K319" i="1"/>
  <c r="J319" i="1"/>
  <c r="M318" i="1"/>
  <c r="L318" i="1"/>
  <c r="K318" i="1"/>
  <c r="J318" i="1"/>
  <c r="M317" i="1"/>
  <c r="L317" i="1"/>
  <c r="K317" i="1"/>
  <c r="J317" i="1"/>
  <c r="M316" i="1"/>
  <c r="L316" i="1"/>
  <c r="K316" i="1"/>
  <c r="J316" i="1"/>
  <c r="M315" i="1"/>
  <c r="L315" i="1"/>
  <c r="K315" i="1"/>
  <c r="J315" i="1"/>
  <c r="M314" i="1"/>
  <c r="L314" i="1"/>
  <c r="K314" i="1"/>
  <c r="J314" i="1"/>
  <c r="M313" i="1"/>
  <c r="L313" i="1"/>
  <c r="K313" i="1"/>
  <c r="J313" i="1"/>
  <c r="M312" i="1"/>
  <c r="L312" i="1"/>
  <c r="K312" i="1"/>
  <c r="J312" i="1"/>
  <c r="M311" i="1"/>
  <c r="L311" i="1"/>
  <c r="K311" i="1"/>
  <c r="J311" i="1"/>
  <c r="M310" i="1"/>
  <c r="L310" i="1"/>
  <c r="K310" i="1"/>
  <c r="J310" i="1"/>
  <c r="M309" i="1"/>
  <c r="L309" i="1"/>
  <c r="K309" i="1"/>
  <c r="J309" i="1"/>
  <c r="M308" i="1"/>
  <c r="L308" i="1"/>
  <c r="K308" i="1"/>
  <c r="J308" i="1"/>
  <c r="M307" i="1"/>
  <c r="L307" i="1"/>
  <c r="K307" i="1"/>
  <c r="J307" i="1"/>
  <c r="M306" i="1"/>
  <c r="L306" i="1"/>
  <c r="K306" i="1"/>
  <c r="J306" i="1"/>
  <c r="M305" i="1"/>
  <c r="L305" i="1"/>
  <c r="K305" i="1"/>
  <c r="J305" i="1"/>
  <c r="M304" i="1"/>
  <c r="L304" i="1"/>
  <c r="K304" i="1"/>
  <c r="J304" i="1"/>
  <c r="M303" i="1"/>
  <c r="L303" i="1"/>
  <c r="K303" i="1"/>
  <c r="J303" i="1"/>
  <c r="M302" i="1"/>
  <c r="L302" i="1"/>
  <c r="K302" i="1"/>
  <c r="J302" i="1"/>
  <c r="M301" i="1"/>
  <c r="L301" i="1"/>
  <c r="K301" i="1"/>
  <c r="J301" i="1"/>
  <c r="M300" i="1"/>
  <c r="L300" i="1"/>
  <c r="K300" i="1"/>
  <c r="J300" i="1"/>
  <c r="M299" i="1"/>
  <c r="L299" i="1"/>
  <c r="K299" i="1"/>
  <c r="J299" i="1"/>
  <c r="M298" i="1"/>
  <c r="L298" i="1"/>
  <c r="K298" i="1"/>
  <c r="J298" i="1"/>
  <c r="M297" i="1"/>
  <c r="L297" i="1"/>
  <c r="K297" i="1"/>
  <c r="J297" i="1"/>
  <c r="M296" i="1"/>
  <c r="L296" i="1"/>
  <c r="K296" i="1"/>
  <c r="J296" i="1"/>
  <c r="M295" i="1"/>
  <c r="L295" i="1"/>
  <c r="K295" i="1"/>
  <c r="J295" i="1"/>
  <c r="M293" i="1"/>
  <c r="L293" i="1"/>
  <c r="K293" i="1"/>
  <c r="J293" i="1"/>
  <c r="M292" i="1"/>
  <c r="L292" i="1"/>
  <c r="K292" i="1"/>
  <c r="J292" i="1"/>
  <c r="M291" i="1"/>
  <c r="L291" i="1"/>
  <c r="K291" i="1"/>
  <c r="J291" i="1"/>
  <c r="M290" i="1"/>
  <c r="L290" i="1"/>
  <c r="K290" i="1"/>
  <c r="J290" i="1"/>
  <c r="M289" i="1"/>
  <c r="L289" i="1"/>
  <c r="K289" i="1"/>
  <c r="J289" i="1"/>
  <c r="M288" i="1"/>
  <c r="L288" i="1"/>
  <c r="K288" i="1"/>
  <c r="J288" i="1"/>
  <c r="M287" i="1"/>
  <c r="L287" i="1"/>
  <c r="K287" i="1"/>
  <c r="J287" i="1"/>
  <c r="M286" i="1"/>
  <c r="L286" i="1"/>
  <c r="K286" i="1"/>
  <c r="J286" i="1"/>
  <c r="M285" i="1"/>
  <c r="L285" i="1"/>
  <c r="K285" i="1"/>
  <c r="J285" i="1"/>
  <c r="M284" i="1"/>
  <c r="L284" i="1"/>
  <c r="K284" i="1"/>
  <c r="J284" i="1"/>
  <c r="M283" i="1"/>
  <c r="L283" i="1"/>
  <c r="K283" i="1"/>
  <c r="J283" i="1"/>
  <c r="M282" i="1"/>
  <c r="L282" i="1"/>
  <c r="K282" i="1"/>
  <c r="J282" i="1"/>
  <c r="M281" i="1"/>
  <c r="L281" i="1"/>
  <c r="K281" i="1"/>
  <c r="J281" i="1"/>
  <c r="M280" i="1"/>
  <c r="L280" i="1"/>
  <c r="K280" i="1"/>
  <c r="J280" i="1"/>
  <c r="M279" i="1"/>
  <c r="L279" i="1"/>
  <c r="K279" i="1"/>
  <c r="J279" i="1"/>
  <c r="M278" i="1"/>
  <c r="L278" i="1"/>
  <c r="K278" i="1"/>
  <c r="J278" i="1"/>
  <c r="M277" i="1"/>
  <c r="L277" i="1"/>
  <c r="K277" i="1"/>
  <c r="J277" i="1"/>
  <c r="M276" i="1"/>
  <c r="L276" i="1"/>
  <c r="K276" i="1"/>
  <c r="J276" i="1"/>
  <c r="M275" i="1"/>
  <c r="L275" i="1"/>
  <c r="K275" i="1"/>
  <c r="J275" i="1"/>
  <c r="M273" i="1"/>
  <c r="L273" i="1"/>
  <c r="K273" i="1"/>
  <c r="J273" i="1"/>
  <c r="M272" i="1"/>
  <c r="L272" i="1"/>
  <c r="K272" i="1"/>
  <c r="J272" i="1"/>
  <c r="M271" i="1"/>
  <c r="L271" i="1"/>
  <c r="K271" i="1"/>
  <c r="J271" i="1"/>
  <c r="M270" i="1"/>
  <c r="L270" i="1"/>
  <c r="K270" i="1"/>
  <c r="J270" i="1"/>
  <c r="M269" i="1"/>
  <c r="L269" i="1"/>
  <c r="K269" i="1"/>
  <c r="J269" i="1"/>
  <c r="M268" i="1"/>
  <c r="L268" i="1"/>
  <c r="K268" i="1"/>
  <c r="J268" i="1"/>
  <c r="M267" i="1"/>
  <c r="L267" i="1"/>
  <c r="K267" i="1"/>
  <c r="J267" i="1"/>
  <c r="M266" i="1"/>
  <c r="L266" i="1"/>
  <c r="K266" i="1"/>
  <c r="J266" i="1"/>
  <c r="M265" i="1"/>
  <c r="L265" i="1"/>
  <c r="K265" i="1"/>
  <c r="J265" i="1"/>
  <c r="M264" i="1"/>
  <c r="L264" i="1"/>
  <c r="K264" i="1"/>
  <c r="J264" i="1"/>
  <c r="M263" i="1"/>
  <c r="L263" i="1"/>
  <c r="K263" i="1"/>
  <c r="J263" i="1"/>
  <c r="M262" i="1"/>
  <c r="L262" i="1"/>
  <c r="K262" i="1"/>
  <c r="J262" i="1"/>
  <c r="M261" i="1"/>
  <c r="L261" i="1"/>
  <c r="K261" i="1"/>
  <c r="J261" i="1"/>
  <c r="M260" i="1"/>
  <c r="L260" i="1"/>
  <c r="K260" i="1"/>
  <c r="J260" i="1"/>
  <c r="M259" i="1"/>
  <c r="L259" i="1"/>
  <c r="K259" i="1"/>
  <c r="J259" i="1"/>
  <c r="M258" i="1"/>
  <c r="L258" i="1"/>
  <c r="K258" i="1"/>
  <c r="J258" i="1"/>
  <c r="M257" i="1"/>
  <c r="L257" i="1"/>
  <c r="K257" i="1"/>
  <c r="J257" i="1"/>
  <c r="M256" i="1"/>
  <c r="L256" i="1"/>
  <c r="K256" i="1"/>
  <c r="J256" i="1"/>
  <c r="M255" i="1"/>
  <c r="L255" i="1"/>
  <c r="K255" i="1"/>
  <c r="J255" i="1"/>
  <c r="M254" i="1"/>
  <c r="L254" i="1"/>
  <c r="K254" i="1"/>
  <c r="J254" i="1"/>
  <c r="M253" i="1"/>
  <c r="L253" i="1"/>
  <c r="K253" i="1"/>
  <c r="J253" i="1"/>
  <c r="M252" i="1"/>
  <c r="L252" i="1"/>
  <c r="K252" i="1"/>
  <c r="J252" i="1"/>
  <c r="M251" i="1"/>
  <c r="L251" i="1"/>
  <c r="K251" i="1"/>
  <c r="J251" i="1"/>
  <c r="M250" i="1"/>
  <c r="L250" i="1"/>
  <c r="K250" i="1"/>
  <c r="J250" i="1"/>
  <c r="M249" i="1"/>
  <c r="L249" i="1"/>
  <c r="K249" i="1"/>
  <c r="J249" i="1"/>
  <c r="M248" i="1"/>
  <c r="L248" i="1"/>
  <c r="K248" i="1"/>
  <c r="J248" i="1"/>
  <c r="M247" i="1"/>
  <c r="L247" i="1"/>
  <c r="K247" i="1"/>
  <c r="J247" i="1"/>
  <c r="M246" i="1"/>
  <c r="L246" i="1"/>
  <c r="K246" i="1"/>
  <c r="J246" i="1"/>
  <c r="M245" i="1"/>
  <c r="L245" i="1"/>
  <c r="K245" i="1"/>
  <c r="J245" i="1"/>
  <c r="M244" i="1"/>
  <c r="L244" i="1"/>
  <c r="K244" i="1"/>
  <c r="J244" i="1"/>
  <c r="M243" i="1"/>
  <c r="L243" i="1"/>
  <c r="K243" i="1"/>
  <c r="J243" i="1"/>
  <c r="M242" i="1"/>
  <c r="L242" i="1"/>
  <c r="K242" i="1"/>
  <c r="J242" i="1"/>
  <c r="M241" i="1"/>
  <c r="L241" i="1"/>
  <c r="K241" i="1"/>
  <c r="J241" i="1"/>
  <c r="M240" i="1"/>
  <c r="L240" i="1"/>
  <c r="K240" i="1"/>
  <c r="J240" i="1"/>
  <c r="M239" i="1"/>
  <c r="L239" i="1"/>
  <c r="K239" i="1"/>
  <c r="J239" i="1"/>
  <c r="M238" i="1"/>
  <c r="L238" i="1"/>
  <c r="K238" i="1"/>
  <c r="J238" i="1"/>
  <c r="M237" i="1"/>
  <c r="L237" i="1"/>
  <c r="K237" i="1"/>
  <c r="J237" i="1"/>
  <c r="M236" i="1"/>
  <c r="L236" i="1"/>
  <c r="K236" i="1"/>
  <c r="J236" i="1"/>
  <c r="M235" i="1"/>
  <c r="L235" i="1"/>
  <c r="K235" i="1"/>
  <c r="J235" i="1"/>
  <c r="M234" i="1"/>
  <c r="L234" i="1"/>
  <c r="K234" i="1"/>
  <c r="J234" i="1"/>
  <c r="M233" i="1"/>
  <c r="L233" i="1"/>
  <c r="K233" i="1"/>
  <c r="J233" i="1"/>
  <c r="M232" i="1"/>
  <c r="L232" i="1"/>
  <c r="K232" i="1"/>
  <c r="J232" i="1"/>
  <c r="M231" i="1"/>
  <c r="L231" i="1"/>
  <c r="K231" i="1"/>
  <c r="J231" i="1"/>
  <c r="M230" i="1"/>
  <c r="L230" i="1"/>
  <c r="K230" i="1"/>
  <c r="J230" i="1"/>
  <c r="M229" i="1"/>
  <c r="L229" i="1"/>
  <c r="K229" i="1"/>
  <c r="J229" i="1"/>
  <c r="M228" i="1"/>
  <c r="L228" i="1"/>
  <c r="K228" i="1"/>
  <c r="J228" i="1"/>
  <c r="M227" i="1"/>
  <c r="L227" i="1"/>
  <c r="K227" i="1"/>
  <c r="J227" i="1"/>
  <c r="M226" i="1"/>
  <c r="L226" i="1"/>
  <c r="K226" i="1"/>
  <c r="J226" i="1"/>
  <c r="M225" i="1"/>
  <c r="L225" i="1"/>
  <c r="K225" i="1"/>
  <c r="J225" i="1"/>
  <c r="M224" i="1"/>
  <c r="L224" i="1"/>
  <c r="K224" i="1"/>
  <c r="J224" i="1"/>
  <c r="M223" i="1"/>
  <c r="L223" i="1"/>
  <c r="K223" i="1"/>
  <c r="J223" i="1"/>
  <c r="M222" i="1"/>
  <c r="L222" i="1"/>
  <c r="K222" i="1"/>
  <c r="J222" i="1"/>
  <c r="M221" i="1"/>
  <c r="L221" i="1"/>
  <c r="K221" i="1"/>
  <c r="J221" i="1"/>
  <c r="M220" i="1"/>
  <c r="L220" i="1"/>
  <c r="K220" i="1"/>
  <c r="J220" i="1"/>
  <c r="M219" i="1"/>
  <c r="L219" i="1"/>
  <c r="K219" i="1"/>
  <c r="J219" i="1"/>
  <c r="M218" i="1"/>
  <c r="L218" i="1"/>
  <c r="K218" i="1"/>
  <c r="J218" i="1"/>
  <c r="M217" i="1"/>
  <c r="L217" i="1"/>
  <c r="K217" i="1"/>
  <c r="J217" i="1"/>
  <c r="M216" i="1"/>
  <c r="L216" i="1"/>
  <c r="K216" i="1"/>
  <c r="J216" i="1"/>
  <c r="M215" i="1"/>
  <c r="L215" i="1"/>
  <c r="K215" i="1"/>
  <c r="J215" i="1"/>
  <c r="M214" i="1"/>
  <c r="L214" i="1"/>
  <c r="K214" i="1"/>
  <c r="J214" i="1"/>
  <c r="M213" i="1"/>
  <c r="L213" i="1"/>
  <c r="K213" i="1"/>
  <c r="J213" i="1"/>
  <c r="M212" i="1"/>
  <c r="L212" i="1"/>
  <c r="K212" i="1"/>
  <c r="J212" i="1"/>
  <c r="M211" i="1"/>
  <c r="L211" i="1"/>
  <c r="K211" i="1"/>
  <c r="J211" i="1"/>
  <c r="M210" i="1"/>
  <c r="L210" i="1"/>
  <c r="K210" i="1"/>
  <c r="J210" i="1"/>
  <c r="M209" i="1"/>
  <c r="L209" i="1"/>
  <c r="K209" i="1"/>
  <c r="J209" i="1"/>
  <c r="M208" i="1"/>
  <c r="L208" i="1"/>
  <c r="K208" i="1"/>
  <c r="J208" i="1"/>
  <c r="M207" i="1"/>
  <c r="L207" i="1"/>
  <c r="K207" i="1"/>
  <c r="J207" i="1"/>
  <c r="M206" i="1"/>
  <c r="L206" i="1"/>
  <c r="K206" i="1"/>
  <c r="J206" i="1"/>
  <c r="M205" i="1"/>
  <c r="L205" i="1"/>
  <c r="K205" i="1"/>
  <c r="J205" i="1"/>
  <c r="M204" i="1"/>
  <c r="L204" i="1"/>
  <c r="K204" i="1"/>
  <c r="J204" i="1"/>
  <c r="M203" i="1"/>
  <c r="L203" i="1"/>
  <c r="K203" i="1"/>
  <c r="J203" i="1"/>
  <c r="M202" i="1"/>
  <c r="L202" i="1"/>
  <c r="K202" i="1"/>
  <c r="J202" i="1"/>
  <c r="M201" i="1"/>
  <c r="L201" i="1"/>
  <c r="K201" i="1"/>
  <c r="J201" i="1"/>
  <c r="M200" i="1"/>
  <c r="L200" i="1"/>
  <c r="K200" i="1"/>
  <c r="J200" i="1"/>
  <c r="M199" i="1"/>
  <c r="L199" i="1"/>
  <c r="K199" i="1"/>
  <c r="J199" i="1"/>
  <c r="M198" i="1"/>
  <c r="L198" i="1"/>
  <c r="K198" i="1"/>
  <c r="J198" i="1"/>
  <c r="M197" i="1"/>
  <c r="L197" i="1"/>
  <c r="K197" i="1"/>
  <c r="J197" i="1"/>
  <c r="M196" i="1"/>
  <c r="L196" i="1"/>
  <c r="K196" i="1"/>
  <c r="J196" i="1"/>
  <c r="M195" i="1"/>
  <c r="L195" i="1"/>
  <c r="K195" i="1"/>
  <c r="J195" i="1"/>
  <c r="M194" i="1"/>
  <c r="L194" i="1"/>
  <c r="K194" i="1"/>
  <c r="J194" i="1"/>
  <c r="M193" i="1"/>
  <c r="L193" i="1"/>
  <c r="K193" i="1"/>
  <c r="J193" i="1"/>
  <c r="M192" i="1"/>
  <c r="L192" i="1"/>
  <c r="K192" i="1"/>
  <c r="J192" i="1"/>
  <c r="M191" i="1"/>
  <c r="L191" i="1"/>
  <c r="K191" i="1"/>
  <c r="J191" i="1"/>
  <c r="M189" i="1"/>
  <c r="L189" i="1"/>
  <c r="K189" i="1"/>
  <c r="J189" i="1"/>
  <c r="M188" i="1"/>
  <c r="L188" i="1"/>
  <c r="K188" i="1"/>
  <c r="J188" i="1"/>
  <c r="M187" i="1"/>
  <c r="L187" i="1"/>
  <c r="K187" i="1"/>
  <c r="J187" i="1"/>
  <c r="M186" i="1"/>
  <c r="L186" i="1"/>
  <c r="K186" i="1"/>
  <c r="J186" i="1"/>
  <c r="M185" i="1"/>
  <c r="L185" i="1"/>
  <c r="K185" i="1"/>
  <c r="J185" i="1"/>
  <c r="M184" i="1"/>
  <c r="L184" i="1"/>
  <c r="K184" i="1"/>
  <c r="J184" i="1"/>
  <c r="M183" i="1"/>
  <c r="L183" i="1"/>
  <c r="K183" i="1"/>
  <c r="J183" i="1"/>
  <c r="M182" i="1"/>
  <c r="L182" i="1"/>
  <c r="K182" i="1"/>
  <c r="J182" i="1"/>
  <c r="M181" i="1"/>
  <c r="L181" i="1"/>
  <c r="K181" i="1"/>
  <c r="J181" i="1"/>
  <c r="M180" i="1"/>
  <c r="L180" i="1"/>
  <c r="K180" i="1"/>
  <c r="J180" i="1"/>
  <c r="M179" i="1"/>
  <c r="L179" i="1"/>
  <c r="K179" i="1"/>
  <c r="J179" i="1"/>
  <c r="M178" i="1"/>
  <c r="L178" i="1"/>
  <c r="K178" i="1"/>
  <c r="J178" i="1"/>
  <c r="M177" i="1"/>
  <c r="L177" i="1"/>
  <c r="K177" i="1"/>
  <c r="J177" i="1"/>
  <c r="M176" i="1"/>
  <c r="L176" i="1"/>
  <c r="K176" i="1"/>
  <c r="J176" i="1"/>
  <c r="M175" i="1"/>
  <c r="L175" i="1"/>
  <c r="K175" i="1"/>
  <c r="J175" i="1"/>
  <c r="M174" i="1"/>
  <c r="L174" i="1"/>
  <c r="K174" i="1"/>
  <c r="J174" i="1"/>
  <c r="M173" i="1"/>
  <c r="L173" i="1"/>
  <c r="K173" i="1"/>
  <c r="J173" i="1"/>
  <c r="M172" i="1"/>
  <c r="L172" i="1"/>
  <c r="K172" i="1"/>
  <c r="J172" i="1"/>
  <c r="M171" i="1"/>
  <c r="L171" i="1"/>
  <c r="K171" i="1"/>
  <c r="J171" i="1"/>
  <c r="M170" i="1"/>
  <c r="L170" i="1"/>
  <c r="K170" i="1"/>
  <c r="J170" i="1"/>
  <c r="M169" i="1"/>
  <c r="L169" i="1"/>
  <c r="K169" i="1"/>
  <c r="J169" i="1"/>
  <c r="M168" i="1"/>
  <c r="L168" i="1"/>
  <c r="K168" i="1"/>
  <c r="J168" i="1"/>
  <c r="M167" i="1"/>
  <c r="L167" i="1"/>
  <c r="K167" i="1"/>
  <c r="J167" i="1"/>
  <c r="M166" i="1"/>
  <c r="L166" i="1"/>
  <c r="K166" i="1"/>
  <c r="J166" i="1"/>
  <c r="M165" i="1"/>
  <c r="L165" i="1"/>
  <c r="K165" i="1"/>
  <c r="J165" i="1"/>
  <c r="M164" i="1"/>
  <c r="L164" i="1"/>
  <c r="K164" i="1"/>
  <c r="J164" i="1"/>
  <c r="M163" i="1"/>
  <c r="L163" i="1"/>
  <c r="K163" i="1"/>
  <c r="J163" i="1"/>
  <c r="M162" i="1"/>
  <c r="L162" i="1"/>
  <c r="K162" i="1"/>
  <c r="J162" i="1"/>
  <c r="M161" i="1"/>
  <c r="L161" i="1"/>
  <c r="K161" i="1"/>
  <c r="J161" i="1"/>
  <c r="M160" i="1"/>
  <c r="L160" i="1"/>
  <c r="K160" i="1"/>
  <c r="J160" i="1"/>
  <c r="M159" i="1"/>
  <c r="L159" i="1"/>
  <c r="K159" i="1"/>
  <c r="J159" i="1"/>
  <c r="M158" i="1"/>
  <c r="L158" i="1"/>
  <c r="K158" i="1"/>
  <c r="J158" i="1"/>
  <c r="M157" i="1"/>
  <c r="L157" i="1"/>
  <c r="K157" i="1"/>
  <c r="J157" i="1"/>
  <c r="M156" i="1"/>
  <c r="L156" i="1"/>
  <c r="K156" i="1"/>
  <c r="J156" i="1"/>
  <c r="M155" i="1"/>
  <c r="L155" i="1"/>
  <c r="K155" i="1"/>
  <c r="J155" i="1"/>
  <c r="M154" i="1"/>
  <c r="L154" i="1"/>
  <c r="K154" i="1"/>
  <c r="J154" i="1"/>
  <c r="M153" i="1"/>
  <c r="L153" i="1"/>
  <c r="K153" i="1"/>
  <c r="J153" i="1"/>
  <c r="M152" i="1"/>
  <c r="L152" i="1"/>
  <c r="K152" i="1"/>
  <c r="J152" i="1"/>
  <c r="M151" i="1"/>
  <c r="L151" i="1"/>
  <c r="K151" i="1"/>
  <c r="J151" i="1"/>
  <c r="M150" i="1"/>
  <c r="L150" i="1"/>
  <c r="K150" i="1"/>
  <c r="J150" i="1"/>
  <c r="M149" i="1"/>
  <c r="L149" i="1"/>
  <c r="K149" i="1"/>
  <c r="J149" i="1"/>
  <c r="M148" i="1"/>
  <c r="L148" i="1"/>
  <c r="K148" i="1"/>
  <c r="J148" i="1"/>
  <c r="M147" i="1"/>
  <c r="L147" i="1"/>
  <c r="K147" i="1"/>
  <c r="J147" i="1"/>
  <c r="M146" i="1"/>
  <c r="L146" i="1"/>
  <c r="K146" i="1"/>
  <c r="J146" i="1"/>
  <c r="M144" i="1"/>
  <c r="L144" i="1"/>
  <c r="K144" i="1"/>
  <c r="J144" i="1"/>
  <c r="M143" i="1"/>
  <c r="L143" i="1"/>
  <c r="K143" i="1"/>
  <c r="J143" i="1"/>
  <c r="M142" i="1"/>
  <c r="L142" i="1"/>
  <c r="K142" i="1"/>
  <c r="J142" i="1"/>
  <c r="M141" i="1"/>
  <c r="L141" i="1"/>
  <c r="K141" i="1"/>
  <c r="J141" i="1"/>
  <c r="M140" i="1"/>
  <c r="L140" i="1"/>
  <c r="K140" i="1"/>
  <c r="J140" i="1"/>
  <c r="M139" i="1"/>
  <c r="L139" i="1"/>
  <c r="K139" i="1"/>
  <c r="J139" i="1"/>
  <c r="M138" i="1"/>
  <c r="L138" i="1"/>
  <c r="K138" i="1"/>
  <c r="J138" i="1"/>
  <c r="M137" i="1"/>
  <c r="L137" i="1"/>
  <c r="K137" i="1"/>
  <c r="J137" i="1"/>
  <c r="M136" i="1"/>
  <c r="L136" i="1"/>
  <c r="K136" i="1"/>
  <c r="J136" i="1"/>
  <c r="M135" i="1"/>
  <c r="L135" i="1"/>
  <c r="K135" i="1"/>
  <c r="J135" i="1"/>
  <c r="M134" i="1"/>
  <c r="L134" i="1"/>
  <c r="K134" i="1"/>
  <c r="J134" i="1"/>
  <c r="M133" i="1"/>
  <c r="L133" i="1"/>
  <c r="K133" i="1"/>
  <c r="J133" i="1"/>
  <c r="M132" i="1"/>
  <c r="L132" i="1"/>
  <c r="K132" i="1"/>
  <c r="J132" i="1"/>
  <c r="M131" i="1"/>
  <c r="L131" i="1"/>
  <c r="K131" i="1"/>
  <c r="J131" i="1"/>
  <c r="M130" i="1"/>
  <c r="L130" i="1"/>
  <c r="K130" i="1"/>
  <c r="J130" i="1"/>
  <c r="M129" i="1"/>
  <c r="L129" i="1"/>
  <c r="K129" i="1"/>
  <c r="J129" i="1"/>
  <c r="M128" i="1"/>
  <c r="L128" i="1"/>
  <c r="K128" i="1"/>
  <c r="J128" i="1"/>
  <c r="M127" i="1"/>
  <c r="L127" i="1"/>
  <c r="K127" i="1"/>
  <c r="J127" i="1"/>
  <c r="M126" i="1"/>
  <c r="L126" i="1"/>
  <c r="K126" i="1"/>
  <c r="J126" i="1"/>
  <c r="M125" i="1"/>
  <c r="L125" i="1"/>
  <c r="K125" i="1"/>
  <c r="J125" i="1"/>
  <c r="M124" i="1"/>
  <c r="L124" i="1"/>
  <c r="K124" i="1"/>
  <c r="J124" i="1"/>
  <c r="M123" i="1"/>
  <c r="L123" i="1"/>
  <c r="K123" i="1"/>
  <c r="J123" i="1"/>
  <c r="M122" i="1"/>
  <c r="L122" i="1"/>
  <c r="K122" i="1"/>
  <c r="J122" i="1"/>
  <c r="M121" i="1"/>
  <c r="L121" i="1"/>
  <c r="K121" i="1"/>
  <c r="J121" i="1"/>
  <c r="M120" i="1"/>
  <c r="L120" i="1"/>
  <c r="K120" i="1"/>
  <c r="J120" i="1"/>
  <c r="M119" i="1"/>
  <c r="L119" i="1"/>
  <c r="K119" i="1"/>
  <c r="J119" i="1"/>
  <c r="M118" i="1"/>
  <c r="L118" i="1"/>
  <c r="K118" i="1"/>
  <c r="J118" i="1"/>
  <c r="M117" i="1"/>
  <c r="L117" i="1"/>
  <c r="K117" i="1"/>
  <c r="J117" i="1"/>
  <c r="M116" i="1"/>
  <c r="L116" i="1"/>
  <c r="K116" i="1"/>
  <c r="J116" i="1"/>
  <c r="M115" i="1"/>
  <c r="L115" i="1"/>
  <c r="K115" i="1"/>
  <c r="J115" i="1"/>
  <c r="M114" i="1"/>
  <c r="L114" i="1"/>
  <c r="K114" i="1"/>
  <c r="J114" i="1"/>
  <c r="M113" i="1"/>
  <c r="L113" i="1"/>
  <c r="K113" i="1"/>
  <c r="J113" i="1"/>
  <c r="M112" i="1"/>
  <c r="L112" i="1"/>
  <c r="K112" i="1"/>
  <c r="J112" i="1"/>
  <c r="M111" i="1"/>
  <c r="L111" i="1"/>
  <c r="K111" i="1"/>
  <c r="J111" i="1"/>
  <c r="M110" i="1"/>
  <c r="L110" i="1"/>
  <c r="K110" i="1"/>
  <c r="J110" i="1"/>
  <c r="M109" i="1"/>
  <c r="L109" i="1"/>
  <c r="K109" i="1"/>
  <c r="J109" i="1"/>
  <c r="M108" i="1"/>
  <c r="L108" i="1"/>
  <c r="K108" i="1"/>
  <c r="J108" i="1"/>
  <c r="M106" i="1"/>
  <c r="L106" i="1"/>
  <c r="K106" i="1"/>
  <c r="J106" i="1"/>
  <c r="M105" i="1"/>
  <c r="L105" i="1"/>
  <c r="K105" i="1"/>
  <c r="J105" i="1"/>
  <c r="M104" i="1"/>
  <c r="L104" i="1"/>
  <c r="K104" i="1"/>
  <c r="J104" i="1"/>
  <c r="M103" i="1"/>
  <c r="L103" i="1"/>
  <c r="K103" i="1"/>
  <c r="J103" i="1"/>
  <c r="M102" i="1"/>
  <c r="L102" i="1"/>
  <c r="K102" i="1"/>
  <c r="J102" i="1"/>
  <c r="M101" i="1"/>
  <c r="L101" i="1"/>
  <c r="K101" i="1"/>
  <c r="J101" i="1"/>
  <c r="M100" i="1"/>
  <c r="L100" i="1"/>
  <c r="K100" i="1"/>
  <c r="J100" i="1"/>
  <c r="M99" i="1"/>
  <c r="L99" i="1"/>
  <c r="K99" i="1"/>
  <c r="J99" i="1"/>
  <c r="M98" i="1"/>
  <c r="L98" i="1"/>
  <c r="K98" i="1"/>
  <c r="J98" i="1"/>
  <c r="M97" i="1"/>
  <c r="L97" i="1"/>
  <c r="K97" i="1"/>
  <c r="J97" i="1"/>
  <c r="M96" i="1"/>
  <c r="L96" i="1"/>
  <c r="K96" i="1"/>
  <c r="J96" i="1"/>
  <c r="M95" i="1"/>
  <c r="L95" i="1"/>
  <c r="K95" i="1"/>
  <c r="J95" i="1"/>
  <c r="M94" i="1"/>
  <c r="L94" i="1"/>
  <c r="K94" i="1"/>
  <c r="J94" i="1"/>
  <c r="M93" i="1"/>
  <c r="L93" i="1"/>
  <c r="K93" i="1"/>
  <c r="J93" i="1"/>
  <c r="M92" i="1"/>
  <c r="L92" i="1"/>
  <c r="K92" i="1"/>
  <c r="J92" i="1"/>
  <c r="M91" i="1"/>
  <c r="L91" i="1"/>
  <c r="K91" i="1"/>
  <c r="J91" i="1"/>
  <c r="M90" i="1"/>
  <c r="L90" i="1"/>
  <c r="K90" i="1"/>
  <c r="J90" i="1"/>
  <c r="M89" i="1"/>
  <c r="L89" i="1"/>
  <c r="K89" i="1"/>
  <c r="J89" i="1"/>
  <c r="M88" i="1"/>
  <c r="L88" i="1"/>
  <c r="K88" i="1"/>
  <c r="J88" i="1"/>
  <c r="M87" i="1"/>
  <c r="L87" i="1"/>
  <c r="K87" i="1"/>
  <c r="J87" i="1"/>
  <c r="M86" i="1"/>
  <c r="L86" i="1"/>
  <c r="K86" i="1"/>
  <c r="J86" i="1"/>
  <c r="M85" i="1"/>
  <c r="L85" i="1"/>
  <c r="K85" i="1"/>
  <c r="J85" i="1"/>
  <c r="M84" i="1"/>
  <c r="L84" i="1"/>
  <c r="K84" i="1"/>
  <c r="J84" i="1"/>
  <c r="M83" i="1"/>
  <c r="L83" i="1"/>
  <c r="K83" i="1"/>
  <c r="J83" i="1"/>
  <c r="M82" i="1"/>
  <c r="L82" i="1"/>
  <c r="K82" i="1"/>
  <c r="J82" i="1"/>
  <c r="M81" i="1"/>
  <c r="L81" i="1"/>
  <c r="K81" i="1"/>
  <c r="J81" i="1"/>
  <c r="M80" i="1"/>
  <c r="L80" i="1"/>
  <c r="K80" i="1"/>
  <c r="J80" i="1"/>
  <c r="M79" i="1"/>
  <c r="L79" i="1"/>
  <c r="K79" i="1"/>
  <c r="J79" i="1"/>
  <c r="M78" i="1"/>
  <c r="L78" i="1"/>
  <c r="K78" i="1"/>
  <c r="J78" i="1"/>
  <c r="M77" i="1"/>
  <c r="L77" i="1"/>
  <c r="K77" i="1"/>
  <c r="J77" i="1"/>
  <c r="M76" i="1"/>
  <c r="L76" i="1"/>
  <c r="K76" i="1"/>
  <c r="J76" i="1"/>
  <c r="M75" i="1"/>
  <c r="L75" i="1"/>
  <c r="K75" i="1"/>
  <c r="J75" i="1"/>
  <c r="M74" i="1"/>
  <c r="L74" i="1"/>
  <c r="K74" i="1"/>
  <c r="J74" i="1"/>
  <c r="M73" i="1"/>
  <c r="L73" i="1"/>
  <c r="K73" i="1"/>
  <c r="J73" i="1"/>
  <c r="M72" i="1"/>
  <c r="L72" i="1"/>
  <c r="K72" i="1"/>
  <c r="J72" i="1"/>
  <c r="M71" i="1"/>
  <c r="L71" i="1"/>
  <c r="K71" i="1"/>
  <c r="J71" i="1"/>
  <c r="M70" i="1"/>
  <c r="L70" i="1"/>
  <c r="K70" i="1"/>
  <c r="J70" i="1"/>
  <c r="M69" i="1"/>
  <c r="L69" i="1"/>
  <c r="K69" i="1"/>
  <c r="J69" i="1"/>
  <c r="M68" i="1"/>
  <c r="L68" i="1"/>
  <c r="K68" i="1"/>
  <c r="J68" i="1"/>
  <c r="M67" i="1"/>
  <c r="L67" i="1"/>
  <c r="K67" i="1"/>
  <c r="J67" i="1"/>
  <c r="M66" i="1"/>
  <c r="L66" i="1"/>
  <c r="K66" i="1"/>
  <c r="J66" i="1"/>
  <c r="M65" i="1"/>
  <c r="L65" i="1"/>
  <c r="K65" i="1"/>
  <c r="J65" i="1"/>
  <c r="M64" i="1"/>
  <c r="L64" i="1"/>
  <c r="K64" i="1"/>
  <c r="J64" i="1"/>
  <c r="M63" i="1"/>
  <c r="L63" i="1"/>
  <c r="K63" i="1"/>
  <c r="J63" i="1"/>
  <c r="M62" i="1"/>
  <c r="L62" i="1"/>
  <c r="K62" i="1"/>
  <c r="J62" i="1"/>
  <c r="M60" i="1"/>
  <c r="L60" i="1"/>
  <c r="K60" i="1"/>
  <c r="J60" i="1"/>
  <c r="M59" i="1"/>
  <c r="L59" i="1"/>
  <c r="K59" i="1"/>
  <c r="J59" i="1"/>
  <c r="M58" i="1"/>
  <c r="L58" i="1"/>
  <c r="K58" i="1"/>
  <c r="J58" i="1"/>
  <c r="M57" i="1"/>
  <c r="L57" i="1"/>
  <c r="K57" i="1"/>
  <c r="J57" i="1"/>
  <c r="M56" i="1"/>
  <c r="L56" i="1"/>
  <c r="K56" i="1"/>
  <c r="J56" i="1"/>
  <c r="M55" i="1"/>
  <c r="L55" i="1"/>
  <c r="K55" i="1"/>
  <c r="J55" i="1"/>
  <c r="M54" i="1"/>
  <c r="L54" i="1"/>
  <c r="K54" i="1"/>
  <c r="J54" i="1"/>
  <c r="M53" i="1"/>
  <c r="L53" i="1"/>
  <c r="K53" i="1"/>
  <c r="J53" i="1"/>
  <c r="M52" i="1"/>
  <c r="L52" i="1"/>
  <c r="K52" i="1"/>
  <c r="J52" i="1"/>
  <c r="M51" i="1"/>
  <c r="L51" i="1"/>
  <c r="K51" i="1"/>
  <c r="J51" i="1"/>
  <c r="M50" i="1"/>
  <c r="L50" i="1"/>
  <c r="K50" i="1"/>
  <c r="J50" i="1"/>
  <c r="M49" i="1"/>
  <c r="L49" i="1"/>
  <c r="K49" i="1"/>
  <c r="J49" i="1"/>
  <c r="M48" i="1"/>
  <c r="L48" i="1"/>
  <c r="K48" i="1"/>
  <c r="J48" i="1"/>
  <c r="M47" i="1"/>
  <c r="L47" i="1"/>
  <c r="K47" i="1"/>
  <c r="J47" i="1"/>
  <c r="M46" i="1"/>
  <c r="L46" i="1"/>
  <c r="K46" i="1"/>
  <c r="J46" i="1"/>
  <c r="M45" i="1"/>
  <c r="L45" i="1"/>
  <c r="K45" i="1"/>
  <c r="J45" i="1"/>
  <c r="M44" i="1"/>
  <c r="L44" i="1"/>
  <c r="K44" i="1"/>
  <c r="J44" i="1"/>
  <c r="M43" i="1"/>
  <c r="L43" i="1"/>
  <c r="K43" i="1"/>
  <c r="J43" i="1"/>
  <c r="M42" i="1"/>
  <c r="L42" i="1"/>
  <c r="K42" i="1"/>
  <c r="J42" i="1"/>
  <c r="M41" i="1"/>
  <c r="L41" i="1"/>
  <c r="K41" i="1"/>
  <c r="J41" i="1"/>
  <c r="M40" i="1"/>
  <c r="L40" i="1"/>
  <c r="K40" i="1"/>
  <c r="J40" i="1"/>
  <c r="M39" i="1"/>
  <c r="L39" i="1"/>
  <c r="K39" i="1"/>
  <c r="J39" i="1"/>
  <c r="M38" i="1"/>
  <c r="L38" i="1"/>
  <c r="K38" i="1"/>
  <c r="J38" i="1"/>
  <c r="M37" i="1"/>
  <c r="L37" i="1"/>
  <c r="K37" i="1"/>
  <c r="J37" i="1"/>
  <c r="M36" i="1"/>
  <c r="L36" i="1"/>
  <c r="K36" i="1"/>
  <c r="J36" i="1"/>
  <c r="M35" i="1"/>
  <c r="L35" i="1"/>
  <c r="K35" i="1"/>
  <c r="J35" i="1"/>
  <c r="M34" i="1"/>
  <c r="L34" i="1"/>
  <c r="K34" i="1"/>
  <c r="J34" i="1"/>
  <c r="M33" i="1"/>
  <c r="L33" i="1"/>
  <c r="K33" i="1"/>
  <c r="J33" i="1"/>
  <c r="M32" i="1"/>
  <c r="L32" i="1"/>
  <c r="K32" i="1"/>
  <c r="J32" i="1"/>
  <c r="M31" i="1"/>
  <c r="L31" i="1"/>
  <c r="K31" i="1"/>
  <c r="J31" i="1"/>
  <c r="M30" i="1"/>
  <c r="L30" i="1"/>
  <c r="K30" i="1"/>
  <c r="J30" i="1"/>
  <c r="M29" i="1"/>
  <c r="L29" i="1"/>
  <c r="K29" i="1"/>
  <c r="J29" i="1"/>
  <c r="M28" i="1"/>
  <c r="L28" i="1"/>
  <c r="K28" i="1"/>
  <c r="J28" i="1"/>
  <c r="M27" i="1"/>
  <c r="L27" i="1"/>
  <c r="K27" i="1"/>
  <c r="J27" i="1"/>
  <c r="M26" i="1"/>
  <c r="L26" i="1"/>
  <c r="K26" i="1"/>
  <c r="J26" i="1"/>
  <c r="M25" i="1"/>
  <c r="L25" i="1"/>
  <c r="K25" i="1"/>
  <c r="J25" i="1"/>
  <c r="M24" i="1"/>
  <c r="L24" i="1"/>
  <c r="K24" i="1"/>
  <c r="J24" i="1"/>
  <c r="M23" i="1"/>
  <c r="L23" i="1"/>
  <c r="K23" i="1"/>
  <c r="J23" i="1"/>
  <c r="M22" i="1"/>
  <c r="L22" i="1"/>
  <c r="K22" i="1"/>
  <c r="J22" i="1"/>
  <c r="M21" i="1"/>
  <c r="L21" i="1"/>
  <c r="K21" i="1"/>
  <c r="J21" i="1"/>
  <c r="M20" i="1"/>
  <c r="L20" i="1"/>
  <c r="K20" i="1"/>
  <c r="J20" i="1"/>
  <c r="M19" i="1"/>
  <c r="L19" i="1"/>
  <c r="K19" i="1"/>
  <c r="J19" i="1"/>
  <c r="M18" i="1"/>
  <c r="L18" i="1"/>
  <c r="K18" i="1"/>
  <c r="J18" i="1"/>
  <c r="M17" i="1"/>
  <c r="L17" i="1"/>
  <c r="K17" i="1"/>
  <c r="J17" i="1"/>
  <c r="M16" i="1"/>
  <c r="L16" i="1"/>
  <c r="K16" i="1"/>
  <c r="J16" i="1"/>
  <c r="M15" i="1"/>
  <c r="L15" i="1"/>
  <c r="K15" i="1"/>
  <c r="J15" i="1"/>
  <c r="M14" i="1"/>
  <c r="L14" i="1"/>
  <c r="K14" i="1"/>
  <c r="J14" i="1"/>
  <c r="M13" i="1"/>
  <c r="L13" i="1"/>
  <c r="K13" i="1"/>
  <c r="J13" i="1"/>
  <c r="M12" i="1"/>
  <c r="L12" i="1"/>
  <c r="K12" i="1"/>
  <c r="J12" i="1"/>
  <c r="M11" i="1"/>
  <c r="L11" i="1"/>
  <c r="K11" i="1"/>
  <c r="J11" i="1"/>
  <c r="M10" i="1"/>
  <c r="L10" i="1"/>
  <c r="K10" i="1"/>
  <c r="J10" i="1"/>
  <c r="M9" i="1"/>
  <c r="L9" i="1"/>
  <c r="K9" i="1"/>
  <c r="J9" i="1"/>
  <c r="M8" i="1"/>
  <c r="L8" i="1"/>
  <c r="K8" i="1"/>
  <c r="J8" i="1"/>
  <c r="M7" i="1"/>
  <c r="L7" i="1"/>
  <c r="K7" i="1"/>
  <c r="J7" i="1"/>
  <c r="M6" i="1"/>
  <c r="L6" i="1"/>
  <c r="K6" i="1"/>
  <c r="J6" i="1"/>
  <c r="M5" i="1"/>
  <c r="L5" i="1"/>
  <c r="K5" i="1"/>
  <c r="J5" i="1"/>
  <c r="M4" i="1"/>
  <c r="L4" i="1"/>
  <c r="K4" i="1"/>
  <c r="J4" i="1"/>
  <c r="M3" i="1"/>
  <c r="L3" i="1"/>
  <c r="K3" i="1"/>
  <c r="J3" i="1"/>
  <c r="M2" i="1"/>
  <c r="L2" i="1"/>
  <c r="K2" i="1"/>
  <c r="J2" i="1"/>
  <c r="J477" i="1" s="1"/>
  <c r="M477" i="1" l="1"/>
  <c r="L477" i="1"/>
  <c r="K477" i="1"/>
</calcChain>
</file>

<file path=xl/sharedStrings.xml><?xml version="1.0" encoding="utf-8"?>
<sst xmlns="http://schemas.openxmlformats.org/spreadsheetml/2006/main" count="1568" uniqueCount="74">
  <si>
    <t>Terminal</t>
  </si>
  <si>
    <t>Date of transfer</t>
  </si>
  <si>
    <t>Octane</t>
  </si>
  <si>
    <t>RVP_(psi)</t>
  </si>
  <si>
    <t>BENZ_(% Vol)</t>
  </si>
  <si>
    <t>ARO_(% Vol)</t>
  </si>
  <si>
    <t>SULF_(ppm)</t>
  </si>
  <si>
    <t>Gasoline_Barrels</t>
  </si>
  <si>
    <t>Ethanol_Barrels</t>
  </si>
  <si>
    <t>RVP(psi*gallons)</t>
  </si>
  <si>
    <t>Benzene(%vol*gallons)</t>
  </si>
  <si>
    <t>Aromatics(%vol*gallons)</t>
  </si>
  <si>
    <t>Sulfur(ppm*gallons)</t>
  </si>
  <si>
    <t>Gulf</t>
  </si>
  <si>
    <t xml:space="preserve"> </t>
  </si>
  <si>
    <t>Citgo</t>
  </si>
  <si>
    <t>Buckeye</t>
  </si>
  <si>
    <t>Irving</t>
  </si>
  <si>
    <t>Ethanol</t>
  </si>
  <si>
    <t xml:space="preserve">  </t>
  </si>
  <si>
    <t>Calculations---&gt;</t>
  </si>
  <si>
    <t>Weighted average for winter months statewide.</t>
  </si>
  <si>
    <t>Year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</si>
  <si>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</si>
  <si>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</si>
  <si>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</si>
  <si>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</si>
  <si>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</si>
  <si>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</si>
  <si>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</si>
  <si>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</si>
  <si>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</si>
  <si>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</si>
  <si>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</si>
  <si>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</si>
  <si>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</si>
  <si>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Winter</t>
  </si>
  <si>
    <t>Weighted average for summer southern counties RVP&lt;/= 6.90psi</t>
  </si>
  <si>
    <t>May-Sept.</t>
  </si>
  <si>
    <t>Weighted average for summer northern counties RVP&gt; 6.90psi</t>
  </si>
  <si>
    <t>Gulf Oil</t>
  </si>
  <si>
    <t>CITGO So.Portland</t>
  </si>
  <si>
    <t>RVP
(psi)</t>
  </si>
  <si>
    <t>BENZ
(% Vol)</t>
  </si>
  <si>
    <t>ARO
(% Vol)</t>
  </si>
  <si>
    <t>SULF
(ppm)</t>
  </si>
  <si>
    <t>Weighted average for all fuels (CG and RFG) during the winter months statewide.</t>
  </si>
  <si>
    <t>Weighted average for the summer fuels (RFG) used in Maine's Southern Counties. 
Selection based on an RVP&lt;/= 6.90psi</t>
  </si>
  <si>
    <t>Weighted average for the summer fuels (CG) used in Maine's Northern Counties. 
Selection based on an RVP&gt; 6.90psi</t>
  </si>
  <si>
    <t>Omitting Sept.  Since we can't split the month.  This gives us the real CG base for summer northern counties.</t>
  </si>
  <si>
    <t>Weighted average for the summer fuels (RFG) used in Maine's Southern Counties. 
Selection based on an RVP&lt;/= 6.90psi before ethanol is added.</t>
  </si>
  <si>
    <t>Weighted average for the summer fuels (CG) used in Maine's Northern Counties. 
Selection based on an RVP&gt; 6.90psi before ethanol is added.</t>
  </si>
  <si>
    <t>*May-August</t>
  </si>
  <si>
    <t xml:space="preserve">*Note: When ethanol is added to the blend the RVP is expected to increase by approximately 1.0pis. </t>
  </si>
  <si>
    <t>September is excluded from the averaging.  The terminals report by the month</t>
  </si>
  <si>
    <t>and the sale of summer blends are only required through September 15th.</t>
  </si>
  <si>
    <t xml:space="preserve">The terminals gradually increase the RVP's in the blends in September to </t>
  </si>
  <si>
    <t>When the weighted averages are calculated to determine actual fuel properties</t>
  </si>
  <si>
    <t>prepare for the winter formulations.  The higher RVP's in the fuel data skew the actual properties</t>
  </si>
  <si>
    <t>used for the summer blends.  Septemer is removed from the weighted averages because</t>
  </si>
  <si>
    <t>we have no way of determining which fuel is delivered to represent the summer time blends</t>
  </si>
  <si>
    <t xml:space="preserve">for Sept. 1- Sept 15th. </t>
  </si>
  <si>
    <t>Weighted average for the summer fuels (CG) used in Maine's Northern Counties.</t>
  </si>
  <si>
    <t>Selection based on an RVP &gt; 6.90 psi before ethanol is added.</t>
  </si>
  <si>
    <t>RVP</t>
  </si>
  <si>
    <t>(psi)</t>
  </si>
  <si>
    <t>BENZ</t>
  </si>
  <si>
    <t>(% Vol)</t>
  </si>
  <si>
    <t>ARO</t>
  </si>
  <si>
    <t>SULF</t>
  </si>
  <si>
    <t>(ppm)</t>
  </si>
  <si>
    <t xml:space="preserve">*Note: When ethanol is added to the blend the RVP is expected to increase by approximately 1.0 psi. </t>
  </si>
  <si>
    <t>Weighted average for the summer fuels (RFG) used in Maine's Southern Counties.</t>
  </si>
  <si>
    <t>Selection based on an RVP &lt;/= 6.90 psi before ethanol is added.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</si>
</sst>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m/d/yy;@"/>
    <numFmt numFmtId="165" formatCode="0.0"/>
    <numFmt numFmtId="166" formatCode="#,##0.0"/>
    <numFmt numFmtId="167" formatCode="0.0000"/>
    <numFmt numFmtId="168" formatCode="m/d/yyyy;@"/>
  </numFmts>
  <fonts count="16" x14ac:knownFonts="1">
    <font>
      <sz val="10"/>
      <name val="Arial"/>
      <family val="2"/>
    </font>
    <font>
      <sz val="10"/>
      <name val="Arial"/>
      <family val="2"/>
    </font>
    <font>
      <b/>
      <sz val="11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  <family val="1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0">
    <xf numFmtId="0" fontId="0" fillId="0" borderId="0" xfId="0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Border="1"/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3" fontId="4" fillId="2" borderId="1" xfId="0" applyNumberFormat="1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center" wrapText="1"/>
    </xf>
    <xf numFmtId="166" fontId="3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4" fontId="3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165" fontId="3" fillId="2" borderId="2" xfId="0" applyNumberFormat="1" applyFont="1" applyFill="1" applyBorder="1" applyAlignment="1">
      <alignment horizontal="center" wrapText="1"/>
    </xf>
    <xf numFmtId="3" fontId="3" fillId="2" borderId="2" xfId="0" applyNumberFormat="1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Border="1"/>
    <xf numFmtId="164" fontId="3" fillId="0" borderId="1" xfId="1" applyNumberFormat="1" applyFont="1" applyBorder="1" applyAlignment="1">
      <alignment horizontal="center"/>
    </xf>
    <xf numFmtId="1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3" fontId="3" fillId="0" borderId="1" xfId="1" applyNumberFormat="1" applyFont="1" applyFill="1" applyBorder="1" applyAlignment="1">
      <alignment horizontal="center"/>
    </xf>
    <xf numFmtId="3" fontId="3" fillId="0" borderId="1" xfId="1" applyNumberFormat="1" applyFont="1" applyBorder="1" applyAlignment="1">
      <alignment horizontal="center"/>
    </xf>
    <xf numFmtId="2" fontId="3" fillId="0" borderId="1" xfId="1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165" fontId="3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wrapText="1"/>
    </xf>
    <xf numFmtId="164" fontId="3" fillId="0" borderId="1" xfId="1" applyNumberFormat="1" applyFont="1" applyFill="1" applyBorder="1" applyAlignment="1">
      <alignment horizontal="center"/>
    </xf>
    <xf numFmtId="1" fontId="3" fillId="0" borderId="1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3" fillId="0" borderId="1" xfId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4" fontId="0" fillId="0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4" fontId="0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4" fillId="0" borderId="0" xfId="0" applyNumberFormat="1" applyFont="1" applyBorder="1"/>
    <xf numFmtId="0" fontId="6" fillId="0" borderId="0" xfId="0" applyFont="1" applyBorder="1"/>
    <xf numFmtId="0" fontId="7" fillId="0" borderId="0" xfId="0" applyFont="1" applyBorder="1" applyAlignment="1">
      <alignment horizontal="center"/>
    </xf>
    <xf numFmtId="164" fontId="7" fillId="0" borderId="0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/>
    <xf numFmtId="1" fontId="3" fillId="2" borderId="1" xfId="0" applyNumberFormat="1" applyFont="1" applyFill="1" applyBorder="1" applyAlignment="1">
      <alignment horizontal="center" wrapText="1"/>
    </xf>
    <xf numFmtId="2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/>
    </xf>
    <xf numFmtId="168" fontId="3" fillId="0" borderId="1" xfId="0" applyNumberFormat="1" applyFont="1" applyBorder="1" applyAlignment="1">
      <alignment horizontal="center"/>
    </xf>
    <xf numFmtId="168" fontId="3" fillId="0" borderId="1" xfId="1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168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Border="1"/>
    <xf numFmtId="14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168" fontId="3" fillId="0" borderId="1" xfId="0" applyNumberFormat="1" applyFont="1" applyFill="1" applyBorder="1" applyAlignment="1">
      <alignment horizontal="center"/>
    </xf>
    <xf numFmtId="168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168" fontId="1" fillId="0" borderId="1" xfId="1" applyNumberFormat="1" applyFont="1" applyBorder="1" applyAlignment="1">
      <alignment horizontal="center"/>
    </xf>
    <xf numFmtId="0" fontId="1" fillId="0" borderId="1" xfId="1" applyFont="1" applyFill="1" applyBorder="1" applyAlignment="1">
      <alignment horizontal="center"/>
    </xf>
    <xf numFmtId="3" fontId="1" fillId="0" borderId="1" xfId="1" applyNumberFormat="1" applyFont="1" applyFill="1" applyBorder="1" applyAlignment="1">
      <alignment horizontal="center"/>
    </xf>
    <xf numFmtId="3" fontId="1" fillId="0" borderId="1" xfId="1" applyNumberFormat="1" applyFont="1" applyBorder="1" applyAlignment="1">
      <alignment horizontal="center"/>
    </xf>
    <xf numFmtId="168" fontId="3" fillId="0" borderId="1" xfId="0" applyNumberFormat="1" applyFont="1" applyFill="1" applyBorder="1" applyAlignment="1">
      <alignment horizontal="center" wrapText="1"/>
    </xf>
    <xf numFmtId="168" fontId="1" fillId="0" borderId="1" xfId="0" applyNumberFormat="1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168" fontId="1" fillId="0" borderId="4" xfId="1" applyNumberFormat="1" applyFont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3" fontId="1" fillId="0" borderId="4" xfId="1" applyNumberFormat="1" applyFont="1" applyFill="1" applyBorder="1" applyAlignment="1">
      <alignment horizontal="center"/>
    </xf>
    <xf numFmtId="3" fontId="1" fillId="0" borderId="4" xfId="1" applyNumberFormat="1" applyFont="1" applyBorder="1" applyAlignment="1">
      <alignment horizontal="center"/>
    </xf>
    <xf numFmtId="168" fontId="3" fillId="0" borderId="4" xfId="0" applyNumberFormat="1" applyFont="1" applyBorder="1" applyAlignment="1">
      <alignment horizontal="center"/>
    </xf>
    <xf numFmtId="165" fontId="3" fillId="0" borderId="4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8" fontId="3" fillId="0" borderId="4" xfId="0" applyNumberFormat="1" applyFont="1" applyFill="1" applyBorder="1" applyAlignment="1">
      <alignment horizont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3" fontId="3" fillId="0" borderId="4" xfId="0" applyNumberFormat="1" applyFont="1" applyFill="1" applyBorder="1" applyAlignment="1">
      <alignment horizontal="center" wrapText="1"/>
    </xf>
    <xf numFmtId="168" fontId="3" fillId="0" borderId="4" xfId="1" applyNumberFormat="1" applyFont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3" fontId="3" fillId="0" borderId="4" xfId="1" applyNumberFormat="1" applyFont="1" applyFill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168" fontId="1" fillId="0" borderId="4" xfId="0" applyNumberFormat="1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8" fontId="1" fillId="0" borderId="4" xfId="0" applyNumberFormat="1" applyFont="1" applyFill="1" applyBorder="1" applyAlignment="1">
      <alignment horizont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3" fontId="1" fillId="0" borderId="4" xfId="0" applyNumberFormat="1" applyFont="1" applyFill="1" applyBorder="1" applyAlignment="1">
      <alignment horizontal="center" wrapText="1"/>
    </xf>
    <xf numFmtId="2" fontId="3" fillId="0" borderId="4" xfId="0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/>
    <xf numFmtId="0" fontId="8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9" fillId="0" borderId="0" xfId="0" applyFont="1" applyBorder="1" applyAlignment="1">
      <alignment horizontal="center"/>
    </xf>
    <xf numFmtId="164" fontId="9" fillId="0" borderId="0" xfId="0" applyNumberFormat="1" applyFont="1" applyBorder="1" applyAlignment="1">
      <alignment horizontal="right"/>
    </xf>
    <xf numFmtId="0" fontId="9" fillId="0" borderId="0" xfId="0" applyFont="1" applyBorder="1"/>
    <xf numFmtId="2" fontId="9" fillId="0" borderId="0" xfId="0" applyNumberFormat="1" applyFont="1" applyBorder="1"/>
    <xf numFmtId="167" fontId="9" fillId="0" borderId="0" xfId="0" applyNumberFormat="1" applyFont="1" applyBorder="1"/>
    <xf numFmtId="0" fontId="9" fillId="0" borderId="3" xfId="0" applyFont="1" applyBorder="1" applyAlignment="1">
      <alignment horizontal="center"/>
    </xf>
    <xf numFmtId="164" fontId="9" fillId="0" borderId="3" xfId="0" applyNumberFormat="1" applyFont="1" applyBorder="1" applyAlignment="1">
      <alignment horizontal="right"/>
    </xf>
    <xf numFmtId="0" fontId="3" fillId="0" borderId="3" xfId="0" applyFont="1" applyBorder="1"/>
    <xf numFmtId="2" fontId="9" fillId="0" borderId="3" xfId="0" applyNumberFormat="1" applyFont="1" applyBorder="1"/>
    <xf numFmtId="167" fontId="9" fillId="0" borderId="3" xfId="0" applyNumberFormat="1" applyFont="1" applyBorder="1"/>
    <xf numFmtId="164" fontId="6" fillId="0" borderId="0" xfId="0" applyNumberFormat="1" applyFont="1" applyBorder="1" applyAlignment="1">
      <alignment horizontal="right"/>
    </xf>
    <xf numFmtId="2" fontId="6" fillId="0" borderId="0" xfId="0" applyNumberFormat="1" applyFont="1" applyBorder="1"/>
    <xf numFmtId="167" fontId="6" fillId="0" borderId="0" xfId="0" applyNumberFormat="1" applyFont="1" applyBorder="1"/>
    <xf numFmtId="0" fontId="8" fillId="0" borderId="0" xfId="0" applyFont="1" applyBorder="1"/>
    <xf numFmtId="0" fontId="3" fillId="0" borderId="0" xfId="0" applyFont="1" applyBorder="1" applyAlignment="1">
      <alignment horizontal="right"/>
    </xf>
    <xf numFmtId="0" fontId="8" fillId="0" borderId="0" xfId="0" applyFont="1" applyBorder="1" applyAlignment="1">
      <alignment wrapText="1"/>
    </xf>
    <xf numFmtId="0" fontId="0" fillId="0" borderId="0" xfId="0" applyFont="1"/>
    <xf numFmtId="0" fontId="0" fillId="0" borderId="0" xfId="0" applyFont="1" applyAlignment="1">
      <alignment horizontal="right"/>
    </xf>
    <xf numFmtId="164" fontId="3" fillId="2" borderId="8" xfId="0" applyNumberFormat="1" applyFont="1" applyFill="1" applyBorder="1"/>
    <xf numFmtId="0" fontId="8" fillId="2" borderId="0" xfId="0" applyFont="1" applyFill="1" applyBorder="1" applyAlignment="1">
      <alignment horizontal="right"/>
    </xf>
    <xf numFmtId="0" fontId="8" fillId="2" borderId="9" xfId="0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2" fontId="3" fillId="2" borderId="0" xfId="0" applyNumberFormat="1" applyFont="1" applyFill="1" applyBorder="1" applyAlignment="1">
      <alignment horizontal="right"/>
    </xf>
    <xf numFmtId="167" fontId="3" fillId="2" borderId="0" xfId="0" applyNumberFormat="1" applyFont="1" applyFill="1" applyBorder="1" applyAlignment="1">
      <alignment horizontal="right"/>
    </xf>
    <xf numFmtId="2" fontId="3" fillId="2" borderId="9" xfId="0" applyNumberFormat="1" applyFont="1" applyFill="1" applyBorder="1" applyAlignment="1">
      <alignment horizontal="right"/>
    </xf>
    <xf numFmtId="164" fontId="3" fillId="2" borderId="10" xfId="0" applyNumberFormat="1" applyFont="1" applyFill="1" applyBorder="1" applyAlignment="1">
      <alignment horizontal="right"/>
    </xf>
    <xf numFmtId="2" fontId="3" fillId="2" borderId="3" xfId="0" applyNumberFormat="1" applyFont="1" applyFill="1" applyBorder="1" applyAlignment="1">
      <alignment horizontal="right"/>
    </xf>
    <xf numFmtId="167" fontId="3" fillId="2" borderId="3" xfId="0" applyNumberFormat="1" applyFont="1" applyFill="1" applyBorder="1" applyAlignment="1">
      <alignment horizontal="right"/>
    </xf>
    <xf numFmtId="2" fontId="3" fillId="2" borderId="11" xfId="0" applyNumberFormat="1" applyFont="1" applyFill="1" applyBorder="1" applyAlignment="1">
      <alignment horizontal="right"/>
    </xf>
    <xf numFmtId="164" fontId="8" fillId="2" borderId="0" xfId="0" applyNumberFormat="1" applyFont="1" applyFill="1" applyBorder="1" applyAlignment="1">
      <alignment horizontal="right"/>
    </xf>
    <xf numFmtId="2" fontId="8" fillId="2" borderId="0" xfId="0" applyNumberFormat="1" applyFont="1" applyFill="1" applyBorder="1" applyAlignment="1">
      <alignment horizontal="right"/>
    </xf>
    <xf numFmtId="167" fontId="8" fillId="2" borderId="0" xfId="0" applyNumberFormat="1" applyFont="1" applyFill="1" applyBorder="1" applyAlignment="1">
      <alignment horizontal="right"/>
    </xf>
    <xf numFmtId="0" fontId="8" fillId="2" borderId="10" xfId="0" applyFont="1" applyFill="1" applyBorder="1" applyAlignment="1">
      <alignment horizontal="right" wrapText="1"/>
    </xf>
    <xf numFmtId="0" fontId="8" fillId="2" borderId="3" xfId="0" applyFont="1" applyFill="1" applyBorder="1" applyAlignment="1">
      <alignment horizontal="right" wrapText="1"/>
    </xf>
    <xf numFmtId="0" fontId="8" fillId="2" borderId="11" xfId="0" applyFont="1" applyFill="1" applyBorder="1" applyAlignment="1">
      <alignment horizontal="right" wrapText="1"/>
    </xf>
    <xf numFmtId="0" fontId="8" fillId="2" borderId="1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right" wrapText="1"/>
    </xf>
    <xf numFmtId="2" fontId="9" fillId="2" borderId="0" xfId="0" applyNumberFormat="1" applyFont="1" applyFill="1" applyBorder="1" applyAlignment="1">
      <alignment horizontal="right"/>
    </xf>
    <xf numFmtId="2" fontId="9" fillId="2" borderId="3" xfId="0" applyNumberFormat="1" applyFont="1" applyFill="1" applyBorder="1" applyAlignment="1">
      <alignment horizontal="right"/>
    </xf>
    <xf numFmtId="2" fontId="6" fillId="2" borderId="0" xfId="0" applyNumberFormat="1" applyFont="1" applyFill="1" applyBorder="1" applyAlignment="1">
      <alignment horizontal="right"/>
    </xf>
    <xf numFmtId="167" fontId="9" fillId="2" borderId="0" xfId="0" applyNumberFormat="1" applyFont="1" applyFill="1" applyBorder="1" applyAlignment="1">
      <alignment horizontal="right"/>
    </xf>
    <xf numFmtId="167" fontId="9" fillId="2" borderId="3" xfId="0" applyNumberFormat="1" applyFont="1" applyFill="1" applyBorder="1" applyAlignment="1">
      <alignment horizontal="right"/>
    </xf>
    <xf numFmtId="167" fontId="6" fillId="2" borderId="0" xfId="0" applyNumberFormat="1" applyFont="1" applyFill="1" applyBorder="1" applyAlignment="1">
      <alignment horizontal="right"/>
    </xf>
    <xf numFmtId="2" fontId="3" fillId="0" borderId="0" xfId="0" applyNumberFormat="1" applyFont="1" applyBorder="1"/>
    <xf numFmtId="164" fontId="3" fillId="0" borderId="8" xfId="0" applyNumberFormat="1" applyFont="1" applyFill="1" applyBorder="1"/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9" xfId="0" applyFont="1" applyFill="1" applyBorder="1" applyAlignment="1">
      <alignment horizontal="right"/>
    </xf>
    <xf numFmtId="0" fontId="6" fillId="0" borderId="3" xfId="0" applyFont="1" applyFill="1" applyBorder="1" applyAlignment="1">
      <alignment horizontal="right" wrapText="1"/>
    </xf>
    <xf numFmtId="0" fontId="8" fillId="0" borderId="3" xfId="0" applyFont="1" applyFill="1" applyBorder="1" applyAlignment="1">
      <alignment horizontal="right" wrapText="1"/>
    </xf>
    <xf numFmtId="0" fontId="8" fillId="0" borderId="11" xfId="0" applyFont="1" applyFill="1" applyBorder="1" applyAlignment="1">
      <alignment horizontal="right" wrapText="1"/>
    </xf>
    <xf numFmtId="164" fontId="3" fillId="0" borderId="8" xfId="0" applyNumberFormat="1" applyFont="1" applyFill="1" applyBorder="1" applyAlignment="1">
      <alignment horizontal="right"/>
    </xf>
    <xf numFmtId="2" fontId="9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>
      <alignment horizontal="right"/>
    </xf>
    <xf numFmtId="167" fontId="9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2" fontId="3" fillId="0" borderId="9" xfId="0" applyNumberFormat="1" applyFont="1" applyFill="1" applyBorder="1" applyAlignment="1">
      <alignment horizontal="right"/>
    </xf>
    <xf numFmtId="164" fontId="3" fillId="0" borderId="10" xfId="0" applyNumberFormat="1" applyFont="1" applyFill="1" applyBorder="1" applyAlignment="1">
      <alignment horizontal="right"/>
    </xf>
    <xf numFmtId="2" fontId="9" fillId="0" borderId="3" xfId="0" applyNumberFormat="1" applyFont="1" applyFill="1" applyBorder="1" applyAlignment="1">
      <alignment horizontal="right"/>
    </xf>
    <xf numFmtId="2" fontId="3" fillId="0" borderId="3" xfId="0" applyNumberFormat="1" applyFont="1" applyFill="1" applyBorder="1" applyAlignment="1">
      <alignment horizontal="right"/>
    </xf>
    <xf numFmtId="167" fontId="9" fillId="0" borderId="3" xfId="0" applyNumberFormat="1" applyFont="1" applyFill="1" applyBorder="1" applyAlignment="1">
      <alignment horizontal="right"/>
    </xf>
    <xf numFmtId="167" fontId="3" fillId="0" borderId="3" xfId="0" applyNumberFormat="1" applyFont="1" applyFill="1" applyBorder="1" applyAlignment="1">
      <alignment horizontal="right"/>
    </xf>
    <xf numFmtId="2" fontId="3" fillId="0" borderId="11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/>
    </xf>
    <xf numFmtId="167" fontId="8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 wrapText="1"/>
    </xf>
    <xf numFmtId="167" fontId="6" fillId="0" borderId="0" xfId="0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/>
    <xf numFmtId="164" fontId="13" fillId="2" borderId="8" xfId="0" applyNumberFormat="1" applyFont="1" applyFill="1" applyBorder="1"/>
    <xf numFmtId="0" fontId="10" fillId="2" borderId="0" xfId="0" applyFont="1" applyFill="1" applyBorder="1" applyAlignment="1">
      <alignment horizontal="right"/>
    </xf>
    <xf numFmtId="0" fontId="10" fillId="2" borderId="9" xfId="0" applyFont="1" applyFill="1" applyBorder="1" applyAlignment="1">
      <alignment horizontal="right"/>
    </xf>
    <xf numFmtId="0" fontId="10" fillId="2" borderId="10" xfId="0" applyFont="1" applyFill="1" applyBorder="1" applyAlignment="1">
      <alignment horizontal="right"/>
    </xf>
    <xf numFmtId="0" fontId="10" fillId="2" borderId="3" xfId="0" applyFont="1" applyFill="1" applyBorder="1" applyAlignment="1">
      <alignment horizontal="right" wrapText="1"/>
    </xf>
    <xf numFmtId="0" fontId="10" fillId="2" borderId="11" xfId="0" applyFont="1" applyFill="1" applyBorder="1" applyAlignment="1">
      <alignment horizontal="right" wrapText="1"/>
    </xf>
    <xf numFmtId="164" fontId="13" fillId="2" borderId="8" xfId="0" applyNumberFormat="1" applyFont="1" applyFill="1" applyBorder="1" applyAlignment="1">
      <alignment horizontal="right"/>
    </xf>
    <xf numFmtId="2" fontId="13" fillId="2" borderId="0" xfId="0" applyNumberFormat="1" applyFont="1" applyFill="1" applyBorder="1" applyAlignment="1">
      <alignment horizontal="right"/>
    </xf>
    <xf numFmtId="167" fontId="13" fillId="2" borderId="0" xfId="0" applyNumberFormat="1" applyFont="1" applyFill="1" applyBorder="1" applyAlignment="1">
      <alignment horizontal="right"/>
    </xf>
    <xf numFmtId="2" fontId="13" fillId="2" borderId="9" xfId="0" applyNumberFormat="1" applyFont="1" applyFill="1" applyBorder="1" applyAlignment="1">
      <alignment horizontal="right"/>
    </xf>
    <xf numFmtId="164" fontId="13" fillId="2" borderId="10" xfId="0" applyNumberFormat="1" applyFont="1" applyFill="1" applyBorder="1" applyAlignment="1">
      <alignment horizontal="right"/>
    </xf>
    <xf numFmtId="2" fontId="13" fillId="2" borderId="3" xfId="0" applyNumberFormat="1" applyFont="1" applyFill="1" applyBorder="1" applyAlignment="1">
      <alignment horizontal="right"/>
    </xf>
    <xf numFmtId="167" fontId="13" fillId="2" borderId="3" xfId="0" applyNumberFormat="1" applyFont="1" applyFill="1" applyBorder="1" applyAlignment="1">
      <alignment horizontal="right"/>
    </xf>
    <xf numFmtId="2" fontId="13" fillId="2" borderId="11" xfId="0" applyNumberFormat="1" applyFont="1" applyFill="1" applyBorder="1" applyAlignment="1">
      <alignment horizontal="right"/>
    </xf>
    <xf numFmtId="164" fontId="10" fillId="2" borderId="0" xfId="0" applyNumberFormat="1" applyFont="1" applyFill="1" applyBorder="1" applyAlignment="1">
      <alignment horizontal="right"/>
    </xf>
    <xf numFmtId="2" fontId="10" fillId="2" borderId="0" xfId="0" applyNumberFormat="1" applyFont="1" applyFill="1" applyBorder="1" applyAlignment="1">
      <alignment horizontal="right"/>
    </xf>
    <xf numFmtId="164" fontId="14" fillId="2" borderId="8" xfId="0" applyNumberFormat="1" applyFont="1" applyFill="1" applyBorder="1"/>
    <xf numFmtId="0" fontId="11" fillId="2" borderId="0" xfId="0" applyFont="1" applyFill="1" applyBorder="1" applyAlignment="1">
      <alignment horizontal="right"/>
    </xf>
    <xf numFmtId="0" fontId="11" fillId="2" borderId="9" xfId="0" applyFont="1" applyFill="1" applyBorder="1" applyAlignment="1">
      <alignment horizontal="right"/>
    </xf>
    <xf numFmtId="0" fontId="11" fillId="2" borderId="10" xfId="0" applyFont="1" applyFill="1" applyBorder="1" applyAlignment="1">
      <alignment horizontal="right"/>
    </xf>
    <xf numFmtId="0" fontId="11" fillId="2" borderId="3" xfId="0" applyFont="1" applyFill="1" applyBorder="1" applyAlignment="1">
      <alignment horizontal="right" wrapText="1"/>
    </xf>
    <xf numFmtId="0" fontId="11" fillId="2" borderId="11" xfId="0" applyFont="1" applyFill="1" applyBorder="1" applyAlignment="1">
      <alignment horizontal="right" wrapText="1"/>
    </xf>
    <xf numFmtId="164" fontId="14" fillId="2" borderId="8" xfId="0" applyNumberFormat="1" applyFont="1" applyFill="1" applyBorder="1" applyAlignment="1">
      <alignment horizontal="right"/>
    </xf>
    <xf numFmtId="2" fontId="14" fillId="2" borderId="0" xfId="0" applyNumberFormat="1" applyFont="1" applyFill="1" applyBorder="1" applyAlignment="1">
      <alignment horizontal="right"/>
    </xf>
    <xf numFmtId="167" fontId="14" fillId="2" borderId="0" xfId="0" applyNumberFormat="1" applyFont="1" applyFill="1" applyBorder="1" applyAlignment="1">
      <alignment horizontal="right"/>
    </xf>
    <xf numFmtId="2" fontId="14" fillId="2" borderId="9" xfId="0" applyNumberFormat="1" applyFont="1" applyFill="1" applyBorder="1" applyAlignment="1">
      <alignment horizontal="right"/>
    </xf>
    <xf numFmtId="164" fontId="14" fillId="2" borderId="10" xfId="0" applyNumberFormat="1" applyFont="1" applyFill="1" applyBorder="1" applyAlignment="1">
      <alignment horizontal="right"/>
    </xf>
    <xf numFmtId="2" fontId="14" fillId="2" borderId="3" xfId="0" applyNumberFormat="1" applyFont="1" applyFill="1" applyBorder="1" applyAlignment="1">
      <alignment horizontal="right"/>
    </xf>
    <xf numFmtId="167" fontId="14" fillId="2" borderId="3" xfId="0" applyNumberFormat="1" applyFont="1" applyFill="1" applyBorder="1" applyAlignment="1">
      <alignment horizontal="right"/>
    </xf>
    <xf numFmtId="2" fontId="14" fillId="2" borderId="11" xfId="0" applyNumberFormat="1" applyFont="1" applyFill="1" applyBorder="1" applyAlignment="1">
      <alignment horizontal="right"/>
    </xf>
    <xf numFmtId="164" fontId="11" fillId="2" borderId="0" xfId="0" applyNumberFormat="1" applyFont="1" applyFill="1" applyBorder="1" applyAlignment="1">
      <alignment horizontal="right"/>
    </xf>
    <xf numFmtId="2" fontId="11" fillId="2" borderId="0" xfId="0" applyNumberFormat="1" applyFont="1" applyFill="1" applyBorder="1" applyAlignment="1">
      <alignment horizontal="right"/>
    </xf>
    <xf numFmtId="0" fontId="2" fillId="0" borderId="0" xfId="0" applyFont="1" applyBorder="1"/>
    <xf numFmtId="0" fontId="15" fillId="0" borderId="0" xfId="0" applyFont="1"/>
    <xf numFmtId="0" fontId="13" fillId="3" borderId="18" xfId="0" applyFont="1" applyFill="1" applyBorder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13" fillId="3" borderId="0" xfId="0" applyFont="1" applyFill="1" applyAlignment="1">
      <alignment horizontal="right" vertical="center"/>
    </xf>
    <xf numFmtId="0" fontId="10" fillId="3" borderId="19" xfId="0" applyFont="1" applyFill="1" applyBorder="1" applyAlignment="1">
      <alignment horizontal="right" vertical="center"/>
    </xf>
    <xf numFmtId="0" fontId="10" fillId="3" borderId="0" xfId="0" applyFont="1" applyFill="1" applyAlignment="1">
      <alignment horizontal="right" vertical="center" wrapText="1"/>
    </xf>
    <xf numFmtId="0" fontId="10" fillId="3" borderId="16" xfId="0" applyFont="1" applyFill="1" applyBorder="1" applyAlignment="1">
      <alignment horizontal="right" vertical="center" wrapText="1"/>
    </xf>
    <xf numFmtId="0" fontId="10" fillId="3" borderId="19" xfId="0" applyFont="1" applyFill="1" applyBorder="1" applyAlignment="1">
      <alignment horizontal="right" vertical="center" wrapText="1"/>
    </xf>
    <xf numFmtId="0" fontId="10" fillId="3" borderId="20" xfId="0" applyFont="1" applyFill="1" applyBorder="1" applyAlignment="1">
      <alignment horizontal="right" vertical="center" wrapText="1"/>
    </xf>
    <xf numFmtId="0" fontId="13" fillId="3" borderId="18" xfId="0" applyFont="1" applyFill="1" applyBorder="1" applyAlignment="1">
      <alignment horizontal="right" vertical="center"/>
    </xf>
    <xf numFmtId="0" fontId="13" fillId="3" borderId="19" xfId="0" applyFont="1" applyFill="1" applyBorder="1" applyAlignment="1">
      <alignment horizontal="right" vertical="center"/>
    </xf>
    <xf numFmtId="0" fontId="13" fillId="3" borderId="15" xfId="0" applyFont="1" applyFill="1" applyBorder="1" applyAlignment="1">
      <alignment horizontal="right" vertical="center"/>
    </xf>
    <xf numFmtId="0" fontId="13" fillId="3" borderId="16" xfId="0" applyFont="1" applyFill="1" applyBorder="1" applyAlignment="1">
      <alignment horizontal="right" vertical="center"/>
    </xf>
    <xf numFmtId="0" fontId="13" fillId="3" borderId="20" xfId="0" applyFont="1" applyFill="1" applyBorder="1" applyAlignment="1">
      <alignment horizontal="right" vertical="center"/>
    </xf>
    <xf numFmtId="0" fontId="13" fillId="3" borderId="0" xfId="0" applyFont="1" applyFill="1" applyAlignment="1">
      <alignment vertical="center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right" vertical="center"/>
    </xf>
    <xf numFmtId="0" fontId="10" fillId="3" borderId="15" xfId="0" applyFont="1" applyFill="1" applyBorder="1" applyAlignment="1">
      <alignment horizontal="right" vertical="center"/>
    </xf>
    <xf numFmtId="0" fontId="10" fillId="3" borderId="0" xfId="0" applyFont="1" applyFill="1" applyAlignment="1">
      <alignment horizontal="right" vertical="center" wrapText="1"/>
    </xf>
    <xf numFmtId="0" fontId="10" fillId="3" borderId="16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164" fontId="14" fillId="2" borderId="0" xfId="0" applyNumberFormat="1" applyFont="1" applyFill="1" applyBorder="1" applyAlignment="1">
      <alignment horizontal="left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right" vertical="center"/>
    </xf>
    <xf numFmtId="2" fontId="13" fillId="2" borderId="13" xfId="0" applyNumberFormat="1" applyFont="1" applyFill="1" applyBorder="1" applyAlignment="1">
      <alignment horizontal="right"/>
    </xf>
    <xf numFmtId="0" fontId="13" fillId="3" borderId="13" xfId="0" applyFont="1" applyFill="1" applyBorder="1" applyAlignment="1">
      <alignment horizontal="right" vertical="center"/>
    </xf>
    <xf numFmtId="167" fontId="13" fillId="2" borderId="13" xfId="0" applyNumberFormat="1" applyFont="1" applyFill="1" applyBorder="1" applyAlignment="1">
      <alignment horizontal="right"/>
    </xf>
    <xf numFmtId="2" fontId="13" fillId="2" borderId="21" xfId="0" applyNumberFormat="1" applyFont="1" applyFill="1" applyBorder="1" applyAlignment="1">
      <alignment horizontal="right"/>
    </xf>
    <xf numFmtId="0" fontId="13" fillId="3" borderId="0" xfId="0" applyFont="1" applyFill="1" applyBorder="1" applyAlignment="1">
      <alignment horizontal="right" vertical="center"/>
    </xf>
    <xf numFmtId="2" fontId="13" fillId="2" borderId="19" xfId="0" applyNumberFormat="1" applyFont="1" applyFill="1" applyBorder="1" applyAlignment="1">
      <alignment horizontal="right"/>
    </xf>
    <xf numFmtId="2" fontId="13" fillId="2" borderId="16" xfId="0" applyNumberFormat="1" applyFont="1" applyFill="1" applyBorder="1" applyAlignment="1">
      <alignment horizontal="right"/>
    </xf>
    <xf numFmtId="167" fontId="13" fillId="2" borderId="16" xfId="0" applyNumberFormat="1" applyFont="1" applyFill="1" applyBorder="1" applyAlignment="1">
      <alignment horizontal="right"/>
    </xf>
    <xf numFmtId="2" fontId="13" fillId="2" borderId="20" xfId="0" applyNumberFormat="1" applyFont="1" applyFill="1" applyBorder="1" applyAlignment="1">
      <alignment horizontal="right"/>
    </xf>
    <xf numFmtId="0" fontId="10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tabSelected="1" workbookViewId="0">
      <selection activeCell="F17" sqref="F17"/>
    </sheetView>
  </sheetViews>
  <sheetFormatPr defaultRowHeight="12.75" x14ac:dyDescent="0.2"/>
  <cols>
    <col min="1" max="1" width="13.85546875" customWidth="1"/>
    <col min="4" max="4" width="4.5703125" customWidth="1"/>
    <col min="7" max="7" width="2.42578125" customWidth="1"/>
    <col min="10" max="10" width="2" customWidth="1"/>
  </cols>
  <sheetData>
    <row r="1" spans="1:25" ht="15" customHeight="1" x14ac:dyDescent="0.2">
      <c r="A1" s="295" t="s">
        <v>72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7"/>
      <c r="N1" s="308" t="s">
        <v>50</v>
      </c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10"/>
    </row>
    <row r="2" spans="1:25" ht="15.75" thickBot="1" x14ac:dyDescent="0.3">
      <c r="A2" s="298" t="s">
        <v>73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300"/>
      <c r="N2" s="247"/>
      <c r="O2" s="248">
        <v>2015</v>
      </c>
      <c r="P2" s="248">
        <v>2016</v>
      </c>
      <c r="Q2" s="248"/>
      <c r="R2" s="248">
        <v>2015</v>
      </c>
      <c r="S2" s="248">
        <v>2016</v>
      </c>
      <c r="T2" s="248"/>
      <c r="U2" s="248">
        <v>2015</v>
      </c>
      <c r="V2" s="248">
        <v>2016</v>
      </c>
      <c r="W2" s="248"/>
      <c r="X2" s="248">
        <v>2015</v>
      </c>
      <c r="Y2" s="249">
        <v>2016</v>
      </c>
    </row>
    <row r="3" spans="1:25" ht="30" x14ac:dyDescent="0.25">
      <c r="A3" s="281"/>
      <c r="B3" s="282">
        <v>2015</v>
      </c>
      <c r="C3" s="282">
        <v>2016</v>
      </c>
      <c r="D3" s="282"/>
      <c r="E3" s="282">
        <v>2015</v>
      </c>
      <c r="F3" s="282">
        <v>2016</v>
      </c>
      <c r="G3" s="282"/>
      <c r="H3" s="282">
        <v>2015</v>
      </c>
      <c r="I3" s="282">
        <v>2016</v>
      </c>
      <c r="J3" s="282"/>
      <c r="K3" s="282">
        <v>2015</v>
      </c>
      <c r="L3" s="284">
        <v>2016</v>
      </c>
      <c r="N3" s="250" t="s">
        <v>23</v>
      </c>
      <c r="O3" s="251" t="s">
        <v>42</v>
      </c>
      <c r="P3" s="251" t="s">
        <v>42</v>
      </c>
      <c r="Q3" s="251"/>
      <c r="R3" s="251" t="s">
        <v>43</v>
      </c>
      <c r="S3" s="251" t="s">
        <v>43</v>
      </c>
      <c r="T3" s="251"/>
      <c r="U3" s="251" t="s">
        <v>44</v>
      </c>
      <c r="V3" s="251" t="s">
        <v>44</v>
      </c>
      <c r="W3" s="251"/>
      <c r="X3" s="251" t="s">
        <v>45</v>
      </c>
      <c r="Y3" s="252" t="s">
        <v>45</v>
      </c>
    </row>
    <row r="4" spans="1:25" ht="15" x14ac:dyDescent="0.25">
      <c r="A4" s="301" t="s">
        <v>23</v>
      </c>
      <c r="B4" s="285" t="s">
        <v>64</v>
      </c>
      <c r="C4" s="285" t="s">
        <v>64</v>
      </c>
      <c r="D4" s="303"/>
      <c r="E4" s="285" t="s">
        <v>66</v>
      </c>
      <c r="F4" s="285" t="s">
        <v>66</v>
      </c>
      <c r="G4" s="303"/>
      <c r="H4" s="285" t="s">
        <v>68</v>
      </c>
      <c r="I4" s="285" t="s">
        <v>68</v>
      </c>
      <c r="J4" s="303"/>
      <c r="K4" s="285" t="s">
        <v>69</v>
      </c>
      <c r="L4" s="287" t="s">
        <v>69</v>
      </c>
      <c r="N4" s="253" t="s">
        <v>28</v>
      </c>
      <c r="O4" s="254">
        <v>6.0734841569508271</v>
      </c>
      <c r="P4" s="254">
        <v>6.3388338504283395</v>
      </c>
      <c r="Q4" s="254"/>
      <c r="R4" s="255">
        <v>0.52933155439879631</v>
      </c>
      <c r="S4" s="255">
        <v>0.40832706645056727</v>
      </c>
      <c r="T4" s="255"/>
      <c r="U4" s="254">
        <v>20.491382282187399</v>
      </c>
      <c r="V4" s="254">
        <v>22.097217179902753</v>
      </c>
      <c r="W4" s="254"/>
      <c r="X4" s="254">
        <v>23.163488880616391</v>
      </c>
      <c r="Y4" s="256">
        <v>17.162017828200973</v>
      </c>
    </row>
    <row r="5" spans="1:25" ht="15.75" thickBot="1" x14ac:dyDescent="0.3">
      <c r="A5" s="302"/>
      <c r="B5" s="286" t="s">
        <v>65</v>
      </c>
      <c r="C5" s="286" t="s">
        <v>65</v>
      </c>
      <c r="D5" s="304"/>
      <c r="E5" s="286" t="s">
        <v>67</v>
      </c>
      <c r="F5" s="286" t="s">
        <v>67</v>
      </c>
      <c r="G5" s="304"/>
      <c r="H5" s="286" t="s">
        <v>67</v>
      </c>
      <c r="I5" s="286" t="s">
        <v>67</v>
      </c>
      <c r="J5" s="304"/>
      <c r="K5" s="286" t="s">
        <v>70</v>
      </c>
      <c r="L5" s="288" t="s">
        <v>70</v>
      </c>
      <c r="N5" s="253" t="s">
        <v>29</v>
      </c>
      <c r="O5" s="254">
        <v>6.330690019314714</v>
      </c>
      <c r="P5" s="254">
        <v>6.1321675447785191</v>
      </c>
      <c r="Q5" s="254"/>
      <c r="R5" s="255">
        <v>0.56330066167690562</v>
      </c>
      <c r="S5" s="255">
        <v>0.52829141559236248</v>
      </c>
      <c r="T5" s="255"/>
      <c r="U5" s="254">
        <v>23.140587968434932</v>
      </c>
      <c r="V5" s="254">
        <v>22.498393988736659</v>
      </c>
      <c r="W5" s="254"/>
      <c r="X5" s="254">
        <v>24.341571243682512</v>
      </c>
      <c r="Y5" s="256">
        <v>17.648814030429687</v>
      </c>
    </row>
    <row r="6" spans="1:25" ht="15" x14ac:dyDescent="0.25">
      <c r="A6" s="319" t="s">
        <v>28</v>
      </c>
      <c r="B6" s="320">
        <v>6.0734841569508271</v>
      </c>
      <c r="C6" s="320">
        <v>6.3388338504283395</v>
      </c>
      <c r="D6" s="321"/>
      <c r="E6" s="322">
        <v>0.52933155439879631</v>
      </c>
      <c r="F6" s="322">
        <v>0.40832706645056727</v>
      </c>
      <c r="G6" s="321"/>
      <c r="H6" s="320">
        <v>20.491382282187399</v>
      </c>
      <c r="I6" s="320">
        <v>22.097217179902753</v>
      </c>
      <c r="J6" s="321"/>
      <c r="K6" s="320">
        <v>23.163488880616391</v>
      </c>
      <c r="L6" s="323">
        <v>17.162017828200973</v>
      </c>
      <c r="N6" s="253" t="s">
        <v>30</v>
      </c>
      <c r="O6" s="254">
        <v>5.9565367047664841</v>
      </c>
      <c r="P6" s="254">
        <v>6.2159473921680313</v>
      </c>
      <c r="Q6" s="254"/>
      <c r="R6" s="255">
        <v>0.49310291321546429</v>
      </c>
      <c r="S6" s="255">
        <v>0.49499604951277326</v>
      </c>
      <c r="T6" s="255"/>
      <c r="U6" s="254">
        <v>22.037455939606431</v>
      </c>
      <c r="V6" s="254">
        <v>21.507316057352501</v>
      </c>
      <c r="W6" s="254"/>
      <c r="X6" s="254">
        <v>26.54670167562184</v>
      </c>
      <c r="Y6" s="256">
        <v>18.877089828158908</v>
      </c>
    </row>
    <row r="7" spans="1:25" ht="15" x14ac:dyDescent="0.25">
      <c r="A7" s="289" t="s">
        <v>29</v>
      </c>
      <c r="B7" s="254">
        <v>6.330690019314714</v>
      </c>
      <c r="C7" s="254">
        <v>6.1321675447785191</v>
      </c>
      <c r="D7" s="324"/>
      <c r="E7" s="255">
        <v>0.56330066167690562</v>
      </c>
      <c r="F7" s="255">
        <v>0.52829141559236248</v>
      </c>
      <c r="G7" s="324"/>
      <c r="H7" s="254">
        <v>23.140587968434932</v>
      </c>
      <c r="I7" s="254">
        <v>22.498393988736659</v>
      </c>
      <c r="J7" s="324"/>
      <c r="K7" s="254">
        <v>24.341571243682512</v>
      </c>
      <c r="L7" s="325">
        <v>17.648814030429687</v>
      </c>
      <c r="N7" s="257" t="s">
        <v>31</v>
      </c>
      <c r="O7" s="258">
        <v>6.3633405446387954</v>
      </c>
      <c r="P7" s="258">
        <v>5.7958245556064139</v>
      </c>
      <c r="Q7" s="258"/>
      <c r="R7" s="259">
        <v>0.55826040220312634</v>
      </c>
      <c r="S7" s="259">
        <v>0.5572485380988107</v>
      </c>
      <c r="T7" s="259"/>
      <c r="U7" s="258">
        <v>23.902143190040157</v>
      </c>
      <c r="V7" s="258">
        <v>23.147761578067822</v>
      </c>
      <c r="W7" s="258"/>
      <c r="X7" s="258">
        <v>24.825823984008235</v>
      </c>
      <c r="Y7" s="260">
        <v>20.014893922445431</v>
      </c>
    </row>
    <row r="8" spans="1:25" ht="15" x14ac:dyDescent="0.25">
      <c r="A8" s="289" t="s">
        <v>30</v>
      </c>
      <c r="B8" s="254">
        <v>5.9565367047664841</v>
      </c>
      <c r="C8" s="254">
        <v>6.2159473921680313</v>
      </c>
      <c r="D8" s="324"/>
      <c r="E8" s="255">
        <v>0.49310291321546429</v>
      </c>
      <c r="F8" s="255">
        <v>0.49499604951277326</v>
      </c>
      <c r="G8" s="324"/>
      <c r="H8" s="254">
        <v>22.037455939606431</v>
      </c>
      <c r="I8" s="254">
        <v>21.507316057352501</v>
      </c>
      <c r="J8" s="324"/>
      <c r="K8" s="254">
        <v>26.54670167562184</v>
      </c>
      <c r="L8" s="325">
        <v>18.877089828158908</v>
      </c>
      <c r="N8" s="261" t="s">
        <v>52</v>
      </c>
      <c r="O8" s="262">
        <f>AVERAGE(O4:O7)</f>
        <v>6.1810128564177056</v>
      </c>
      <c r="P8" s="262">
        <f>AVERAGE(P4:P7)</f>
        <v>6.1206933357453259</v>
      </c>
      <c r="Q8" s="262"/>
      <c r="R8" s="262">
        <f>SUM(AVERAGE(R4:R7))</f>
        <v>0.53599888287357311</v>
      </c>
      <c r="S8" s="262">
        <f>AVERAGE(S4:S7)</f>
        <v>0.49721576741362838</v>
      </c>
      <c r="T8" s="262"/>
      <c r="U8" s="262">
        <f>AVERAGE(U4:U7)</f>
        <v>22.392892345067231</v>
      </c>
      <c r="V8" s="262">
        <f t="shared" ref="V8:Y8" si="0">AVERAGE(V4:V7)</f>
        <v>22.312672201014934</v>
      </c>
      <c r="W8" s="262"/>
      <c r="X8" s="262">
        <f t="shared" si="0"/>
        <v>24.719396445982245</v>
      </c>
      <c r="Y8" s="262">
        <f t="shared" si="0"/>
        <v>18.425703902308751</v>
      </c>
    </row>
    <row r="9" spans="1:25" ht="15.75" thickBot="1" x14ac:dyDescent="0.3">
      <c r="A9" s="291" t="s">
        <v>31</v>
      </c>
      <c r="B9" s="326">
        <v>6.3633405446387954</v>
      </c>
      <c r="C9" s="326">
        <v>5.7958245556064139</v>
      </c>
      <c r="D9" s="292"/>
      <c r="E9" s="327">
        <v>0.55826040220312634</v>
      </c>
      <c r="F9" s="327">
        <v>0.5572485380988107</v>
      </c>
      <c r="G9" s="292"/>
      <c r="H9" s="326">
        <v>23.902143190040157</v>
      </c>
      <c r="I9" s="326">
        <v>23.147761578067822</v>
      </c>
      <c r="J9" s="292"/>
      <c r="K9" s="326">
        <v>24.825823984008235</v>
      </c>
      <c r="L9" s="328">
        <v>20.014893922445431</v>
      </c>
      <c r="N9" s="314" t="s">
        <v>53</v>
      </c>
      <c r="O9" s="314"/>
      <c r="P9" s="314"/>
      <c r="Q9" s="314"/>
      <c r="R9" s="314"/>
      <c r="S9" s="314"/>
      <c r="T9" s="314"/>
      <c r="U9" s="314"/>
      <c r="V9" s="314"/>
      <c r="W9" s="314"/>
      <c r="X9" s="314"/>
      <c r="Y9" s="314"/>
    </row>
    <row r="10" spans="1:25" ht="15" x14ac:dyDescent="0.25">
      <c r="A10" s="282" t="s">
        <v>52</v>
      </c>
      <c r="B10" s="262">
        <f>AVERAGE(B6:B9)</f>
        <v>6.1810128564177056</v>
      </c>
      <c r="C10" s="262">
        <f>AVERAGE(C6:C9)</f>
        <v>6.1206933357453259</v>
      </c>
      <c r="D10" s="282"/>
      <c r="E10" s="262">
        <f>SUM(AVERAGE(E6:E9))</f>
        <v>0.53599888287357311</v>
      </c>
      <c r="F10" s="262">
        <f>AVERAGE(F6:F9)</f>
        <v>0.49721576741362838</v>
      </c>
      <c r="G10" s="282"/>
      <c r="H10" s="262">
        <f>AVERAGE(H6:H9)</f>
        <v>22.392892345067231</v>
      </c>
      <c r="I10" s="262">
        <f t="shared" ref="I10" si="1">AVERAGE(I6:I9)</f>
        <v>22.312672201014934</v>
      </c>
      <c r="J10" s="282"/>
      <c r="K10" s="262">
        <f t="shared" ref="K10" si="2">AVERAGE(K6:K9)</f>
        <v>24.719396445982245</v>
      </c>
      <c r="L10" s="262">
        <f t="shared" ref="L10" si="3">AVERAGE(L6:L9)</f>
        <v>18.425703902308751</v>
      </c>
    </row>
    <row r="11" spans="1:25" ht="15" x14ac:dyDescent="0.2">
      <c r="A11" s="294" t="s">
        <v>71</v>
      </c>
      <c r="B11" s="294"/>
      <c r="C11" s="294"/>
      <c r="D11" s="294"/>
      <c r="E11" s="294"/>
      <c r="F11" s="294"/>
      <c r="G11" s="294"/>
      <c r="H11" s="294"/>
      <c r="I11" s="294"/>
      <c r="J11" s="294"/>
      <c r="K11" s="294"/>
      <c r="L11" s="294"/>
    </row>
    <row r="16" spans="1:25" ht="15" x14ac:dyDescent="0.25">
      <c r="B16" s="329"/>
    </row>
    <row r="17" spans="2:2" ht="15" x14ac:dyDescent="0.25">
      <c r="B17" s="329"/>
    </row>
  </sheetData>
  <mergeCells count="9">
    <mergeCell ref="N1:Y1"/>
    <mergeCell ref="N9:Y9"/>
    <mergeCell ref="A11:L11"/>
    <mergeCell ref="A1:L1"/>
    <mergeCell ref="A2:L2"/>
    <mergeCell ref="A4:A5"/>
    <mergeCell ref="D4:D5"/>
    <mergeCell ref="G4:G5"/>
    <mergeCell ref="J4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>
      <selection activeCell="C29" sqref="C29"/>
    </sheetView>
  </sheetViews>
  <sheetFormatPr defaultRowHeight="12.75" x14ac:dyDescent="0.2"/>
  <cols>
    <col min="1" max="1" width="12.140625" customWidth="1"/>
    <col min="4" max="4" width="1.85546875" customWidth="1"/>
    <col min="7" max="7" width="1" customWidth="1"/>
    <col min="10" max="10" width="0.7109375" customWidth="1"/>
  </cols>
  <sheetData>
    <row r="1" spans="1:12" ht="15" customHeight="1" x14ac:dyDescent="0.2">
      <c r="A1" s="295" t="s">
        <v>62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7"/>
    </row>
    <row r="2" spans="1:12" ht="15.75" thickBot="1" x14ac:dyDescent="0.25">
      <c r="A2" s="298" t="s">
        <v>63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300"/>
    </row>
    <row r="3" spans="1:12" ht="15" x14ac:dyDescent="0.2">
      <c r="A3" s="281"/>
      <c r="B3" s="282">
        <v>2015</v>
      </c>
      <c r="C3" s="282">
        <v>2016</v>
      </c>
      <c r="D3" s="282"/>
      <c r="E3" s="282">
        <v>2015</v>
      </c>
      <c r="F3" s="282">
        <v>2016</v>
      </c>
      <c r="G3" s="282"/>
      <c r="H3" s="282">
        <v>2015</v>
      </c>
      <c r="I3" s="282">
        <v>2016</v>
      </c>
      <c r="J3" s="282"/>
      <c r="K3" s="282">
        <v>2015</v>
      </c>
      <c r="L3" s="284">
        <v>2016</v>
      </c>
    </row>
    <row r="4" spans="1:12" ht="15" x14ac:dyDescent="0.2">
      <c r="A4" s="301" t="s">
        <v>23</v>
      </c>
      <c r="B4" s="285" t="s">
        <v>64</v>
      </c>
      <c r="C4" s="285" t="s">
        <v>64</v>
      </c>
      <c r="D4" s="303"/>
      <c r="E4" s="285" t="s">
        <v>66</v>
      </c>
      <c r="F4" s="285" t="s">
        <v>66</v>
      </c>
      <c r="G4" s="303"/>
      <c r="H4" s="285" t="s">
        <v>68</v>
      </c>
      <c r="I4" s="285" t="s">
        <v>68</v>
      </c>
      <c r="J4" s="303"/>
      <c r="K4" s="285" t="s">
        <v>69</v>
      </c>
      <c r="L4" s="287" t="s">
        <v>69</v>
      </c>
    </row>
    <row r="5" spans="1:12" ht="15.75" thickBot="1" x14ac:dyDescent="0.25">
      <c r="A5" s="302"/>
      <c r="B5" s="286" t="s">
        <v>65</v>
      </c>
      <c r="C5" s="286" t="s">
        <v>65</v>
      </c>
      <c r="D5" s="304"/>
      <c r="E5" s="286" t="s">
        <v>67</v>
      </c>
      <c r="F5" s="286" t="s">
        <v>67</v>
      </c>
      <c r="G5" s="304"/>
      <c r="H5" s="286" t="s">
        <v>67</v>
      </c>
      <c r="I5" s="286" t="s">
        <v>67</v>
      </c>
      <c r="J5" s="304"/>
      <c r="K5" s="286" t="s">
        <v>70</v>
      </c>
      <c r="L5" s="288" t="s">
        <v>70</v>
      </c>
    </row>
    <row r="6" spans="1:12" ht="15" x14ac:dyDescent="0.2">
      <c r="A6" s="289" t="s">
        <v>28</v>
      </c>
      <c r="B6" s="283">
        <v>7.75</v>
      </c>
      <c r="C6" s="283">
        <v>7.44</v>
      </c>
      <c r="D6" s="283"/>
      <c r="E6" s="283">
        <v>0.49680000000000002</v>
      </c>
      <c r="F6" s="283">
        <v>0.64449999999999996</v>
      </c>
      <c r="G6" s="283"/>
      <c r="H6" s="283">
        <v>18.579999999999998</v>
      </c>
      <c r="I6" s="283">
        <v>22.99</v>
      </c>
      <c r="J6" s="283"/>
      <c r="K6" s="283">
        <v>19.47</v>
      </c>
      <c r="L6" s="290">
        <v>16.04</v>
      </c>
    </row>
    <row r="7" spans="1:12" ht="15" x14ac:dyDescent="0.2">
      <c r="A7" s="289" t="s">
        <v>29</v>
      </c>
      <c r="B7" s="283">
        <v>7.65</v>
      </c>
      <c r="C7" s="283">
        <v>7.43</v>
      </c>
      <c r="D7" s="283"/>
      <c r="E7" s="283">
        <v>0.4713</v>
      </c>
      <c r="F7" s="283">
        <v>0.57140000000000002</v>
      </c>
      <c r="G7" s="283"/>
      <c r="H7" s="283">
        <v>20.68</v>
      </c>
      <c r="I7" s="283">
        <v>20.53</v>
      </c>
      <c r="J7" s="283"/>
      <c r="K7" s="283">
        <v>16.34</v>
      </c>
      <c r="L7" s="290">
        <v>17.22</v>
      </c>
    </row>
    <row r="8" spans="1:12" ht="15" x14ac:dyDescent="0.2">
      <c r="A8" s="289" t="s">
        <v>30</v>
      </c>
      <c r="B8" s="283">
        <v>7.4</v>
      </c>
      <c r="C8" s="283">
        <v>7.45</v>
      </c>
      <c r="D8" s="283"/>
      <c r="E8" s="283">
        <v>0.51600000000000001</v>
      </c>
      <c r="F8" s="283">
        <v>0.56510000000000005</v>
      </c>
      <c r="G8" s="283"/>
      <c r="H8" s="283">
        <v>22.08</v>
      </c>
      <c r="I8" s="283">
        <v>22.08</v>
      </c>
      <c r="J8" s="283"/>
      <c r="K8" s="283">
        <v>22.39</v>
      </c>
      <c r="L8" s="290">
        <v>15.6</v>
      </c>
    </row>
    <row r="9" spans="1:12" ht="15.75" thickBot="1" x14ac:dyDescent="0.25">
      <c r="A9" s="291" t="s">
        <v>31</v>
      </c>
      <c r="B9" s="292">
        <v>7.65</v>
      </c>
      <c r="C9" s="292">
        <v>7.44</v>
      </c>
      <c r="D9" s="292"/>
      <c r="E9" s="292">
        <v>0.60150000000000003</v>
      </c>
      <c r="F9" s="292">
        <v>0.6099</v>
      </c>
      <c r="G9" s="292"/>
      <c r="H9" s="292">
        <v>22.44</v>
      </c>
      <c r="I9" s="292">
        <v>21.24</v>
      </c>
      <c r="J9" s="292"/>
      <c r="K9" s="292">
        <v>22.44</v>
      </c>
      <c r="L9" s="293">
        <v>17.48</v>
      </c>
    </row>
    <row r="10" spans="1:12" ht="15" x14ac:dyDescent="0.2">
      <c r="A10" s="282" t="s">
        <v>52</v>
      </c>
      <c r="B10" s="282">
        <v>7.61</v>
      </c>
      <c r="C10" s="282">
        <v>7.44</v>
      </c>
      <c r="D10" s="282"/>
      <c r="E10" s="282">
        <v>0.52</v>
      </c>
      <c r="F10" s="282">
        <v>0.6</v>
      </c>
      <c r="G10" s="282"/>
      <c r="H10" s="282">
        <v>20.94</v>
      </c>
      <c r="I10" s="282">
        <v>21.71</v>
      </c>
      <c r="J10" s="282"/>
      <c r="K10" s="282">
        <v>20.16</v>
      </c>
      <c r="L10" s="282">
        <v>16.59</v>
      </c>
    </row>
    <row r="11" spans="1:12" ht="15" x14ac:dyDescent="0.2">
      <c r="A11" s="294" t="s">
        <v>71</v>
      </c>
      <c r="B11" s="294"/>
      <c r="C11" s="294"/>
      <c r="D11" s="294"/>
      <c r="E11" s="294"/>
      <c r="F11" s="294"/>
      <c r="G11" s="294"/>
      <c r="H11" s="294"/>
      <c r="I11" s="294"/>
      <c r="J11" s="294"/>
      <c r="K11" s="294"/>
      <c r="L11" s="294"/>
    </row>
  </sheetData>
  <mergeCells count="7">
    <mergeCell ref="A11:L11"/>
    <mergeCell ref="A1:L1"/>
    <mergeCell ref="A2:L2"/>
    <mergeCell ref="A4:A5"/>
    <mergeCell ref="D4:D5"/>
    <mergeCell ref="G4:G5"/>
    <mergeCell ref="J4:J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K29" sqref="K29"/>
    </sheetView>
  </sheetViews>
  <sheetFormatPr defaultRowHeight="12.75" x14ac:dyDescent="0.2"/>
  <sheetData>
    <row r="1" spans="1:1" x14ac:dyDescent="0.2">
      <c r="A1" t="s">
        <v>57</v>
      </c>
    </row>
    <row r="2" spans="1:1" x14ac:dyDescent="0.2">
      <c r="A2" t="s">
        <v>54</v>
      </c>
    </row>
    <row r="3" spans="1:1" x14ac:dyDescent="0.2">
      <c r="A3" t="s">
        <v>55</v>
      </c>
    </row>
    <row r="5" spans="1:1" x14ac:dyDescent="0.2">
      <c r="A5" t="s">
        <v>56</v>
      </c>
    </row>
    <row r="6" spans="1:1" x14ac:dyDescent="0.2">
      <c r="A6" t="s">
        <v>58</v>
      </c>
    </row>
    <row r="7" spans="1:1" x14ac:dyDescent="0.2">
      <c r="A7" t="s">
        <v>59</v>
      </c>
    </row>
    <row r="8" spans="1:1" x14ac:dyDescent="0.2">
      <c r="A8" t="s">
        <v>60</v>
      </c>
    </row>
    <row r="9" spans="1:1" x14ac:dyDescent="0.2">
      <c r="A9" t="s">
        <v>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opLeftCell="A13" workbookViewId="0">
      <selection activeCell="H39" sqref="H39"/>
    </sheetView>
  </sheetViews>
  <sheetFormatPr defaultRowHeight="12.75" x14ac:dyDescent="0.2"/>
  <cols>
    <col min="1" max="1" width="11.42578125" style="188" customWidth="1"/>
    <col min="2" max="3" width="9.140625" style="189"/>
    <col min="4" max="4" width="5.140625" style="189" customWidth="1"/>
    <col min="5" max="5" width="7.42578125" style="189" customWidth="1"/>
    <col min="6" max="6" width="9.140625" style="189"/>
    <col min="7" max="7" width="3.42578125" style="189" customWidth="1"/>
    <col min="8" max="9" width="9.140625" style="189"/>
    <col min="10" max="10" width="4.140625" style="189" customWidth="1"/>
    <col min="11" max="12" width="9.140625" style="189"/>
    <col min="13" max="16384" width="9.140625" style="188"/>
  </cols>
  <sheetData>
    <row r="1" spans="1:12" s="49" customFormat="1" ht="24" customHeight="1" x14ac:dyDescent="0.2">
      <c r="A1" s="305" t="s">
        <v>46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7"/>
    </row>
    <row r="2" spans="1:12" s="49" customFormat="1" x14ac:dyDescent="0.2">
      <c r="A2" s="217"/>
      <c r="B2" s="218">
        <v>2015</v>
      </c>
      <c r="C2" s="219">
        <v>2016</v>
      </c>
      <c r="D2" s="219"/>
      <c r="E2" s="218">
        <v>2015</v>
      </c>
      <c r="F2" s="219">
        <v>2016</v>
      </c>
      <c r="G2" s="219"/>
      <c r="H2" s="218">
        <v>2015</v>
      </c>
      <c r="I2" s="219">
        <v>2016</v>
      </c>
      <c r="J2" s="219"/>
      <c r="K2" s="218">
        <v>2015</v>
      </c>
      <c r="L2" s="220">
        <v>2016</v>
      </c>
    </row>
    <row r="3" spans="1:12" s="187" customFormat="1" ht="25.5" x14ac:dyDescent="0.2">
      <c r="A3" s="242" t="s">
        <v>23</v>
      </c>
      <c r="B3" s="221" t="s">
        <v>42</v>
      </c>
      <c r="C3" s="222" t="s">
        <v>42</v>
      </c>
      <c r="D3" s="222"/>
      <c r="E3" s="221" t="s">
        <v>43</v>
      </c>
      <c r="F3" s="222" t="s">
        <v>43</v>
      </c>
      <c r="G3" s="222"/>
      <c r="H3" s="221" t="s">
        <v>44</v>
      </c>
      <c r="I3" s="222" t="s">
        <v>44</v>
      </c>
      <c r="J3" s="222"/>
      <c r="K3" s="221" t="s">
        <v>45</v>
      </c>
      <c r="L3" s="223" t="s">
        <v>45</v>
      </c>
    </row>
    <row r="4" spans="1:12" s="49" customFormat="1" x14ac:dyDescent="0.2">
      <c r="A4" s="224" t="s">
        <v>24</v>
      </c>
      <c r="B4" s="225">
        <v>14.150190584175093</v>
      </c>
      <c r="C4" s="226">
        <v>12.760424444908471</v>
      </c>
      <c r="D4" s="226"/>
      <c r="E4" s="227">
        <v>0.68112900516020625</v>
      </c>
      <c r="F4" s="228">
        <v>0.5830360753196665</v>
      </c>
      <c r="G4" s="228"/>
      <c r="H4" s="225">
        <v>17.403542210653942</v>
      </c>
      <c r="I4" s="226">
        <v>20.474509640147556</v>
      </c>
      <c r="J4" s="226"/>
      <c r="K4" s="225">
        <v>26.182403985814606</v>
      </c>
      <c r="L4" s="229">
        <v>28.088794172920785</v>
      </c>
    </row>
    <row r="5" spans="1:12" s="49" customFormat="1" x14ac:dyDescent="0.2">
      <c r="A5" s="224" t="s">
        <v>25</v>
      </c>
      <c r="B5" s="225">
        <v>13.368247436830597</v>
      </c>
      <c r="C5" s="226">
        <v>13.368427806563497</v>
      </c>
      <c r="D5" s="226"/>
      <c r="E5" s="227">
        <v>0.72699453947264492</v>
      </c>
      <c r="F5" s="228">
        <v>0.61612468194056558</v>
      </c>
      <c r="G5" s="228"/>
      <c r="H5" s="225">
        <v>18.790031628804197</v>
      </c>
      <c r="I5" s="226">
        <v>21.319207487046423</v>
      </c>
      <c r="J5" s="226"/>
      <c r="K5" s="225">
        <v>21.284563247663222</v>
      </c>
      <c r="L5" s="229">
        <v>12.948941387227949</v>
      </c>
    </row>
    <row r="6" spans="1:12" s="49" customFormat="1" x14ac:dyDescent="0.2">
      <c r="A6" s="224" t="s">
        <v>26</v>
      </c>
      <c r="B6" s="225">
        <v>11.494330487122529</v>
      </c>
      <c r="C6" s="226">
        <v>10.85862042876798</v>
      </c>
      <c r="D6" s="226"/>
      <c r="E6" s="227">
        <v>0.60277051607155607</v>
      </c>
      <c r="F6" s="228">
        <v>0.60442191907922127</v>
      </c>
      <c r="G6" s="228"/>
      <c r="H6" s="225">
        <v>19.768378695318859</v>
      </c>
      <c r="I6" s="226">
        <v>19.494520591499793</v>
      </c>
      <c r="J6" s="226"/>
      <c r="K6" s="225">
        <v>23.246899942789796</v>
      </c>
      <c r="L6" s="229">
        <v>15.554585973269203</v>
      </c>
    </row>
    <row r="7" spans="1:12" s="49" customFormat="1" x14ac:dyDescent="0.2">
      <c r="A7" s="224" t="s">
        <v>27</v>
      </c>
      <c r="B7" s="225">
        <v>7.8170473908019806</v>
      </c>
      <c r="C7" s="226">
        <v>7.3816158803782272</v>
      </c>
      <c r="D7" s="226"/>
      <c r="E7" s="227">
        <v>0.44846791066167452</v>
      </c>
      <c r="F7" s="228">
        <v>0.51122497604142492</v>
      </c>
      <c r="G7" s="228"/>
      <c r="H7" s="225">
        <v>18.934986214498267</v>
      </c>
      <c r="I7" s="226">
        <v>21.643562272614446</v>
      </c>
      <c r="J7" s="226"/>
      <c r="K7" s="225">
        <v>23.812185467451144</v>
      </c>
      <c r="L7" s="229">
        <v>17.01521700886126</v>
      </c>
    </row>
    <row r="8" spans="1:12" s="49" customFormat="1" x14ac:dyDescent="0.2">
      <c r="A8" s="224" t="s">
        <v>33</v>
      </c>
      <c r="B8" s="225">
        <v>12.330100834243172</v>
      </c>
      <c r="C8" s="226">
        <v>12.237717729873527</v>
      </c>
      <c r="D8" s="226"/>
      <c r="E8" s="227">
        <v>0.79593054577798761</v>
      </c>
      <c r="F8" s="228">
        <v>0.70596324212381334</v>
      </c>
      <c r="G8" s="228"/>
      <c r="H8" s="225">
        <v>21.657635285240346</v>
      </c>
      <c r="I8" s="226">
        <v>14.568455897002742</v>
      </c>
      <c r="J8" s="226"/>
      <c r="K8" s="225">
        <v>11.39418938458231</v>
      </c>
      <c r="L8" s="229">
        <v>14.49565746901299</v>
      </c>
    </row>
    <row r="9" spans="1:12" s="49" customFormat="1" x14ac:dyDescent="0.2">
      <c r="A9" s="224" t="s">
        <v>34</v>
      </c>
      <c r="B9" s="225">
        <v>12.65834105996483</v>
      </c>
      <c r="C9" s="226">
        <v>13.295484654165595</v>
      </c>
      <c r="D9" s="226"/>
      <c r="E9" s="227">
        <v>0.57591645622263266</v>
      </c>
      <c r="F9" s="228">
        <v>0.66058425245880581</v>
      </c>
      <c r="G9" s="228"/>
      <c r="H9" s="225">
        <v>23.986283175735693</v>
      </c>
      <c r="I9" s="226">
        <v>18.214275122551985</v>
      </c>
      <c r="J9" s="226"/>
      <c r="K9" s="225">
        <v>5.0189850367380595</v>
      </c>
      <c r="L9" s="229">
        <v>14.327558438707442</v>
      </c>
    </row>
    <row r="10" spans="1:12" s="49" customFormat="1" x14ac:dyDescent="0.2">
      <c r="A10" s="230" t="s">
        <v>35</v>
      </c>
      <c r="B10" s="231">
        <v>12.786961146611496</v>
      </c>
      <c r="C10" s="232">
        <v>14.107453448257759</v>
      </c>
      <c r="D10" s="232"/>
      <c r="E10" s="233">
        <v>0.7462286292774567</v>
      </c>
      <c r="F10" s="234">
        <v>0.73739774690617599</v>
      </c>
      <c r="G10" s="234"/>
      <c r="H10" s="231">
        <v>16.436886021680717</v>
      </c>
      <c r="I10" s="232">
        <v>19.305517793980925</v>
      </c>
      <c r="J10" s="232"/>
      <c r="K10" s="231">
        <v>12.868017379901685</v>
      </c>
      <c r="L10" s="235">
        <v>12.174387394176721</v>
      </c>
    </row>
    <row r="11" spans="1:12" s="185" customFormat="1" x14ac:dyDescent="0.2">
      <c r="A11" s="236" t="s">
        <v>36</v>
      </c>
      <c r="B11" s="237">
        <v>11.999536931517333</v>
      </c>
      <c r="C11" s="238">
        <v>11.997596316118489</v>
      </c>
      <c r="D11" s="238"/>
      <c r="E11" s="243">
        <v>0.65195505689547906</v>
      </c>
      <c r="F11" s="239">
        <v>0.63320807429759041</v>
      </c>
      <c r="G11" s="239"/>
      <c r="H11" s="237">
        <v>19.196398426298583</v>
      </c>
      <c r="I11" s="238">
        <v>19.14644750274282</v>
      </c>
      <c r="J11" s="238"/>
      <c r="K11" s="237">
        <v>18.518167752689191</v>
      </c>
      <c r="L11" s="238">
        <v>16.290500289039866</v>
      </c>
    </row>
    <row r="12" spans="1:12" s="185" customFormat="1" x14ac:dyDescent="0.2">
      <c r="A12" s="236"/>
      <c r="B12" s="238"/>
      <c r="C12" s="238"/>
      <c r="D12" s="238"/>
      <c r="E12" s="239"/>
      <c r="F12" s="239"/>
      <c r="G12" s="239"/>
      <c r="H12" s="238"/>
      <c r="I12" s="238"/>
      <c r="J12" s="238"/>
      <c r="K12" s="238"/>
      <c r="L12" s="238"/>
    </row>
    <row r="13" spans="1:12" s="49" customFormat="1" x14ac:dyDescent="0.2">
      <c r="A13" s="240"/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</row>
    <row r="14" spans="1:12" s="49" customFormat="1" ht="31.5" customHeight="1" x14ac:dyDescent="0.2">
      <c r="A14" s="308" t="s">
        <v>50</v>
      </c>
      <c r="B14" s="309"/>
      <c r="C14" s="309"/>
      <c r="D14" s="309"/>
      <c r="E14" s="309"/>
      <c r="F14" s="309"/>
      <c r="G14" s="309"/>
      <c r="H14" s="309"/>
      <c r="I14" s="309"/>
      <c r="J14" s="309"/>
      <c r="K14" s="309"/>
      <c r="L14" s="310"/>
    </row>
    <row r="15" spans="1:12" s="49" customFormat="1" ht="15" x14ac:dyDescent="0.25">
      <c r="A15" s="247"/>
      <c r="B15" s="248">
        <v>2015</v>
      </c>
      <c r="C15" s="248">
        <v>2016</v>
      </c>
      <c r="D15" s="248"/>
      <c r="E15" s="248">
        <v>2015</v>
      </c>
      <c r="F15" s="248">
        <v>2016</v>
      </c>
      <c r="G15" s="248"/>
      <c r="H15" s="248">
        <v>2015</v>
      </c>
      <c r="I15" s="248">
        <v>2016</v>
      </c>
      <c r="J15" s="248"/>
      <c r="K15" s="248">
        <v>2015</v>
      </c>
      <c r="L15" s="249">
        <v>2016</v>
      </c>
    </row>
    <row r="16" spans="1:12" s="49" customFormat="1" ht="30" x14ac:dyDescent="0.25">
      <c r="A16" s="250" t="s">
        <v>23</v>
      </c>
      <c r="B16" s="251" t="s">
        <v>42</v>
      </c>
      <c r="C16" s="251" t="s">
        <v>42</v>
      </c>
      <c r="D16" s="251"/>
      <c r="E16" s="251" t="s">
        <v>43</v>
      </c>
      <c r="F16" s="251" t="s">
        <v>43</v>
      </c>
      <c r="G16" s="251"/>
      <c r="H16" s="251" t="s">
        <v>44</v>
      </c>
      <c r="I16" s="251" t="s">
        <v>44</v>
      </c>
      <c r="J16" s="251"/>
      <c r="K16" s="251" t="s">
        <v>45</v>
      </c>
      <c r="L16" s="252" t="s">
        <v>45</v>
      </c>
    </row>
    <row r="17" spans="1:12" s="49" customFormat="1" ht="15" x14ac:dyDescent="0.25">
      <c r="A17" s="253" t="s">
        <v>28</v>
      </c>
      <c r="B17" s="254">
        <v>6.0734841569508271</v>
      </c>
      <c r="C17" s="254">
        <v>6.3388338504283395</v>
      </c>
      <c r="D17" s="254"/>
      <c r="E17" s="255">
        <v>0.52933155439879631</v>
      </c>
      <c r="F17" s="255">
        <v>0.40832706645056727</v>
      </c>
      <c r="G17" s="255"/>
      <c r="H17" s="254">
        <v>20.491382282187399</v>
      </c>
      <c r="I17" s="254">
        <v>22.097217179902753</v>
      </c>
      <c r="J17" s="254"/>
      <c r="K17" s="254">
        <v>23.163488880616391</v>
      </c>
      <c r="L17" s="256">
        <v>17.162017828200973</v>
      </c>
    </row>
    <row r="18" spans="1:12" s="49" customFormat="1" ht="15" x14ac:dyDescent="0.25">
      <c r="A18" s="253" t="s">
        <v>29</v>
      </c>
      <c r="B18" s="254">
        <v>6.330690019314714</v>
      </c>
      <c r="C18" s="254">
        <v>6.1321675447785191</v>
      </c>
      <c r="D18" s="254"/>
      <c r="E18" s="255">
        <v>0.56330066167690562</v>
      </c>
      <c r="F18" s="255">
        <v>0.52829141559236248</v>
      </c>
      <c r="G18" s="255"/>
      <c r="H18" s="254">
        <v>23.140587968434932</v>
      </c>
      <c r="I18" s="254">
        <v>22.498393988736659</v>
      </c>
      <c r="J18" s="254"/>
      <c r="K18" s="254">
        <v>24.341571243682512</v>
      </c>
      <c r="L18" s="256">
        <v>17.648814030429687</v>
      </c>
    </row>
    <row r="19" spans="1:12" s="49" customFormat="1" ht="15" x14ac:dyDescent="0.25">
      <c r="A19" s="253" t="s">
        <v>30</v>
      </c>
      <c r="B19" s="254">
        <v>5.9565367047664841</v>
      </c>
      <c r="C19" s="254">
        <v>6.2159473921680313</v>
      </c>
      <c r="D19" s="254"/>
      <c r="E19" s="255">
        <v>0.49310291321546429</v>
      </c>
      <c r="F19" s="255">
        <v>0.49499604951277326</v>
      </c>
      <c r="G19" s="255"/>
      <c r="H19" s="254">
        <v>22.037455939606431</v>
      </c>
      <c r="I19" s="254">
        <v>21.507316057352501</v>
      </c>
      <c r="J19" s="254"/>
      <c r="K19" s="254">
        <v>26.54670167562184</v>
      </c>
      <c r="L19" s="256">
        <v>18.877089828158908</v>
      </c>
    </row>
    <row r="20" spans="1:12" s="49" customFormat="1" ht="15" x14ac:dyDescent="0.25">
      <c r="A20" s="257" t="s">
        <v>31</v>
      </c>
      <c r="B20" s="258">
        <v>6.3633405446387954</v>
      </c>
      <c r="C20" s="258">
        <v>5.7958245556064139</v>
      </c>
      <c r="D20" s="258"/>
      <c r="E20" s="259">
        <v>0.55826040220312634</v>
      </c>
      <c r="F20" s="259">
        <v>0.5572485380988107</v>
      </c>
      <c r="G20" s="259"/>
      <c r="H20" s="258">
        <v>23.902143190040157</v>
      </c>
      <c r="I20" s="258">
        <v>23.147761578067822</v>
      </c>
      <c r="J20" s="258"/>
      <c r="K20" s="258">
        <v>24.825823984008235</v>
      </c>
      <c r="L20" s="260">
        <v>20.014893922445431</v>
      </c>
    </row>
    <row r="21" spans="1:12" s="49" customFormat="1" ht="15" x14ac:dyDescent="0.25">
      <c r="A21" s="261" t="s">
        <v>52</v>
      </c>
      <c r="B21" s="262">
        <f>AVERAGE(B17:B20)</f>
        <v>6.1810128564177056</v>
      </c>
      <c r="C21" s="262">
        <f>AVERAGE(C17:C20)</f>
        <v>6.1206933357453259</v>
      </c>
      <c r="D21" s="262"/>
      <c r="E21" s="262">
        <f>SUM(AVERAGE(E17:E20))</f>
        <v>0.53599888287357311</v>
      </c>
      <c r="F21" s="262">
        <f>AVERAGE(F17:F20)</f>
        <v>0.49721576741362838</v>
      </c>
      <c r="G21" s="262"/>
      <c r="H21" s="262">
        <f>AVERAGE(H17:H20)</f>
        <v>22.392892345067231</v>
      </c>
      <c r="I21" s="262">
        <f t="shared" ref="I21:L21" si="0">AVERAGE(I17:I20)</f>
        <v>22.312672201014934</v>
      </c>
      <c r="J21" s="262"/>
      <c r="K21" s="262">
        <f t="shared" si="0"/>
        <v>24.719396445982245</v>
      </c>
      <c r="L21" s="262">
        <f t="shared" si="0"/>
        <v>18.425703902308751</v>
      </c>
    </row>
    <row r="22" spans="1:12" s="280" customFormat="1" ht="17.25" customHeight="1" x14ac:dyDescent="0.25">
      <c r="A22" s="314" t="s">
        <v>53</v>
      </c>
      <c r="B22" s="314"/>
      <c r="C22" s="314"/>
      <c r="D22" s="314"/>
      <c r="E22" s="314"/>
      <c r="F22" s="314"/>
      <c r="G22" s="314"/>
      <c r="H22" s="314"/>
      <c r="I22" s="314"/>
      <c r="J22" s="314"/>
      <c r="K22" s="314"/>
      <c r="L22" s="314"/>
    </row>
    <row r="23" spans="1:12" s="49" customFormat="1" x14ac:dyDescent="0.2">
      <c r="A23" s="240"/>
      <c r="B23" s="241"/>
      <c r="C23" s="241"/>
      <c r="D23" s="241"/>
      <c r="E23" s="241"/>
      <c r="F23" s="241"/>
      <c r="G23" s="241"/>
      <c r="H23" s="241"/>
      <c r="I23" s="241"/>
      <c r="J23" s="241"/>
      <c r="K23" s="241"/>
      <c r="L23" s="241"/>
    </row>
    <row r="24" spans="1:12" s="8" customFormat="1" ht="30.75" customHeight="1" x14ac:dyDescent="0.25">
      <c r="A24" s="311" t="s">
        <v>51</v>
      </c>
      <c r="B24" s="312"/>
      <c r="C24" s="312"/>
      <c r="D24" s="312"/>
      <c r="E24" s="312"/>
      <c r="F24" s="312"/>
      <c r="G24" s="312"/>
      <c r="H24" s="312"/>
      <c r="I24" s="312"/>
      <c r="J24" s="312"/>
      <c r="K24" s="312"/>
      <c r="L24" s="313"/>
    </row>
    <row r="25" spans="1:12" s="8" customFormat="1" ht="15" x14ac:dyDescent="0.25">
      <c r="A25" s="263"/>
      <c r="B25" s="264">
        <v>2015</v>
      </c>
      <c r="C25" s="264">
        <v>2016</v>
      </c>
      <c r="D25" s="264"/>
      <c r="E25" s="264">
        <v>2015</v>
      </c>
      <c r="F25" s="264">
        <v>2016</v>
      </c>
      <c r="G25" s="264"/>
      <c r="H25" s="264">
        <v>2015</v>
      </c>
      <c r="I25" s="264">
        <v>2016</v>
      </c>
      <c r="J25" s="264"/>
      <c r="K25" s="264">
        <v>2015</v>
      </c>
      <c r="L25" s="265">
        <v>2016</v>
      </c>
    </row>
    <row r="26" spans="1:12" s="8" customFormat="1" ht="30" x14ac:dyDescent="0.25">
      <c r="A26" s="266" t="s">
        <v>23</v>
      </c>
      <c r="B26" s="267" t="s">
        <v>42</v>
      </c>
      <c r="C26" s="267" t="s">
        <v>42</v>
      </c>
      <c r="D26" s="267"/>
      <c r="E26" s="267" t="s">
        <v>43</v>
      </c>
      <c r="F26" s="267" t="s">
        <v>43</v>
      </c>
      <c r="G26" s="267"/>
      <c r="H26" s="267" t="s">
        <v>44</v>
      </c>
      <c r="I26" s="267" t="s">
        <v>44</v>
      </c>
      <c r="J26" s="267"/>
      <c r="K26" s="267" t="s">
        <v>45</v>
      </c>
      <c r="L26" s="268" t="s">
        <v>45</v>
      </c>
    </row>
    <row r="27" spans="1:12" s="8" customFormat="1" ht="15" x14ac:dyDescent="0.25">
      <c r="A27" s="269" t="s">
        <v>28</v>
      </c>
      <c r="B27" s="270">
        <v>7.74837769529237</v>
      </c>
      <c r="C27" s="270">
        <v>7.4418666698278342</v>
      </c>
      <c r="D27" s="270"/>
      <c r="E27" s="271">
        <v>0.49680084350408071</v>
      </c>
      <c r="F27" s="271">
        <v>0.64452034409315972</v>
      </c>
      <c r="G27" s="271"/>
      <c r="H27" s="270">
        <v>18.576574197709082</v>
      </c>
      <c r="I27" s="270">
        <v>22.990225904983181</v>
      </c>
      <c r="J27" s="270"/>
      <c r="K27" s="270">
        <v>19.470017606842401</v>
      </c>
      <c r="L27" s="272">
        <v>16.042391265692238</v>
      </c>
    </row>
    <row r="28" spans="1:12" s="8" customFormat="1" ht="15" x14ac:dyDescent="0.25">
      <c r="A28" s="269" t="s">
        <v>29</v>
      </c>
      <c r="B28" s="270">
        <v>7.6509432977291993</v>
      </c>
      <c r="C28" s="270">
        <v>7.4274304501292665</v>
      </c>
      <c r="D28" s="270"/>
      <c r="E28" s="271">
        <v>0.47126394501088698</v>
      </c>
      <c r="F28" s="271">
        <v>0.57135043501871119</v>
      </c>
      <c r="G28" s="271"/>
      <c r="H28" s="270">
        <v>20.678908935835885</v>
      </c>
      <c r="I28" s="270">
        <v>20.534449350128085</v>
      </c>
      <c r="J28" s="270"/>
      <c r="K28" s="270">
        <v>16.337096118557671</v>
      </c>
      <c r="L28" s="272">
        <v>17.221975232856014</v>
      </c>
    </row>
    <row r="29" spans="1:12" s="8" customFormat="1" ht="15" x14ac:dyDescent="0.25">
      <c r="A29" s="269" t="s">
        <v>30</v>
      </c>
      <c r="B29" s="270">
        <v>7.3981939907775525</v>
      </c>
      <c r="C29" s="270">
        <v>7.4535262280348826</v>
      </c>
      <c r="D29" s="270"/>
      <c r="E29" s="271">
        <v>0.51599744716816198</v>
      </c>
      <c r="F29" s="271">
        <v>0.56511656348391404</v>
      </c>
      <c r="G29" s="271"/>
      <c r="H29" s="270">
        <v>22.078542044627575</v>
      </c>
      <c r="I29" s="270">
        <v>22.082989157304159</v>
      </c>
      <c r="J29" s="270"/>
      <c r="K29" s="270">
        <v>22.392599391590441</v>
      </c>
      <c r="L29" s="272">
        <v>15.601432348743693</v>
      </c>
    </row>
    <row r="30" spans="1:12" s="8" customFormat="1" ht="15" x14ac:dyDescent="0.25">
      <c r="A30" s="273" t="s">
        <v>31</v>
      </c>
      <c r="B30" s="274">
        <v>7.6489803620980732</v>
      </c>
      <c r="C30" s="274">
        <v>7.4425216431020367</v>
      </c>
      <c r="D30" s="274"/>
      <c r="E30" s="275">
        <v>0.60147928511827375</v>
      </c>
      <c r="F30" s="275">
        <v>0.60987117095994858</v>
      </c>
      <c r="G30" s="275"/>
      <c r="H30" s="274">
        <v>22.443068519201287</v>
      </c>
      <c r="I30" s="274">
        <v>21.242189217015461</v>
      </c>
      <c r="J30" s="274"/>
      <c r="K30" s="274">
        <v>22.441949818562861</v>
      </c>
      <c r="L30" s="276">
        <v>17.484424985643756</v>
      </c>
    </row>
    <row r="31" spans="1:12" s="279" customFormat="1" ht="15" x14ac:dyDescent="0.25">
      <c r="A31" s="277" t="s">
        <v>52</v>
      </c>
      <c r="B31" s="278">
        <f>AVERAGE(B27:B30)</f>
        <v>7.6116238364742985</v>
      </c>
      <c r="C31" s="278">
        <f>SUM(AVERAGE(C27:C30))</f>
        <v>7.4413362477735046</v>
      </c>
      <c r="D31" s="278"/>
      <c r="E31" s="278">
        <f>AVERAGE(E27:E30)</f>
        <v>0.52138538020035086</v>
      </c>
      <c r="F31" s="278">
        <f>AVERAGE(F27:F30)</f>
        <v>0.5977146283889333</v>
      </c>
      <c r="G31" s="278"/>
      <c r="H31" s="278">
        <f>AVERAGE(H27:H30)</f>
        <v>20.944273424343457</v>
      </c>
      <c r="I31" s="278">
        <f>AVERAGE(I27:I30)</f>
        <v>21.712463407357721</v>
      </c>
      <c r="J31" s="278"/>
      <c r="K31" s="278">
        <f>AVERAGE(K27:K30)</f>
        <v>20.160415733888343</v>
      </c>
      <c r="L31" s="278">
        <f>AVERAGE(L27:L30)</f>
        <v>16.587555958233928</v>
      </c>
    </row>
    <row r="32" spans="1:12" s="280" customFormat="1" ht="17.25" customHeight="1" x14ac:dyDescent="0.25">
      <c r="A32" s="314" t="s">
        <v>53</v>
      </c>
      <c r="B32" s="314"/>
      <c r="C32" s="314"/>
      <c r="D32" s="314"/>
      <c r="E32" s="314"/>
      <c r="F32" s="314"/>
      <c r="G32" s="314"/>
      <c r="H32" s="314"/>
      <c r="I32" s="314"/>
      <c r="J32" s="314"/>
      <c r="K32" s="314"/>
      <c r="L32" s="314"/>
    </row>
    <row r="33" spans="1:12" x14ac:dyDescent="0.2">
      <c r="A33" s="246"/>
      <c r="B33" s="244"/>
      <c r="C33" s="245"/>
      <c r="D33" s="245"/>
      <c r="E33" s="244"/>
      <c r="F33" s="245"/>
      <c r="G33" s="245"/>
      <c r="H33" s="244"/>
      <c r="I33" s="245"/>
      <c r="J33" s="245"/>
      <c r="K33" s="244"/>
      <c r="L33" s="245"/>
    </row>
    <row r="34" spans="1:12" x14ac:dyDescent="0.2">
      <c r="B34" s="186"/>
      <c r="E34" s="186"/>
      <c r="H34" s="186"/>
      <c r="K34" s="186"/>
    </row>
  </sheetData>
  <mergeCells count="5">
    <mergeCell ref="A1:L1"/>
    <mergeCell ref="A14:L14"/>
    <mergeCell ref="A24:L24"/>
    <mergeCell ref="A22:L22"/>
    <mergeCell ref="A32:L3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workbookViewId="0">
      <selection activeCell="L22" sqref="L22"/>
    </sheetView>
  </sheetViews>
  <sheetFormatPr defaultRowHeight="12.75" x14ac:dyDescent="0.2"/>
  <cols>
    <col min="1" max="1" width="11.42578125" style="188" customWidth="1"/>
    <col min="2" max="3" width="9.140625" style="189"/>
    <col min="4" max="4" width="5.140625" style="189" customWidth="1"/>
    <col min="5" max="5" width="7.42578125" style="189" customWidth="1"/>
    <col min="6" max="6" width="9.140625" style="189"/>
    <col min="7" max="7" width="3.42578125" style="189" customWidth="1"/>
    <col min="8" max="9" width="9.140625" style="189"/>
    <col min="10" max="10" width="4.140625" style="189" customWidth="1"/>
    <col min="11" max="12" width="9.140625" style="189"/>
    <col min="13" max="16384" width="9.140625" style="188"/>
  </cols>
  <sheetData>
    <row r="1" spans="1:12" s="49" customFormat="1" ht="24" customHeight="1" x14ac:dyDescent="0.2">
      <c r="A1" s="315" t="s">
        <v>46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7"/>
    </row>
    <row r="2" spans="1:12" s="49" customFormat="1" x14ac:dyDescent="0.2">
      <c r="A2" s="190"/>
      <c r="B2" s="208">
        <v>2015</v>
      </c>
      <c r="C2" s="191">
        <v>2016</v>
      </c>
      <c r="D2" s="191"/>
      <c r="E2" s="208">
        <v>2015</v>
      </c>
      <c r="F2" s="191">
        <v>2016</v>
      </c>
      <c r="G2" s="191"/>
      <c r="H2" s="208">
        <v>2015</v>
      </c>
      <c r="I2" s="191">
        <v>2016</v>
      </c>
      <c r="J2" s="191"/>
      <c r="K2" s="208">
        <v>2015</v>
      </c>
      <c r="L2" s="192">
        <v>2016</v>
      </c>
    </row>
    <row r="3" spans="1:12" s="187" customFormat="1" ht="25.5" x14ac:dyDescent="0.2">
      <c r="A3" s="204" t="s">
        <v>23</v>
      </c>
      <c r="B3" s="209" t="s">
        <v>42</v>
      </c>
      <c r="C3" s="205" t="s">
        <v>42</v>
      </c>
      <c r="D3" s="205"/>
      <c r="E3" s="209" t="s">
        <v>43</v>
      </c>
      <c r="F3" s="205" t="s">
        <v>43</v>
      </c>
      <c r="G3" s="205"/>
      <c r="H3" s="209" t="s">
        <v>44</v>
      </c>
      <c r="I3" s="205" t="s">
        <v>44</v>
      </c>
      <c r="J3" s="205"/>
      <c r="K3" s="209" t="s">
        <v>45</v>
      </c>
      <c r="L3" s="206" t="s">
        <v>45</v>
      </c>
    </row>
    <row r="4" spans="1:12" s="49" customFormat="1" x14ac:dyDescent="0.2">
      <c r="A4" s="193" t="s">
        <v>24</v>
      </c>
      <c r="B4" s="210">
        <v>14.150190584175093</v>
      </c>
      <c r="C4" s="194">
        <v>12.760424444908471</v>
      </c>
      <c r="D4" s="194"/>
      <c r="E4" s="213">
        <v>0.68112900516020625</v>
      </c>
      <c r="F4" s="195">
        <v>0.5830360753196665</v>
      </c>
      <c r="G4" s="195"/>
      <c r="H4" s="210">
        <v>17.403542210653942</v>
      </c>
      <c r="I4" s="194">
        <v>20.474509640147556</v>
      </c>
      <c r="J4" s="194"/>
      <c r="K4" s="210">
        <v>26.182403985814606</v>
      </c>
      <c r="L4" s="196">
        <v>28.088794172920785</v>
      </c>
    </row>
    <row r="5" spans="1:12" s="49" customFormat="1" x14ac:dyDescent="0.2">
      <c r="A5" s="193" t="s">
        <v>25</v>
      </c>
      <c r="B5" s="210">
        <v>13.368247436830597</v>
      </c>
      <c r="C5" s="194">
        <v>13.368427806563497</v>
      </c>
      <c r="D5" s="194"/>
      <c r="E5" s="213">
        <v>0.72699453947264492</v>
      </c>
      <c r="F5" s="195">
        <v>0.61612468194056558</v>
      </c>
      <c r="G5" s="195"/>
      <c r="H5" s="210">
        <v>18.790031628804197</v>
      </c>
      <c r="I5" s="194">
        <v>21.319207487046423</v>
      </c>
      <c r="J5" s="194"/>
      <c r="K5" s="210">
        <v>21.284563247663222</v>
      </c>
      <c r="L5" s="196">
        <v>12.948941387227949</v>
      </c>
    </row>
    <row r="6" spans="1:12" s="49" customFormat="1" x14ac:dyDescent="0.2">
      <c r="A6" s="193" t="s">
        <v>26</v>
      </c>
      <c r="B6" s="210">
        <v>11.494330487122529</v>
      </c>
      <c r="C6" s="194">
        <v>10.85862042876798</v>
      </c>
      <c r="D6" s="194"/>
      <c r="E6" s="213">
        <v>0.60277051607155607</v>
      </c>
      <c r="F6" s="195">
        <v>0.60442191907922127</v>
      </c>
      <c r="G6" s="195"/>
      <c r="H6" s="210">
        <v>19.768378695318859</v>
      </c>
      <c r="I6" s="194">
        <v>19.494520591499793</v>
      </c>
      <c r="J6" s="194"/>
      <c r="K6" s="210">
        <v>23.246899942789796</v>
      </c>
      <c r="L6" s="196">
        <v>15.554585973269203</v>
      </c>
    </row>
    <row r="7" spans="1:12" s="49" customFormat="1" x14ac:dyDescent="0.2">
      <c r="A7" s="193" t="s">
        <v>27</v>
      </c>
      <c r="B7" s="210">
        <v>7.8170473908019806</v>
      </c>
      <c r="C7" s="194">
        <v>7.3816158803782272</v>
      </c>
      <c r="D7" s="194"/>
      <c r="E7" s="213">
        <v>0.44846791066167452</v>
      </c>
      <c r="F7" s="195">
        <v>0.51122497604142492</v>
      </c>
      <c r="G7" s="195"/>
      <c r="H7" s="210">
        <v>18.934986214498267</v>
      </c>
      <c r="I7" s="194">
        <v>21.643562272614446</v>
      </c>
      <c r="J7" s="194"/>
      <c r="K7" s="210">
        <v>23.812185467451144</v>
      </c>
      <c r="L7" s="196">
        <v>17.01521700886126</v>
      </c>
    </row>
    <row r="8" spans="1:12" s="49" customFormat="1" x14ac:dyDescent="0.2">
      <c r="A8" s="193" t="s">
        <v>33</v>
      </c>
      <c r="B8" s="210">
        <v>12.330100834243172</v>
      </c>
      <c r="C8" s="194">
        <v>12.237717729873527</v>
      </c>
      <c r="D8" s="194"/>
      <c r="E8" s="213">
        <v>0.79593054577798761</v>
      </c>
      <c r="F8" s="195">
        <v>0.70596324212381334</v>
      </c>
      <c r="G8" s="195"/>
      <c r="H8" s="210">
        <v>21.657635285240346</v>
      </c>
      <c r="I8" s="194">
        <v>14.568455897002742</v>
      </c>
      <c r="J8" s="194"/>
      <c r="K8" s="210">
        <v>11.39418938458231</v>
      </c>
      <c r="L8" s="196">
        <v>14.49565746901299</v>
      </c>
    </row>
    <row r="9" spans="1:12" s="49" customFormat="1" x14ac:dyDescent="0.2">
      <c r="A9" s="193" t="s">
        <v>34</v>
      </c>
      <c r="B9" s="210">
        <v>12.65834105996483</v>
      </c>
      <c r="C9" s="194">
        <v>13.295484654165595</v>
      </c>
      <c r="D9" s="194"/>
      <c r="E9" s="213">
        <v>0.57591645622263266</v>
      </c>
      <c r="F9" s="195">
        <v>0.66058425245880581</v>
      </c>
      <c r="G9" s="195"/>
      <c r="H9" s="210">
        <v>23.986283175735693</v>
      </c>
      <c r="I9" s="194">
        <v>18.214275122551985</v>
      </c>
      <c r="J9" s="194"/>
      <c r="K9" s="210">
        <v>5.0189850367380595</v>
      </c>
      <c r="L9" s="196">
        <v>14.327558438707442</v>
      </c>
    </row>
    <row r="10" spans="1:12" s="49" customFormat="1" x14ac:dyDescent="0.2">
      <c r="A10" s="197" t="s">
        <v>35</v>
      </c>
      <c r="B10" s="211">
        <v>12.786961146611496</v>
      </c>
      <c r="C10" s="198">
        <v>14.107453448257759</v>
      </c>
      <c r="D10" s="198"/>
      <c r="E10" s="214">
        <v>0.7462286292774567</v>
      </c>
      <c r="F10" s="199">
        <v>0.73739774690617599</v>
      </c>
      <c r="G10" s="199"/>
      <c r="H10" s="211">
        <v>16.436886021680717</v>
      </c>
      <c r="I10" s="198">
        <v>19.305517793980925</v>
      </c>
      <c r="J10" s="198"/>
      <c r="K10" s="211">
        <v>12.868017379901685</v>
      </c>
      <c r="L10" s="200">
        <v>12.174387394176721</v>
      </c>
    </row>
    <row r="11" spans="1:12" s="185" customFormat="1" x14ac:dyDescent="0.2">
      <c r="A11" s="201" t="s">
        <v>36</v>
      </c>
      <c r="B11" s="212">
        <v>11.999536931517333</v>
      </c>
      <c r="C11" s="202">
        <v>11.997596316118489</v>
      </c>
      <c r="D11" s="202"/>
      <c r="E11" s="215">
        <v>0.65195505689547906</v>
      </c>
      <c r="F11" s="203">
        <v>0.63320807429759041</v>
      </c>
      <c r="G11" s="203"/>
      <c r="H11" s="212">
        <v>19.196398426298583</v>
      </c>
      <c r="I11" s="202">
        <v>19.14644750274282</v>
      </c>
      <c r="J11" s="202"/>
      <c r="K11" s="212">
        <v>18.518167752689191</v>
      </c>
      <c r="L11" s="202">
        <v>16.290500289039866</v>
      </c>
    </row>
    <row r="12" spans="1:12" s="185" customFormat="1" x14ac:dyDescent="0.2">
      <c r="A12" s="201"/>
      <c r="B12" s="202"/>
      <c r="C12" s="202"/>
      <c r="D12" s="202"/>
      <c r="E12" s="203"/>
      <c r="F12" s="203"/>
      <c r="G12" s="203"/>
      <c r="H12" s="202"/>
      <c r="I12" s="202"/>
      <c r="J12" s="202"/>
      <c r="K12" s="202"/>
      <c r="L12" s="202"/>
    </row>
    <row r="13" spans="1:12" s="49" customFormat="1" x14ac:dyDescent="0.2">
      <c r="A13" s="168"/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12" s="49" customFormat="1" ht="31.5" customHeight="1" x14ac:dyDescent="0.2">
      <c r="A14" s="318" t="s">
        <v>47</v>
      </c>
      <c r="B14" s="316"/>
      <c r="C14" s="316"/>
      <c r="D14" s="316"/>
      <c r="E14" s="316"/>
      <c r="F14" s="316"/>
      <c r="G14" s="316"/>
      <c r="H14" s="316"/>
      <c r="I14" s="316"/>
      <c r="J14" s="316"/>
      <c r="K14" s="316"/>
      <c r="L14" s="317"/>
    </row>
    <row r="15" spans="1:12" s="49" customFormat="1" x14ac:dyDescent="0.2">
      <c r="A15" s="190"/>
      <c r="B15" s="208">
        <v>2015</v>
      </c>
      <c r="C15" s="191">
        <v>2016</v>
      </c>
      <c r="D15" s="191"/>
      <c r="E15" s="208">
        <v>2015</v>
      </c>
      <c r="F15" s="191">
        <v>2016</v>
      </c>
      <c r="G15" s="191"/>
      <c r="H15" s="208">
        <v>2015</v>
      </c>
      <c r="I15" s="191">
        <v>2016</v>
      </c>
      <c r="J15" s="191"/>
      <c r="K15" s="208">
        <v>2015</v>
      </c>
      <c r="L15" s="192">
        <v>2016</v>
      </c>
    </row>
    <row r="16" spans="1:12" s="49" customFormat="1" ht="25.5" x14ac:dyDescent="0.2">
      <c r="A16" s="207" t="s">
        <v>23</v>
      </c>
      <c r="B16" s="209" t="s">
        <v>42</v>
      </c>
      <c r="C16" s="205" t="s">
        <v>42</v>
      </c>
      <c r="D16" s="205"/>
      <c r="E16" s="209" t="s">
        <v>43</v>
      </c>
      <c r="F16" s="205" t="s">
        <v>43</v>
      </c>
      <c r="G16" s="205"/>
      <c r="H16" s="209" t="s">
        <v>44</v>
      </c>
      <c r="I16" s="205" t="s">
        <v>44</v>
      </c>
      <c r="J16" s="205"/>
      <c r="K16" s="209" t="s">
        <v>45</v>
      </c>
      <c r="L16" s="206" t="s">
        <v>45</v>
      </c>
    </row>
    <row r="17" spans="1:12" s="49" customFormat="1" x14ac:dyDescent="0.2">
      <c r="A17" s="193" t="s">
        <v>28</v>
      </c>
      <c r="B17" s="210">
        <v>6.0734841569508271</v>
      </c>
      <c r="C17" s="194">
        <v>6.3388338504283395</v>
      </c>
      <c r="D17" s="194"/>
      <c r="E17" s="213">
        <v>0.52933155439879631</v>
      </c>
      <c r="F17" s="195">
        <v>0.40832706645056727</v>
      </c>
      <c r="G17" s="195"/>
      <c r="H17" s="210">
        <v>20.491382282187399</v>
      </c>
      <c r="I17" s="194">
        <v>22.097217179902753</v>
      </c>
      <c r="J17" s="194"/>
      <c r="K17" s="210">
        <v>23.163488880616391</v>
      </c>
      <c r="L17" s="196">
        <v>17.162017828200973</v>
      </c>
    </row>
    <row r="18" spans="1:12" s="49" customFormat="1" x14ac:dyDescent="0.2">
      <c r="A18" s="193" t="s">
        <v>29</v>
      </c>
      <c r="B18" s="210">
        <v>6.330690019314714</v>
      </c>
      <c r="C18" s="194">
        <v>6.1321675447785191</v>
      </c>
      <c r="D18" s="194"/>
      <c r="E18" s="213">
        <v>0.56330066167690562</v>
      </c>
      <c r="F18" s="195">
        <v>0.52829141559236248</v>
      </c>
      <c r="G18" s="195"/>
      <c r="H18" s="210">
        <v>23.140587968434932</v>
      </c>
      <c r="I18" s="194">
        <v>22.498393988736659</v>
      </c>
      <c r="J18" s="194"/>
      <c r="K18" s="210">
        <v>24.341571243682512</v>
      </c>
      <c r="L18" s="196">
        <v>17.648814030429687</v>
      </c>
    </row>
    <row r="19" spans="1:12" s="49" customFormat="1" x14ac:dyDescent="0.2">
      <c r="A19" s="193" t="s">
        <v>30</v>
      </c>
      <c r="B19" s="210">
        <v>5.9565367047664841</v>
      </c>
      <c r="C19" s="194">
        <v>6.2159473921680313</v>
      </c>
      <c r="D19" s="194"/>
      <c r="E19" s="213">
        <v>0.49310291321546429</v>
      </c>
      <c r="F19" s="195">
        <v>0.49499604951277326</v>
      </c>
      <c r="G19" s="195"/>
      <c r="H19" s="210">
        <v>22.037455939606431</v>
      </c>
      <c r="I19" s="194">
        <v>21.507316057352501</v>
      </c>
      <c r="J19" s="194"/>
      <c r="K19" s="210">
        <v>26.54670167562184</v>
      </c>
      <c r="L19" s="196">
        <v>18.877089828158908</v>
      </c>
    </row>
    <row r="20" spans="1:12" s="49" customFormat="1" x14ac:dyDescent="0.2">
      <c r="A20" s="193" t="s">
        <v>31</v>
      </c>
      <c r="B20" s="210">
        <v>6.3633405446387954</v>
      </c>
      <c r="C20" s="194">
        <v>5.7958245556064139</v>
      </c>
      <c r="D20" s="194"/>
      <c r="E20" s="213">
        <v>0.55826040220312634</v>
      </c>
      <c r="F20" s="195">
        <v>0.5572485380988107</v>
      </c>
      <c r="G20" s="195"/>
      <c r="H20" s="210">
        <v>23.902143190040157</v>
      </c>
      <c r="I20" s="194">
        <v>23.147761578067822</v>
      </c>
      <c r="J20" s="194"/>
      <c r="K20" s="210">
        <v>24.825823984008235</v>
      </c>
      <c r="L20" s="196">
        <v>20.014893922445431</v>
      </c>
    </row>
    <row r="21" spans="1:12" s="49" customFormat="1" x14ac:dyDescent="0.2">
      <c r="A21" s="197" t="s">
        <v>32</v>
      </c>
      <c r="B21" s="211">
        <v>6.1679924604383025</v>
      </c>
      <c r="C21" s="198">
        <v>5.884270142985458</v>
      </c>
      <c r="D21" s="198"/>
      <c r="E21" s="214">
        <v>0.52310424126597432</v>
      </c>
      <c r="F21" s="199">
        <v>0.5184203626829802</v>
      </c>
      <c r="G21" s="199"/>
      <c r="H21" s="211">
        <v>24.30177568228833</v>
      </c>
      <c r="I21" s="198">
        <v>25.164748055899466</v>
      </c>
      <c r="J21" s="198"/>
      <c r="K21" s="211">
        <v>37.043242221545505</v>
      </c>
      <c r="L21" s="200">
        <v>13.232717532914169</v>
      </c>
    </row>
    <row r="22" spans="1:12" s="49" customFormat="1" x14ac:dyDescent="0.2">
      <c r="A22" s="201" t="s">
        <v>38</v>
      </c>
      <c r="B22" s="212">
        <v>6.2234421330113348</v>
      </c>
      <c r="C22" s="202">
        <v>6.1185462279028897</v>
      </c>
      <c r="D22" s="202"/>
      <c r="E22" s="215">
        <v>0.52900864629004474</v>
      </c>
      <c r="F22" s="203">
        <v>0.49571150424485561</v>
      </c>
      <c r="G22" s="203"/>
      <c r="H22" s="212">
        <v>22.468496115809629</v>
      </c>
      <c r="I22" s="202">
        <v>22.448703323391733</v>
      </c>
      <c r="J22" s="202"/>
      <c r="K22" s="212">
        <v>25.129690336333351</v>
      </c>
      <c r="L22" s="202">
        <v>18.048343248088106</v>
      </c>
    </row>
    <row r="23" spans="1:12" s="49" customFormat="1" x14ac:dyDescent="0.2">
      <c r="A23" s="201"/>
      <c r="B23" s="202"/>
      <c r="C23" s="202"/>
      <c r="D23" s="202"/>
      <c r="E23" s="203"/>
      <c r="F23" s="203"/>
      <c r="G23" s="203"/>
      <c r="H23" s="202"/>
      <c r="I23" s="202"/>
      <c r="J23" s="202"/>
      <c r="K23" s="202"/>
      <c r="L23" s="202"/>
    </row>
    <row r="24" spans="1:12" s="49" customFormat="1" x14ac:dyDescent="0.2">
      <c r="A24" s="168"/>
      <c r="B24" s="186"/>
      <c r="C24" s="186"/>
      <c r="D24" s="186"/>
      <c r="E24" s="186"/>
      <c r="F24" s="186"/>
      <c r="G24" s="186"/>
      <c r="H24" s="186"/>
      <c r="I24" s="186"/>
      <c r="J24" s="186"/>
      <c r="K24" s="186"/>
      <c r="L24" s="186"/>
    </row>
    <row r="25" spans="1:12" s="49" customFormat="1" ht="30.75" customHeight="1" x14ac:dyDescent="0.2">
      <c r="A25" s="318" t="s">
        <v>48</v>
      </c>
      <c r="B25" s="316"/>
      <c r="C25" s="316"/>
      <c r="D25" s="316"/>
      <c r="E25" s="316"/>
      <c r="F25" s="316"/>
      <c r="G25" s="316"/>
      <c r="H25" s="316"/>
      <c r="I25" s="316"/>
      <c r="J25" s="316"/>
      <c r="K25" s="316"/>
      <c r="L25" s="317"/>
    </row>
    <row r="26" spans="1:12" s="49" customFormat="1" x14ac:dyDescent="0.2">
      <c r="A26" s="190"/>
      <c r="B26" s="208">
        <v>2015</v>
      </c>
      <c r="C26" s="191">
        <v>2016</v>
      </c>
      <c r="D26" s="191"/>
      <c r="E26" s="208">
        <v>2015</v>
      </c>
      <c r="F26" s="191">
        <v>2016</v>
      </c>
      <c r="G26" s="191"/>
      <c r="H26" s="208">
        <v>2015</v>
      </c>
      <c r="I26" s="191">
        <v>2016</v>
      </c>
      <c r="J26" s="191"/>
      <c r="K26" s="208">
        <v>2015</v>
      </c>
      <c r="L26" s="192">
        <v>2016</v>
      </c>
    </row>
    <row r="27" spans="1:12" s="49" customFormat="1" ht="25.5" x14ac:dyDescent="0.2">
      <c r="A27" s="207" t="s">
        <v>23</v>
      </c>
      <c r="B27" s="209" t="s">
        <v>42</v>
      </c>
      <c r="C27" s="205" t="s">
        <v>42</v>
      </c>
      <c r="D27" s="205"/>
      <c r="E27" s="209" t="s">
        <v>43</v>
      </c>
      <c r="F27" s="205" t="s">
        <v>43</v>
      </c>
      <c r="G27" s="205"/>
      <c r="H27" s="209" t="s">
        <v>44</v>
      </c>
      <c r="I27" s="205" t="s">
        <v>44</v>
      </c>
      <c r="J27" s="205"/>
      <c r="K27" s="209" t="s">
        <v>45</v>
      </c>
      <c r="L27" s="206" t="s">
        <v>45</v>
      </c>
    </row>
    <row r="28" spans="1:12" s="49" customFormat="1" x14ac:dyDescent="0.2">
      <c r="A28" s="193" t="s">
        <v>28</v>
      </c>
      <c r="B28" s="210">
        <v>7.74837769529237</v>
      </c>
      <c r="C28" s="194">
        <v>7.4418666698278342</v>
      </c>
      <c r="D28" s="194"/>
      <c r="E28" s="213">
        <v>0.49680084350408071</v>
      </c>
      <c r="F28" s="195">
        <v>0.64452034409315972</v>
      </c>
      <c r="G28" s="195"/>
      <c r="H28" s="210">
        <v>18.576574197709082</v>
      </c>
      <c r="I28" s="194">
        <v>22.990225904983181</v>
      </c>
      <c r="J28" s="194"/>
      <c r="K28" s="210">
        <v>19.470017606842401</v>
      </c>
      <c r="L28" s="196">
        <v>16.042391265692238</v>
      </c>
    </row>
    <row r="29" spans="1:12" s="49" customFormat="1" x14ac:dyDescent="0.2">
      <c r="A29" s="193" t="s">
        <v>29</v>
      </c>
      <c r="B29" s="210">
        <v>7.6509432977291993</v>
      </c>
      <c r="C29" s="194">
        <v>7.4274304501292665</v>
      </c>
      <c r="D29" s="194"/>
      <c r="E29" s="213">
        <v>0.47126394501088698</v>
      </c>
      <c r="F29" s="195">
        <v>0.57135043501871119</v>
      </c>
      <c r="G29" s="195"/>
      <c r="H29" s="210">
        <v>20.678908935835885</v>
      </c>
      <c r="I29" s="194">
        <v>20.534449350128085</v>
      </c>
      <c r="J29" s="194"/>
      <c r="K29" s="210">
        <v>16.337096118557671</v>
      </c>
      <c r="L29" s="196">
        <v>17.221975232856014</v>
      </c>
    </row>
    <row r="30" spans="1:12" s="49" customFormat="1" x14ac:dyDescent="0.2">
      <c r="A30" s="193" t="s">
        <v>30</v>
      </c>
      <c r="B30" s="210">
        <v>7.3981939907775525</v>
      </c>
      <c r="C30" s="194">
        <v>7.4535262280348826</v>
      </c>
      <c r="D30" s="194"/>
      <c r="E30" s="213">
        <v>0.51599744716816198</v>
      </c>
      <c r="F30" s="195">
        <v>0.56511656348391404</v>
      </c>
      <c r="G30" s="195"/>
      <c r="H30" s="210">
        <v>22.078542044627575</v>
      </c>
      <c r="I30" s="194">
        <v>22.082989157304159</v>
      </c>
      <c r="J30" s="194"/>
      <c r="K30" s="210">
        <v>22.392599391590441</v>
      </c>
      <c r="L30" s="196">
        <v>15.601432348743693</v>
      </c>
    </row>
    <row r="31" spans="1:12" s="49" customFormat="1" x14ac:dyDescent="0.2">
      <c r="A31" s="193" t="s">
        <v>31</v>
      </c>
      <c r="B31" s="210">
        <v>7.6489803620980732</v>
      </c>
      <c r="C31" s="194">
        <v>7.4425216431020367</v>
      </c>
      <c r="D31" s="194"/>
      <c r="E31" s="213">
        <v>0.60147928511827375</v>
      </c>
      <c r="F31" s="195">
        <v>0.60987117095994858</v>
      </c>
      <c r="G31" s="195"/>
      <c r="H31" s="210">
        <v>22.443068519201287</v>
      </c>
      <c r="I31" s="194">
        <v>21.242189217015461</v>
      </c>
      <c r="J31" s="194"/>
      <c r="K31" s="210">
        <v>22.441949818562861</v>
      </c>
      <c r="L31" s="196">
        <v>17.484424985643756</v>
      </c>
    </row>
    <row r="32" spans="1:12" s="49" customFormat="1" x14ac:dyDescent="0.2">
      <c r="A32" s="197" t="s">
        <v>32</v>
      </c>
      <c r="B32" s="211">
        <v>11.293420543109818</v>
      </c>
      <c r="C32" s="198">
        <v>11.316607318363666</v>
      </c>
      <c r="D32" s="198"/>
      <c r="E32" s="214">
        <v>0.58881343112717255</v>
      </c>
      <c r="F32" s="199">
        <v>0.5538326970145675</v>
      </c>
      <c r="G32" s="199"/>
      <c r="H32" s="211">
        <v>16.778351181856788</v>
      </c>
      <c r="I32" s="198">
        <v>19.158730534545832</v>
      </c>
      <c r="J32" s="198"/>
      <c r="K32" s="211">
        <v>15.685480562960976</v>
      </c>
      <c r="L32" s="200">
        <v>18.159396899230707</v>
      </c>
    </row>
    <row r="33" spans="1:12" s="49" customFormat="1" x14ac:dyDescent="0.2">
      <c r="A33" s="201" t="s">
        <v>38</v>
      </c>
      <c r="B33" s="212">
        <v>8.6531114898343677</v>
      </c>
      <c r="C33" s="202">
        <v>8.3050706186352876</v>
      </c>
      <c r="D33" s="202"/>
      <c r="E33" s="215">
        <v>0.54109775964968831</v>
      </c>
      <c r="F33" s="203">
        <v>0.59170587719549661</v>
      </c>
      <c r="G33" s="203"/>
      <c r="H33" s="212">
        <v>19.786069440269873</v>
      </c>
      <c r="I33" s="202">
        <v>21.193988559311329</v>
      </c>
      <c r="J33" s="202"/>
      <c r="K33" s="212">
        <v>18.986343041901062</v>
      </c>
      <c r="L33" s="202">
        <v>16.968561271754428</v>
      </c>
    </row>
    <row r="34" spans="1:12" s="49" customFormat="1" x14ac:dyDescent="0.2">
      <c r="A34" s="168"/>
      <c r="B34" s="186"/>
      <c r="C34" s="186"/>
      <c r="D34" s="186"/>
      <c r="E34" s="186"/>
      <c r="F34" s="186"/>
      <c r="G34" s="186"/>
      <c r="H34" s="186"/>
      <c r="I34" s="186"/>
      <c r="J34" s="186"/>
      <c r="K34" s="186"/>
      <c r="L34" s="186"/>
    </row>
    <row r="35" spans="1:12" x14ac:dyDescent="0.2">
      <c r="B35" s="186"/>
      <c r="E35" s="186"/>
      <c r="H35" s="186"/>
      <c r="K35" s="186"/>
    </row>
    <row r="36" spans="1:12" x14ac:dyDescent="0.2">
      <c r="B36" s="186"/>
      <c r="E36" s="186"/>
      <c r="H36" s="186"/>
      <c r="K36" s="186"/>
    </row>
    <row r="37" spans="1:12" x14ac:dyDescent="0.2">
      <c r="B37" s="186"/>
      <c r="E37" s="186"/>
      <c r="H37" s="186"/>
      <c r="K37" s="186"/>
    </row>
  </sheetData>
  <mergeCells count="3">
    <mergeCell ref="A1:L1"/>
    <mergeCell ref="A14:L14"/>
    <mergeCell ref="A25:L2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483"/>
  <sheetViews>
    <sheetView workbookViewId="0">
      <pane ySplit="1" topLeftCell="A310" activePane="bottomLeft" state="frozen"/>
      <selection pane="bottomLeft" activeCell="I482" sqref="I482"/>
    </sheetView>
  </sheetViews>
  <sheetFormatPr defaultColWidth="12.5703125" defaultRowHeight="12.75" x14ac:dyDescent="0.2"/>
  <cols>
    <col min="1" max="1" width="12.5703125" style="167"/>
    <col min="2" max="2" width="12.5703125" style="168"/>
    <col min="3" max="3" width="11.140625" style="49" bestFit="1" customWidth="1"/>
    <col min="4" max="4" width="11" style="49" customWidth="1"/>
    <col min="5" max="5" width="12.7109375" style="49" customWidth="1"/>
    <col min="6" max="6" width="11.28515625" style="49" customWidth="1"/>
    <col min="7" max="7" width="9.85546875" style="49" customWidth="1"/>
    <col min="8" max="9" width="12.5703125" style="49"/>
    <col min="10" max="13" width="12.5703125" style="167"/>
    <col min="14" max="16384" width="12.5703125" style="49"/>
  </cols>
  <sheetData>
    <row r="1" spans="1:16" s="103" customFormat="1" x14ac:dyDescent="0.2">
      <c r="A1" s="100" t="s">
        <v>0</v>
      </c>
      <c r="B1" s="101" t="s">
        <v>1</v>
      </c>
      <c r="C1" s="100" t="s">
        <v>2</v>
      </c>
      <c r="D1" s="100" t="s">
        <v>3</v>
      </c>
      <c r="E1" s="100" t="s">
        <v>4</v>
      </c>
      <c r="F1" s="100" t="s">
        <v>5</v>
      </c>
      <c r="G1" s="100" t="s">
        <v>6</v>
      </c>
      <c r="H1" s="100" t="s">
        <v>7</v>
      </c>
      <c r="I1" s="100" t="s">
        <v>8</v>
      </c>
      <c r="J1" s="100" t="s">
        <v>9</v>
      </c>
      <c r="K1" s="100" t="s">
        <v>10</v>
      </c>
      <c r="L1" s="100" t="s">
        <v>11</v>
      </c>
      <c r="M1" s="100" t="s">
        <v>12</v>
      </c>
      <c r="N1" s="102"/>
    </row>
    <row r="2" spans="1:16" ht="16.5" hidden="1" customHeight="1" x14ac:dyDescent="0.2">
      <c r="A2" s="1" t="s">
        <v>16</v>
      </c>
      <c r="B2" s="2">
        <v>42007</v>
      </c>
      <c r="C2" s="1">
        <v>87</v>
      </c>
      <c r="D2" s="1">
        <v>14.13</v>
      </c>
      <c r="E2" s="10">
        <v>0.69</v>
      </c>
      <c r="F2" s="10">
        <v>18.5</v>
      </c>
      <c r="G2" s="10">
        <v>30</v>
      </c>
      <c r="H2" s="31">
        <v>69836</v>
      </c>
      <c r="I2" s="32"/>
      <c r="J2" s="1">
        <v>986782.68</v>
      </c>
      <c r="K2" s="1">
        <v>48186.84</v>
      </c>
      <c r="L2" s="1">
        <v>1291966</v>
      </c>
      <c r="M2" s="1">
        <v>2095080</v>
      </c>
      <c r="N2" s="104"/>
      <c r="O2" s="104"/>
      <c r="P2" s="105"/>
    </row>
    <row r="3" spans="1:16" ht="16.5" hidden="1" customHeight="1" x14ac:dyDescent="0.2">
      <c r="A3" s="9" t="s">
        <v>16</v>
      </c>
      <c r="B3" s="2">
        <v>42008</v>
      </c>
      <c r="C3" s="10">
        <v>87</v>
      </c>
      <c r="D3" s="10">
        <v>14.07</v>
      </c>
      <c r="E3" s="10">
        <v>0.74</v>
      </c>
      <c r="F3" s="10">
        <v>19.399999999999999</v>
      </c>
      <c r="G3" s="10">
        <v>34</v>
      </c>
      <c r="H3" s="10">
        <v>49968</v>
      </c>
      <c r="I3" s="10"/>
      <c r="J3" s="1">
        <v>703049.76</v>
      </c>
      <c r="K3" s="1">
        <v>36976.32</v>
      </c>
      <c r="L3" s="1">
        <v>969379.2</v>
      </c>
      <c r="M3" s="1">
        <v>1698912</v>
      </c>
      <c r="N3" s="104"/>
      <c r="O3" s="104"/>
      <c r="P3" s="104"/>
    </row>
    <row r="4" spans="1:16" ht="16.5" hidden="1" customHeight="1" x14ac:dyDescent="0.2">
      <c r="A4" s="9" t="s">
        <v>15</v>
      </c>
      <c r="B4" s="2">
        <v>42009</v>
      </c>
      <c r="C4" s="10">
        <v>87</v>
      </c>
      <c r="D4" s="10">
        <v>14.19</v>
      </c>
      <c r="E4" s="10">
        <v>0.61</v>
      </c>
      <c r="F4" s="10">
        <v>17.5</v>
      </c>
      <c r="G4" s="10">
        <v>25</v>
      </c>
      <c r="H4" s="10">
        <v>100168</v>
      </c>
      <c r="I4" s="10">
        <v>0</v>
      </c>
      <c r="J4" s="1">
        <v>1421383.92</v>
      </c>
      <c r="K4" s="1">
        <v>61102.479999999996</v>
      </c>
      <c r="L4" s="1">
        <v>1752940</v>
      </c>
      <c r="M4" s="1">
        <v>2504200</v>
      </c>
      <c r="N4" s="104"/>
      <c r="O4" s="104"/>
      <c r="P4" s="104"/>
    </row>
    <row r="5" spans="1:16" ht="16.5" hidden="1" customHeight="1" x14ac:dyDescent="0.2">
      <c r="A5" s="11" t="s">
        <v>15</v>
      </c>
      <c r="B5" s="12">
        <v>42011</v>
      </c>
      <c r="C5" s="13">
        <v>87</v>
      </c>
      <c r="D5" s="27">
        <v>14.24</v>
      </c>
      <c r="E5" s="28">
        <v>0.6</v>
      </c>
      <c r="F5" s="29">
        <v>17.2</v>
      </c>
      <c r="G5" s="27">
        <v>24</v>
      </c>
      <c r="H5" s="30">
        <v>30160</v>
      </c>
      <c r="I5" s="30">
        <v>0</v>
      </c>
      <c r="J5" s="1">
        <v>429478.40000000002</v>
      </c>
      <c r="K5" s="1">
        <v>18096</v>
      </c>
      <c r="L5" s="1">
        <v>518752</v>
      </c>
      <c r="M5" s="1">
        <v>723840</v>
      </c>
      <c r="N5" s="104"/>
      <c r="O5" s="104"/>
      <c r="P5" s="104"/>
    </row>
    <row r="6" spans="1:16" ht="16.5" hidden="1" customHeight="1" x14ac:dyDescent="0.2">
      <c r="A6" s="11" t="s">
        <v>17</v>
      </c>
      <c r="B6" s="12">
        <v>42011</v>
      </c>
      <c r="C6" s="13">
        <v>84.4</v>
      </c>
      <c r="D6" s="27">
        <v>14.04</v>
      </c>
      <c r="E6" s="28">
        <v>0.77</v>
      </c>
      <c r="F6" s="29">
        <v>18.5</v>
      </c>
      <c r="G6" s="27">
        <v>34</v>
      </c>
      <c r="H6" s="30">
        <v>91357</v>
      </c>
      <c r="I6" s="30"/>
      <c r="J6" s="1">
        <v>1282652.28</v>
      </c>
      <c r="K6" s="1">
        <v>70344.89</v>
      </c>
      <c r="L6" s="1">
        <v>1690104.5</v>
      </c>
      <c r="M6" s="1">
        <v>3106138</v>
      </c>
      <c r="N6" s="104"/>
      <c r="O6" s="104"/>
      <c r="P6" s="104"/>
    </row>
    <row r="7" spans="1:16" ht="16.5" hidden="1" customHeight="1" x14ac:dyDescent="0.2">
      <c r="A7" s="1" t="s">
        <v>16</v>
      </c>
      <c r="B7" s="2">
        <v>42013</v>
      </c>
      <c r="C7" s="1">
        <v>87</v>
      </c>
      <c r="D7" s="1">
        <v>13.96</v>
      </c>
      <c r="E7" s="10">
        <v>0.75</v>
      </c>
      <c r="F7" s="10">
        <v>15.9</v>
      </c>
      <c r="G7" s="10">
        <v>34</v>
      </c>
      <c r="H7" s="32">
        <v>62989</v>
      </c>
      <c r="I7" s="31"/>
      <c r="J7" s="1">
        <v>879326.44000000006</v>
      </c>
      <c r="K7" s="1">
        <v>47241.75</v>
      </c>
      <c r="L7" s="1">
        <v>1001525.1</v>
      </c>
      <c r="M7" s="1">
        <v>2141626</v>
      </c>
      <c r="N7" s="104"/>
      <c r="O7" s="104"/>
      <c r="P7" s="104"/>
    </row>
    <row r="8" spans="1:16" s="8" customFormat="1" ht="16.5" hidden="1" customHeight="1" x14ac:dyDescent="0.25">
      <c r="A8" s="9" t="s">
        <v>40</v>
      </c>
      <c r="B8" s="2">
        <v>42014</v>
      </c>
      <c r="C8" s="1" t="s">
        <v>18</v>
      </c>
      <c r="D8" s="3" t="s">
        <v>14</v>
      </c>
      <c r="E8" s="3" t="s">
        <v>14</v>
      </c>
      <c r="F8" s="3" t="s">
        <v>14</v>
      </c>
      <c r="G8" s="3" t="s">
        <v>14</v>
      </c>
      <c r="H8" s="4" t="s">
        <v>14</v>
      </c>
      <c r="I8" s="4">
        <v>25702</v>
      </c>
      <c r="J8" s="3">
        <v>0</v>
      </c>
      <c r="K8" s="3">
        <v>0</v>
      </c>
      <c r="L8" s="3">
        <v>0</v>
      </c>
      <c r="M8" s="3">
        <v>0</v>
      </c>
      <c r="N8" s="7"/>
      <c r="O8" s="7"/>
      <c r="P8" s="7"/>
    </row>
    <row r="9" spans="1:16" ht="16.5" hidden="1" customHeight="1" x14ac:dyDescent="0.2">
      <c r="A9" s="11" t="s">
        <v>15</v>
      </c>
      <c r="B9" s="12">
        <v>42015</v>
      </c>
      <c r="C9" s="13">
        <v>87</v>
      </c>
      <c r="D9" s="27">
        <v>14.13</v>
      </c>
      <c r="E9" s="28">
        <v>0.66</v>
      </c>
      <c r="F9" s="29">
        <v>16.399999999999999</v>
      </c>
      <c r="G9" s="27">
        <v>25</v>
      </c>
      <c r="H9" s="30">
        <v>71803</v>
      </c>
      <c r="I9" s="30">
        <v>0</v>
      </c>
      <c r="J9" s="1">
        <v>1014576.39</v>
      </c>
      <c r="K9" s="1">
        <v>47389.98</v>
      </c>
      <c r="L9" s="1">
        <v>1177569.2</v>
      </c>
      <c r="M9" s="1">
        <v>1795075</v>
      </c>
      <c r="N9" s="104"/>
      <c r="O9" s="104"/>
      <c r="P9" s="104"/>
    </row>
    <row r="10" spans="1:16" ht="16.5" hidden="1" customHeight="1" x14ac:dyDescent="0.2">
      <c r="A10" s="11" t="s">
        <v>40</v>
      </c>
      <c r="B10" s="12">
        <v>42017</v>
      </c>
      <c r="C10" s="13">
        <v>87.1</v>
      </c>
      <c r="D10" s="27">
        <v>14.49</v>
      </c>
      <c r="E10" s="28">
        <v>0.89</v>
      </c>
      <c r="F10" s="29">
        <v>14.3</v>
      </c>
      <c r="G10" s="27">
        <v>7</v>
      </c>
      <c r="H10" s="30">
        <v>99442</v>
      </c>
      <c r="I10" s="30" t="s">
        <v>14</v>
      </c>
      <c r="J10" s="1">
        <v>1440914.58</v>
      </c>
      <c r="K10" s="1">
        <v>88503.38</v>
      </c>
      <c r="L10" s="1">
        <v>1422020.6</v>
      </c>
      <c r="M10" s="1">
        <v>696094</v>
      </c>
      <c r="N10" s="104"/>
      <c r="O10" s="104"/>
      <c r="P10" s="104"/>
    </row>
    <row r="11" spans="1:16" ht="16.5" hidden="1" customHeight="1" x14ac:dyDescent="0.2">
      <c r="A11" s="9" t="s">
        <v>16</v>
      </c>
      <c r="B11" s="2">
        <v>42017</v>
      </c>
      <c r="C11" s="10">
        <v>87</v>
      </c>
      <c r="D11" s="10">
        <v>14.02</v>
      </c>
      <c r="E11" s="10">
        <v>0.7</v>
      </c>
      <c r="F11" s="10">
        <v>17.7</v>
      </c>
      <c r="G11" s="10">
        <v>23</v>
      </c>
      <c r="H11" s="10">
        <v>82832</v>
      </c>
      <c r="I11" s="10"/>
      <c r="J11" s="1">
        <v>1161304.6399999999</v>
      </c>
      <c r="K11" s="1">
        <v>57982.399999999994</v>
      </c>
      <c r="L11" s="1">
        <v>1466126.4</v>
      </c>
      <c r="M11" s="1">
        <v>1905136</v>
      </c>
      <c r="N11" s="104"/>
      <c r="O11" s="104"/>
      <c r="P11" s="104"/>
    </row>
    <row r="12" spans="1:16" ht="16.5" hidden="1" customHeight="1" x14ac:dyDescent="0.2">
      <c r="A12" s="9" t="s">
        <v>16</v>
      </c>
      <c r="B12" s="2">
        <v>42017</v>
      </c>
      <c r="C12" s="10">
        <v>91</v>
      </c>
      <c r="D12" s="10">
        <v>14.17</v>
      </c>
      <c r="E12" s="10">
        <v>0.3</v>
      </c>
      <c r="F12" s="10">
        <v>9.8000000000000007</v>
      </c>
      <c r="G12" s="10">
        <v>14</v>
      </c>
      <c r="H12" s="10">
        <v>24273</v>
      </c>
      <c r="I12" s="10"/>
      <c r="J12" s="1">
        <v>343948.41</v>
      </c>
      <c r="K12" s="1">
        <v>7281.9</v>
      </c>
      <c r="L12" s="1">
        <v>237875.40000000002</v>
      </c>
      <c r="M12" s="1">
        <v>339822</v>
      </c>
      <c r="N12" s="105"/>
      <c r="O12" s="105"/>
      <c r="P12" s="105"/>
    </row>
    <row r="13" spans="1:16" ht="16.5" hidden="1" customHeight="1" x14ac:dyDescent="0.2">
      <c r="A13" s="11" t="s">
        <v>17</v>
      </c>
      <c r="B13" s="12">
        <v>42019</v>
      </c>
      <c r="C13" s="13">
        <v>84</v>
      </c>
      <c r="D13" s="27">
        <v>14.11</v>
      </c>
      <c r="E13" s="28">
        <v>0.7</v>
      </c>
      <c r="F13" s="29">
        <v>18.3</v>
      </c>
      <c r="G13" s="27">
        <v>29</v>
      </c>
      <c r="H13" s="30">
        <v>85331</v>
      </c>
      <c r="I13" s="30"/>
      <c r="J13" s="1">
        <v>1204020.4099999999</v>
      </c>
      <c r="K13" s="1">
        <v>59731.7</v>
      </c>
      <c r="L13" s="1">
        <v>1561557.3</v>
      </c>
      <c r="M13" s="1">
        <v>2474599</v>
      </c>
    </row>
    <row r="14" spans="1:16" ht="16.5" hidden="1" customHeight="1" x14ac:dyDescent="0.2">
      <c r="A14" s="9" t="s">
        <v>15</v>
      </c>
      <c r="B14" s="2">
        <v>42020</v>
      </c>
      <c r="C14" s="1">
        <v>87</v>
      </c>
      <c r="D14" s="1">
        <v>14.28</v>
      </c>
      <c r="E14" s="1">
        <v>0.62</v>
      </c>
      <c r="F14" s="1">
        <v>16.3</v>
      </c>
      <c r="G14" s="1">
        <v>21</v>
      </c>
      <c r="H14" s="10">
        <v>55410</v>
      </c>
      <c r="I14" s="10">
        <v>0</v>
      </c>
      <c r="J14" s="1">
        <v>791254.79999999993</v>
      </c>
      <c r="K14" s="1">
        <v>34354.199999999997</v>
      </c>
      <c r="L14" s="1">
        <v>903183</v>
      </c>
      <c r="M14" s="1">
        <v>1163610</v>
      </c>
    </row>
    <row r="15" spans="1:16" ht="16.5" hidden="1" customHeight="1" x14ac:dyDescent="0.2">
      <c r="A15" s="9" t="s">
        <v>15</v>
      </c>
      <c r="B15" s="2">
        <v>42020</v>
      </c>
      <c r="C15" s="10">
        <v>91</v>
      </c>
      <c r="D15" s="10">
        <v>14.28</v>
      </c>
      <c r="E15" s="10">
        <v>0.23</v>
      </c>
      <c r="F15" s="10">
        <v>8.9</v>
      </c>
      <c r="G15" s="10">
        <v>9</v>
      </c>
      <c r="H15" s="10">
        <v>17451</v>
      </c>
      <c r="I15" s="10">
        <v>0</v>
      </c>
      <c r="J15" s="1">
        <v>249200.28</v>
      </c>
      <c r="K15" s="1">
        <v>4013.73</v>
      </c>
      <c r="L15" s="1">
        <v>155313.9</v>
      </c>
      <c r="M15" s="1">
        <v>157059</v>
      </c>
    </row>
    <row r="16" spans="1:16" s="8" customFormat="1" ht="16.5" hidden="1" customHeight="1" x14ac:dyDescent="0.25">
      <c r="A16" s="9" t="s">
        <v>16</v>
      </c>
      <c r="B16" s="2">
        <v>42020</v>
      </c>
      <c r="C16" s="10" t="s">
        <v>18</v>
      </c>
      <c r="D16" s="4"/>
      <c r="E16" s="4"/>
      <c r="F16" s="4"/>
      <c r="G16" s="4"/>
      <c r="H16" s="4"/>
      <c r="I16" s="4">
        <v>10988</v>
      </c>
      <c r="J16" s="3">
        <v>0</v>
      </c>
      <c r="K16" s="3">
        <v>0</v>
      </c>
      <c r="L16" s="3">
        <v>0</v>
      </c>
      <c r="M16" s="3">
        <v>0</v>
      </c>
    </row>
    <row r="17" spans="1:13" ht="16.5" hidden="1" customHeight="1" x14ac:dyDescent="0.2">
      <c r="A17" s="11" t="s">
        <v>15</v>
      </c>
      <c r="B17" s="12">
        <v>42021</v>
      </c>
      <c r="C17" s="13">
        <v>87</v>
      </c>
      <c r="D17" s="27">
        <v>14.19</v>
      </c>
      <c r="E17" s="27">
        <v>0.59</v>
      </c>
      <c r="F17" s="29">
        <v>12.4</v>
      </c>
      <c r="G17" s="27">
        <v>26</v>
      </c>
      <c r="H17" s="30">
        <v>45140</v>
      </c>
      <c r="I17" s="30">
        <v>0</v>
      </c>
      <c r="J17" s="1">
        <v>640536.6</v>
      </c>
      <c r="K17" s="1">
        <v>26632.6</v>
      </c>
      <c r="L17" s="1">
        <v>559736</v>
      </c>
      <c r="M17" s="1">
        <v>1173640</v>
      </c>
    </row>
    <row r="18" spans="1:13" s="8" customFormat="1" ht="16.5" hidden="1" customHeight="1" x14ac:dyDescent="0.25">
      <c r="A18" s="11" t="s">
        <v>17</v>
      </c>
      <c r="B18" s="12">
        <v>42021</v>
      </c>
      <c r="C18" s="13" t="s">
        <v>18</v>
      </c>
      <c r="D18" s="14"/>
      <c r="E18" s="14"/>
      <c r="F18" s="16"/>
      <c r="G18" s="14"/>
      <c r="H18" s="17"/>
      <c r="I18" s="17">
        <v>33707</v>
      </c>
      <c r="J18" s="3">
        <v>0</v>
      </c>
      <c r="K18" s="3">
        <v>0</v>
      </c>
      <c r="L18" s="3">
        <v>0</v>
      </c>
      <c r="M18" s="3">
        <v>0</v>
      </c>
    </row>
    <row r="19" spans="1:13" ht="16.5" hidden="1" customHeight="1" x14ac:dyDescent="0.2">
      <c r="A19" s="9" t="s">
        <v>16</v>
      </c>
      <c r="B19" s="2">
        <v>42024</v>
      </c>
      <c r="C19" s="10">
        <v>87</v>
      </c>
      <c r="D19" s="10">
        <v>13.41</v>
      </c>
      <c r="E19" s="10">
        <v>0.67</v>
      </c>
      <c r="F19" s="10">
        <v>18.399999999999999</v>
      </c>
      <c r="G19" s="10">
        <v>36</v>
      </c>
      <c r="H19" s="10">
        <v>44348</v>
      </c>
      <c r="I19" s="10"/>
      <c r="J19" s="1">
        <v>594706.68000000005</v>
      </c>
      <c r="K19" s="1">
        <v>29713.160000000003</v>
      </c>
      <c r="L19" s="1">
        <v>816003.2</v>
      </c>
      <c r="M19" s="1">
        <v>1596528</v>
      </c>
    </row>
    <row r="20" spans="1:13" s="8" customFormat="1" ht="16.5" hidden="1" customHeight="1" x14ac:dyDescent="0.25">
      <c r="A20" s="9" t="s">
        <v>15</v>
      </c>
      <c r="B20" s="2">
        <v>42025</v>
      </c>
      <c r="C20" s="10" t="s">
        <v>18</v>
      </c>
      <c r="D20" s="4"/>
      <c r="E20" s="4"/>
      <c r="F20" s="4"/>
      <c r="G20" s="4"/>
      <c r="H20" s="4">
        <v>0</v>
      </c>
      <c r="I20" s="4">
        <v>25064</v>
      </c>
      <c r="J20" s="3">
        <v>0</v>
      </c>
      <c r="K20" s="3">
        <v>0</v>
      </c>
      <c r="L20" s="3">
        <v>0</v>
      </c>
      <c r="M20" s="3">
        <v>0</v>
      </c>
    </row>
    <row r="21" spans="1:13" s="8" customFormat="1" ht="16.5" hidden="1" customHeight="1" x14ac:dyDescent="0.25">
      <c r="A21" s="11" t="s">
        <v>40</v>
      </c>
      <c r="B21" s="12">
        <v>42025</v>
      </c>
      <c r="C21" s="13" t="s">
        <v>18</v>
      </c>
      <c r="D21" s="14" t="s">
        <v>14</v>
      </c>
      <c r="E21" s="15" t="s">
        <v>14</v>
      </c>
      <c r="F21" s="16" t="s">
        <v>14</v>
      </c>
      <c r="G21" s="18" t="s">
        <v>14</v>
      </c>
      <c r="H21" s="17" t="s">
        <v>14</v>
      </c>
      <c r="I21" s="17">
        <v>30857</v>
      </c>
      <c r="J21" s="3">
        <v>0</v>
      </c>
      <c r="K21" s="3">
        <v>0</v>
      </c>
      <c r="L21" s="3">
        <v>0</v>
      </c>
      <c r="M21" s="3">
        <v>0</v>
      </c>
    </row>
    <row r="22" spans="1:13" ht="16.5" hidden="1" customHeight="1" x14ac:dyDescent="0.2">
      <c r="A22" s="11" t="s">
        <v>15</v>
      </c>
      <c r="B22" s="12">
        <v>42026</v>
      </c>
      <c r="C22" s="13">
        <v>87</v>
      </c>
      <c r="D22" s="27">
        <v>13.41</v>
      </c>
      <c r="E22" s="28">
        <v>0.67</v>
      </c>
      <c r="F22" s="29">
        <v>18.399999999999999</v>
      </c>
      <c r="G22" s="106">
        <v>36</v>
      </c>
      <c r="H22" s="30">
        <v>45622</v>
      </c>
      <c r="I22" s="30">
        <v>0</v>
      </c>
      <c r="J22" s="1">
        <v>611791.02</v>
      </c>
      <c r="K22" s="1">
        <v>30566.74</v>
      </c>
      <c r="L22" s="1">
        <v>839444.79999999993</v>
      </c>
      <c r="M22" s="1">
        <v>1642392</v>
      </c>
    </row>
    <row r="23" spans="1:13" ht="16.5" hidden="1" customHeight="1" x14ac:dyDescent="0.2">
      <c r="A23" s="1" t="s">
        <v>40</v>
      </c>
      <c r="B23" s="2">
        <v>42029</v>
      </c>
      <c r="C23" s="19">
        <v>87.2</v>
      </c>
      <c r="D23" s="107">
        <v>14.46</v>
      </c>
      <c r="E23" s="107">
        <v>0.75</v>
      </c>
      <c r="F23" s="108">
        <v>21.9</v>
      </c>
      <c r="G23" s="46">
        <v>32</v>
      </c>
      <c r="H23" s="31">
        <v>141981</v>
      </c>
      <c r="I23" s="26" t="s">
        <v>14</v>
      </c>
      <c r="J23" s="1">
        <v>2053045.26</v>
      </c>
      <c r="K23" s="1">
        <v>106485.75</v>
      </c>
      <c r="L23" s="1">
        <v>3109383.9</v>
      </c>
      <c r="M23" s="1">
        <v>4543392</v>
      </c>
    </row>
    <row r="24" spans="1:13" ht="16.5" hidden="1" customHeight="1" x14ac:dyDescent="0.2">
      <c r="A24" s="11" t="s">
        <v>16</v>
      </c>
      <c r="B24" s="12">
        <v>42030</v>
      </c>
      <c r="C24" s="13">
        <v>87</v>
      </c>
      <c r="D24" s="27">
        <v>14.31</v>
      </c>
      <c r="E24" s="28">
        <v>0.54</v>
      </c>
      <c r="F24" s="29">
        <v>17.5</v>
      </c>
      <c r="G24" s="106">
        <v>21</v>
      </c>
      <c r="H24" s="30">
        <v>30030</v>
      </c>
      <c r="I24" s="30"/>
      <c r="J24" s="1">
        <v>429729.3</v>
      </c>
      <c r="K24" s="1">
        <v>16216.2</v>
      </c>
      <c r="L24" s="1">
        <v>525525</v>
      </c>
      <c r="M24" s="1">
        <v>630630</v>
      </c>
    </row>
    <row r="25" spans="1:13" ht="16.5" hidden="1" customHeight="1" x14ac:dyDescent="0.2">
      <c r="A25" s="11" t="s">
        <v>15</v>
      </c>
      <c r="B25" s="12">
        <v>42034</v>
      </c>
      <c r="C25" s="13">
        <v>87</v>
      </c>
      <c r="D25" s="27">
        <v>14.31</v>
      </c>
      <c r="E25" s="27">
        <v>0.54</v>
      </c>
      <c r="F25" s="29">
        <v>17.5</v>
      </c>
      <c r="G25" s="27">
        <v>21</v>
      </c>
      <c r="H25" s="30">
        <v>45153</v>
      </c>
      <c r="I25" s="30">
        <v>0</v>
      </c>
      <c r="J25" s="1">
        <v>646139.43000000005</v>
      </c>
      <c r="K25" s="1">
        <v>24382.620000000003</v>
      </c>
      <c r="L25" s="1">
        <v>790177.5</v>
      </c>
      <c r="M25" s="1">
        <v>948213</v>
      </c>
    </row>
    <row r="26" spans="1:13" ht="16.5" hidden="1" customHeight="1" x14ac:dyDescent="0.2">
      <c r="A26" s="9" t="s">
        <v>15</v>
      </c>
      <c r="B26" s="2">
        <v>42035</v>
      </c>
      <c r="C26" s="10">
        <v>87</v>
      </c>
      <c r="D26" s="10">
        <v>14.25</v>
      </c>
      <c r="E26" s="10">
        <v>0.52</v>
      </c>
      <c r="F26" s="10">
        <v>16</v>
      </c>
      <c r="G26" s="10">
        <v>20</v>
      </c>
      <c r="H26" s="10">
        <v>14991</v>
      </c>
      <c r="I26" s="10">
        <v>0</v>
      </c>
      <c r="J26" s="1">
        <v>213621.75</v>
      </c>
      <c r="K26" s="1">
        <v>7795.3200000000006</v>
      </c>
      <c r="L26" s="1">
        <v>239856</v>
      </c>
      <c r="M26" s="1">
        <v>299820</v>
      </c>
    </row>
    <row r="27" spans="1:13" ht="16.5" hidden="1" customHeight="1" x14ac:dyDescent="0.2">
      <c r="A27" s="9" t="s">
        <v>17</v>
      </c>
      <c r="B27" s="2">
        <v>42036</v>
      </c>
      <c r="C27" s="10">
        <v>82.3</v>
      </c>
      <c r="D27" s="10">
        <v>14.12</v>
      </c>
      <c r="E27" s="10">
        <v>0.59</v>
      </c>
      <c r="F27" s="10">
        <v>17.899999999999999</v>
      </c>
      <c r="G27" s="10">
        <v>28</v>
      </c>
      <c r="H27" s="10">
        <v>45173</v>
      </c>
      <c r="I27" s="10"/>
      <c r="J27" s="1">
        <v>637842.76</v>
      </c>
      <c r="K27" s="1">
        <v>26652.07</v>
      </c>
      <c r="L27" s="1">
        <v>808596.7</v>
      </c>
      <c r="M27" s="1">
        <v>1264844</v>
      </c>
    </row>
    <row r="28" spans="1:13" ht="16.5" hidden="1" customHeight="1" x14ac:dyDescent="0.2">
      <c r="A28" s="9" t="s">
        <v>16</v>
      </c>
      <c r="B28" s="2">
        <v>42036</v>
      </c>
      <c r="C28" s="10">
        <v>87</v>
      </c>
      <c r="D28" s="10">
        <v>14.06</v>
      </c>
      <c r="E28" s="10">
        <v>0.67</v>
      </c>
      <c r="F28" s="10">
        <v>20.2</v>
      </c>
      <c r="G28" s="10">
        <v>27</v>
      </c>
      <c r="H28" s="10">
        <v>34976</v>
      </c>
      <c r="I28" s="10"/>
      <c r="J28" s="1">
        <v>491762.56</v>
      </c>
      <c r="K28" s="1">
        <v>23433.920000000002</v>
      </c>
      <c r="L28" s="1">
        <v>706515.2</v>
      </c>
      <c r="M28" s="1">
        <v>944352</v>
      </c>
    </row>
    <row r="29" spans="1:13" ht="16.5" hidden="1" customHeight="1" x14ac:dyDescent="0.2">
      <c r="A29" s="1" t="s">
        <v>15</v>
      </c>
      <c r="B29" s="2">
        <v>42038</v>
      </c>
      <c r="C29" s="1">
        <v>87</v>
      </c>
      <c r="D29" s="1">
        <v>14.43</v>
      </c>
      <c r="E29" s="10">
        <v>0.56999999999999995</v>
      </c>
      <c r="F29" s="10">
        <v>18.2</v>
      </c>
      <c r="G29" s="10">
        <v>22</v>
      </c>
      <c r="H29" s="31">
        <v>47337</v>
      </c>
      <c r="I29" s="32">
        <v>0</v>
      </c>
      <c r="J29" s="1">
        <v>683072.91</v>
      </c>
      <c r="K29" s="1">
        <v>26982.089999999997</v>
      </c>
      <c r="L29" s="1">
        <v>861533.4</v>
      </c>
      <c r="M29" s="1">
        <v>1041414</v>
      </c>
    </row>
    <row r="30" spans="1:13" s="8" customFormat="1" ht="15" hidden="1" x14ac:dyDescent="0.25">
      <c r="A30" s="1" t="s">
        <v>15</v>
      </c>
      <c r="B30" s="2">
        <v>42039</v>
      </c>
      <c r="C30" s="1" t="s">
        <v>18</v>
      </c>
      <c r="D30" s="3"/>
      <c r="E30" s="4"/>
      <c r="F30" s="4"/>
      <c r="G30" s="4"/>
      <c r="H30" s="5">
        <v>0</v>
      </c>
      <c r="I30" s="6">
        <v>24045</v>
      </c>
      <c r="J30" s="3">
        <v>0</v>
      </c>
      <c r="K30" s="3">
        <v>0</v>
      </c>
      <c r="L30" s="3">
        <v>0</v>
      </c>
      <c r="M30" s="3">
        <v>0</v>
      </c>
    </row>
    <row r="31" spans="1:13" hidden="1" x14ac:dyDescent="0.2">
      <c r="A31" s="11" t="s">
        <v>16</v>
      </c>
      <c r="B31" s="12">
        <v>42039</v>
      </c>
      <c r="C31" s="13">
        <v>87</v>
      </c>
      <c r="D31" s="27">
        <v>13.93</v>
      </c>
      <c r="E31" s="27">
        <v>0.71</v>
      </c>
      <c r="F31" s="29">
        <v>20.399999999999999</v>
      </c>
      <c r="G31" s="27">
        <v>30</v>
      </c>
      <c r="H31" s="30">
        <v>59953</v>
      </c>
      <c r="I31" s="30"/>
      <c r="J31" s="1">
        <v>835145.29</v>
      </c>
      <c r="K31" s="1">
        <v>42566.63</v>
      </c>
      <c r="L31" s="1">
        <v>1223041.2</v>
      </c>
      <c r="M31" s="1">
        <v>1798590</v>
      </c>
    </row>
    <row r="32" spans="1:13" s="8" customFormat="1" ht="15" hidden="1" x14ac:dyDescent="0.25">
      <c r="A32" s="11" t="s">
        <v>17</v>
      </c>
      <c r="B32" s="12">
        <v>42040</v>
      </c>
      <c r="C32" s="13" t="s">
        <v>18</v>
      </c>
      <c r="D32" s="14"/>
      <c r="E32" s="14"/>
      <c r="F32" s="16"/>
      <c r="G32" s="14"/>
      <c r="H32" s="17"/>
      <c r="I32" s="17">
        <v>20222</v>
      </c>
      <c r="J32" s="3">
        <v>0</v>
      </c>
      <c r="K32" s="3">
        <v>0</v>
      </c>
      <c r="L32" s="3">
        <v>0</v>
      </c>
      <c r="M32" s="3">
        <v>0</v>
      </c>
    </row>
    <row r="33" spans="1:13" hidden="1" x14ac:dyDescent="0.2">
      <c r="A33" s="1" t="s">
        <v>15</v>
      </c>
      <c r="B33" s="2">
        <v>42041</v>
      </c>
      <c r="C33" s="19">
        <v>87</v>
      </c>
      <c r="D33" s="107">
        <v>14.15</v>
      </c>
      <c r="E33" s="33">
        <v>0.56999999999999995</v>
      </c>
      <c r="F33" s="34">
        <v>18.399999999999999</v>
      </c>
      <c r="G33" s="35">
        <v>27</v>
      </c>
      <c r="H33" s="32">
        <v>70468</v>
      </c>
      <c r="I33" s="31">
        <v>0</v>
      </c>
      <c r="J33" s="1">
        <v>997122.20000000007</v>
      </c>
      <c r="K33" s="1">
        <v>40166.759999999995</v>
      </c>
      <c r="L33" s="1">
        <v>1296611.2</v>
      </c>
      <c r="M33" s="1">
        <v>1902636</v>
      </c>
    </row>
    <row r="34" spans="1:13" hidden="1" x14ac:dyDescent="0.2">
      <c r="A34" s="9" t="s">
        <v>40</v>
      </c>
      <c r="B34" s="2">
        <v>42041</v>
      </c>
      <c r="C34" s="10">
        <v>87.2</v>
      </c>
      <c r="D34" s="10">
        <v>14.95</v>
      </c>
      <c r="E34" s="10">
        <v>0.9</v>
      </c>
      <c r="F34" s="10">
        <v>11</v>
      </c>
      <c r="G34" s="10">
        <v>9</v>
      </c>
      <c r="H34" s="10">
        <v>58377</v>
      </c>
      <c r="I34" s="10" t="s">
        <v>14</v>
      </c>
      <c r="J34" s="1">
        <v>872736.14999999991</v>
      </c>
      <c r="K34" s="1">
        <v>52539.3</v>
      </c>
      <c r="L34" s="1">
        <v>642147</v>
      </c>
      <c r="M34" s="1">
        <v>525393</v>
      </c>
    </row>
    <row r="35" spans="1:13" hidden="1" x14ac:dyDescent="0.2">
      <c r="A35" s="11" t="s">
        <v>16</v>
      </c>
      <c r="B35" s="12">
        <v>42044</v>
      </c>
      <c r="C35" s="13">
        <v>87</v>
      </c>
      <c r="D35" s="27">
        <v>11.82</v>
      </c>
      <c r="E35" s="27">
        <v>0.77</v>
      </c>
      <c r="F35" s="29">
        <v>20.3</v>
      </c>
      <c r="G35" s="27">
        <v>21</v>
      </c>
      <c r="H35" s="30">
        <v>49361</v>
      </c>
      <c r="I35" s="30"/>
      <c r="J35" s="1">
        <v>583447.02</v>
      </c>
      <c r="K35" s="1">
        <v>38007.97</v>
      </c>
      <c r="L35" s="1">
        <v>1002028.3</v>
      </c>
      <c r="M35" s="1">
        <v>1036581</v>
      </c>
    </row>
    <row r="36" spans="1:13" hidden="1" x14ac:dyDescent="0.2">
      <c r="A36" s="9" t="s">
        <v>15</v>
      </c>
      <c r="B36" s="2">
        <v>42045</v>
      </c>
      <c r="C36" s="10">
        <v>87</v>
      </c>
      <c r="D36" s="10">
        <v>13.17</v>
      </c>
      <c r="E36" s="10">
        <v>0.6</v>
      </c>
      <c r="F36" s="10">
        <v>17.899999999999999</v>
      </c>
      <c r="G36" s="10">
        <v>23</v>
      </c>
      <c r="H36" s="10">
        <v>45307</v>
      </c>
      <c r="I36" s="10">
        <v>0</v>
      </c>
      <c r="J36" s="1">
        <v>596693.18999999994</v>
      </c>
      <c r="K36" s="1">
        <v>27184.2</v>
      </c>
      <c r="L36" s="1">
        <v>810995.29999999993</v>
      </c>
      <c r="M36" s="1">
        <v>1042061</v>
      </c>
    </row>
    <row r="37" spans="1:13" hidden="1" x14ac:dyDescent="0.2">
      <c r="A37" s="9" t="s">
        <v>15</v>
      </c>
      <c r="B37" s="2">
        <v>42045</v>
      </c>
      <c r="C37" s="10">
        <v>87</v>
      </c>
      <c r="D37" s="10">
        <v>12.25</v>
      </c>
      <c r="E37" s="10">
        <v>0.64</v>
      </c>
      <c r="F37" s="10">
        <v>18.600000000000001</v>
      </c>
      <c r="G37" s="10">
        <v>15</v>
      </c>
      <c r="H37" s="10">
        <v>42116</v>
      </c>
      <c r="I37" s="10">
        <v>0</v>
      </c>
      <c r="J37" s="1">
        <v>515921</v>
      </c>
      <c r="K37" s="1">
        <v>26954.240000000002</v>
      </c>
      <c r="L37" s="1">
        <v>783357.60000000009</v>
      </c>
      <c r="M37" s="1">
        <v>631740</v>
      </c>
    </row>
    <row r="38" spans="1:13" hidden="1" x14ac:dyDescent="0.2">
      <c r="A38" s="11" t="s">
        <v>17</v>
      </c>
      <c r="B38" s="12">
        <v>42045</v>
      </c>
      <c r="C38" s="13">
        <v>83.6</v>
      </c>
      <c r="D38" s="27">
        <v>12.71</v>
      </c>
      <c r="E38" s="28">
        <v>0.75</v>
      </c>
      <c r="F38" s="29">
        <v>19.399999999999999</v>
      </c>
      <c r="G38" s="27">
        <v>24</v>
      </c>
      <c r="H38" s="30">
        <v>90095</v>
      </c>
      <c r="I38" s="30"/>
      <c r="J38" s="1">
        <v>1145107.4500000002</v>
      </c>
      <c r="K38" s="1">
        <v>67571.25</v>
      </c>
      <c r="L38" s="1">
        <v>1747842.9999999998</v>
      </c>
      <c r="M38" s="1">
        <v>2162280</v>
      </c>
    </row>
    <row r="39" spans="1:13" hidden="1" x14ac:dyDescent="0.2">
      <c r="A39" s="11" t="s">
        <v>16</v>
      </c>
      <c r="B39" s="12">
        <v>42046</v>
      </c>
      <c r="C39" s="13">
        <v>87</v>
      </c>
      <c r="D39" s="27">
        <v>13.03</v>
      </c>
      <c r="E39" s="28">
        <v>0.76</v>
      </c>
      <c r="F39" s="29">
        <v>20.100000000000001</v>
      </c>
      <c r="G39" s="27">
        <v>19.8</v>
      </c>
      <c r="H39" s="30">
        <v>69718</v>
      </c>
      <c r="I39" s="30"/>
      <c r="J39" s="1">
        <v>908425.53999999992</v>
      </c>
      <c r="K39" s="1">
        <v>52985.68</v>
      </c>
      <c r="L39" s="1">
        <v>1401331.8</v>
      </c>
      <c r="M39" s="1">
        <v>1380416.4000000001</v>
      </c>
    </row>
    <row r="40" spans="1:13" s="8" customFormat="1" ht="15" hidden="1" x14ac:dyDescent="0.25">
      <c r="A40" s="1" t="s">
        <v>17</v>
      </c>
      <c r="B40" s="2">
        <v>42051</v>
      </c>
      <c r="C40" s="26" t="s">
        <v>18</v>
      </c>
      <c r="D40" s="20"/>
      <c r="E40" s="23"/>
      <c r="F40" s="24"/>
      <c r="G40" s="25"/>
      <c r="H40" s="5"/>
      <c r="I40" s="5">
        <v>18745</v>
      </c>
      <c r="J40" s="3">
        <v>0</v>
      </c>
      <c r="K40" s="3">
        <v>0</v>
      </c>
      <c r="L40" s="3">
        <v>0</v>
      </c>
      <c r="M40" s="3">
        <v>0</v>
      </c>
    </row>
    <row r="41" spans="1:13" hidden="1" x14ac:dyDescent="0.2">
      <c r="A41" s="9" t="s">
        <v>15</v>
      </c>
      <c r="B41" s="2">
        <v>42052</v>
      </c>
      <c r="C41" s="1">
        <v>87</v>
      </c>
      <c r="D41" s="1">
        <v>13.45</v>
      </c>
      <c r="E41" s="1">
        <v>0.63</v>
      </c>
      <c r="F41" s="1">
        <v>18.399999999999999</v>
      </c>
      <c r="G41" s="1">
        <v>17.3</v>
      </c>
      <c r="H41" s="10">
        <v>59979</v>
      </c>
      <c r="I41" s="10">
        <v>0</v>
      </c>
      <c r="J41" s="1">
        <v>806717.54999999993</v>
      </c>
      <c r="K41" s="1">
        <v>37786.769999999997</v>
      </c>
      <c r="L41" s="1">
        <v>1103613.5999999999</v>
      </c>
      <c r="M41" s="1">
        <v>1037636.7000000001</v>
      </c>
    </row>
    <row r="42" spans="1:13" s="8" customFormat="1" ht="15" hidden="1" x14ac:dyDescent="0.25">
      <c r="A42" s="11" t="s">
        <v>15</v>
      </c>
      <c r="B42" s="12">
        <v>42052</v>
      </c>
      <c r="C42" s="13" t="s">
        <v>18</v>
      </c>
      <c r="D42" s="14"/>
      <c r="E42" s="14"/>
      <c r="F42" s="16"/>
      <c r="G42" s="14"/>
      <c r="H42" s="17">
        <v>0</v>
      </c>
      <c r="I42" s="17">
        <v>27974</v>
      </c>
      <c r="J42" s="3">
        <v>0</v>
      </c>
      <c r="K42" s="3">
        <v>0</v>
      </c>
      <c r="L42" s="3">
        <v>0</v>
      </c>
      <c r="M42" s="3">
        <v>0</v>
      </c>
    </row>
    <row r="43" spans="1:13" s="8" customFormat="1" ht="15" hidden="1" x14ac:dyDescent="0.25">
      <c r="A43" s="11" t="s">
        <v>16</v>
      </c>
      <c r="B43" s="12">
        <v>42052</v>
      </c>
      <c r="C43" s="13" t="s">
        <v>18</v>
      </c>
      <c r="D43" s="14"/>
      <c r="E43" s="14"/>
      <c r="F43" s="16"/>
      <c r="G43" s="14"/>
      <c r="H43" s="17"/>
      <c r="I43" s="17">
        <v>18372</v>
      </c>
      <c r="J43" s="3">
        <v>0</v>
      </c>
      <c r="K43" s="3">
        <v>0</v>
      </c>
      <c r="L43" s="3">
        <v>0</v>
      </c>
      <c r="M43" s="3">
        <v>0</v>
      </c>
    </row>
    <row r="44" spans="1:13" hidden="1" x14ac:dyDescent="0.2">
      <c r="A44" s="11" t="s">
        <v>16</v>
      </c>
      <c r="B44" s="12">
        <v>42052</v>
      </c>
      <c r="C44" s="13">
        <v>87</v>
      </c>
      <c r="D44" s="27">
        <v>13.96</v>
      </c>
      <c r="E44" s="27">
        <v>0.77</v>
      </c>
      <c r="F44" s="29">
        <v>19.600000000000001</v>
      </c>
      <c r="G44" s="27">
        <v>49.1</v>
      </c>
      <c r="H44" s="30">
        <v>69983</v>
      </c>
      <c r="I44" s="30"/>
      <c r="J44" s="1">
        <v>976962.68</v>
      </c>
      <c r="K44" s="1">
        <v>53886.91</v>
      </c>
      <c r="L44" s="1">
        <v>1371666.8</v>
      </c>
      <c r="M44" s="1">
        <v>3436165.3000000003</v>
      </c>
    </row>
    <row r="45" spans="1:13" hidden="1" x14ac:dyDescent="0.2">
      <c r="A45" s="9" t="s">
        <v>16</v>
      </c>
      <c r="B45" s="2">
        <v>42052</v>
      </c>
      <c r="C45" s="10">
        <v>91</v>
      </c>
      <c r="D45" s="10">
        <v>13.91</v>
      </c>
      <c r="E45" s="10">
        <v>0.28999999999999998</v>
      </c>
      <c r="F45" s="10">
        <v>9.4</v>
      </c>
      <c r="G45" s="10">
        <v>11.8</v>
      </c>
      <c r="H45" s="10">
        <v>6977</v>
      </c>
      <c r="I45" s="10"/>
      <c r="J45" s="1">
        <v>97050.07</v>
      </c>
      <c r="K45" s="1">
        <v>2023.33</v>
      </c>
      <c r="L45" s="1">
        <v>65583.8</v>
      </c>
      <c r="M45" s="1">
        <v>82328.600000000006</v>
      </c>
    </row>
    <row r="46" spans="1:13" hidden="1" x14ac:dyDescent="0.2">
      <c r="A46" s="9" t="s">
        <v>15</v>
      </c>
      <c r="B46" s="2">
        <v>42056</v>
      </c>
      <c r="C46" s="10">
        <v>87</v>
      </c>
      <c r="D46" s="10">
        <v>14.15</v>
      </c>
      <c r="E46" s="10">
        <v>0.66</v>
      </c>
      <c r="F46" s="10">
        <v>17.600000000000001</v>
      </c>
      <c r="G46" s="10">
        <v>30.4</v>
      </c>
      <c r="H46" s="10">
        <v>25280</v>
      </c>
      <c r="I46" s="10">
        <v>0</v>
      </c>
      <c r="J46" s="1">
        <v>357712</v>
      </c>
      <c r="K46" s="1">
        <v>16684.8</v>
      </c>
      <c r="L46" s="1">
        <v>444928.00000000006</v>
      </c>
      <c r="M46" s="1">
        <v>768512</v>
      </c>
    </row>
    <row r="47" spans="1:13" hidden="1" x14ac:dyDescent="0.2">
      <c r="A47" s="9" t="s">
        <v>15</v>
      </c>
      <c r="B47" s="2">
        <v>42056</v>
      </c>
      <c r="C47" s="10">
        <v>91</v>
      </c>
      <c r="D47" s="10">
        <v>14.06</v>
      </c>
      <c r="E47" s="10">
        <v>0.24</v>
      </c>
      <c r="F47" s="10">
        <v>8.5</v>
      </c>
      <c r="G47" s="10">
        <v>10.3</v>
      </c>
      <c r="H47" s="10">
        <v>10039</v>
      </c>
      <c r="I47" s="10">
        <v>0</v>
      </c>
      <c r="J47" s="1">
        <v>141148.34</v>
      </c>
      <c r="K47" s="1">
        <v>2409.36</v>
      </c>
      <c r="L47" s="1">
        <v>85331.5</v>
      </c>
      <c r="M47" s="1">
        <v>103401.70000000001</v>
      </c>
    </row>
    <row r="48" spans="1:13" hidden="1" x14ac:dyDescent="0.2">
      <c r="A48" s="1" t="s">
        <v>16</v>
      </c>
      <c r="B48" s="2">
        <v>42056</v>
      </c>
      <c r="C48" s="19">
        <v>87</v>
      </c>
      <c r="D48" s="107">
        <v>12.47</v>
      </c>
      <c r="E48" s="107">
        <v>0.82</v>
      </c>
      <c r="F48" s="108">
        <v>19.3</v>
      </c>
      <c r="G48" s="46">
        <v>9</v>
      </c>
      <c r="H48" s="31">
        <v>109451</v>
      </c>
      <c r="I48" s="31"/>
      <c r="J48" s="1">
        <v>1364853.97</v>
      </c>
      <c r="K48" s="1">
        <v>89749.819999999992</v>
      </c>
      <c r="L48" s="1">
        <v>2112404.3000000003</v>
      </c>
      <c r="M48" s="1">
        <v>985059</v>
      </c>
    </row>
    <row r="49" spans="1:13" hidden="1" x14ac:dyDescent="0.2">
      <c r="A49" s="11" t="s">
        <v>17</v>
      </c>
      <c r="B49" s="12">
        <v>42057</v>
      </c>
      <c r="C49" s="13">
        <v>83.9</v>
      </c>
      <c r="D49" s="27">
        <v>13.76</v>
      </c>
      <c r="E49" s="27">
        <v>0.79</v>
      </c>
      <c r="F49" s="29">
        <v>19.899999999999999</v>
      </c>
      <c r="G49" s="27">
        <v>54.1</v>
      </c>
      <c r="H49" s="30">
        <v>26817.23</v>
      </c>
      <c r="I49" s="30"/>
      <c r="J49" s="1">
        <v>369005.08480000001</v>
      </c>
      <c r="K49" s="1">
        <v>21185.611700000001</v>
      </c>
      <c r="L49" s="1">
        <v>533662.87699999998</v>
      </c>
      <c r="M49" s="1">
        <v>1450812.1429999999</v>
      </c>
    </row>
    <row r="50" spans="1:13" hidden="1" x14ac:dyDescent="0.2">
      <c r="A50" s="11" t="s">
        <v>17</v>
      </c>
      <c r="B50" s="12">
        <v>42057</v>
      </c>
      <c r="C50" s="13">
        <v>83.5</v>
      </c>
      <c r="D50" s="27">
        <v>12.7</v>
      </c>
      <c r="E50" s="27">
        <v>0.97</v>
      </c>
      <c r="F50" s="29">
        <v>21.6</v>
      </c>
      <c r="G50" s="27">
        <v>11</v>
      </c>
      <c r="H50" s="30">
        <v>109450</v>
      </c>
      <c r="I50" s="30"/>
      <c r="J50" s="1">
        <v>1390015</v>
      </c>
      <c r="K50" s="1">
        <v>106166.5</v>
      </c>
      <c r="L50" s="1">
        <v>2364120</v>
      </c>
      <c r="M50" s="1">
        <v>1203950</v>
      </c>
    </row>
    <row r="51" spans="1:13" hidden="1" x14ac:dyDescent="0.2">
      <c r="A51" s="1" t="s">
        <v>15</v>
      </c>
      <c r="B51" s="2">
        <v>42058</v>
      </c>
      <c r="C51" s="10">
        <v>87</v>
      </c>
      <c r="D51" s="10">
        <v>13.45</v>
      </c>
      <c r="E51" s="10">
        <v>0.82</v>
      </c>
      <c r="F51" s="10">
        <v>19.3</v>
      </c>
      <c r="G51" s="10">
        <v>9</v>
      </c>
      <c r="H51" s="31">
        <v>104513</v>
      </c>
      <c r="I51" s="32">
        <v>0</v>
      </c>
      <c r="J51" s="1">
        <v>1405699.8499999999</v>
      </c>
      <c r="K51" s="1">
        <v>85700.659999999989</v>
      </c>
      <c r="L51" s="1">
        <v>2017100.9000000001</v>
      </c>
      <c r="M51" s="1">
        <v>940617</v>
      </c>
    </row>
    <row r="52" spans="1:13" s="8" customFormat="1" ht="15" hidden="1" x14ac:dyDescent="0.25">
      <c r="A52" s="9" t="s">
        <v>15</v>
      </c>
      <c r="B52" s="2">
        <v>42060</v>
      </c>
      <c r="C52" s="1" t="s">
        <v>18</v>
      </c>
      <c r="D52" s="3"/>
      <c r="E52" s="3"/>
      <c r="F52" s="3"/>
      <c r="G52" s="3"/>
      <c r="H52" s="4">
        <v>0</v>
      </c>
      <c r="I52" s="4">
        <v>14947</v>
      </c>
      <c r="J52" s="3">
        <v>0</v>
      </c>
      <c r="K52" s="3">
        <v>0</v>
      </c>
      <c r="L52" s="3">
        <v>0</v>
      </c>
      <c r="M52" s="3">
        <v>0</v>
      </c>
    </row>
    <row r="53" spans="1:13" s="8" customFormat="1" ht="15" hidden="1" x14ac:dyDescent="0.25">
      <c r="A53" s="11" t="s">
        <v>16</v>
      </c>
      <c r="B53" s="12">
        <v>42060</v>
      </c>
      <c r="C53" s="13" t="s">
        <v>18</v>
      </c>
      <c r="D53" s="14"/>
      <c r="E53" s="14"/>
      <c r="F53" s="16"/>
      <c r="G53" s="14"/>
      <c r="H53" s="17"/>
      <c r="I53" s="17">
        <v>20072</v>
      </c>
      <c r="J53" s="3">
        <v>0</v>
      </c>
      <c r="K53" s="3">
        <v>0</v>
      </c>
      <c r="L53" s="3">
        <v>0</v>
      </c>
      <c r="M53" s="3">
        <v>0</v>
      </c>
    </row>
    <row r="54" spans="1:13" s="8" customFormat="1" ht="15" hidden="1" x14ac:dyDescent="0.25">
      <c r="A54" s="11" t="s">
        <v>17</v>
      </c>
      <c r="B54" s="12">
        <v>42061</v>
      </c>
      <c r="C54" s="13" t="s">
        <v>18</v>
      </c>
      <c r="D54" s="14"/>
      <c r="E54" s="14"/>
      <c r="F54" s="16"/>
      <c r="G54" s="14"/>
      <c r="H54" s="17" t="s">
        <v>14</v>
      </c>
      <c r="I54" s="17">
        <v>19291</v>
      </c>
      <c r="J54" s="3">
        <v>0</v>
      </c>
      <c r="K54" s="3">
        <v>0</v>
      </c>
      <c r="L54" s="3">
        <v>0</v>
      </c>
      <c r="M54" s="3">
        <v>0</v>
      </c>
    </row>
    <row r="55" spans="1:13" hidden="1" x14ac:dyDescent="0.2">
      <c r="A55" s="9" t="s">
        <v>16</v>
      </c>
      <c r="B55" s="2">
        <v>42061</v>
      </c>
      <c r="C55" s="10">
        <v>87</v>
      </c>
      <c r="D55" s="10">
        <v>13.38</v>
      </c>
      <c r="E55" s="10">
        <v>0.6</v>
      </c>
      <c r="F55" s="10">
        <v>18.399999999999999</v>
      </c>
      <c r="G55" s="10">
        <v>24.7</v>
      </c>
      <c r="H55" s="10">
        <v>60080</v>
      </c>
      <c r="I55" s="10"/>
      <c r="J55" s="1">
        <v>803870.4</v>
      </c>
      <c r="K55" s="1">
        <v>36048</v>
      </c>
      <c r="L55" s="1">
        <v>1105472</v>
      </c>
      <c r="M55" s="1">
        <v>1483976</v>
      </c>
    </row>
    <row r="56" spans="1:13" hidden="1" x14ac:dyDescent="0.2">
      <c r="A56" s="9" t="s">
        <v>15</v>
      </c>
      <c r="B56" s="2">
        <v>42063</v>
      </c>
      <c r="C56" s="10">
        <v>87</v>
      </c>
      <c r="D56" s="10">
        <v>13.38</v>
      </c>
      <c r="E56" s="10">
        <v>0.61</v>
      </c>
      <c r="F56" s="10">
        <v>18.399999999999999</v>
      </c>
      <c r="G56" s="10">
        <v>24.7</v>
      </c>
      <c r="H56" s="10">
        <v>64961</v>
      </c>
      <c r="I56" s="10">
        <v>0</v>
      </c>
      <c r="J56" s="1">
        <v>869178.18</v>
      </c>
      <c r="K56" s="1">
        <v>39626.21</v>
      </c>
      <c r="L56" s="1">
        <v>1195282.3999999999</v>
      </c>
      <c r="M56" s="1">
        <v>1604536.7</v>
      </c>
    </row>
    <row r="57" spans="1:13" hidden="1" x14ac:dyDescent="0.2">
      <c r="A57" s="11" t="s">
        <v>16</v>
      </c>
      <c r="B57" s="12">
        <v>42068</v>
      </c>
      <c r="C57" s="13">
        <v>87</v>
      </c>
      <c r="D57" s="27">
        <v>12.86</v>
      </c>
      <c r="E57" s="28">
        <v>0.74</v>
      </c>
      <c r="F57" s="29">
        <v>20.6</v>
      </c>
      <c r="G57" s="27">
        <v>27.4</v>
      </c>
      <c r="H57" s="30">
        <v>64978</v>
      </c>
      <c r="I57" s="30"/>
      <c r="J57" s="1">
        <v>835617.08</v>
      </c>
      <c r="K57" s="1">
        <v>48083.72</v>
      </c>
      <c r="L57" s="1">
        <v>1338546.8</v>
      </c>
      <c r="M57" s="1">
        <v>1780397.2</v>
      </c>
    </row>
    <row r="58" spans="1:13" hidden="1" x14ac:dyDescent="0.2">
      <c r="A58" s="11" t="s">
        <v>15</v>
      </c>
      <c r="B58" s="12">
        <v>42069</v>
      </c>
      <c r="C58" s="13">
        <v>87</v>
      </c>
      <c r="D58" s="27">
        <v>13.13</v>
      </c>
      <c r="E58" s="28">
        <v>0.62</v>
      </c>
      <c r="F58" s="29">
        <v>18.5</v>
      </c>
      <c r="G58" s="27">
        <v>23.2</v>
      </c>
      <c r="H58" s="30">
        <v>122219</v>
      </c>
      <c r="I58" s="30">
        <v>0</v>
      </c>
      <c r="J58" s="1">
        <v>1604735.4700000002</v>
      </c>
      <c r="K58" s="1">
        <v>75775.78</v>
      </c>
      <c r="L58" s="1">
        <v>2261051.5</v>
      </c>
      <c r="M58" s="1">
        <v>2835480.8</v>
      </c>
    </row>
    <row r="59" spans="1:13" hidden="1" x14ac:dyDescent="0.2">
      <c r="A59" s="9" t="s">
        <v>17</v>
      </c>
      <c r="B59" s="2">
        <v>42069</v>
      </c>
      <c r="C59" s="10">
        <v>83.4</v>
      </c>
      <c r="D59" s="10">
        <v>14.1</v>
      </c>
      <c r="E59" s="10">
        <v>0.63</v>
      </c>
      <c r="F59" s="10">
        <v>20.2</v>
      </c>
      <c r="G59" s="10">
        <v>30</v>
      </c>
      <c r="H59" s="10">
        <v>50267.5</v>
      </c>
      <c r="I59" s="10"/>
      <c r="J59" s="1">
        <v>708771.75</v>
      </c>
      <c r="K59" s="1">
        <v>31668.525000000001</v>
      </c>
      <c r="L59" s="1">
        <v>1015403.5</v>
      </c>
      <c r="M59" s="1">
        <v>1508025</v>
      </c>
    </row>
    <row r="60" spans="1:13" hidden="1" x14ac:dyDescent="0.2">
      <c r="A60" s="9" t="s">
        <v>40</v>
      </c>
      <c r="B60" s="2">
        <v>42071</v>
      </c>
      <c r="C60" s="10">
        <v>93.7</v>
      </c>
      <c r="D60" s="10">
        <v>12.56</v>
      </c>
      <c r="E60" s="10">
        <v>0.22</v>
      </c>
      <c r="F60" s="10">
        <v>1.4</v>
      </c>
      <c r="G60" s="10">
        <v>8</v>
      </c>
      <c r="H60" s="10">
        <v>10191</v>
      </c>
      <c r="I60" s="10" t="s">
        <v>14</v>
      </c>
      <c r="J60" s="1">
        <v>127998.96</v>
      </c>
      <c r="K60" s="1">
        <v>2242.02</v>
      </c>
      <c r="L60" s="1">
        <v>14267.4</v>
      </c>
      <c r="M60" s="1">
        <v>81528</v>
      </c>
    </row>
    <row r="61" spans="1:13" hidden="1" x14ac:dyDescent="0.2">
      <c r="A61" s="1" t="s">
        <v>40</v>
      </c>
      <c r="B61" s="2">
        <v>42073</v>
      </c>
      <c r="C61" s="10">
        <v>87.8</v>
      </c>
      <c r="D61" s="10">
        <v>13.78</v>
      </c>
      <c r="E61" s="10">
        <v>0.69</v>
      </c>
      <c r="F61" s="10">
        <v>25.4</v>
      </c>
      <c r="G61" s="10">
        <v>4.9000000000000004</v>
      </c>
      <c r="H61" s="31">
        <v>284780</v>
      </c>
      <c r="I61" s="32" t="s">
        <v>14</v>
      </c>
      <c r="J61" s="1">
        <v>3924268.4</v>
      </c>
      <c r="K61" s="1">
        <v>196498.19999999998</v>
      </c>
      <c r="L61" s="1">
        <v>7233412</v>
      </c>
      <c r="M61" s="1">
        <v>1395422</v>
      </c>
    </row>
    <row r="62" spans="1:13" hidden="1" x14ac:dyDescent="0.2">
      <c r="A62" s="1" t="s">
        <v>16</v>
      </c>
      <c r="B62" s="2">
        <v>42074</v>
      </c>
      <c r="C62" s="26">
        <v>87</v>
      </c>
      <c r="D62" s="33">
        <v>9.89</v>
      </c>
      <c r="E62" s="33">
        <v>0.59</v>
      </c>
      <c r="F62" s="34">
        <v>20.7</v>
      </c>
      <c r="G62" s="35">
        <v>25</v>
      </c>
      <c r="H62" s="31">
        <v>59892</v>
      </c>
      <c r="I62" s="31"/>
      <c r="J62" s="1">
        <v>592331.88</v>
      </c>
      <c r="K62" s="1">
        <v>35336.28</v>
      </c>
      <c r="L62" s="1">
        <v>1239764.3999999999</v>
      </c>
      <c r="M62" s="1">
        <v>1497300</v>
      </c>
    </row>
    <row r="63" spans="1:13" hidden="1" x14ac:dyDescent="0.2">
      <c r="A63" s="9" t="s">
        <v>15</v>
      </c>
      <c r="B63" s="2">
        <v>42075</v>
      </c>
      <c r="C63" s="10">
        <v>87</v>
      </c>
      <c r="D63" s="10">
        <v>10.42</v>
      </c>
      <c r="E63" s="10">
        <v>0.5</v>
      </c>
      <c r="F63" s="10">
        <v>18.8</v>
      </c>
      <c r="G63" s="10">
        <v>21</v>
      </c>
      <c r="H63" s="10">
        <v>80551</v>
      </c>
      <c r="I63" s="10">
        <v>0</v>
      </c>
      <c r="J63" s="1">
        <v>839341.42</v>
      </c>
      <c r="K63" s="1">
        <v>40275.5</v>
      </c>
      <c r="L63" s="1">
        <v>1514358.8</v>
      </c>
      <c r="M63" s="1">
        <v>1691571</v>
      </c>
    </row>
    <row r="64" spans="1:13" s="8" customFormat="1" ht="15" hidden="1" x14ac:dyDescent="0.25">
      <c r="A64" s="11" t="s">
        <v>16</v>
      </c>
      <c r="B64" s="12">
        <v>42077</v>
      </c>
      <c r="C64" s="13" t="s">
        <v>18</v>
      </c>
      <c r="D64" s="27"/>
      <c r="E64" s="28"/>
      <c r="F64" s="29"/>
      <c r="G64" s="27"/>
      <c r="H64" s="30"/>
      <c r="I64" s="30">
        <v>9947</v>
      </c>
      <c r="J64" s="1">
        <v>0</v>
      </c>
      <c r="K64" s="1">
        <v>0</v>
      </c>
      <c r="L64" s="1">
        <v>0</v>
      </c>
      <c r="M64" s="1">
        <v>0</v>
      </c>
    </row>
    <row r="65" spans="1:13" hidden="1" x14ac:dyDescent="0.2">
      <c r="A65" s="11" t="s">
        <v>17</v>
      </c>
      <c r="B65" s="12">
        <v>42079</v>
      </c>
      <c r="C65" s="13">
        <v>83.2</v>
      </c>
      <c r="D65" s="27">
        <v>10.220000000000001</v>
      </c>
      <c r="E65" s="28">
        <v>0.55000000000000004</v>
      </c>
      <c r="F65" s="29">
        <v>19.3</v>
      </c>
      <c r="G65" s="27">
        <v>30</v>
      </c>
      <c r="H65" s="30">
        <v>80291</v>
      </c>
      <c r="I65" s="30"/>
      <c r="J65" s="1">
        <v>820574.02</v>
      </c>
      <c r="K65" s="1">
        <v>44160.05</v>
      </c>
      <c r="L65" s="1">
        <v>1549616.3</v>
      </c>
      <c r="M65" s="1">
        <v>2408730</v>
      </c>
    </row>
    <row r="66" spans="1:13" hidden="1" x14ac:dyDescent="0.2">
      <c r="A66" s="1" t="s">
        <v>16</v>
      </c>
      <c r="B66" s="36">
        <v>42080</v>
      </c>
      <c r="C66" s="26">
        <v>87</v>
      </c>
      <c r="D66" s="33">
        <v>9.6</v>
      </c>
      <c r="E66" s="33">
        <v>0.73</v>
      </c>
      <c r="F66" s="34">
        <v>20</v>
      </c>
      <c r="G66" s="35">
        <v>30</v>
      </c>
      <c r="H66" s="31">
        <v>55096</v>
      </c>
      <c r="I66" s="31"/>
      <c r="J66" s="1">
        <v>528921.59999999998</v>
      </c>
      <c r="K66" s="1">
        <v>40220.080000000002</v>
      </c>
      <c r="L66" s="1">
        <v>1101920</v>
      </c>
      <c r="M66" s="1">
        <v>1652880</v>
      </c>
    </row>
    <row r="67" spans="1:13" hidden="1" x14ac:dyDescent="0.2">
      <c r="A67" s="9" t="s">
        <v>16</v>
      </c>
      <c r="B67" s="2">
        <v>42080</v>
      </c>
      <c r="C67" s="26">
        <v>91</v>
      </c>
      <c r="D67" s="1">
        <v>10.16</v>
      </c>
      <c r="E67" s="1">
        <v>0.35</v>
      </c>
      <c r="F67" s="1">
        <v>13.4</v>
      </c>
      <c r="G67" s="1">
        <v>10</v>
      </c>
      <c r="H67" s="10">
        <v>20026</v>
      </c>
      <c r="I67" s="10"/>
      <c r="J67" s="1">
        <v>203464.16</v>
      </c>
      <c r="K67" s="1">
        <v>7009.0999999999995</v>
      </c>
      <c r="L67" s="1">
        <v>268348.40000000002</v>
      </c>
      <c r="M67" s="1">
        <v>200260</v>
      </c>
    </row>
    <row r="68" spans="1:13" s="8" customFormat="1" ht="15" hidden="1" x14ac:dyDescent="0.25">
      <c r="A68" s="11" t="s">
        <v>15</v>
      </c>
      <c r="B68" s="12">
        <v>42081</v>
      </c>
      <c r="C68" s="13" t="s">
        <v>18</v>
      </c>
      <c r="D68" s="27"/>
      <c r="E68" s="27"/>
      <c r="F68" s="29"/>
      <c r="G68" s="27"/>
      <c r="H68" s="30">
        <v>0</v>
      </c>
      <c r="I68" s="30">
        <v>35181</v>
      </c>
      <c r="J68" s="1">
        <v>0</v>
      </c>
      <c r="K68" s="1">
        <v>0</v>
      </c>
      <c r="L68" s="1">
        <v>0</v>
      </c>
      <c r="M68" s="1">
        <v>0</v>
      </c>
    </row>
    <row r="69" spans="1:13" s="8" customFormat="1" ht="15" hidden="1" x14ac:dyDescent="0.25">
      <c r="A69" s="9" t="s">
        <v>17</v>
      </c>
      <c r="B69" s="2">
        <v>42082</v>
      </c>
      <c r="C69" s="10" t="s">
        <v>18</v>
      </c>
      <c r="D69" s="10"/>
      <c r="E69" s="10"/>
      <c r="F69" s="10"/>
      <c r="G69" s="10"/>
      <c r="H69" s="10"/>
      <c r="I69" s="10">
        <v>24731</v>
      </c>
      <c r="J69" s="1">
        <v>0</v>
      </c>
      <c r="K69" s="1">
        <v>0</v>
      </c>
      <c r="L69" s="1">
        <v>0</v>
      </c>
      <c r="M69" s="1">
        <v>0</v>
      </c>
    </row>
    <row r="70" spans="1:13" hidden="1" x14ac:dyDescent="0.2">
      <c r="A70" s="9" t="s">
        <v>15</v>
      </c>
      <c r="B70" s="2">
        <v>42083</v>
      </c>
      <c r="C70" s="10">
        <v>87</v>
      </c>
      <c r="D70" s="10">
        <v>10.37</v>
      </c>
      <c r="E70" s="10">
        <v>0.63</v>
      </c>
      <c r="F70" s="10">
        <v>11.6</v>
      </c>
      <c r="G70" s="10">
        <v>25</v>
      </c>
      <c r="H70" s="10">
        <v>82749</v>
      </c>
      <c r="I70" s="10">
        <v>0</v>
      </c>
      <c r="J70" s="1">
        <v>858107.12999999989</v>
      </c>
      <c r="K70" s="1">
        <v>52131.87</v>
      </c>
      <c r="L70" s="1">
        <v>959888.4</v>
      </c>
      <c r="M70" s="1">
        <v>2068725</v>
      </c>
    </row>
    <row r="71" spans="1:13" hidden="1" x14ac:dyDescent="0.2">
      <c r="A71" s="11" t="s">
        <v>15</v>
      </c>
      <c r="B71" s="12">
        <v>42083</v>
      </c>
      <c r="C71" s="13">
        <v>91</v>
      </c>
      <c r="D71" s="27">
        <v>10.16</v>
      </c>
      <c r="E71" s="28">
        <v>0.35</v>
      </c>
      <c r="F71" s="29">
        <v>13.4</v>
      </c>
      <c r="G71" s="29">
        <v>10</v>
      </c>
      <c r="H71" s="30">
        <v>22143</v>
      </c>
      <c r="I71" s="30">
        <v>0</v>
      </c>
      <c r="J71" s="1">
        <v>224972.88</v>
      </c>
      <c r="K71" s="1">
        <v>7750.0499999999993</v>
      </c>
      <c r="L71" s="1">
        <v>296716.2</v>
      </c>
      <c r="M71" s="1">
        <v>221430</v>
      </c>
    </row>
    <row r="72" spans="1:13" s="8" customFormat="1" ht="15" hidden="1" x14ac:dyDescent="0.25">
      <c r="A72" s="1" t="s">
        <v>40</v>
      </c>
      <c r="B72" s="2">
        <v>42083</v>
      </c>
      <c r="C72" s="10" t="s">
        <v>18</v>
      </c>
      <c r="D72" s="10" t="s">
        <v>14</v>
      </c>
      <c r="E72" s="10" t="s">
        <v>14</v>
      </c>
      <c r="F72" s="10" t="s">
        <v>14</v>
      </c>
      <c r="G72" s="10" t="s">
        <v>14</v>
      </c>
      <c r="H72" s="31" t="s">
        <v>14</v>
      </c>
      <c r="I72" s="32">
        <v>15265</v>
      </c>
      <c r="J72" s="1"/>
      <c r="K72" s="1"/>
      <c r="L72" s="1"/>
      <c r="M72" s="1"/>
    </row>
    <row r="73" spans="1:13" hidden="1" x14ac:dyDescent="0.2">
      <c r="A73" s="11" t="s">
        <v>16</v>
      </c>
      <c r="B73" s="12">
        <v>42083</v>
      </c>
      <c r="C73" s="13">
        <v>87</v>
      </c>
      <c r="D73" s="27">
        <v>10.73</v>
      </c>
      <c r="E73" s="27">
        <v>0.52</v>
      </c>
      <c r="F73" s="29">
        <v>18</v>
      </c>
      <c r="G73" s="27">
        <v>31</v>
      </c>
      <c r="H73" s="30">
        <v>38152</v>
      </c>
      <c r="I73" s="30"/>
      <c r="J73" s="1">
        <v>409370.96</v>
      </c>
      <c r="K73" s="1">
        <v>19839.04</v>
      </c>
      <c r="L73" s="1">
        <v>686736</v>
      </c>
      <c r="M73" s="1">
        <v>1182712</v>
      </c>
    </row>
    <row r="74" spans="1:13" hidden="1" x14ac:dyDescent="0.2">
      <c r="A74" s="11" t="s">
        <v>16</v>
      </c>
      <c r="B74" s="12">
        <v>42086</v>
      </c>
      <c r="C74" s="13">
        <v>87</v>
      </c>
      <c r="D74" s="27">
        <v>9.9</v>
      </c>
      <c r="E74" s="27">
        <v>0.62</v>
      </c>
      <c r="F74" s="29">
        <v>20.399999999999999</v>
      </c>
      <c r="G74" s="27">
        <v>38</v>
      </c>
      <c r="H74" s="30">
        <v>97641</v>
      </c>
      <c r="I74" s="30"/>
      <c r="J74" s="1">
        <v>966645.9</v>
      </c>
      <c r="K74" s="1">
        <v>60537.42</v>
      </c>
      <c r="L74" s="1">
        <v>1991876.4</v>
      </c>
      <c r="M74" s="1">
        <v>3710358</v>
      </c>
    </row>
    <row r="75" spans="1:13" hidden="1" x14ac:dyDescent="0.2">
      <c r="A75" s="9" t="s">
        <v>15</v>
      </c>
      <c r="B75" s="2">
        <v>42088</v>
      </c>
      <c r="C75" s="10">
        <v>87</v>
      </c>
      <c r="D75" s="10">
        <v>10.55</v>
      </c>
      <c r="E75" s="10">
        <v>0.53</v>
      </c>
      <c r="F75" s="10">
        <v>18.600000000000001</v>
      </c>
      <c r="G75" s="10">
        <v>33</v>
      </c>
      <c r="H75" s="10">
        <v>120720</v>
      </c>
      <c r="I75" s="10">
        <v>0</v>
      </c>
      <c r="J75" s="1">
        <v>1273596</v>
      </c>
      <c r="K75" s="1">
        <v>63981.600000000006</v>
      </c>
      <c r="L75" s="1">
        <v>2245392</v>
      </c>
      <c r="M75" s="1">
        <v>3983760</v>
      </c>
    </row>
    <row r="76" spans="1:13" s="8" customFormat="1" ht="15" hidden="1" x14ac:dyDescent="0.25">
      <c r="A76" s="9" t="s">
        <v>15</v>
      </c>
      <c r="B76" s="2">
        <v>42090</v>
      </c>
      <c r="C76" s="10" t="s">
        <v>18</v>
      </c>
      <c r="D76" s="10"/>
      <c r="E76" s="10"/>
      <c r="F76" s="10"/>
      <c r="G76" s="10"/>
      <c r="H76" s="10">
        <v>0</v>
      </c>
      <c r="I76" s="10">
        <v>11934</v>
      </c>
      <c r="J76" s="1">
        <v>0</v>
      </c>
      <c r="K76" s="1">
        <v>0</v>
      </c>
      <c r="L76" s="1">
        <v>0</v>
      </c>
      <c r="M76" s="1">
        <v>0</v>
      </c>
    </row>
    <row r="77" spans="1:13" s="8" customFormat="1" ht="15" hidden="1" x14ac:dyDescent="0.25">
      <c r="A77" s="1" t="s">
        <v>40</v>
      </c>
      <c r="B77" s="2">
        <v>42090</v>
      </c>
      <c r="C77" s="26" t="s">
        <v>18</v>
      </c>
      <c r="D77" s="33" t="s">
        <v>14</v>
      </c>
      <c r="E77" s="33" t="s">
        <v>14</v>
      </c>
      <c r="F77" s="34" t="s">
        <v>14</v>
      </c>
      <c r="G77" s="34" t="s">
        <v>14</v>
      </c>
      <c r="H77" s="31" t="s">
        <v>14</v>
      </c>
      <c r="I77" s="31">
        <v>10071</v>
      </c>
      <c r="J77" s="1">
        <v>0</v>
      </c>
      <c r="K77" s="1">
        <v>0</v>
      </c>
      <c r="L77" s="1">
        <v>0</v>
      </c>
      <c r="M77" s="1">
        <v>0</v>
      </c>
    </row>
    <row r="78" spans="1:13" hidden="1" x14ac:dyDescent="0.2">
      <c r="A78" s="1" t="s">
        <v>17</v>
      </c>
      <c r="B78" s="2">
        <v>42091</v>
      </c>
      <c r="C78" s="10">
        <v>86.6</v>
      </c>
      <c r="D78" s="10">
        <v>10.01</v>
      </c>
      <c r="E78" s="10">
        <v>0.6</v>
      </c>
      <c r="F78" s="10">
        <v>20.7</v>
      </c>
      <c r="G78" s="10">
        <v>32</v>
      </c>
      <c r="H78" s="31">
        <v>45133</v>
      </c>
      <c r="I78" s="32"/>
      <c r="J78" s="1">
        <v>451781.33</v>
      </c>
      <c r="K78" s="1">
        <v>27079.8</v>
      </c>
      <c r="L78" s="1">
        <v>934253.1</v>
      </c>
      <c r="M78" s="1">
        <v>1444256</v>
      </c>
    </row>
    <row r="79" spans="1:13" s="8" customFormat="1" ht="15" hidden="1" x14ac:dyDescent="0.25">
      <c r="A79" s="1" t="s">
        <v>17</v>
      </c>
      <c r="B79" s="2">
        <v>42091</v>
      </c>
      <c r="C79" s="26" t="s">
        <v>18</v>
      </c>
      <c r="D79" s="33"/>
      <c r="E79" s="33"/>
      <c r="F79" s="34"/>
      <c r="G79" s="34"/>
      <c r="H79" s="31"/>
      <c r="I79" s="31">
        <v>18003</v>
      </c>
      <c r="J79" s="1">
        <v>0</v>
      </c>
      <c r="K79" s="1">
        <v>0</v>
      </c>
      <c r="L79" s="1">
        <v>0</v>
      </c>
      <c r="M79" s="1">
        <v>0</v>
      </c>
    </row>
    <row r="80" spans="1:13" hidden="1" x14ac:dyDescent="0.2">
      <c r="A80" s="9" t="s">
        <v>16</v>
      </c>
      <c r="B80" s="2">
        <v>42092</v>
      </c>
      <c r="C80" s="26">
        <v>87</v>
      </c>
      <c r="D80" s="1">
        <v>9.49</v>
      </c>
      <c r="E80" s="1">
        <v>0.59</v>
      </c>
      <c r="F80" s="1">
        <v>22.4</v>
      </c>
      <c r="G80" s="1">
        <v>36</v>
      </c>
      <c r="H80" s="10">
        <v>41941</v>
      </c>
      <c r="I80" s="10"/>
      <c r="J80" s="1">
        <v>398020.09</v>
      </c>
      <c r="K80" s="1">
        <v>24745.19</v>
      </c>
      <c r="L80" s="1">
        <v>939478.39999999991</v>
      </c>
      <c r="M80" s="1">
        <v>1509876</v>
      </c>
    </row>
    <row r="81" spans="1:13" hidden="1" x14ac:dyDescent="0.2">
      <c r="A81" s="9" t="s">
        <v>15</v>
      </c>
      <c r="B81" s="2">
        <v>42093</v>
      </c>
      <c r="C81" s="10">
        <v>87</v>
      </c>
      <c r="D81" s="10">
        <v>10.26</v>
      </c>
      <c r="E81" s="10">
        <v>0.5</v>
      </c>
      <c r="F81" s="10">
        <v>15.1</v>
      </c>
      <c r="G81" s="10">
        <v>30</v>
      </c>
      <c r="H81" s="10">
        <v>75261</v>
      </c>
      <c r="I81" s="10">
        <v>0</v>
      </c>
      <c r="J81" s="1">
        <v>772177.86</v>
      </c>
      <c r="K81" s="1">
        <v>37630.5</v>
      </c>
      <c r="L81" s="1">
        <v>1136441.0999999999</v>
      </c>
      <c r="M81" s="1">
        <v>2257830</v>
      </c>
    </row>
    <row r="82" spans="1:13" hidden="1" x14ac:dyDescent="0.2">
      <c r="A82" s="9" t="s">
        <v>41</v>
      </c>
      <c r="B82" s="2">
        <v>42095</v>
      </c>
      <c r="C82" s="10">
        <v>87</v>
      </c>
      <c r="D82" s="10">
        <v>11.19</v>
      </c>
      <c r="E82" s="10">
        <v>0.47</v>
      </c>
      <c r="F82" s="10">
        <v>18.7</v>
      </c>
      <c r="G82" s="10">
        <v>26</v>
      </c>
      <c r="H82" s="10">
        <v>63295</v>
      </c>
      <c r="I82" s="10"/>
      <c r="J82" s="1">
        <v>708271.04999999993</v>
      </c>
      <c r="K82" s="1">
        <v>29748.649999999998</v>
      </c>
      <c r="L82" s="1">
        <v>1183616.5</v>
      </c>
      <c r="M82" s="1">
        <v>1645670</v>
      </c>
    </row>
    <row r="83" spans="1:13" hidden="1" x14ac:dyDescent="0.2">
      <c r="A83" s="11" t="s">
        <v>16</v>
      </c>
      <c r="B83" s="12">
        <v>42095</v>
      </c>
      <c r="C83" s="13">
        <v>87</v>
      </c>
      <c r="D83" s="27">
        <v>10.62</v>
      </c>
      <c r="E83" s="27">
        <v>0.54</v>
      </c>
      <c r="F83" s="29">
        <v>20.2</v>
      </c>
      <c r="G83" s="27">
        <v>29</v>
      </c>
      <c r="H83" s="30">
        <v>80066</v>
      </c>
      <c r="I83" s="30"/>
      <c r="J83" s="1">
        <v>850300.91999999993</v>
      </c>
      <c r="K83" s="1">
        <v>43235.64</v>
      </c>
      <c r="L83" s="1">
        <v>1617333.2</v>
      </c>
      <c r="M83" s="1">
        <v>2321914</v>
      </c>
    </row>
    <row r="84" spans="1:13" hidden="1" x14ac:dyDescent="0.2">
      <c r="A84" s="11" t="s">
        <v>13</v>
      </c>
      <c r="B84" s="12">
        <v>42096</v>
      </c>
      <c r="C84" s="13">
        <v>87.2</v>
      </c>
      <c r="D84" s="27">
        <v>11.19</v>
      </c>
      <c r="E84" s="28">
        <v>0.47</v>
      </c>
      <c r="F84" s="29">
        <v>18.7</v>
      </c>
      <c r="G84" s="27">
        <v>26</v>
      </c>
      <c r="H84" s="30">
        <v>42300</v>
      </c>
      <c r="I84" s="30" t="s">
        <v>14</v>
      </c>
      <c r="J84" s="1">
        <v>473337</v>
      </c>
      <c r="K84" s="1">
        <v>19881</v>
      </c>
      <c r="L84" s="1">
        <v>791010</v>
      </c>
      <c r="M84" s="1">
        <v>1099800</v>
      </c>
    </row>
    <row r="85" spans="1:13" s="8" customFormat="1" ht="15" hidden="1" x14ac:dyDescent="0.25">
      <c r="A85" s="11" t="s">
        <v>13</v>
      </c>
      <c r="B85" s="12">
        <v>42097</v>
      </c>
      <c r="C85" s="13" t="s">
        <v>18</v>
      </c>
      <c r="D85" s="27" t="s">
        <v>14</v>
      </c>
      <c r="E85" s="28" t="s">
        <v>14</v>
      </c>
      <c r="F85" s="29" t="s">
        <v>14</v>
      </c>
      <c r="G85" s="27" t="s">
        <v>14</v>
      </c>
      <c r="H85" s="30" t="s">
        <v>14</v>
      </c>
      <c r="I85" s="30">
        <v>15378</v>
      </c>
      <c r="J85" s="1">
        <v>0</v>
      </c>
      <c r="K85" s="1">
        <v>0</v>
      </c>
      <c r="L85" s="1">
        <v>0</v>
      </c>
      <c r="M85" s="1">
        <v>0</v>
      </c>
    </row>
    <row r="86" spans="1:13" hidden="1" x14ac:dyDescent="0.2">
      <c r="A86" s="11" t="s">
        <v>16</v>
      </c>
      <c r="B86" s="12">
        <v>42101</v>
      </c>
      <c r="C86" s="13">
        <v>91</v>
      </c>
      <c r="D86" s="27">
        <v>7.29</v>
      </c>
      <c r="E86" s="28">
        <v>0.21</v>
      </c>
      <c r="F86" s="29">
        <v>13</v>
      </c>
      <c r="G86" s="27">
        <v>11</v>
      </c>
      <c r="H86" s="30">
        <v>15074</v>
      </c>
      <c r="I86" s="30"/>
      <c r="J86" s="1">
        <v>109889.46</v>
      </c>
      <c r="K86" s="1">
        <v>3165.54</v>
      </c>
      <c r="L86" s="1">
        <v>195962</v>
      </c>
      <c r="M86" s="1">
        <v>165814</v>
      </c>
    </row>
    <row r="87" spans="1:13" hidden="1" x14ac:dyDescent="0.2">
      <c r="A87" s="9" t="s">
        <v>16</v>
      </c>
      <c r="B87" s="2">
        <v>42101</v>
      </c>
      <c r="C87" s="10">
        <v>87</v>
      </c>
      <c r="D87" s="10">
        <v>7.21</v>
      </c>
      <c r="E87" s="10">
        <v>0.48</v>
      </c>
      <c r="F87" s="10">
        <v>20.5</v>
      </c>
      <c r="G87" s="10">
        <v>22</v>
      </c>
      <c r="H87" s="10">
        <v>45483</v>
      </c>
      <c r="I87" s="10"/>
      <c r="J87" s="1">
        <v>327932.43</v>
      </c>
      <c r="K87" s="1">
        <v>21831.84</v>
      </c>
      <c r="L87" s="1">
        <v>932401.5</v>
      </c>
      <c r="M87" s="1">
        <v>1000626</v>
      </c>
    </row>
    <row r="88" spans="1:13" s="8" customFormat="1" ht="15" hidden="1" x14ac:dyDescent="0.25">
      <c r="A88" s="9" t="s">
        <v>41</v>
      </c>
      <c r="B88" s="2">
        <v>42102</v>
      </c>
      <c r="C88" s="10" t="s">
        <v>18</v>
      </c>
      <c r="D88" s="10"/>
      <c r="E88" s="10"/>
      <c r="F88" s="10"/>
      <c r="G88" s="10"/>
      <c r="H88" s="10">
        <v>0</v>
      </c>
      <c r="I88" s="10">
        <v>19782</v>
      </c>
      <c r="J88" s="1">
        <v>0</v>
      </c>
      <c r="K88" s="1">
        <v>0</v>
      </c>
      <c r="L88" s="1">
        <v>0</v>
      </c>
      <c r="M88" s="1">
        <v>0</v>
      </c>
    </row>
    <row r="89" spans="1:13" hidden="1" x14ac:dyDescent="0.2">
      <c r="A89" s="11" t="s">
        <v>41</v>
      </c>
      <c r="B89" s="12">
        <v>42104</v>
      </c>
      <c r="C89" s="13">
        <v>87</v>
      </c>
      <c r="D89" s="27">
        <v>12.65</v>
      </c>
      <c r="E89" s="27">
        <v>0.46</v>
      </c>
      <c r="F89" s="29">
        <v>16.7</v>
      </c>
      <c r="G89" s="27">
        <v>24</v>
      </c>
      <c r="H89" s="30">
        <v>24127</v>
      </c>
      <c r="I89" s="30"/>
      <c r="J89" s="1">
        <v>305206.55</v>
      </c>
      <c r="K89" s="1">
        <v>11098.42</v>
      </c>
      <c r="L89" s="1">
        <v>402920.89999999997</v>
      </c>
      <c r="M89" s="1">
        <v>579048</v>
      </c>
    </row>
    <row r="90" spans="1:13" hidden="1" x14ac:dyDescent="0.2">
      <c r="A90" s="11" t="s">
        <v>41</v>
      </c>
      <c r="B90" s="12">
        <v>42104</v>
      </c>
      <c r="C90" s="13">
        <v>91</v>
      </c>
      <c r="D90" s="27">
        <v>7.29</v>
      </c>
      <c r="E90" s="28">
        <v>0.21</v>
      </c>
      <c r="F90" s="29">
        <v>13</v>
      </c>
      <c r="G90" s="27">
        <v>11</v>
      </c>
      <c r="H90" s="30">
        <v>4975</v>
      </c>
      <c r="I90" s="30"/>
      <c r="J90" s="1">
        <v>36267.75</v>
      </c>
      <c r="K90" s="1">
        <v>1044.75</v>
      </c>
      <c r="L90" s="1">
        <v>64675</v>
      </c>
      <c r="M90" s="1">
        <v>54725</v>
      </c>
    </row>
    <row r="91" spans="1:13" hidden="1" x14ac:dyDescent="0.2">
      <c r="A91" s="9" t="s">
        <v>41</v>
      </c>
      <c r="B91" s="2">
        <v>42106</v>
      </c>
      <c r="C91" s="10">
        <v>87</v>
      </c>
      <c r="D91" s="10">
        <v>7.6</v>
      </c>
      <c r="E91" s="10">
        <v>0.51</v>
      </c>
      <c r="F91" s="10">
        <v>20.2</v>
      </c>
      <c r="G91" s="10">
        <v>29</v>
      </c>
      <c r="H91" s="10">
        <v>94487</v>
      </c>
      <c r="I91" s="10"/>
      <c r="J91" s="1">
        <v>718101.2</v>
      </c>
      <c r="K91" s="1">
        <v>48188.37</v>
      </c>
      <c r="L91" s="1">
        <v>1908637.4</v>
      </c>
      <c r="M91" s="1">
        <v>2740123</v>
      </c>
    </row>
    <row r="92" spans="1:13" hidden="1" x14ac:dyDescent="0.2">
      <c r="A92" s="9" t="s">
        <v>13</v>
      </c>
      <c r="B92" s="2">
        <v>42109</v>
      </c>
      <c r="C92" s="10">
        <v>87.2</v>
      </c>
      <c r="D92" s="10">
        <v>6.91</v>
      </c>
      <c r="E92" s="10">
        <v>0.47</v>
      </c>
      <c r="F92" s="10">
        <v>21</v>
      </c>
      <c r="G92" s="10">
        <v>28</v>
      </c>
      <c r="H92" s="10">
        <v>129940</v>
      </c>
      <c r="I92" s="1" t="s">
        <v>14</v>
      </c>
      <c r="J92" s="1">
        <v>897885.4</v>
      </c>
      <c r="K92" s="1">
        <v>61071.799999999996</v>
      </c>
      <c r="L92" s="1">
        <v>2728740</v>
      </c>
      <c r="M92" s="1">
        <v>3638320</v>
      </c>
    </row>
    <row r="93" spans="1:13" s="8" customFormat="1" ht="15" hidden="1" x14ac:dyDescent="0.25">
      <c r="A93" s="9" t="s">
        <v>41</v>
      </c>
      <c r="B93" s="2">
        <v>42111</v>
      </c>
      <c r="C93" s="10" t="s">
        <v>18</v>
      </c>
      <c r="D93" s="10"/>
      <c r="E93" s="10"/>
      <c r="F93" s="10"/>
      <c r="G93" s="10"/>
      <c r="H93" s="10">
        <v>0</v>
      </c>
      <c r="I93" s="10">
        <v>25251</v>
      </c>
      <c r="J93" s="1">
        <v>0</v>
      </c>
      <c r="K93" s="1">
        <v>0</v>
      </c>
      <c r="L93" s="1">
        <v>0</v>
      </c>
      <c r="M93" s="1">
        <v>0</v>
      </c>
    </row>
    <row r="94" spans="1:13" s="8" customFormat="1" ht="15" hidden="1" x14ac:dyDescent="0.25">
      <c r="A94" s="1" t="s">
        <v>17</v>
      </c>
      <c r="B94" s="36">
        <v>42112</v>
      </c>
      <c r="C94" s="26" t="s">
        <v>18</v>
      </c>
      <c r="D94" s="33"/>
      <c r="E94" s="33"/>
      <c r="F94" s="34"/>
      <c r="G94" s="34"/>
      <c r="H94" s="31"/>
      <c r="I94" s="31">
        <v>30025</v>
      </c>
      <c r="J94" s="1">
        <v>0</v>
      </c>
      <c r="K94" s="1">
        <v>0</v>
      </c>
      <c r="L94" s="1">
        <v>0</v>
      </c>
      <c r="M94" s="1">
        <v>0</v>
      </c>
    </row>
    <row r="95" spans="1:13" s="8" customFormat="1" ht="15" hidden="1" x14ac:dyDescent="0.25">
      <c r="A95" s="1" t="s">
        <v>16</v>
      </c>
      <c r="B95" s="2">
        <v>42112</v>
      </c>
      <c r="C95" s="10" t="s">
        <v>18</v>
      </c>
      <c r="D95" s="10"/>
      <c r="E95" s="10"/>
      <c r="F95" s="10"/>
      <c r="G95" s="10"/>
      <c r="H95" s="31"/>
      <c r="I95" s="32">
        <v>9948</v>
      </c>
      <c r="J95" s="1">
        <v>0</v>
      </c>
      <c r="K95" s="1">
        <v>0</v>
      </c>
      <c r="L95" s="1">
        <v>0</v>
      </c>
      <c r="M95" s="1">
        <v>0</v>
      </c>
    </row>
    <row r="96" spans="1:13" hidden="1" x14ac:dyDescent="0.2">
      <c r="A96" s="1" t="s">
        <v>16</v>
      </c>
      <c r="B96" s="2">
        <v>42113</v>
      </c>
      <c r="C96" s="26">
        <v>87</v>
      </c>
      <c r="D96" s="33">
        <v>6.15</v>
      </c>
      <c r="E96" s="33">
        <v>0.41</v>
      </c>
      <c r="F96" s="34">
        <v>17.100000000000001</v>
      </c>
      <c r="G96" s="34">
        <v>23</v>
      </c>
      <c r="H96" s="31">
        <v>30062</v>
      </c>
      <c r="I96" s="31"/>
      <c r="J96" s="1">
        <v>184881.30000000002</v>
      </c>
      <c r="K96" s="1">
        <v>12325.42</v>
      </c>
      <c r="L96" s="1">
        <v>514060.20000000007</v>
      </c>
      <c r="M96" s="1">
        <v>691426</v>
      </c>
    </row>
    <row r="97" spans="1:16" hidden="1" x14ac:dyDescent="0.2">
      <c r="A97" s="9" t="s">
        <v>16</v>
      </c>
      <c r="B97" s="2">
        <v>42113</v>
      </c>
      <c r="C97" s="10">
        <v>91</v>
      </c>
      <c r="D97" s="10">
        <v>5.91</v>
      </c>
      <c r="E97" s="10">
        <v>0.2</v>
      </c>
      <c r="F97" s="10">
        <v>12.7</v>
      </c>
      <c r="G97" s="10">
        <v>9</v>
      </c>
      <c r="H97" s="10">
        <v>20066</v>
      </c>
      <c r="I97" s="10"/>
      <c r="J97" s="1">
        <v>118590.06</v>
      </c>
      <c r="K97" s="1">
        <v>4013.2000000000003</v>
      </c>
      <c r="L97" s="1">
        <v>254838.19999999998</v>
      </c>
      <c r="M97" s="1">
        <v>180594</v>
      </c>
    </row>
    <row r="98" spans="1:16" hidden="1" x14ac:dyDescent="0.2">
      <c r="A98" s="9" t="s">
        <v>16</v>
      </c>
      <c r="B98" s="2">
        <v>42113</v>
      </c>
      <c r="C98" s="1">
        <v>87</v>
      </c>
      <c r="D98" s="1">
        <v>5.8</v>
      </c>
      <c r="E98" s="1">
        <v>0.5</v>
      </c>
      <c r="F98" s="1">
        <v>22.5</v>
      </c>
      <c r="G98" s="1">
        <v>34</v>
      </c>
      <c r="H98" s="10">
        <v>70181</v>
      </c>
      <c r="I98" s="10"/>
      <c r="J98" s="1">
        <v>407049.8</v>
      </c>
      <c r="K98" s="1">
        <v>35090.5</v>
      </c>
      <c r="L98" s="1">
        <v>1579072.5</v>
      </c>
      <c r="M98" s="1">
        <v>2386154</v>
      </c>
    </row>
    <row r="99" spans="1:16" hidden="1" x14ac:dyDescent="0.2">
      <c r="A99" s="11" t="s">
        <v>41</v>
      </c>
      <c r="B99" s="12">
        <v>42115</v>
      </c>
      <c r="C99" s="13">
        <v>87</v>
      </c>
      <c r="D99" s="27">
        <v>7.56</v>
      </c>
      <c r="E99" s="27">
        <v>0.45</v>
      </c>
      <c r="F99" s="29">
        <v>18.8</v>
      </c>
      <c r="G99" s="27">
        <v>23</v>
      </c>
      <c r="H99" s="30">
        <v>95172</v>
      </c>
      <c r="I99" s="30"/>
      <c r="J99" s="1">
        <v>719500.32</v>
      </c>
      <c r="K99" s="1">
        <v>42827.4</v>
      </c>
      <c r="L99" s="1">
        <v>1789233.6</v>
      </c>
      <c r="M99" s="1">
        <v>2188956</v>
      </c>
    </row>
    <row r="100" spans="1:16" hidden="1" x14ac:dyDescent="0.2">
      <c r="A100" s="11" t="s">
        <v>41</v>
      </c>
      <c r="B100" s="12">
        <v>42116</v>
      </c>
      <c r="C100" s="13">
        <v>87</v>
      </c>
      <c r="D100" s="27">
        <v>7.41</v>
      </c>
      <c r="E100" s="27">
        <v>0.33</v>
      </c>
      <c r="F100" s="29">
        <v>15.3</v>
      </c>
      <c r="G100" s="27">
        <v>20</v>
      </c>
      <c r="H100" s="30">
        <v>24919</v>
      </c>
      <c r="I100" s="30"/>
      <c r="J100" s="1">
        <v>184649.79</v>
      </c>
      <c r="K100" s="1">
        <v>8223.27</v>
      </c>
      <c r="L100" s="1">
        <v>381260.7</v>
      </c>
      <c r="M100" s="1">
        <v>498380</v>
      </c>
    </row>
    <row r="101" spans="1:16" hidden="1" x14ac:dyDescent="0.2">
      <c r="A101" s="9" t="s">
        <v>41</v>
      </c>
      <c r="B101" s="2">
        <v>42116</v>
      </c>
      <c r="C101" s="10">
        <v>91</v>
      </c>
      <c r="D101" s="10">
        <v>7.01</v>
      </c>
      <c r="E101" s="10">
        <v>0.17</v>
      </c>
      <c r="F101" s="10">
        <v>11.5</v>
      </c>
      <c r="G101" s="10">
        <v>8</v>
      </c>
      <c r="H101" s="10">
        <v>25119</v>
      </c>
      <c r="I101" s="10"/>
      <c r="J101" s="1">
        <v>176084.19</v>
      </c>
      <c r="K101" s="1">
        <v>4270.2300000000005</v>
      </c>
      <c r="L101" s="1">
        <v>288868.5</v>
      </c>
      <c r="M101" s="1">
        <v>200952</v>
      </c>
    </row>
    <row r="102" spans="1:16" hidden="1" x14ac:dyDescent="0.2">
      <c r="A102" s="37" t="s">
        <v>17</v>
      </c>
      <c r="B102" s="38">
        <v>42117</v>
      </c>
      <c r="C102" s="11">
        <v>83.9</v>
      </c>
      <c r="D102" s="11">
        <v>6.38</v>
      </c>
      <c r="E102" s="11">
        <v>0.39</v>
      </c>
      <c r="F102" s="11">
        <v>16.5</v>
      </c>
      <c r="G102" s="11">
        <v>23</v>
      </c>
      <c r="H102" s="11">
        <v>38505</v>
      </c>
      <c r="I102" s="11"/>
      <c r="J102" s="1">
        <v>245661.9</v>
      </c>
      <c r="K102" s="1">
        <v>15016.95</v>
      </c>
      <c r="L102" s="1">
        <v>635332.5</v>
      </c>
      <c r="M102" s="1">
        <v>885615</v>
      </c>
    </row>
    <row r="103" spans="1:16" hidden="1" x14ac:dyDescent="0.2">
      <c r="A103" s="39" t="s">
        <v>16</v>
      </c>
      <c r="B103" s="40">
        <v>42118</v>
      </c>
      <c r="C103" s="41">
        <v>87</v>
      </c>
      <c r="D103" s="42">
        <v>6.37</v>
      </c>
      <c r="E103" s="42">
        <v>0.4</v>
      </c>
      <c r="F103" s="43">
        <v>16.399999999999999</v>
      </c>
      <c r="G103" s="42">
        <v>18</v>
      </c>
      <c r="H103" s="44">
        <v>40154</v>
      </c>
      <c r="I103" s="44"/>
      <c r="J103" s="45">
        <v>255780.98</v>
      </c>
      <c r="K103" s="45">
        <v>16061.6</v>
      </c>
      <c r="L103" s="45">
        <v>658525.6</v>
      </c>
      <c r="M103" s="45">
        <v>722772</v>
      </c>
    </row>
    <row r="104" spans="1:16" ht="15" hidden="1" customHeight="1" x14ac:dyDescent="0.2">
      <c r="A104" s="9" t="s">
        <v>16</v>
      </c>
      <c r="B104" s="2">
        <v>42118</v>
      </c>
      <c r="C104" s="46">
        <v>87</v>
      </c>
      <c r="D104" s="1">
        <v>5.88</v>
      </c>
      <c r="E104" s="1">
        <v>0.43</v>
      </c>
      <c r="F104" s="1">
        <v>18.100000000000001</v>
      </c>
      <c r="G104" s="1">
        <v>18</v>
      </c>
      <c r="H104" s="10">
        <v>10102</v>
      </c>
      <c r="I104" s="10"/>
      <c r="J104" s="47">
        <v>59399.76</v>
      </c>
      <c r="K104" s="47">
        <v>4343.8599999999997</v>
      </c>
      <c r="L104" s="47">
        <v>182846.2</v>
      </c>
      <c r="M104" s="47">
        <v>181836</v>
      </c>
      <c r="N104" s="48"/>
      <c r="O104" s="48"/>
    </row>
    <row r="105" spans="1:16" ht="15" hidden="1" customHeight="1" x14ac:dyDescent="0.2">
      <c r="A105" s="9" t="s">
        <v>41</v>
      </c>
      <c r="B105" s="2">
        <v>42119</v>
      </c>
      <c r="C105" s="35">
        <v>87</v>
      </c>
      <c r="D105" s="10">
        <v>7.07</v>
      </c>
      <c r="E105" s="10">
        <v>0.38</v>
      </c>
      <c r="F105" s="10">
        <v>18.100000000000001</v>
      </c>
      <c r="G105" s="10">
        <v>18</v>
      </c>
      <c r="H105" s="10">
        <v>79915</v>
      </c>
      <c r="I105" s="10"/>
      <c r="J105" s="47">
        <v>564999.05000000005</v>
      </c>
      <c r="K105" s="47">
        <v>30367.7</v>
      </c>
      <c r="L105" s="47">
        <v>1446461.5</v>
      </c>
      <c r="M105" s="47">
        <v>1438470</v>
      </c>
      <c r="N105" s="48"/>
      <c r="O105" s="48"/>
      <c r="P105" s="48"/>
    </row>
    <row r="106" spans="1:16" ht="15" hidden="1" customHeight="1" x14ac:dyDescent="0.2">
      <c r="A106" s="9" t="s">
        <v>41</v>
      </c>
      <c r="B106" s="2">
        <v>42119</v>
      </c>
      <c r="C106" s="35">
        <v>87</v>
      </c>
      <c r="D106" s="10">
        <v>7.5</v>
      </c>
      <c r="E106" s="10">
        <v>0.33</v>
      </c>
      <c r="F106" s="10">
        <v>14.7</v>
      </c>
      <c r="G106" s="10">
        <v>15</v>
      </c>
      <c r="H106" s="10">
        <v>45856</v>
      </c>
      <c r="I106" s="10"/>
      <c r="J106" s="47">
        <v>343920</v>
      </c>
      <c r="K106" s="47">
        <v>15132.480000000001</v>
      </c>
      <c r="L106" s="47">
        <v>674083.2</v>
      </c>
      <c r="M106" s="47">
        <v>687840</v>
      </c>
      <c r="N106" s="48"/>
      <c r="O106" s="48"/>
      <c r="P106" s="48"/>
    </row>
    <row r="107" spans="1:16" ht="15" hidden="1" customHeight="1" x14ac:dyDescent="0.2">
      <c r="A107" s="9" t="s">
        <v>41</v>
      </c>
      <c r="B107" s="50">
        <v>42120</v>
      </c>
      <c r="C107" s="51" t="s">
        <v>18</v>
      </c>
      <c r="D107" s="52"/>
      <c r="E107" s="52"/>
      <c r="F107" s="52"/>
      <c r="G107" s="52"/>
      <c r="H107" s="53">
        <v>0</v>
      </c>
      <c r="I107" s="54">
        <v>9980</v>
      </c>
      <c r="J107" s="47">
        <v>0</v>
      </c>
      <c r="K107" s="47">
        <v>0</v>
      </c>
      <c r="L107" s="47">
        <v>0</v>
      </c>
      <c r="M107" s="47">
        <v>0</v>
      </c>
      <c r="N107" s="48"/>
      <c r="O107" s="48"/>
      <c r="P107" s="48"/>
    </row>
    <row r="108" spans="1:16" ht="15" hidden="1" customHeight="1" x14ac:dyDescent="0.2">
      <c r="A108" s="9" t="s">
        <v>13</v>
      </c>
      <c r="B108" s="50">
        <v>42120</v>
      </c>
      <c r="C108" s="51">
        <v>87</v>
      </c>
      <c r="D108" s="55">
        <v>8.73</v>
      </c>
      <c r="E108" s="55">
        <v>0.72</v>
      </c>
      <c r="F108" s="56">
        <v>18</v>
      </c>
      <c r="G108" s="56">
        <v>16</v>
      </c>
      <c r="H108" s="53">
        <v>54588</v>
      </c>
      <c r="I108" s="53" t="s">
        <v>14</v>
      </c>
      <c r="J108" s="47">
        <v>476553.24000000005</v>
      </c>
      <c r="K108" s="47">
        <v>39303.360000000001</v>
      </c>
      <c r="L108" s="47">
        <v>982584</v>
      </c>
      <c r="M108" s="47">
        <v>873408</v>
      </c>
      <c r="N108" s="48"/>
      <c r="O108" s="48"/>
      <c r="P108" s="48"/>
    </row>
    <row r="109" spans="1:16" ht="15" hidden="1" customHeight="1" x14ac:dyDescent="0.2">
      <c r="A109" s="9" t="s">
        <v>13</v>
      </c>
      <c r="B109" s="2">
        <v>42120</v>
      </c>
      <c r="C109" s="46">
        <v>87.1</v>
      </c>
      <c r="D109" s="1">
        <v>12.06</v>
      </c>
      <c r="E109" s="1">
        <v>0.4</v>
      </c>
      <c r="F109" s="1">
        <v>17.2</v>
      </c>
      <c r="G109" s="1">
        <v>45</v>
      </c>
      <c r="H109" s="10">
        <v>54017</v>
      </c>
      <c r="I109" s="10"/>
      <c r="J109" s="47">
        <v>651445.02</v>
      </c>
      <c r="K109" s="47">
        <v>21606.800000000003</v>
      </c>
      <c r="L109" s="47">
        <v>929092.39999999991</v>
      </c>
      <c r="M109" s="47">
        <v>2430765</v>
      </c>
      <c r="N109" s="48"/>
      <c r="O109" s="48"/>
      <c r="P109" s="48"/>
    </row>
    <row r="110" spans="1:16" ht="15" hidden="1" customHeight="1" x14ac:dyDescent="0.2">
      <c r="A110" s="9" t="s">
        <v>17</v>
      </c>
      <c r="B110" s="50">
        <v>42120</v>
      </c>
      <c r="C110" s="51" t="s">
        <v>18</v>
      </c>
      <c r="D110" s="55"/>
      <c r="E110" s="55"/>
      <c r="F110" s="56"/>
      <c r="G110" s="56"/>
      <c r="H110" s="53"/>
      <c r="I110" s="53">
        <v>8868</v>
      </c>
      <c r="J110" s="47">
        <v>0</v>
      </c>
      <c r="K110" s="47">
        <v>0</v>
      </c>
      <c r="L110" s="47">
        <v>0</v>
      </c>
      <c r="M110" s="47">
        <v>0</v>
      </c>
      <c r="N110" s="48"/>
      <c r="O110" s="48"/>
      <c r="P110" s="48"/>
    </row>
    <row r="111" spans="1:16" ht="15" hidden="1" customHeight="1" x14ac:dyDescent="0.2">
      <c r="A111" s="9" t="s">
        <v>41</v>
      </c>
      <c r="B111" s="57">
        <v>42121</v>
      </c>
      <c r="C111" s="58" t="s">
        <v>18</v>
      </c>
      <c r="D111" s="59"/>
      <c r="E111" s="59"/>
      <c r="F111" s="60"/>
      <c r="G111" s="59"/>
      <c r="H111" s="61">
        <v>0</v>
      </c>
      <c r="I111" s="61">
        <v>9998</v>
      </c>
      <c r="J111" s="47">
        <v>0</v>
      </c>
      <c r="K111" s="47">
        <v>0</v>
      </c>
      <c r="L111" s="47">
        <v>0</v>
      </c>
      <c r="M111" s="47">
        <v>0</v>
      </c>
      <c r="N111" s="48"/>
      <c r="O111" s="48"/>
      <c r="P111" s="48"/>
    </row>
    <row r="112" spans="1:16" ht="15" hidden="1" customHeight="1" x14ac:dyDescent="0.2">
      <c r="A112" s="9" t="s">
        <v>13</v>
      </c>
      <c r="B112" s="2">
        <v>42121</v>
      </c>
      <c r="C112" s="35" t="s">
        <v>18</v>
      </c>
      <c r="D112" s="10" t="s">
        <v>14</v>
      </c>
      <c r="E112" s="10" t="s">
        <v>14</v>
      </c>
      <c r="F112" s="10" t="s">
        <v>14</v>
      </c>
      <c r="G112" s="10" t="s">
        <v>14</v>
      </c>
      <c r="H112" s="10" t="s">
        <v>14</v>
      </c>
      <c r="I112" s="10">
        <v>19969</v>
      </c>
      <c r="J112" s="47">
        <v>0</v>
      </c>
      <c r="K112" s="47">
        <v>0</v>
      </c>
      <c r="L112" s="47">
        <v>0</v>
      </c>
      <c r="M112" s="47">
        <v>0</v>
      </c>
      <c r="N112" s="48"/>
      <c r="O112" s="48"/>
      <c r="P112" s="48"/>
    </row>
    <row r="113" spans="1:16" ht="15" hidden="1" customHeight="1" x14ac:dyDescent="0.2">
      <c r="A113" s="9" t="s">
        <v>16</v>
      </c>
      <c r="B113" s="2">
        <v>42121</v>
      </c>
      <c r="C113" s="35" t="s">
        <v>18</v>
      </c>
      <c r="D113" s="10"/>
      <c r="E113" s="10"/>
      <c r="F113" s="10"/>
      <c r="G113" s="10"/>
      <c r="H113" s="10"/>
      <c r="I113" s="10">
        <v>19950</v>
      </c>
      <c r="J113" s="47">
        <v>0</v>
      </c>
      <c r="K113" s="47">
        <v>0</v>
      </c>
      <c r="L113" s="47">
        <v>0</v>
      </c>
      <c r="M113" s="47">
        <v>0</v>
      </c>
      <c r="N113" s="48"/>
      <c r="O113" s="48"/>
      <c r="P113" s="48"/>
    </row>
    <row r="114" spans="1:16" ht="15" hidden="1" customHeight="1" x14ac:dyDescent="0.2">
      <c r="A114" s="9" t="s">
        <v>17</v>
      </c>
      <c r="B114" s="57">
        <v>42123</v>
      </c>
      <c r="C114" s="58">
        <v>83.5</v>
      </c>
      <c r="D114" s="59">
        <v>7.01</v>
      </c>
      <c r="E114" s="59">
        <v>0.48</v>
      </c>
      <c r="F114" s="60">
        <v>19.899999999999999</v>
      </c>
      <c r="G114" s="59">
        <v>20</v>
      </c>
      <c r="H114" s="61">
        <v>115244</v>
      </c>
      <c r="I114" s="61"/>
      <c r="J114" s="109">
        <v>807860.44</v>
      </c>
      <c r="K114" s="109">
        <v>55317.119999999995</v>
      </c>
      <c r="L114" s="109">
        <v>2293355.5999999996</v>
      </c>
      <c r="M114" s="109">
        <v>2304880</v>
      </c>
    </row>
    <row r="115" spans="1:16" ht="15" hidden="1" customHeight="1" x14ac:dyDescent="0.2">
      <c r="A115" s="9" t="s">
        <v>16</v>
      </c>
      <c r="B115" s="57">
        <v>42123</v>
      </c>
      <c r="C115" s="58">
        <v>87</v>
      </c>
      <c r="D115" s="59">
        <v>6.35</v>
      </c>
      <c r="E115" s="59">
        <v>0.45</v>
      </c>
      <c r="F115" s="60">
        <v>22.3</v>
      </c>
      <c r="G115" s="59">
        <v>26</v>
      </c>
      <c r="H115" s="61">
        <v>59977</v>
      </c>
      <c r="I115" s="61"/>
      <c r="J115" s="47">
        <v>380853.94999999995</v>
      </c>
      <c r="K115" s="47">
        <v>26989.65</v>
      </c>
      <c r="L115" s="47">
        <v>1337487.1000000001</v>
      </c>
      <c r="M115" s="47">
        <v>1559402</v>
      </c>
    </row>
    <row r="116" spans="1:16" ht="15" hidden="1" customHeight="1" x14ac:dyDescent="0.2">
      <c r="A116" s="9" t="s">
        <v>16</v>
      </c>
      <c r="B116" s="2">
        <v>42123</v>
      </c>
      <c r="C116" s="35">
        <v>87</v>
      </c>
      <c r="D116" s="10">
        <v>5.81</v>
      </c>
      <c r="E116" s="10">
        <v>0.42</v>
      </c>
      <c r="F116" s="10">
        <v>20.7</v>
      </c>
      <c r="G116" s="10">
        <v>24</v>
      </c>
      <c r="H116" s="10">
        <v>45001</v>
      </c>
      <c r="I116" s="10"/>
      <c r="J116" s="47">
        <v>261455.80999999997</v>
      </c>
      <c r="K116" s="47">
        <v>18900.419999999998</v>
      </c>
      <c r="L116" s="47">
        <v>931520.7</v>
      </c>
      <c r="M116" s="47">
        <v>1080024</v>
      </c>
    </row>
    <row r="117" spans="1:16" ht="15" hidden="1" customHeight="1" x14ac:dyDescent="0.2">
      <c r="A117" s="9" t="s">
        <v>16</v>
      </c>
      <c r="B117" s="2">
        <v>42124</v>
      </c>
      <c r="C117" s="35">
        <v>87</v>
      </c>
      <c r="D117" s="10">
        <v>7.01</v>
      </c>
      <c r="E117" s="10">
        <v>0.4</v>
      </c>
      <c r="F117" s="10">
        <v>20.6</v>
      </c>
      <c r="G117" s="10">
        <v>15</v>
      </c>
      <c r="H117" s="10">
        <v>44971</v>
      </c>
      <c r="I117" s="10"/>
      <c r="J117" s="47">
        <v>315246.70999999996</v>
      </c>
      <c r="K117" s="47">
        <v>17988.400000000001</v>
      </c>
      <c r="L117" s="47">
        <v>926402.60000000009</v>
      </c>
      <c r="M117" s="47">
        <v>674565</v>
      </c>
    </row>
    <row r="118" spans="1:16" ht="15" hidden="1" customHeight="1" x14ac:dyDescent="0.2">
      <c r="A118" s="9" t="s">
        <v>41</v>
      </c>
      <c r="B118" s="50">
        <v>42125</v>
      </c>
      <c r="C118" s="51">
        <v>87</v>
      </c>
      <c r="D118" s="52">
        <v>7.44</v>
      </c>
      <c r="E118" s="52">
        <v>0.38</v>
      </c>
      <c r="F118" s="52">
        <v>19.399999999999999</v>
      </c>
      <c r="G118" s="52">
        <v>22</v>
      </c>
      <c r="H118" s="53">
        <v>40216</v>
      </c>
      <c r="I118" s="62"/>
      <c r="J118" s="47">
        <v>299207.04000000004</v>
      </c>
      <c r="K118" s="47">
        <v>15282.08</v>
      </c>
      <c r="L118" s="47">
        <v>780190.39999999991</v>
      </c>
      <c r="M118" s="47">
        <v>884752</v>
      </c>
    </row>
    <row r="119" spans="1:16" ht="15" hidden="1" customHeight="1" x14ac:dyDescent="0.2">
      <c r="A119" s="9" t="s">
        <v>13</v>
      </c>
      <c r="B119" s="50">
        <v>42127</v>
      </c>
      <c r="C119" s="51">
        <v>87.3</v>
      </c>
      <c r="D119" s="52">
        <v>8.5299999999999994</v>
      </c>
      <c r="E119" s="52">
        <v>1.04</v>
      </c>
      <c r="F119" s="52">
        <v>27</v>
      </c>
      <c r="G119" s="52">
        <v>24</v>
      </c>
      <c r="H119" s="53">
        <v>39256</v>
      </c>
      <c r="I119" s="54" t="s">
        <v>14</v>
      </c>
      <c r="J119" s="47">
        <v>334853.68</v>
      </c>
      <c r="K119" s="47">
        <v>40826.239999999998</v>
      </c>
      <c r="L119" s="47">
        <v>1059912</v>
      </c>
      <c r="M119" s="47">
        <v>942144</v>
      </c>
    </row>
    <row r="120" spans="1:16" ht="15" hidden="1" customHeight="1" x14ac:dyDescent="0.2">
      <c r="A120" s="9" t="s">
        <v>13</v>
      </c>
      <c r="B120" s="50">
        <v>42127</v>
      </c>
      <c r="C120" s="51">
        <v>93</v>
      </c>
      <c r="D120" s="52">
        <v>7.03</v>
      </c>
      <c r="E120" s="52">
        <v>0.12</v>
      </c>
      <c r="F120" s="52">
        <v>3.3</v>
      </c>
      <c r="G120" s="52">
        <v>10</v>
      </c>
      <c r="H120" s="53">
        <v>17297</v>
      </c>
      <c r="I120" s="62" t="s">
        <v>14</v>
      </c>
      <c r="J120" s="47">
        <v>121597.91</v>
      </c>
      <c r="K120" s="47">
        <v>2075.64</v>
      </c>
      <c r="L120" s="47">
        <v>57080.1</v>
      </c>
      <c r="M120" s="47">
        <v>172970</v>
      </c>
    </row>
    <row r="121" spans="1:16" ht="15" hidden="1" customHeight="1" x14ac:dyDescent="0.2">
      <c r="A121" s="9" t="s">
        <v>16</v>
      </c>
      <c r="B121" s="57">
        <v>42128</v>
      </c>
      <c r="C121" s="58">
        <v>87</v>
      </c>
      <c r="D121" s="59">
        <v>7.38</v>
      </c>
      <c r="E121" s="59">
        <v>0.43</v>
      </c>
      <c r="F121" s="60">
        <v>17.7</v>
      </c>
      <c r="G121" s="59">
        <v>19</v>
      </c>
      <c r="H121" s="61">
        <v>44890</v>
      </c>
      <c r="I121" s="61"/>
      <c r="J121" s="47">
        <v>331288.2</v>
      </c>
      <c r="K121" s="47">
        <v>19302.7</v>
      </c>
      <c r="L121" s="47">
        <v>794553</v>
      </c>
      <c r="M121" s="47">
        <v>852910</v>
      </c>
    </row>
    <row r="122" spans="1:16" ht="15" hidden="1" customHeight="1" x14ac:dyDescent="0.2">
      <c r="A122" s="9" t="s">
        <v>16</v>
      </c>
      <c r="B122" s="57">
        <v>42128</v>
      </c>
      <c r="C122" s="58">
        <v>91</v>
      </c>
      <c r="D122" s="63">
        <v>5.54</v>
      </c>
      <c r="E122" s="59">
        <v>0.2</v>
      </c>
      <c r="F122" s="60">
        <v>10.199999999999999</v>
      </c>
      <c r="G122" s="59">
        <v>12</v>
      </c>
      <c r="H122" s="61">
        <v>24931</v>
      </c>
      <c r="I122" s="61"/>
      <c r="J122" s="47">
        <v>138117.74</v>
      </c>
      <c r="K122" s="47">
        <v>4986.2000000000007</v>
      </c>
      <c r="L122" s="47">
        <v>254296.19999999998</v>
      </c>
      <c r="M122" s="47">
        <v>299172</v>
      </c>
    </row>
    <row r="123" spans="1:16" ht="15" hidden="1" customHeight="1" x14ac:dyDescent="0.2">
      <c r="A123" s="9" t="s">
        <v>16</v>
      </c>
      <c r="B123" s="2">
        <v>42128</v>
      </c>
      <c r="C123" s="35">
        <v>87</v>
      </c>
      <c r="D123" s="10">
        <v>8.5299999999999994</v>
      </c>
      <c r="E123" s="10">
        <v>1.04</v>
      </c>
      <c r="F123" s="10">
        <v>27</v>
      </c>
      <c r="G123" s="10">
        <v>24</v>
      </c>
      <c r="H123" s="10">
        <v>15093</v>
      </c>
      <c r="I123" s="10"/>
      <c r="J123" s="47">
        <v>128743.29</v>
      </c>
      <c r="K123" s="47">
        <v>15696.720000000001</v>
      </c>
      <c r="L123" s="47">
        <v>407511</v>
      </c>
      <c r="M123" s="47">
        <v>362232</v>
      </c>
    </row>
    <row r="124" spans="1:16" ht="15" hidden="1" customHeight="1" x14ac:dyDescent="0.2">
      <c r="A124" s="9" t="s">
        <v>41</v>
      </c>
      <c r="B124" s="2">
        <v>42129</v>
      </c>
      <c r="C124" s="35">
        <v>87</v>
      </c>
      <c r="D124" s="10">
        <v>8.52</v>
      </c>
      <c r="E124" s="10">
        <v>0.38</v>
      </c>
      <c r="F124" s="10">
        <v>15.7</v>
      </c>
      <c r="G124" s="10">
        <v>17</v>
      </c>
      <c r="H124" s="10">
        <v>26025</v>
      </c>
      <c r="I124" s="10"/>
      <c r="J124" s="47">
        <v>221733</v>
      </c>
      <c r="K124" s="47">
        <v>9889.5</v>
      </c>
      <c r="L124" s="47">
        <v>408592.5</v>
      </c>
      <c r="M124" s="47">
        <v>442425</v>
      </c>
    </row>
    <row r="125" spans="1:16" ht="15" hidden="1" customHeight="1" x14ac:dyDescent="0.2">
      <c r="A125" s="9" t="s">
        <v>41</v>
      </c>
      <c r="B125" s="64">
        <v>42129</v>
      </c>
      <c r="C125" s="51">
        <v>91</v>
      </c>
      <c r="D125" s="55">
        <v>6.91</v>
      </c>
      <c r="E125" s="55">
        <v>0.17</v>
      </c>
      <c r="F125" s="56">
        <v>9.3000000000000007</v>
      </c>
      <c r="G125" s="56">
        <v>10</v>
      </c>
      <c r="H125" s="53">
        <v>23985</v>
      </c>
      <c r="I125" s="54"/>
      <c r="J125" s="47">
        <v>165736.35</v>
      </c>
      <c r="K125" s="47">
        <v>4077.4500000000003</v>
      </c>
      <c r="L125" s="47">
        <v>223060.50000000003</v>
      </c>
      <c r="M125" s="47">
        <v>239850</v>
      </c>
    </row>
    <row r="126" spans="1:16" ht="15" hidden="1" customHeight="1" x14ac:dyDescent="0.2">
      <c r="A126" s="9" t="s">
        <v>17</v>
      </c>
      <c r="B126" s="2">
        <v>42129</v>
      </c>
      <c r="C126" s="46" t="s">
        <v>18</v>
      </c>
      <c r="D126" s="1"/>
      <c r="E126" s="1"/>
      <c r="F126" s="1"/>
      <c r="G126" s="1"/>
      <c r="H126" s="10"/>
      <c r="I126" s="10">
        <v>13671</v>
      </c>
      <c r="J126" s="47">
        <v>0</v>
      </c>
      <c r="K126" s="47">
        <v>0</v>
      </c>
      <c r="L126" s="47">
        <v>0</v>
      </c>
      <c r="M126" s="47">
        <v>0</v>
      </c>
    </row>
    <row r="127" spans="1:16" ht="15" hidden="1" customHeight="1" x14ac:dyDescent="0.2">
      <c r="A127" s="9" t="s">
        <v>13</v>
      </c>
      <c r="B127" s="64">
        <v>42130</v>
      </c>
      <c r="C127" s="65">
        <v>87</v>
      </c>
      <c r="D127" s="66">
        <v>6.68</v>
      </c>
      <c r="E127" s="55">
        <v>0.8</v>
      </c>
      <c r="F127" s="56">
        <v>25.3</v>
      </c>
      <c r="G127" s="56">
        <v>7</v>
      </c>
      <c r="H127" s="54">
        <v>54100</v>
      </c>
      <c r="I127" s="54" t="s">
        <v>14</v>
      </c>
      <c r="J127" s="47">
        <v>361388</v>
      </c>
      <c r="K127" s="47">
        <v>43280</v>
      </c>
      <c r="L127" s="47">
        <v>1368730</v>
      </c>
      <c r="M127" s="47">
        <v>378700</v>
      </c>
    </row>
    <row r="128" spans="1:16" ht="15" hidden="1" customHeight="1" x14ac:dyDescent="0.2">
      <c r="A128" s="9" t="s">
        <v>16</v>
      </c>
      <c r="B128" s="57">
        <v>42130</v>
      </c>
      <c r="C128" s="58" t="s">
        <v>18</v>
      </c>
      <c r="D128" s="59"/>
      <c r="E128" s="59"/>
      <c r="F128" s="60"/>
      <c r="G128" s="59"/>
      <c r="H128" s="61"/>
      <c r="I128" s="61">
        <v>22000</v>
      </c>
      <c r="J128" s="47">
        <v>0</v>
      </c>
      <c r="K128" s="47">
        <v>0</v>
      </c>
      <c r="L128" s="47">
        <v>0</v>
      </c>
      <c r="M128" s="47">
        <v>0</v>
      </c>
    </row>
    <row r="129" spans="1:13" ht="15" hidden="1" customHeight="1" x14ac:dyDescent="0.2">
      <c r="A129" s="9" t="s">
        <v>41</v>
      </c>
      <c r="B129" s="2">
        <v>42131</v>
      </c>
      <c r="C129" s="46" t="s">
        <v>18</v>
      </c>
      <c r="D129" s="1"/>
      <c r="E129" s="1"/>
      <c r="F129" s="1"/>
      <c r="G129" s="1"/>
      <c r="H129" s="10">
        <v>0</v>
      </c>
      <c r="I129" s="10">
        <v>9988</v>
      </c>
      <c r="J129" s="47">
        <v>0</v>
      </c>
      <c r="K129" s="47">
        <v>0</v>
      </c>
      <c r="L129" s="47">
        <v>0</v>
      </c>
      <c r="M129" s="47">
        <v>0</v>
      </c>
    </row>
    <row r="130" spans="1:13" ht="15" hidden="1" customHeight="1" x14ac:dyDescent="0.2">
      <c r="A130" s="9" t="s">
        <v>16</v>
      </c>
      <c r="B130" s="57">
        <v>42133</v>
      </c>
      <c r="C130" s="58">
        <v>87</v>
      </c>
      <c r="D130" s="59">
        <v>7.46</v>
      </c>
      <c r="E130" s="59">
        <v>0.44</v>
      </c>
      <c r="F130" s="60">
        <v>17.600000000000001</v>
      </c>
      <c r="G130" s="59">
        <v>19</v>
      </c>
      <c r="H130" s="61">
        <v>64866</v>
      </c>
      <c r="I130" s="61"/>
      <c r="J130" s="47">
        <v>483900.36</v>
      </c>
      <c r="K130" s="47">
        <v>28541.040000000001</v>
      </c>
      <c r="L130" s="47">
        <v>1141641.6000000001</v>
      </c>
      <c r="M130" s="47">
        <v>1232454</v>
      </c>
    </row>
    <row r="131" spans="1:13" ht="15" hidden="1" customHeight="1" x14ac:dyDescent="0.2">
      <c r="A131" s="9" t="s">
        <v>16</v>
      </c>
      <c r="B131" s="57">
        <v>42133</v>
      </c>
      <c r="C131" s="58">
        <v>91</v>
      </c>
      <c r="D131" s="59">
        <v>5.88</v>
      </c>
      <c r="E131" s="59">
        <v>0.22</v>
      </c>
      <c r="F131" s="60">
        <v>10.6</v>
      </c>
      <c r="G131" s="59">
        <v>13</v>
      </c>
      <c r="H131" s="61">
        <v>4888</v>
      </c>
      <c r="I131" s="61"/>
      <c r="J131" s="47">
        <v>28741.439999999999</v>
      </c>
      <c r="K131" s="47">
        <v>1075.3599999999999</v>
      </c>
      <c r="L131" s="47">
        <v>51812.799999999996</v>
      </c>
      <c r="M131" s="47">
        <v>63544</v>
      </c>
    </row>
    <row r="132" spans="1:13" ht="15" hidden="1" customHeight="1" x14ac:dyDescent="0.2">
      <c r="A132" s="9" t="s">
        <v>41</v>
      </c>
      <c r="B132" s="57">
        <v>42134</v>
      </c>
      <c r="C132" s="58">
        <v>87</v>
      </c>
      <c r="D132" s="59">
        <v>7.04</v>
      </c>
      <c r="E132" s="59">
        <v>0.45</v>
      </c>
      <c r="F132" s="60">
        <v>21.4</v>
      </c>
      <c r="G132" s="59">
        <v>25</v>
      </c>
      <c r="H132" s="61">
        <v>33053</v>
      </c>
      <c r="I132" s="61"/>
      <c r="J132" s="47">
        <v>232693.12</v>
      </c>
      <c r="K132" s="47">
        <v>14873.85</v>
      </c>
      <c r="L132" s="47">
        <v>707334.2</v>
      </c>
      <c r="M132" s="47">
        <v>826325</v>
      </c>
    </row>
    <row r="133" spans="1:13" ht="15" hidden="1" customHeight="1" x14ac:dyDescent="0.2">
      <c r="A133" s="9" t="s">
        <v>41</v>
      </c>
      <c r="B133" s="2">
        <v>42134</v>
      </c>
      <c r="C133" s="35">
        <v>87</v>
      </c>
      <c r="D133" s="10">
        <v>8.5500000000000007</v>
      </c>
      <c r="E133" s="10">
        <v>0.38</v>
      </c>
      <c r="F133" s="10">
        <v>10.9</v>
      </c>
      <c r="G133" s="10">
        <v>16</v>
      </c>
      <c r="H133" s="10">
        <v>50005</v>
      </c>
      <c r="I133" s="10"/>
      <c r="J133" s="47">
        <v>427542.75000000006</v>
      </c>
      <c r="K133" s="47">
        <v>19001.900000000001</v>
      </c>
      <c r="L133" s="47">
        <v>545054.5</v>
      </c>
      <c r="M133" s="47">
        <v>800080</v>
      </c>
    </row>
    <row r="134" spans="1:13" ht="15" hidden="1" customHeight="1" x14ac:dyDescent="0.2">
      <c r="A134" s="9" t="s">
        <v>13</v>
      </c>
      <c r="B134" s="2">
        <v>42134</v>
      </c>
      <c r="C134" s="35" t="s">
        <v>18</v>
      </c>
      <c r="D134" s="10" t="s">
        <v>14</v>
      </c>
      <c r="E134" s="10" t="s">
        <v>14</v>
      </c>
      <c r="F134" s="10" t="s">
        <v>14</v>
      </c>
      <c r="G134" s="10" t="s">
        <v>14</v>
      </c>
      <c r="H134" s="10" t="s">
        <v>14</v>
      </c>
      <c r="I134" s="10">
        <v>52743</v>
      </c>
      <c r="J134" s="47">
        <v>0</v>
      </c>
      <c r="K134" s="47">
        <v>0</v>
      </c>
      <c r="L134" s="47">
        <v>0</v>
      </c>
      <c r="M134" s="47">
        <v>0</v>
      </c>
    </row>
    <row r="135" spans="1:13" ht="15" hidden="1" customHeight="1" x14ac:dyDescent="0.2">
      <c r="A135" s="9" t="s">
        <v>41</v>
      </c>
      <c r="B135" s="2">
        <v>42138</v>
      </c>
      <c r="C135" s="35">
        <v>87</v>
      </c>
      <c r="D135" s="10">
        <v>8.32</v>
      </c>
      <c r="E135" s="10">
        <v>0.44</v>
      </c>
      <c r="F135" s="10">
        <v>19.3</v>
      </c>
      <c r="G135" s="10">
        <v>15</v>
      </c>
      <c r="H135" s="10">
        <v>29980</v>
      </c>
      <c r="I135" s="10"/>
      <c r="J135" s="47">
        <v>249433.60000000001</v>
      </c>
      <c r="K135" s="47">
        <v>13191.2</v>
      </c>
      <c r="L135" s="47">
        <v>578614</v>
      </c>
      <c r="M135" s="47">
        <v>449700</v>
      </c>
    </row>
    <row r="136" spans="1:13" ht="15" hidden="1" customHeight="1" x14ac:dyDescent="0.2">
      <c r="A136" s="9" t="s">
        <v>17</v>
      </c>
      <c r="B136" s="57">
        <v>42138</v>
      </c>
      <c r="C136" s="58">
        <v>82.8</v>
      </c>
      <c r="D136" s="59">
        <v>7.27</v>
      </c>
      <c r="E136" s="59">
        <v>0.53</v>
      </c>
      <c r="F136" s="60">
        <v>21.3</v>
      </c>
      <c r="G136" s="59">
        <v>17</v>
      </c>
      <c r="H136" s="61">
        <v>45095</v>
      </c>
      <c r="I136" s="61"/>
      <c r="J136" s="109">
        <v>327840.64999999997</v>
      </c>
      <c r="K136" s="109">
        <v>23900.350000000002</v>
      </c>
      <c r="L136" s="109">
        <v>960523.5</v>
      </c>
      <c r="M136" s="109">
        <v>766615</v>
      </c>
    </row>
    <row r="137" spans="1:13" ht="15" hidden="1" customHeight="1" x14ac:dyDescent="0.2">
      <c r="A137" s="9" t="s">
        <v>16</v>
      </c>
      <c r="B137" s="57">
        <v>42140</v>
      </c>
      <c r="C137" s="58">
        <v>87</v>
      </c>
      <c r="D137" s="63">
        <v>7</v>
      </c>
      <c r="E137" s="59">
        <v>0.52</v>
      </c>
      <c r="F137" s="60">
        <v>21</v>
      </c>
      <c r="G137" s="59">
        <v>19</v>
      </c>
      <c r="H137" s="61">
        <v>83853</v>
      </c>
      <c r="I137" s="61"/>
      <c r="J137" s="47">
        <v>586971</v>
      </c>
      <c r="K137" s="47">
        <v>43603.560000000005</v>
      </c>
      <c r="L137" s="47">
        <v>1760913</v>
      </c>
      <c r="M137" s="47">
        <v>1593207</v>
      </c>
    </row>
    <row r="138" spans="1:13" ht="15" hidden="1" customHeight="1" x14ac:dyDescent="0.2">
      <c r="A138" s="9" t="s">
        <v>16</v>
      </c>
      <c r="B138" s="2">
        <v>42140</v>
      </c>
      <c r="C138" s="35">
        <v>87</v>
      </c>
      <c r="D138" s="10">
        <v>5.72</v>
      </c>
      <c r="E138" s="10">
        <v>0.56000000000000005</v>
      </c>
      <c r="F138" s="10">
        <v>23.5</v>
      </c>
      <c r="G138" s="10">
        <v>30</v>
      </c>
      <c r="H138" s="10">
        <v>25039</v>
      </c>
      <c r="I138" s="10"/>
      <c r="J138" s="47">
        <v>143223.07999999999</v>
      </c>
      <c r="K138" s="47">
        <v>14021.840000000002</v>
      </c>
      <c r="L138" s="47">
        <v>588416.5</v>
      </c>
      <c r="M138" s="47">
        <v>751170</v>
      </c>
    </row>
    <row r="139" spans="1:13" ht="15" hidden="1" customHeight="1" x14ac:dyDescent="0.2">
      <c r="A139" s="9" t="s">
        <v>41</v>
      </c>
      <c r="B139" s="2">
        <v>42141</v>
      </c>
      <c r="C139" s="35">
        <v>87</v>
      </c>
      <c r="D139" s="10">
        <v>7.06</v>
      </c>
      <c r="E139" s="10">
        <v>0.49</v>
      </c>
      <c r="F139" s="10">
        <v>21.1</v>
      </c>
      <c r="G139" s="10">
        <v>26</v>
      </c>
      <c r="H139" s="10">
        <v>20110</v>
      </c>
      <c r="I139" s="10"/>
      <c r="J139" s="47">
        <v>141976.6</v>
      </c>
      <c r="K139" s="47">
        <v>9853.9</v>
      </c>
      <c r="L139" s="47">
        <v>424321</v>
      </c>
      <c r="M139" s="47">
        <v>522860</v>
      </c>
    </row>
    <row r="140" spans="1:13" ht="15" hidden="1" customHeight="1" x14ac:dyDescent="0.2">
      <c r="A140" s="9" t="s">
        <v>41</v>
      </c>
      <c r="B140" s="50">
        <v>42141</v>
      </c>
      <c r="C140" s="51">
        <v>87</v>
      </c>
      <c r="D140" s="52">
        <v>8.19</v>
      </c>
      <c r="E140" s="52">
        <v>0.47</v>
      </c>
      <c r="F140" s="52">
        <v>19.2</v>
      </c>
      <c r="G140" s="52">
        <v>16</v>
      </c>
      <c r="H140" s="53">
        <v>39627</v>
      </c>
      <c r="I140" s="54"/>
      <c r="J140" s="47">
        <v>324545.13</v>
      </c>
      <c r="K140" s="47">
        <v>18624.689999999999</v>
      </c>
      <c r="L140" s="47">
        <v>760838.4</v>
      </c>
      <c r="M140" s="47">
        <v>634032</v>
      </c>
    </row>
    <row r="141" spans="1:13" ht="15" hidden="1" customHeight="1" x14ac:dyDescent="0.2">
      <c r="A141" s="9" t="s">
        <v>16</v>
      </c>
      <c r="B141" s="50">
        <v>42144</v>
      </c>
      <c r="C141" s="51">
        <v>87</v>
      </c>
      <c r="D141" s="52">
        <v>7.23</v>
      </c>
      <c r="E141" s="52">
        <v>0.55000000000000004</v>
      </c>
      <c r="F141" s="52">
        <v>19.899999999999999</v>
      </c>
      <c r="G141" s="52">
        <v>19</v>
      </c>
      <c r="H141" s="53">
        <v>15048</v>
      </c>
      <c r="I141" s="54"/>
      <c r="J141" s="47">
        <v>108797.04000000001</v>
      </c>
      <c r="K141" s="47">
        <v>8276.4000000000015</v>
      </c>
      <c r="L141" s="47">
        <v>299455.19999999995</v>
      </c>
      <c r="M141" s="47">
        <v>285912</v>
      </c>
    </row>
    <row r="142" spans="1:13" ht="15" hidden="1" customHeight="1" x14ac:dyDescent="0.2">
      <c r="A142" s="9" t="s">
        <v>16</v>
      </c>
      <c r="B142" s="64">
        <v>42144</v>
      </c>
      <c r="C142" s="51">
        <v>87</v>
      </c>
      <c r="D142" s="55">
        <v>5.56</v>
      </c>
      <c r="E142" s="55">
        <v>0.52</v>
      </c>
      <c r="F142" s="56">
        <v>22.1</v>
      </c>
      <c r="G142" s="56">
        <v>32</v>
      </c>
      <c r="H142" s="53">
        <v>24849</v>
      </c>
      <c r="I142" s="54"/>
      <c r="J142" s="47">
        <v>138160.44</v>
      </c>
      <c r="K142" s="47">
        <v>12921.48</v>
      </c>
      <c r="L142" s="47">
        <v>549162.9</v>
      </c>
      <c r="M142" s="47">
        <v>795168</v>
      </c>
    </row>
    <row r="143" spans="1:13" ht="15" hidden="1" customHeight="1" x14ac:dyDescent="0.2">
      <c r="A143" s="9" t="s">
        <v>41</v>
      </c>
      <c r="B143" s="2">
        <v>42145</v>
      </c>
      <c r="C143" s="46" t="s">
        <v>18</v>
      </c>
      <c r="D143" s="1"/>
      <c r="E143" s="1"/>
      <c r="F143" s="1"/>
      <c r="G143" s="1"/>
      <c r="H143" s="10">
        <v>0</v>
      </c>
      <c r="I143" s="10">
        <v>19944</v>
      </c>
      <c r="J143" s="47">
        <v>0</v>
      </c>
      <c r="K143" s="47">
        <v>0</v>
      </c>
      <c r="L143" s="47">
        <v>0</v>
      </c>
      <c r="M143" s="47">
        <v>0</v>
      </c>
    </row>
    <row r="144" spans="1:13" ht="15" hidden="1" customHeight="1" x14ac:dyDescent="0.2">
      <c r="A144" s="9" t="s">
        <v>17</v>
      </c>
      <c r="B144" s="57">
        <v>42145</v>
      </c>
      <c r="C144" s="67">
        <v>82.4</v>
      </c>
      <c r="D144" s="59">
        <v>8.5</v>
      </c>
      <c r="E144" s="59">
        <v>0.46</v>
      </c>
      <c r="F144" s="60">
        <v>17.600000000000001</v>
      </c>
      <c r="G144" s="59">
        <v>18</v>
      </c>
      <c r="H144" s="61">
        <v>79950</v>
      </c>
      <c r="I144" s="61"/>
      <c r="J144" s="109">
        <v>679575</v>
      </c>
      <c r="K144" s="109">
        <v>36777</v>
      </c>
      <c r="L144" s="109">
        <v>1407120</v>
      </c>
      <c r="M144" s="109">
        <v>1439100</v>
      </c>
    </row>
    <row r="145" spans="1:13" ht="15" hidden="1" customHeight="1" x14ac:dyDescent="0.2">
      <c r="A145" s="9" t="s">
        <v>41</v>
      </c>
      <c r="B145" s="50">
        <v>42146</v>
      </c>
      <c r="C145" s="51">
        <v>87</v>
      </c>
      <c r="D145" s="52">
        <v>6.93</v>
      </c>
      <c r="E145" s="52">
        <v>0.45</v>
      </c>
      <c r="F145" s="52">
        <v>20.100000000000001</v>
      </c>
      <c r="G145" s="52">
        <v>26</v>
      </c>
      <c r="H145" s="53">
        <v>65246</v>
      </c>
      <c r="I145" s="54"/>
      <c r="J145" s="47">
        <v>452154.77999999997</v>
      </c>
      <c r="K145" s="47">
        <v>29360.7</v>
      </c>
      <c r="L145" s="47">
        <v>1311444.6000000001</v>
      </c>
      <c r="M145" s="47">
        <v>1696396</v>
      </c>
    </row>
    <row r="146" spans="1:13" ht="15" hidden="1" customHeight="1" x14ac:dyDescent="0.2">
      <c r="A146" s="9" t="s">
        <v>41</v>
      </c>
      <c r="B146" s="50">
        <v>42146</v>
      </c>
      <c r="C146" s="51">
        <v>87</v>
      </c>
      <c r="D146" s="52">
        <v>8.43</v>
      </c>
      <c r="E146" s="52">
        <v>0.45</v>
      </c>
      <c r="F146" s="52">
        <v>17.600000000000001</v>
      </c>
      <c r="G146" s="52">
        <v>17</v>
      </c>
      <c r="H146" s="53">
        <v>30178</v>
      </c>
      <c r="I146" s="54"/>
      <c r="J146" s="47">
        <v>254400.53999999998</v>
      </c>
      <c r="K146" s="47">
        <v>13580.1</v>
      </c>
      <c r="L146" s="47">
        <v>531132.80000000005</v>
      </c>
      <c r="M146" s="47">
        <v>513026</v>
      </c>
    </row>
    <row r="147" spans="1:13" ht="15" hidden="1" customHeight="1" x14ac:dyDescent="0.2">
      <c r="A147" s="9" t="s">
        <v>16</v>
      </c>
      <c r="B147" s="50">
        <v>42146</v>
      </c>
      <c r="C147" s="51">
        <v>87</v>
      </c>
      <c r="D147" s="52">
        <v>7.18</v>
      </c>
      <c r="E147" s="52">
        <v>0.57999999999999996</v>
      </c>
      <c r="F147" s="52">
        <v>19.7</v>
      </c>
      <c r="G147" s="52">
        <v>21</v>
      </c>
      <c r="H147" s="53">
        <v>45052</v>
      </c>
      <c r="I147" s="54"/>
      <c r="J147" s="47">
        <v>323473.36</v>
      </c>
      <c r="K147" s="47">
        <v>26130.16</v>
      </c>
      <c r="L147" s="47">
        <v>887524.4</v>
      </c>
      <c r="M147" s="47">
        <v>946092</v>
      </c>
    </row>
    <row r="148" spans="1:13" ht="15" hidden="1" customHeight="1" x14ac:dyDescent="0.2">
      <c r="A148" s="9" t="s">
        <v>16</v>
      </c>
      <c r="B148" s="57">
        <v>42146</v>
      </c>
      <c r="C148" s="58">
        <v>87</v>
      </c>
      <c r="D148" s="59">
        <v>5.7</v>
      </c>
      <c r="E148" s="63">
        <v>0.56000000000000005</v>
      </c>
      <c r="F148" s="60">
        <v>22.7</v>
      </c>
      <c r="G148" s="59">
        <v>32</v>
      </c>
      <c r="H148" s="61">
        <v>25432</v>
      </c>
      <c r="I148" s="61"/>
      <c r="J148" s="47">
        <v>144962.4</v>
      </c>
      <c r="K148" s="47">
        <v>14241.920000000002</v>
      </c>
      <c r="L148" s="47">
        <v>577306.4</v>
      </c>
      <c r="M148" s="47">
        <v>813824</v>
      </c>
    </row>
    <row r="149" spans="1:13" ht="15" hidden="1" customHeight="1" x14ac:dyDescent="0.2">
      <c r="A149" s="9" t="s">
        <v>16</v>
      </c>
      <c r="B149" s="57">
        <v>42146</v>
      </c>
      <c r="C149" s="58">
        <v>91</v>
      </c>
      <c r="D149" s="59">
        <v>5.65</v>
      </c>
      <c r="E149" s="59">
        <v>0.22</v>
      </c>
      <c r="F149" s="60">
        <v>11.4</v>
      </c>
      <c r="G149" s="59">
        <v>9</v>
      </c>
      <c r="H149" s="61">
        <v>35032</v>
      </c>
      <c r="I149" s="61"/>
      <c r="J149" s="47">
        <v>197930.80000000002</v>
      </c>
      <c r="K149" s="47">
        <v>7707.04</v>
      </c>
      <c r="L149" s="47">
        <v>399364.8</v>
      </c>
      <c r="M149" s="47">
        <v>315288</v>
      </c>
    </row>
    <row r="150" spans="1:13" ht="15" hidden="1" customHeight="1" x14ac:dyDescent="0.2">
      <c r="A150" s="9" t="s">
        <v>41</v>
      </c>
      <c r="B150" s="57">
        <v>42147</v>
      </c>
      <c r="C150" s="58">
        <v>87</v>
      </c>
      <c r="D150" s="59">
        <v>7.03</v>
      </c>
      <c r="E150" s="63">
        <v>0.5</v>
      </c>
      <c r="F150" s="60">
        <v>20.8</v>
      </c>
      <c r="G150" s="59">
        <v>28</v>
      </c>
      <c r="H150" s="61">
        <v>20193</v>
      </c>
      <c r="I150" s="61"/>
      <c r="J150" s="47">
        <v>141956.79</v>
      </c>
      <c r="K150" s="47">
        <v>10096.5</v>
      </c>
      <c r="L150" s="47">
        <v>420014.4</v>
      </c>
      <c r="M150" s="47">
        <v>565404</v>
      </c>
    </row>
    <row r="151" spans="1:13" ht="15" hidden="1" customHeight="1" x14ac:dyDescent="0.2">
      <c r="A151" s="9" t="s">
        <v>41</v>
      </c>
      <c r="B151" s="2">
        <v>42147</v>
      </c>
      <c r="C151" s="35">
        <v>87</v>
      </c>
      <c r="D151" s="10">
        <v>8.3699999999999992</v>
      </c>
      <c r="E151" s="10">
        <v>0.51</v>
      </c>
      <c r="F151" s="10">
        <v>10.199999999999999</v>
      </c>
      <c r="G151" s="10">
        <v>19</v>
      </c>
      <c r="H151" s="10">
        <v>45116</v>
      </c>
      <c r="I151" s="10"/>
      <c r="J151" s="47">
        <v>377620.92</v>
      </c>
      <c r="K151" s="47">
        <v>23009.16</v>
      </c>
      <c r="L151" s="47">
        <v>460183.19999999995</v>
      </c>
      <c r="M151" s="47">
        <v>857204</v>
      </c>
    </row>
    <row r="152" spans="1:13" ht="15" hidden="1" customHeight="1" x14ac:dyDescent="0.2">
      <c r="A152" s="9" t="s">
        <v>41</v>
      </c>
      <c r="B152" s="2">
        <v>42147</v>
      </c>
      <c r="C152" s="35">
        <v>91</v>
      </c>
      <c r="D152" s="10">
        <v>7</v>
      </c>
      <c r="E152" s="10">
        <v>0.19</v>
      </c>
      <c r="F152" s="10">
        <v>10.4</v>
      </c>
      <c r="G152" s="10">
        <v>8</v>
      </c>
      <c r="H152" s="10">
        <v>10049</v>
      </c>
      <c r="I152" s="10"/>
      <c r="J152" s="47">
        <v>70343</v>
      </c>
      <c r="K152" s="47">
        <v>1909.31</v>
      </c>
      <c r="L152" s="47">
        <v>104509.6</v>
      </c>
      <c r="M152" s="47">
        <v>80392</v>
      </c>
    </row>
    <row r="153" spans="1:13" ht="15" hidden="1" customHeight="1" x14ac:dyDescent="0.2">
      <c r="A153" s="9" t="s">
        <v>17</v>
      </c>
      <c r="B153" s="2">
        <v>42151</v>
      </c>
      <c r="C153" s="35" t="s">
        <v>18</v>
      </c>
      <c r="D153" s="10"/>
      <c r="E153" s="10"/>
      <c r="F153" s="10"/>
      <c r="G153" s="10"/>
      <c r="H153" s="10"/>
      <c r="I153" s="10">
        <v>29861</v>
      </c>
      <c r="J153" s="47">
        <v>0</v>
      </c>
      <c r="K153" s="47">
        <v>0</v>
      </c>
      <c r="L153" s="47">
        <v>0</v>
      </c>
      <c r="M153" s="47">
        <v>0</v>
      </c>
    </row>
    <row r="154" spans="1:13" ht="15" hidden="1" customHeight="1" x14ac:dyDescent="0.2">
      <c r="A154" s="9" t="s">
        <v>16</v>
      </c>
      <c r="B154" s="57">
        <v>42151</v>
      </c>
      <c r="C154" s="58">
        <v>87</v>
      </c>
      <c r="D154" s="59">
        <v>7.94</v>
      </c>
      <c r="E154" s="59">
        <v>0.54</v>
      </c>
      <c r="F154" s="60">
        <v>20.399999999999999</v>
      </c>
      <c r="G154" s="59">
        <v>22</v>
      </c>
      <c r="H154" s="61">
        <v>15113</v>
      </c>
      <c r="I154" s="61"/>
      <c r="J154" s="47">
        <v>119997.22</v>
      </c>
      <c r="K154" s="47">
        <v>8161.02</v>
      </c>
      <c r="L154" s="47">
        <v>308305.19999999995</v>
      </c>
      <c r="M154" s="47">
        <v>332486</v>
      </c>
    </row>
    <row r="155" spans="1:13" ht="15" hidden="1" customHeight="1" x14ac:dyDescent="0.2">
      <c r="A155" s="9" t="s">
        <v>16</v>
      </c>
      <c r="B155" s="57">
        <v>42151</v>
      </c>
      <c r="C155" s="58" t="s">
        <v>18</v>
      </c>
      <c r="D155" s="59"/>
      <c r="E155" s="59"/>
      <c r="F155" s="60"/>
      <c r="G155" s="59"/>
      <c r="H155" s="61"/>
      <c r="I155" s="61">
        <v>15045</v>
      </c>
      <c r="J155" s="47">
        <v>0</v>
      </c>
      <c r="K155" s="47">
        <v>0</v>
      </c>
      <c r="L155" s="47">
        <v>0</v>
      </c>
      <c r="M155" s="47">
        <v>0</v>
      </c>
    </row>
    <row r="156" spans="1:13" ht="15" hidden="1" customHeight="1" x14ac:dyDescent="0.2">
      <c r="A156" s="9" t="s">
        <v>13</v>
      </c>
      <c r="B156" s="2">
        <v>42152</v>
      </c>
      <c r="C156" s="35">
        <v>87</v>
      </c>
      <c r="D156" s="10">
        <v>8.94</v>
      </c>
      <c r="E156" s="10">
        <v>0.54</v>
      </c>
      <c r="F156" s="10">
        <v>20.399999999999999</v>
      </c>
      <c r="G156" s="10">
        <v>22</v>
      </c>
      <c r="H156" s="10">
        <v>64860</v>
      </c>
      <c r="I156" s="10" t="s">
        <v>14</v>
      </c>
      <c r="J156" s="47">
        <v>579848.4</v>
      </c>
      <c r="K156" s="47">
        <v>35024.400000000001</v>
      </c>
      <c r="L156" s="47">
        <v>1323144</v>
      </c>
      <c r="M156" s="47">
        <v>1426920</v>
      </c>
    </row>
    <row r="157" spans="1:13" ht="15" hidden="1" customHeight="1" x14ac:dyDescent="0.2">
      <c r="A157" s="9" t="s">
        <v>41</v>
      </c>
      <c r="B157" s="2">
        <v>42153</v>
      </c>
      <c r="C157" s="35" t="s">
        <v>18</v>
      </c>
      <c r="D157" s="10"/>
      <c r="E157" s="10"/>
      <c r="F157" s="10"/>
      <c r="G157" s="10"/>
      <c r="H157" s="10">
        <v>0</v>
      </c>
      <c r="I157" s="10">
        <v>10125</v>
      </c>
      <c r="J157" s="47">
        <v>0</v>
      </c>
      <c r="K157" s="47">
        <v>0</v>
      </c>
      <c r="L157" s="47">
        <v>0</v>
      </c>
      <c r="M157" s="47">
        <v>0</v>
      </c>
    </row>
    <row r="158" spans="1:13" ht="15" hidden="1" customHeight="1" x14ac:dyDescent="0.2">
      <c r="A158" s="9" t="s">
        <v>41</v>
      </c>
      <c r="B158" s="2">
        <v>42154</v>
      </c>
      <c r="C158" s="46">
        <v>87</v>
      </c>
      <c r="D158" s="1">
        <v>6.74</v>
      </c>
      <c r="E158" s="1">
        <v>0.53</v>
      </c>
      <c r="F158" s="1">
        <v>19.899999999999999</v>
      </c>
      <c r="G158" s="1">
        <v>29</v>
      </c>
      <c r="H158" s="10">
        <v>75217</v>
      </c>
      <c r="I158" s="10"/>
      <c r="J158" s="47">
        <v>506962.58</v>
      </c>
      <c r="K158" s="47">
        <v>39865.01</v>
      </c>
      <c r="L158" s="47">
        <v>1496818.2999999998</v>
      </c>
      <c r="M158" s="47">
        <v>2181293</v>
      </c>
    </row>
    <row r="159" spans="1:13" ht="15" hidden="1" customHeight="1" x14ac:dyDescent="0.2">
      <c r="A159" s="9" t="s">
        <v>41</v>
      </c>
      <c r="B159" s="2">
        <v>42154</v>
      </c>
      <c r="C159" s="35">
        <v>87</v>
      </c>
      <c r="D159" s="10">
        <v>8.36</v>
      </c>
      <c r="E159" s="10">
        <v>0.56000000000000005</v>
      </c>
      <c r="F159" s="10">
        <v>20.399999999999999</v>
      </c>
      <c r="G159" s="10">
        <v>16</v>
      </c>
      <c r="H159" s="10">
        <v>20135</v>
      </c>
      <c r="I159" s="10"/>
      <c r="J159" s="47">
        <v>168328.59999999998</v>
      </c>
      <c r="K159" s="47">
        <v>11275.6</v>
      </c>
      <c r="L159" s="47">
        <v>410754</v>
      </c>
      <c r="M159" s="47">
        <v>322160</v>
      </c>
    </row>
    <row r="160" spans="1:13" ht="15" hidden="1" customHeight="1" x14ac:dyDescent="0.2">
      <c r="A160" s="9" t="s">
        <v>16</v>
      </c>
      <c r="B160" s="2">
        <v>42154</v>
      </c>
      <c r="C160" s="35">
        <v>87</v>
      </c>
      <c r="D160" s="10">
        <v>7.19</v>
      </c>
      <c r="E160" s="10">
        <v>0.63</v>
      </c>
      <c r="F160" s="10">
        <v>22.8</v>
      </c>
      <c r="G160" s="10">
        <v>19</v>
      </c>
      <c r="H160" s="10">
        <v>49966</v>
      </c>
      <c r="I160" s="10"/>
      <c r="J160" s="47">
        <v>359255.54000000004</v>
      </c>
      <c r="K160" s="47">
        <v>31478.58</v>
      </c>
      <c r="L160" s="47">
        <v>1139224.8</v>
      </c>
      <c r="M160" s="47">
        <v>949354</v>
      </c>
    </row>
    <row r="161" spans="1:13" ht="15" hidden="1" customHeight="1" x14ac:dyDescent="0.2">
      <c r="A161" s="9" t="s">
        <v>16</v>
      </c>
      <c r="B161" s="2">
        <v>42154</v>
      </c>
      <c r="C161" s="35">
        <v>87</v>
      </c>
      <c r="D161" s="10">
        <v>5.62</v>
      </c>
      <c r="E161" s="10">
        <v>0.62</v>
      </c>
      <c r="F161" s="10">
        <v>25.2</v>
      </c>
      <c r="G161" s="10">
        <v>36</v>
      </c>
      <c r="H161" s="10">
        <v>50179</v>
      </c>
      <c r="I161" s="10"/>
      <c r="J161" s="47">
        <v>282005.98</v>
      </c>
      <c r="K161" s="47">
        <v>31110.98</v>
      </c>
      <c r="L161" s="47">
        <v>1264510.8</v>
      </c>
      <c r="M161" s="47">
        <v>1806444</v>
      </c>
    </row>
    <row r="162" spans="1:13" ht="15" hidden="1" customHeight="1" x14ac:dyDescent="0.2">
      <c r="A162" s="9" t="s">
        <v>16</v>
      </c>
      <c r="B162" s="57">
        <v>42156</v>
      </c>
      <c r="C162" s="58">
        <v>87</v>
      </c>
      <c r="D162" s="59">
        <v>7.63</v>
      </c>
      <c r="E162" s="63">
        <v>0.5</v>
      </c>
      <c r="F162" s="60">
        <v>19.899999999999999</v>
      </c>
      <c r="G162" s="59">
        <v>15</v>
      </c>
      <c r="H162" s="61">
        <v>69361</v>
      </c>
      <c r="I162" s="61"/>
      <c r="J162" s="47">
        <v>529224.42999999993</v>
      </c>
      <c r="K162" s="47">
        <v>34680.5</v>
      </c>
      <c r="L162" s="47">
        <v>1380283.9</v>
      </c>
      <c r="M162" s="47">
        <v>1040415</v>
      </c>
    </row>
    <row r="163" spans="1:13" ht="15" hidden="1" customHeight="1" x14ac:dyDescent="0.2">
      <c r="A163" s="9" t="s">
        <v>16</v>
      </c>
      <c r="B163" s="57">
        <v>42156</v>
      </c>
      <c r="C163" s="58">
        <v>91</v>
      </c>
      <c r="D163" s="59">
        <v>5.66</v>
      </c>
      <c r="E163" s="59">
        <v>0.23</v>
      </c>
      <c r="F163" s="60">
        <v>14.9</v>
      </c>
      <c r="G163" s="59">
        <v>9</v>
      </c>
      <c r="H163" s="61">
        <v>19935</v>
      </c>
      <c r="I163" s="61"/>
      <c r="J163" s="47">
        <v>112832.1</v>
      </c>
      <c r="K163" s="47">
        <v>4585.05</v>
      </c>
      <c r="L163" s="47">
        <v>297031.5</v>
      </c>
      <c r="M163" s="47">
        <v>179415</v>
      </c>
    </row>
    <row r="164" spans="1:13" ht="15" hidden="1" customHeight="1" x14ac:dyDescent="0.2">
      <c r="A164" s="9" t="s">
        <v>13</v>
      </c>
      <c r="B164" s="57">
        <v>42157</v>
      </c>
      <c r="C164" s="58">
        <v>87.7</v>
      </c>
      <c r="D164" s="63">
        <v>6.83</v>
      </c>
      <c r="E164" s="59">
        <v>0.43</v>
      </c>
      <c r="F164" s="60">
        <v>21.2</v>
      </c>
      <c r="G164" s="59">
        <v>34</v>
      </c>
      <c r="H164" s="61">
        <v>59915</v>
      </c>
      <c r="I164" s="61"/>
      <c r="J164" s="47">
        <v>409219.45</v>
      </c>
      <c r="K164" s="47">
        <v>25763.45</v>
      </c>
      <c r="L164" s="47">
        <v>1270198</v>
      </c>
      <c r="M164" s="47">
        <v>2037110</v>
      </c>
    </row>
    <row r="165" spans="1:13" ht="15" hidden="1" customHeight="1" x14ac:dyDescent="0.2">
      <c r="A165" s="9" t="s">
        <v>41</v>
      </c>
      <c r="B165" s="50">
        <v>42158</v>
      </c>
      <c r="C165" s="51">
        <v>87</v>
      </c>
      <c r="D165" s="52">
        <v>8.74</v>
      </c>
      <c r="E165" s="52">
        <v>0.41</v>
      </c>
      <c r="F165" s="52">
        <v>18.100000000000001</v>
      </c>
      <c r="G165" s="52">
        <v>13</v>
      </c>
      <c r="H165" s="53">
        <v>55318</v>
      </c>
      <c r="I165" s="54"/>
      <c r="J165" s="47">
        <v>483479.32</v>
      </c>
      <c r="K165" s="47">
        <v>22680.379999999997</v>
      </c>
      <c r="L165" s="47">
        <v>1001255.8</v>
      </c>
      <c r="M165" s="47">
        <v>719134</v>
      </c>
    </row>
    <row r="166" spans="1:13" ht="15" hidden="1" customHeight="1" x14ac:dyDescent="0.2">
      <c r="A166" s="9" t="s">
        <v>41</v>
      </c>
      <c r="B166" s="50">
        <v>42158</v>
      </c>
      <c r="C166" s="51">
        <v>91</v>
      </c>
      <c r="D166" s="52">
        <v>6.85</v>
      </c>
      <c r="E166" s="52">
        <v>0.19</v>
      </c>
      <c r="F166" s="52">
        <v>13.5</v>
      </c>
      <c r="G166" s="52">
        <v>8</v>
      </c>
      <c r="H166" s="53">
        <v>25128</v>
      </c>
      <c r="I166" s="54"/>
      <c r="J166" s="47">
        <v>172126.8</v>
      </c>
      <c r="K166" s="47">
        <v>4774.32</v>
      </c>
      <c r="L166" s="47">
        <v>339228</v>
      </c>
      <c r="M166" s="47">
        <v>201024</v>
      </c>
    </row>
    <row r="167" spans="1:13" ht="15" hidden="1" customHeight="1" x14ac:dyDescent="0.2">
      <c r="A167" s="9" t="s">
        <v>17</v>
      </c>
      <c r="B167" s="64">
        <v>42161</v>
      </c>
      <c r="C167" s="65">
        <v>84.9</v>
      </c>
      <c r="D167" s="66">
        <v>7.03</v>
      </c>
      <c r="E167" s="55">
        <v>0.47</v>
      </c>
      <c r="F167" s="56">
        <v>23.8</v>
      </c>
      <c r="G167" s="56">
        <v>16</v>
      </c>
      <c r="H167" s="54">
        <v>89924</v>
      </c>
      <c r="I167" s="54"/>
      <c r="J167" s="109">
        <v>632165.72</v>
      </c>
      <c r="K167" s="109">
        <v>42264.28</v>
      </c>
      <c r="L167" s="109">
        <v>2140191.2000000002</v>
      </c>
      <c r="M167" s="109">
        <v>1438784</v>
      </c>
    </row>
    <row r="168" spans="1:13" ht="15" hidden="1" customHeight="1" x14ac:dyDescent="0.2">
      <c r="A168" s="9" t="s">
        <v>17</v>
      </c>
      <c r="B168" s="57">
        <v>42162</v>
      </c>
      <c r="C168" s="58" t="s">
        <v>18</v>
      </c>
      <c r="D168" s="59"/>
      <c r="E168" s="59"/>
      <c r="F168" s="60"/>
      <c r="G168" s="59"/>
      <c r="H168" s="61"/>
      <c r="I168" s="61">
        <v>14787</v>
      </c>
      <c r="J168" s="47">
        <v>0</v>
      </c>
      <c r="K168" s="47">
        <v>0</v>
      </c>
      <c r="L168" s="47">
        <v>0</v>
      </c>
      <c r="M168" s="47">
        <v>0</v>
      </c>
    </row>
    <row r="169" spans="1:13" ht="15" hidden="1" customHeight="1" x14ac:dyDescent="0.2">
      <c r="A169" s="9" t="s">
        <v>41</v>
      </c>
      <c r="B169" s="57">
        <v>42163</v>
      </c>
      <c r="C169" s="58" t="s">
        <v>18</v>
      </c>
      <c r="D169" s="59"/>
      <c r="E169" s="59"/>
      <c r="F169" s="60"/>
      <c r="G169" s="59"/>
      <c r="H169" s="61">
        <v>0</v>
      </c>
      <c r="I169" s="61">
        <v>10017</v>
      </c>
      <c r="J169" s="47">
        <v>0</v>
      </c>
      <c r="K169" s="47">
        <v>0</v>
      </c>
      <c r="L169" s="47">
        <v>0</v>
      </c>
      <c r="M169" s="47">
        <v>0</v>
      </c>
    </row>
    <row r="170" spans="1:13" ht="15" hidden="1" customHeight="1" x14ac:dyDescent="0.2">
      <c r="A170" s="9" t="s">
        <v>16</v>
      </c>
      <c r="B170" s="2">
        <v>42163</v>
      </c>
      <c r="C170" s="35" t="s">
        <v>18</v>
      </c>
      <c r="D170" s="10"/>
      <c r="E170" s="10"/>
      <c r="F170" s="10"/>
      <c r="G170" s="10"/>
      <c r="H170" s="10"/>
      <c r="I170" s="10">
        <v>14990</v>
      </c>
      <c r="J170" s="47">
        <v>0</v>
      </c>
      <c r="K170" s="47">
        <v>0</v>
      </c>
      <c r="L170" s="47">
        <v>0</v>
      </c>
      <c r="M170" s="47">
        <v>0</v>
      </c>
    </row>
    <row r="171" spans="1:13" ht="15" hidden="1" customHeight="1" x14ac:dyDescent="0.2">
      <c r="A171" s="9" t="s">
        <v>16</v>
      </c>
      <c r="B171" s="2">
        <v>42163</v>
      </c>
      <c r="C171" s="35">
        <v>87</v>
      </c>
      <c r="D171" s="10">
        <v>7.34</v>
      </c>
      <c r="E171" s="10">
        <v>0.44</v>
      </c>
      <c r="F171" s="10">
        <v>23</v>
      </c>
      <c r="G171" s="10">
        <v>13</v>
      </c>
      <c r="H171" s="10">
        <v>71810</v>
      </c>
      <c r="I171" s="10"/>
      <c r="J171" s="47">
        <v>527085.4</v>
      </c>
      <c r="K171" s="47">
        <v>31596.400000000001</v>
      </c>
      <c r="L171" s="47">
        <v>1651630</v>
      </c>
      <c r="M171" s="47">
        <v>933530</v>
      </c>
    </row>
    <row r="172" spans="1:13" ht="15" hidden="1" customHeight="1" x14ac:dyDescent="0.2">
      <c r="A172" s="9" t="s">
        <v>16</v>
      </c>
      <c r="B172" s="64">
        <v>42163</v>
      </c>
      <c r="C172" s="65">
        <v>87</v>
      </c>
      <c r="D172" s="66">
        <v>5.43</v>
      </c>
      <c r="E172" s="55">
        <v>0.44</v>
      </c>
      <c r="F172" s="56">
        <v>24.1</v>
      </c>
      <c r="G172" s="51">
        <v>31</v>
      </c>
      <c r="H172" s="62">
        <v>44545</v>
      </c>
      <c r="I172" s="54"/>
      <c r="J172" s="47">
        <v>241879.34999999998</v>
      </c>
      <c r="K172" s="47">
        <v>19599.8</v>
      </c>
      <c r="L172" s="47">
        <v>1073534.5</v>
      </c>
      <c r="M172" s="47">
        <v>1380895</v>
      </c>
    </row>
    <row r="173" spans="1:13" ht="15" hidden="1" customHeight="1" x14ac:dyDescent="0.2">
      <c r="A173" s="9" t="s">
        <v>41</v>
      </c>
      <c r="B173" s="2">
        <v>42166</v>
      </c>
      <c r="C173" s="46">
        <v>87</v>
      </c>
      <c r="D173" s="1">
        <v>6.64</v>
      </c>
      <c r="E173" s="1">
        <v>0.36</v>
      </c>
      <c r="F173" s="1">
        <v>22.1</v>
      </c>
      <c r="G173" s="1">
        <v>26</v>
      </c>
      <c r="H173" s="10">
        <v>49979</v>
      </c>
      <c r="I173" s="10"/>
      <c r="J173" s="47">
        <v>331860.56</v>
      </c>
      <c r="K173" s="47">
        <v>17992.439999999999</v>
      </c>
      <c r="L173" s="47">
        <v>1104535.9000000001</v>
      </c>
      <c r="M173" s="47">
        <v>1299454</v>
      </c>
    </row>
    <row r="174" spans="1:13" ht="15" hidden="1" customHeight="1" x14ac:dyDescent="0.2">
      <c r="A174" s="9" t="s">
        <v>41</v>
      </c>
      <c r="B174" s="57">
        <v>42166</v>
      </c>
      <c r="C174" s="58">
        <v>87</v>
      </c>
      <c r="D174" s="59">
        <v>8.4700000000000006</v>
      </c>
      <c r="E174" s="59">
        <v>0.39</v>
      </c>
      <c r="F174" s="60">
        <v>20.9</v>
      </c>
      <c r="G174" s="59">
        <v>11</v>
      </c>
      <c r="H174" s="61">
        <v>54351</v>
      </c>
      <c r="I174" s="61"/>
      <c r="J174" s="47">
        <v>460352.97000000003</v>
      </c>
      <c r="K174" s="47">
        <v>21196.89</v>
      </c>
      <c r="L174" s="47">
        <v>1135935.8999999999</v>
      </c>
      <c r="M174" s="47">
        <v>597861</v>
      </c>
    </row>
    <row r="175" spans="1:13" ht="15" hidden="1" customHeight="1" x14ac:dyDescent="0.2">
      <c r="A175" s="9" t="s">
        <v>41</v>
      </c>
      <c r="B175" s="57">
        <v>42168</v>
      </c>
      <c r="C175" s="58" t="s">
        <v>18</v>
      </c>
      <c r="D175" s="59"/>
      <c r="E175" s="59"/>
      <c r="F175" s="60"/>
      <c r="G175" s="59"/>
      <c r="H175" s="61">
        <v>0</v>
      </c>
      <c r="I175" s="61">
        <v>25031</v>
      </c>
      <c r="J175" s="47">
        <v>0</v>
      </c>
      <c r="K175" s="47">
        <v>0</v>
      </c>
      <c r="L175" s="47">
        <v>0</v>
      </c>
      <c r="M175" s="47">
        <v>0</v>
      </c>
    </row>
    <row r="176" spans="1:13" ht="15" hidden="1" customHeight="1" x14ac:dyDescent="0.2">
      <c r="A176" s="9" t="s">
        <v>13</v>
      </c>
      <c r="B176" s="2">
        <v>42168</v>
      </c>
      <c r="C176" s="35">
        <v>87</v>
      </c>
      <c r="D176" s="10">
        <v>8.94</v>
      </c>
      <c r="E176" s="10">
        <v>0.5</v>
      </c>
      <c r="F176" s="10">
        <v>17</v>
      </c>
      <c r="G176" s="10">
        <v>30</v>
      </c>
      <c r="H176" s="10">
        <v>24882</v>
      </c>
      <c r="I176" s="10"/>
      <c r="J176" s="47">
        <v>222445.08</v>
      </c>
      <c r="K176" s="47">
        <v>12441</v>
      </c>
      <c r="L176" s="47">
        <v>422994</v>
      </c>
      <c r="M176" s="47">
        <v>746460</v>
      </c>
    </row>
    <row r="177" spans="1:13" ht="15" hidden="1" customHeight="1" x14ac:dyDescent="0.2">
      <c r="A177" s="9" t="s">
        <v>13</v>
      </c>
      <c r="B177" s="2">
        <v>42168</v>
      </c>
      <c r="C177" s="35">
        <v>87</v>
      </c>
      <c r="D177" s="10">
        <v>7.52</v>
      </c>
      <c r="E177" s="10">
        <v>0.51</v>
      </c>
      <c r="F177" s="10">
        <v>10.7</v>
      </c>
      <c r="G177" s="10">
        <v>19</v>
      </c>
      <c r="H177" s="10">
        <v>25027</v>
      </c>
      <c r="I177" s="10" t="s">
        <v>14</v>
      </c>
      <c r="J177" s="47">
        <v>188203.03999999998</v>
      </c>
      <c r="K177" s="47">
        <v>12763.77</v>
      </c>
      <c r="L177" s="47">
        <v>267788.89999999997</v>
      </c>
      <c r="M177" s="47">
        <v>475513</v>
      </c>
    </row>
    <row r="178" spans="1:13" ht="15" hidden="1" customHeight="1" x14ac:dyDescent="0.2">
      <c r="A178" s="9" t="s">
        <v>13</v>
      </c>
      <c r="B178" s="50">
        <v>42168</v>
      </c>
      <c r="C178" s="51">
        <v>93.6</v>
      </c>
      <c r="D178" s="52">
        <v>7.13</v>
      </c>
      <c r="E178" s="52">
        <v>0.14000000000000001</v>
      </c>
      <c r="F178" s="52">
        <v>2.2000000000000002</v>
      </c>
      <c r="G178" s="52">
        <v>10</v>
      </c>
      <c r="H178" s="53">
        <v>14041</v>
      </c>
      <c r="I178" s="54" t="s">
        <v>14</v>
      </c>
      <c r="J178" s="47">
        <v>100112.33</v>
      </c>
      <c r="K178" s="47">
        <v>1965.7400000000002</v>
      </c>
      <c r="L178" s="47">
        <v>30890.2</v>
      </c>
      <c r="M178" s="47">
        <v>140410</v>
      </c>
    </row>
    <row r="179" spans="1:13" ht="15" hidden="1" customHeight="1" x14ac:dyDescent="0.2">
      <c r="A179" s="9" t="s">
        <v>16</v>
      </c>
      <c r="B179" s="50">
        <v>42168</v>
      </c>
      <c r="C179" s="51">
        <v>87</v>
      </c>
      <c r="D179" s="52">
        <v>7.47</v>
      </c>
      <c r="E179" s="52">
        <v>0.42</v>
      </c>
      <c r="F179" s="52">
        <v>15.9</v>
      </c>
      <c r="G179" s="52">
        <v>15</v>
      </c>
      <c r="H179" s="53">
        <v>30079</v>
      </c>
      <c r="I179" s="62"/>
      <c r="J179" s="47">
        <v>224690.13</v>
      </c>
      <c r="K179" s="47">
        <v>12633.18</v>
      </c>
      <c r="L179" s="47">
        <v>478256.10000000003</v>
      </c>
      <c r="M179" s="47">
        <v>451185</v>
      </c>
    </row>
    <row r="180" spans="1:13" ht="15" hidden="1" customHeight="1" x14ac:dyDescent="0.2">
      <c r="A180" s="9" t="s">
        <v>16</v>
      </c>
      <c r="B180" s="64">
        <v>42168</v>
      </c>
      <c r="C180" s="51">
        <v>87</v>
      </c>
      <c r="D180" s="55">
        <v>5.66</v>
      </c>
      <c r="E180" s="55">
        <v>0.48</v>
      </c>
      <c r="F180" s="56">
        <v>25.5</v>
      </c>
      <c r="G180" s="51">
        <v>41</v>
      </c>
      <c r="H180" s="54">
        <v>25135</v>
      </c>
      <c r="I180" s="54"/>
      <c r="J180" s="47">
        <v>142264.1</v>
      </c>
      <c r="K180" s="47">
        <v>12064.8</v>
      </c>
      <c r="L180" s="47">
        <v>640942.5</v>
      </c>
      <c r="M180" s="47">
        <v>1030535</v>
      </c>
    </row>
    <row r="181" spans="1:13" ht="15" hidden="1" customHeight="1" x14ac:dyDescent="0.2">
      <c r="A181" s="9" t="s">
        <v>41</v>
      </c>
      <c r="B181" s="57">
        <v>42169</v>
      </c>
      <c r="C181" s="58">
        <v>87</v>
      </c>
      <c r="D181" s="63">
        <v>6.95</v>
      </c>
      <c r="E181" s="63">
        <v>0.41</v>
      </c>
      <c r="F181" s="60">
        <v>22.1</v>
      </c>
      <c r="G181" s="59">
        <v>34</v>
      </c>
      <c r="H181" s="61">
        <v>20454</v>
      </c>
      <c r="I181" s="61"/>
      <c r="J181" s="47">
        <v>142155.30000000002</v>
      </c>
      <c r="K181" s="47">
        <v>8386.14</v>
      </c>
      <c r="L181" s="47">
        <v>452033.4</v>
      </c>
      <c r="M181" s="47">
        <v>695436</v>
      </c>
    </row>
    <row r="182" spans="1:13" ht="15" hidden="1" customHeight="1" x14ac:dyDescent="0.2">
      <c r="A182" s="9" t="s">
        <v>41</v>
      </c>
      <c r="B182" s="57">
        <v>42169</v>
      </c>
      <c r="C182" s="58">
        <v>87</v>
      </c>
      <c r="D182" s="59">
        <v>8.52</v>
      </c>
      <c r="E182" s="63">
        <v>0.36</v>
      </c>
      <c r="F182" s="60">
        <v>14.8</v>
      </c>
      <c r="G182" s="59">
        <v>13</v>
      </c>
      <c r="H182" s="61">
        <v>15420</v>
      </c>
      <c r="I182" s="61"/>
      <c r="J182" s="47">
        <v>131378.4</v>
      </c>
      <c r="K182" s="47">
        <v>5551.2</v>
      </c>
      <c r="L182" s="47">
        <v>228216</v>
      </c>
      <c r="M182" s="47">
        <v>200460</v>
      </c>
    </row>
    <row r="183" spans="1:13" ht="15" hidden="1" customHeight="1" x14ac:dyDescent="0.2">
      <c r="A183" s="9" t="s">
        <v>13</v>
      </c>
      <c r="B183" s="57">
        <v>42170</v>
      </c>
      <c r="C183" s="58">
        <v>87.2</v>
      </c>
      <c r="D183" s="59">
        <v>6.69</v>
      </c>
      <c r="E183" s="59">
        <v>0.41</v>
      </c>
      <c r="F183" s="60">
        <v>24.08</v>
      </c>
      <c r="G183" s="59">
        <v>34.6</v>
      </c>
      <c r="H183" s="61">
        <v>69983</v>
      </c>
      <c r="I183" s="61"/>
      <c r="J183" s="47">
        <v>468186.27</v>
      </c>
      <c r="K183" s="47">
        <v>28693.03</v>
      </c>
      <c r="L183" s="47">
        <v>1685190.64</v>
      </c>
      <c r="M183" s="47">
        <v>2421411.8000000003</v>
      </c>
    </row>
    <row r="184" spans="1:13" ht="15" hidden="1" customHeight="1" x14ac:dyDescent="0.2">
      <c r="A184" s="9" t="s">
        <v>41</v>
      </c>
      <c r="B184" s="2">
        <v>42171</v>
      </c>
      <c r="C184" s="35">
        <v>87</v>
      </c>
      <c r="D184" s="10">
        <v>6.75</v>
      </c>
      <c r="E184" s="10">
        <v>0.47</v>
      </c>
      <c r="F184" s="10">
        <v>21</v>
      </c>
      <c r="G184" s="10">
        <v>27</v>
      </c>
      <c r="H184" s="10">
        <v>40035</v>
      </c>
      <c r="I184" s="10"/>
      <c r="J184" s="47">
        <v>270236.25</v>
      </c>
      <c r="K184" s="47">
        <v>18816.45</v>
      </c>
      <c r="L184" s="47">
        <v>840735</v>
      </c>
      <c r="M184" s="47">
        <v>1080945</v>
      </c>
    </row>
    <row r="185" spans="1:13" s="68" customFormat="1" ht="15" hidden="1" customHeight="1" x14ac:dyDescent="0.2">
      <c r="A185" s="9" t="s">
        <v>16</v>
      </c>
      <c r="B185" s="2">
        <v>42172</v>
      </c>
      <c r="C185" s="35" t="s">
        <v>18</v>
      </c>
      <c r="D185" s="10"/>
      <c r="E185" s="10"/>
      <c r="F185" s="10"/>
      <c r="G185" s="10"/>
      <c r="H185" s="10"/>
      <c r="I185" s="10">
        <v>19010</v>
      </c>
      <c r="J185" s="47">
        <v>0</v>
      </c>
      <c r="K185" s="47">
        <v>0</v>
      </c>
      <c r="L185" s="47">
        <v>0</v>
      </c>
      <c r="M185" s="47">
        <v>0</v>
      </c>
    </row>
    <row r="186" spans="1:13" s="68" customFormat="1" ht="15" hidden="1" customHeight="1" x14ac:dyDescent="0.2">
      <c r="A186" s="9" t="s">
        <v>16</v>
      </c>
      <c r="B186" s="2">
        <v>42172</v>
      </c>
      <c r="C186" s="35">
        <v>87</v>
      </c>
      <c r="D186" s="10">
        <v>6.9</v>
      </c>
      <c r="E186" s="10">
        <v>0.47</v>
      </c>
      <c r="F186" s="10">
        <v>21.1</v>
      </c>
      <c r="G186" s="10">
        <v>12</v>
      </c>
      <c r="H186" s="10">
        <v>45294</v>
      </c>
      <c r="I186" s="10"/>
      <c r="J186" s="47">
        <v>312528.60000000003</v>
      </c>
      <c r="K186" s="47">
        <v>21288.18</v>
      </c>
      <c r="L186" s="47">
        <v>955703.4</v>
      </c>
      <c r="M186" s="47">
        <v>543528</v>
      </c>
    </row>
    <row r="187" spans="1:13" s="68" customFormat="1" ht="15" hidden="1" customHeight="1" x14ac:dyDescent="0.2">
      <c r="A187" s="9" t="s">
        <v>16</v>
      </c>
      <c r="B187" s="2">
        <v>42172</v>
      </c>
      <c r="C187" s="35">
        <v>87</v>
      </c>
      <c r="D187" s="10">
        <v>5.49</v>
      </c>
      <c r="E187" s="10">
        <v>0.46</v>
      </c>
      <c r="F187" s="10">
        <v>23.9</v>
      </c>
      <c r="G187" s="10">
        <v>34</v>
      </c>
      <c r="H187" s="10">
        <v>56669</v>
      </c>
      <c r="I187" s="10"/>
      <c r="J187" s="47">
        <v>311112.81</v>
      </c>
      <c r="K187" s="47">
        <v>26067.74</v>
      </c>
      <c r="L187" s="47">
        <v>1354389.0999999999</v>
      </c>
      <c r="M187" s="47">
        <v>1926746</v>
      </c>
    </row>
    <row r="188" spans="1:13" s="68" customFormat="1" ht="15" hidden="1" customHeight="1" x14ac:dyDescent="0.2">
      <c r="A188" s="9" t="s">
        <v>41</v>
      </c>
      <c r="B188" s="2">
        <v>42174</v>
      </c>
      <c r="C188" s="35">
        <v>87</v>
      </c>
      <c r="D188" s="10">
        <v>6.8</v>
      </c>
      <c r="E188" s="10">
        <v>0.41</v>
      </c>
      <c r="F188" s="10">
        <v>21.5</v>
      </c>
      <c r="G188" s="10">
        <v>28</v>
      </c>
      <c r="H188" s="10">
        <v>20444</v>
      </c>
      <c r="I188" s="10"/>
      <c r="J188" s="47">
        <v>139019.19999999998</v>
      </c>
      <c r="K188" s="47">
        <v>8382.0399999999991</v>
      </c>
      <c r="L188" s="47">
        <v>439546</v>
      </c>
      <c r="M188" s="47">
        <v>572432</v>
      </c>
    </row>
    <row r="189" spans="1:13" s="68" customFormat="1" ht="15" hidden="1" customHeight="1" x14ac:dyDescent="0.2">
      <c r="A189" s="9" t="s">
        <v>17</v>
      </c>
      <c r="B189" s="50">
        <v>42176</v>
      </c>
      <c r="C189" s="51">
        <v>83.6</v>
      </c>
      <c r="D189" s="52">
        <v>7.3</v>
      </c>
      <c r="E189" s="52">
        <v>0.56999999999999995</v>
      </c>
      <c r="F189" s="52">
        <v>23.2</v>
      </c>
      <c r="G189" s="52">
        <v>13</v>
      </c>
      <c r="H189" s="53">
        <v>98073</v>
      </c>
      <c r="I189" s="54"/>
      <c r="J189" s="109">
        <v>715932.9</v>
      </c>
      <c r="K189" s="109">
        <v>55901.609999999993</v>
      </c>
      <c r="L189" s="109">
        <v>2275293.6</v>
      </c>
      <c r="M189" s="109">
        <v>1274949</v>
      </c>
    </row>
    <row r="190" spans="1:13" s="68" customFormat="1" ht="15" hidden="1" customHeight="1" x14ac:dyDescent="0.2">
      <c r="A190" s="9" t="s">
        <v>41</v>
      </c>
      <c r="B190" s="50">
        <v>42178</v>
      </c>
      <c r="C190" s="51">
        <v>87</v>
      </c>
      <c r="D190" s="52">
        <v>7.13</v>
      </c>
      <c r="E190" s="52">
        <v>0.42</v>
      </c>
      <c r="F190" s="52">
        <v>21.4</v>
      </c>
      <c r="G190" s="52">
        <v>23</v>
      </c>
      <c r="H190" s="54">
        <v>30110</v>
      </c>
      <c r="I190" s="53"/>
      <c r="J190" s="47">
        <v>214684.3</v>
      </c>
      <c r="K190" s="47">
        <v>12646.199999999999</v>
      </c>
      <c r="L190" s="47">
        <v>644354</v>
      </c>
      <c r="M190" s="47">
        <v>692530</v>
      </c>
    </row>
    <row r="191" spans="1:13" s="68" customFormat="1" ht="15" hidden="1" customHeight="1" x14ac:dyDescent="0.2">
      <c r="A191" s="9" t="s">
        <v>41</v>
      </c>
      <c r="B191" s="57">
        <v>42178</v>
      </c>
      <c r="C191" s="58">
        <v>87</v>
      </c>
      <c r="D191" s="59">
        <v>8.43</v>
      </c>
      <c r="E191" s="59">
        <v>0.51</v>
      </c>
      <c r="F191" s="60">
        <v>21.3</v>
      </c>
      <c r="G191" s="59">
        <v>12</v>
      </c>
      <c r="H191" s="61">
        <v>20076</v>
      </c>
      <c r="I191" s="61"/>
      <c r="J191" s="47">
        <v>169240.68</v>
      </c>
      <c r="K191" s="47">
        <v>10238.76</v>
      </c>
      <c r="L191" s="47">
        <v>427618.8</v>
      </c>
      <c r="M191" s="47">
        <v>240912</v>
      </c>
    </row>
    <row r="192" spans="1:13" s="68" customFormat="1" ht="15" hidden="1" customHeight="1" x14ac:dyDescent="0.2">
      <c r="A192" s="9" t="s">
        <v>17</v>
      </c>
      <c r="B192" s="57">
        <v>42178</v>
      </c>
      <c r="C192" s="58" t="s">
        <v>18</v>
      </c>
      <c r="D192" s="59"/>
      <c r="E192" s="63"/>
      <c r="F192" s="60"/>
      <c r="G192" s="60"/>
      <c r="H192" s="61"/>
      <c r="I192" s="61">
        <v>26594</v>
      </c>
      <c r="J192" s="47">
        <v>0</v>
      </c>
      <c r="K192" s="47">
        <v>0</v>
      </c>
      <c r="L192" s="47">
        <v>0</v>
      </c>
      <c r="M192" s="47">
        <v>0</v>
      </c>
    </row>
    <row r="193" spans="1:13" s="68" customFormat="1" ht="15" hidden="1" customHeight="1" x14ac:dyDescent="0.2">
      <c r="A193" s="9" t="s">
        <v>16</v>
      </c>
      <c r="B193" s="57">
        <v>42178</v>
      </c>
      <c r="C193" s="58">
        <v>87</v>
      </c>
      <c r="D193" s="59">
        <v>7.35</v>
      </c>
      <c r="E193" s="59">
        <v>0.56999999999999995</v>
      </c>
      <c r="F193" s="60">
        <v>23.3</v>
      </c>
      <c r="G193" s="59">
        <v>13</v>
      </c>
      <c r="H193" s="61">
        <v>15005</v>
      </c>
      <c r="I193" s="61"/>
      <c r="J193" s="47">
        <v>110286.75</v>
      </c>
      <c r="K193" s="47">
        <v>8552.8499999999985</v>
      </c>
      <c r="L193" s="47">
        <v>349616.5</v>
      </c>
      <c r="M193" s="47">
        <v>195065</v>
      </c>
    </row>
    <row r="194" spans="1:13" s="68" customFormat="1" ht="15" hidden="1" customHeight="1" x14ac:dyDescent="0.2">
      <c r="A194" s="9" t="s">
        <v>16</v>
      </c>
      <c r="B194" s="57">
        <v>42178</v>
      </c>
      <c r="C194" s="58">
        <v>87</v>
      </c>
      <c r="D194" s="59">
        <v>5.83</v>
      </c>
      <c r="E194" s="59">
        <v>0.48</v>
      </c>
      <c r="F194" s="60">
        <v>23.2</v>
      </c>
      <c r="G194" s="59">
        <v>26</v>
      </c>
      <c r="H194" s="61">
        <v>19212</v>
      </c>
      <c r="I194" s="61"/>
      <c r="J194" s="47">
        <v>112005.96</v>
      </c>
      <c r="K194" s="47">
        <v>9221.76</v>
      </c>
      <c r="L194" s="47">
        <v>445718.39999999997</v>
      </c>
      <c r="M194" s="47">
        <v>499512</v>
      </c>
    </row>
    <row r="195" spans="1:13" s="68" customFormat="1" ht="15" hidden="1" customHeight="1" x14ac:dyDescent="0.2">
      <c r="A195" s="9" t="s">
        <v>41</v>
      </c>
      <c r="B195" s="57">
        <v>42179</v>
      </c>
      <c r="C195" s="58" t="s">
        <v>18</v>
      </c>
      <c r="D195" s="59"/>
      <c r="E195" s="59"/>
      <c r="F195" s="60"/>
      <c r="G195" s="59"/>
      <c r="H195" s="61">
        <v>0</v>
      </c>
      <c r="I195" s="61">
        <v>19895</v>
      </c>
      <c r="J195" s="47">
        <v>0</v>
      </c>
      <c r="K195" s="47">
        <v>0</v>
      </c>
      <c r="L195" s="47">
        <v>0</v>
      </c>
      <c r="M195" s="47">
        <v>0</v>
      </c>
    </row>
    <row r="196" spans="1:13" s="68" customFormat="1" ht="15" hidden="1" customHeight="1" x14ac:dyDescent="0.2">
      <c r="A196" s="9" t="s">
        <v>16</v>
      </c>
      <c r="B196" s="57">
        <v>42180</v>
      </c>
      <c r="C196" s="58" t="s">
        <v>18</v>
      </c>
      <c r="D196" s="59"/>
      <c r="E196" s="59"/>
      <c r="F196" s="60"/>
      <c r="G196" s="59"/>
      <c r="H196" s="61"/>
      <c r="I196" s="61">
        <v>20234</v>
      </c>
      <c r="J196" s="47">
        <v>0</v>
      </c>
      <c r="K196" s="47">
        <v>0</v>
      </c>
      <c r="L196" s="47">
        <v>0</v>
      </c>
      <c r="M196" s="47">
        <v>0</v>
      </c>
    </row>
    <row r="197" spans="1:13" s="68" customFormat="1" ht="15" hidden="1" customHeight="1" x14ac:dyDescent="0.2">
      <c r="A197" s="9" t="s">
        <v>41</v>
      </c>
      <c r="B197" s="2">
        <v>42182</v>
      </c>
      <c r="C197" s="35">
        <v>87</v>
      </c>
      <c r="D197" s="10">
        <v>8.3000000000000007</v>
      </c>
      <c r="E197" s="10">
        <v>0.56999999999999995</v>
      </c>
      <c r="F197" s="10">
        <v>22.1</v>
      </c>
      <c r="G197" s="10">
        <v>13</v>
      </c>
      <c r="H197" s="10">
        <v>34972</v>
      </c>
      <c r="I197" s="10"/>
      <c r="J197" s="47">
        <v>290267.60000000003</v>
      </c>
      <c r="K197" s="47">
        <v>19934.039999999997</v>
      </c>
      <c r="L197" s="47">
        <v>772881.20000000007</v>
      </c>
      <c r="M197" s="47">
        <v>454636</v>
      </c>
    </row>
    <row r="198" spans="1:13" s="68" customFormat="1" ht="15" hidden="1" customHeight="1" x14ac:dyDescent="0.2">
      <c r="A198" s="9" t="s">
        <v>41</v>
      </c>
      <c r="B198" s="2">
        <v>42182</v>
      </c>
      <c r="C198" s="35">
        <v>87</v>
      </c>
      <c r="D198" s="10">
        <v>7.04</v>
      </c>
      <c r="E198" s="10">
        <v>0.43</v>
      </c>
      <c r="F198" s="10">
        <v>22.1</v>
      </c>
      <c r="G198" s="10">
        <v>25</v>
      </c>
      <c r="H198" s="10">
        <v>89442</v>
      </c>
      <c r="I198" s="10"/>
      <c r="J198" s="47">
        <v>629671.68000000005</v>
      </c>
      <c r="K198" s="47">
        <v>38460.06</v>
      </c>
      <c r="L198" s="47">
        <v>1976668.2000000002</v>
      </c>
      <c r="M198" s="47">
        <v>2236050</v>
      </c>
    </row>
    <row r="199" spans="1:13" s="68" customFormat="1" ht="15" hidden="1" customHeight="1" x14ac:dyDescent="0.2">
      <c r="A199" s="9" t="s">
        <v>41</v>
      </c>
      <c r="B199" s="50">
        <v>42182</v>
      </c>
      <c r="C199" s="51">
        <v>91</v>
      </c>
      <c r="D199" s="52">
        <v>7.08</v>
      </c>
      <c r="E199" s="52">
        <v>0.27</v>
      </c>
      <c r="F199" s="52">
        <v>11.8</v>
      </c>
      <c r="G199" s="52">
        <v>2</v>
      </c>
      <c r="H199" s="53">
        <v>19336</v>
      </c>
      <c r="I199" s="53"/>
      <c r="J199" s="47">
        <v>136898.88</v>
      </c>
      <c r="K199" s="47">
        <v>5220.72</v>
      </c>
      <c r="L199" s="47">
        <v>228164.80000000002</v>
      </c>
      <c r="M199" s="47">
        <v>38672</v>
      </c>
    </row>
    <row r="200" spans="1:13" s="68" customFormat="1" ht="15" hidden="1" customHeight="1" x14ac:dyDescent="0.2">
      <c r="A200" s="9" t="s">
        <v>13</v>
      </c>
      <c r="B200" s="50">
        <v>42182</v>
      </c>
      <c r="C200" s="51">
        <v>87.3</v>
      </c>
      <c r="D200" s="52">
        <v>6.86</v>
      </c>
      <c r="E200" s="52">
        <v>1.06</v>
      </c>
      <c r="F200" s="52">
        <v>27.3</v>
      </c>
      <c r="G200" s="52">
        <v>15</v>
      </c>
      <c r="H200" s="53">
        <v>79904</v>
      </c>
      <c r="I200" s="62"/>
      <c r="J200" s="47">
        <v>548141.44000000006</v>
      </c>
      <c r="K200" s="47">
        <v>84698.240000000005</v>
      </c>
      <c r="L200" s="47">
        <v>2181379.2000000002</v>
      </c>
      <c r="M200" s="47">
        <v>1198560</v>
      </c>
    </row>
    <row r="201" spans="1:13" s="68" customFormat="1" ht="15" hidden="1" customHeight="1" x14ac:dyDescent="0.2">
      <c r="A201" s="9" t="s">
        <v>16</v>
      </c>
      <c r="B201" s="64">
        <v>42182</v>
      </c>
      <c r="C201" s="51">
        <v>87</v>
      </c>
      <c r="D201" s="55">
        <v>5.84</v>
      </c>
      <c r="E201" s="55">
        <v>1.19</v>
      </c>
      <c r="F201" s="55">
        <v>30.4</v>
      </c>
      <c r="G201" s="56">
        <v>16</v>
      </c>
      <c r="H201" s="62">
        <v>59817</v>
      </c>
      <c r="I201" s="54"/>
      <c r="J201" s="47">
        <v>349331.27999999997</v>
      </c>
      <c r="K201" s="47">
        <v>71182.23</v>
      </c>
      <c r="L201" s="47">
        <v>1818436.7999999998</v>
      </c>
      <c r="M201" s="47">
        <v>957072</v>
      </c>
    </row>
    <row r="202" spans="1:13" s="68" customFormat="1" ht="15" hidden="1" customHeight="1" x14ac:dyDescent="0.2">
      <c r="A202" s="9" t="s">
        <v>13</v>
      </c>
      <c r="B202" s="2">
        <v>42183</v>
      </c>
      <c r="C202" s="46">
        <v>87.2</v>
      </c>
      <c r="D202" s="1">
        <v>8.9700000000000006</v>
      </c>
      <c r="E202" s="1">
        <v>0.47</v>
      </c>
      <c r="F202" s="1">
        <v>17.8</v>
      </c>
      <c r="G202" s="1">
        <v>22</v>
      </c>
      <c r="H202" s="10">
        <v>69430</v>
      </c>
      <c r="I202" s="10"/>
      <c r="J202" s="47">
        <v>622787.10000000009</v>
      </c>
      <c r="K202" s="47">
        <v>32632.1</v>
      </c>
      <c r="L202" s="47">
        <v>1235854</v>
      </c>
      <c r="M202" s="47">
        <v>1527460</v>
      </c>
    </row>
    <row r="203" spans="1:13" s="68" customFormat="1" ht="15" hidden="1" customHeight="1" x14ac:dyDescent="0.2">
      <c r="A203" s="9" t="s">
        <v>16</v>
      </c>
      <c r="B203" s="57">
        <v>42184</v>
      </c>
      <c r="C203" s="58">
        <v>87</v>
      </c>
      <c r="D203" s="59">
        <v>7.15</v>
      </c>
      <c r="E203" s="63">
        <v>0.51</v>
      </c>
      <c r="F203" s="60">
        <v>25</v>
      </c>
      <c r="G203" s="60">
        <v>13</v>
      </c>
      <c r="H203" s="61">
        <v>59912</v>
      </c>
      <c r="I203" s="61"/>
      <c r="J203" s="47">
        <v>428370.80000000005</v>
      </c>
      <c r="K203" s="47">
        <v>30555.119999999999</v>
      </c>
      <c r="L203" s="47">
        <v>1497800</v>
      </c>
      <c r="M203" s="47">
        <v>778856</v>
      </c>
    </row>
    <row r="204" spans="1:13" s="68" customFormat="1" ht="15" hidden="1" customHeight="1" x14ac:dyDescent="0.2">
      <c r="A204" s="9" t="s">
        <v>16</v>
      </c>
      <c r="B204" s="2">
        <v>42184</v>
      </c>
      <c r="C204" s="46">
        <v>87</v>
      </c>
      <c r="D204" s="1">
        <v>5.8</v>
      </c>
      <c r="E204" s="1">
        <v>0.5</v>
      </c>
      <c r="F204" s="1">
        <v>23.1</v>
      </c>
      <c r="G204" s="1">
        <v>27</v>
      </c>
      <c r="H204" s="10">
        <v>25132</v>
      </c>
      <c r="I204" s="10"/>
      <c r="J204" s="47">
        <v>145765.6</v>
      </c>
      <c r="K204" s="47">
        <v>12566</v>
      </c>
      <c r="L204" s="47">
        <v>580549.20000000007</v>
      </c>
      <c r="M204" s="47">
        <v>678564</v>
      </c>
    </row>
    <row r="205" spans="1:13" s="68" customFormat="1" ht="15" hidden="1" customHeight="1" x14ac:dyDescent="0.2">
      <c r="A205" s="9" t="s">
        <v>16</v>
      </c>
      <c r="B205" s="57">
        <v>42180</v>
      </c>
      <c r="C205" s="58">
        <v>87</v>
      </c>
      <c r="D205" s="59">
        <v>7.21</v>
      </c>
      <c r="E205" s="59">
        <v>0.63</v>
      </c>
      <c r="F205" s="60">
        <v>24.2</v>
      </c>
      <c r="G205" s="59">
        <v>15</v>
      </c>
      <c r="H205" s="61">
        <v>45020</v>
      </c>
      <c r="I205" s="61"/>
      <c r="J205" s="47">
        <v>324594.2</v>
      </c>
      <c r="K205" s="47">
        <v>28362.6</v>
      </c>
      <c r="L205" s="47">
        <v>1089484</v>
      </c>
      <c r="M205" s="47">
        <v>675300</v>
      </c>
    </row>
    <row r="206" spans="1:13" s="68" customFormat="1" ht="15" hidden="1" customHeight="1" x14ac:dyDescent="0.2">
      <c r="A206" s="9" t="s">
        <v>16</v>
      </c>
      <c r="B206" s="57">
        <v>42180</v>
      </c>
      <c r="C206" s="58">
        <v>91</v>
      </c>
      <c r="D206" s="59">
        <v>5.9</v>
      </c>
      <c r="E206" s="59">
        <v>0.31</v>
      </c>
      <c r="F206" s="60">
        <v>12.5</v>
      </c>
      <c r="G206" s="59">
        <v>2</v>
      </c>
      <c r="H206" s="61">
        <v>17956</v>
      </c>
      <c r="I206" s="61"/>
      <c r="J206" s="47">
        <v>105940.40000000001</v>
      </c>
      <c r="K206" s="47">
        <v>5566.36</v>
      </c>
      <c r="L206" s="47">
        <v>224450</v>
      </c>
      <c r="M206" s="47">
        <v>35912</v>
      </c>
    </row>
    <row r="207" spans="1:13" s="68" customFormat="1" ht="15" hidden="1" customHeight="1" x14ac:dyDescent="0.2">
      <c r="A207" s="9" t="s">
        <v>15</v>
      </c>
      <c r="B207" s="2">
        <v>42189</v>
      </c>
      <c r="C207" s="35">
        <v>87</v>
      </c>
      <c r="D207" s="10">
        <v>7.04</v>
      </c>
      <c r="E207" s="10">
        <v>0.42</v>
      </c>
      <c r="F207" s="10">
        <v>24.5</v>
      </c>
      <c r="G207" s="10">
        <v>20</v>
      </c>
      <c r="H207" s="10">
        <v>54976</v>
      </c>
      <c r="I207" s="10">
        <v>0</v>
      </c>
      <c r="J207" s="47">
        <v>387031.03999999998</v>
      </c>
      <c r="K207" s="47">
        <v>23089.919999999998</v>
      </c>
      <c r="L207" s="47">
        <v>1346912</v>
      </c>
      <c r="M207" s="47">
        <v>1099520</v>
      </c>
    </row>
    <row r="208" spans="1:13" s="68" customFormat="1" ht="15" hidden="1" customHeight="1" x14ac:dyDescent="0.2">
      <c r="A208" s="9" t="s">
        <v>15</v>
      </c>
      <c r="B208" s="2">
        <v>42190</v>
      </c>
      <c r="C208" s="35"/>
      <c r="D208" s="10"/>
      <c r="E208" s="10"/>
      <c r="F208" s="10"/>
      <c r="G208" s="10"/>
      <c r="H208" s="10">
        <v>0</v>
      </c>
      <c r="I208" s="10">
        <v>24869</v>
      </c>
      <c r="J208" s="47">
        <v>0</v>
      </c>
      <c r="K208" s="47">
        <v>0</v>
      </c>
      <c r="L208" s="47">
        <v>0</v>
      </c>
      <c r="M208" s="47">
        <v>0</v>
      </c>
    </row>
    <row r="209" spans="1:13" s="68" customFormat="1" ht="15" hidden="1" customHeight="1" x14ac:dyDescent="0.2">
      <c r="A209" s="9" t="s">
        <v>13</v>
      </c>
      <c r="B209" s="64">
        <v>42190</v>
      </c>
      <c r="C209" s="51">
        <v>87</v>
      </c>
      <c r="D209" s="55">
        <v>7.2</v>
      </c>
      <c r="E209" s="55">
        <v>0.56999999999999995</v>
      </c>
      <c r="F209" s="55">
        <v>23.2</v>
      </c>
      <c r="G209" s="55">
        <v>23</v>
      </c>
      <c r="H209" s="54">
        <v>35076</v>
      </c>
      <c r="I209" s="54" t="s">
        <v>14</v>
      </c>
      <c r="J209" s="47">
        <v>252547.20000000001</v>
      </c>
      <c r="K209" s="47">
        <v>19993.32</v>
      </c>
      <c r="L209" s="47">
        <v>813763.2</v>
      </c>
      <c r="M209" s="47">
        <v>806748</v>
      </c>
    </row>
    <row r="210" spans="1:13" s="68" customFormat="1" ht="15" hidden="1" customHeight="1" x14ac:dyDescent="0.2">
      <c r="A210" s="9" t="s">
        <v>16</v>
      </c>
      <c r="B210" s="50">
        <v>42190</v>
      </c>
      <c r="C210" s="51">
        <v>87</v>
      </c>
      <c r="D210" s="62">
        <v>5.86</v>
      </c>
      <c r="E210" s="52">
        <v>0.49</v>
      </c>
      <c r="F210" s="62">
        <v>27</v>
      </c>
      <c r="G210" s="52">
        <v>23</v>
      </c>
      <c r="H210" s="53">
        <v>45848</v>
      </c>
      <c r="I210" s="62"/>
      <c r="J210" s="47">
        <v>268669.28000000003</v>
      </c>
      <c r="K210" s="47">
        <v>22465.52</v>
      </c>
      <c r="L210" s="47">
        <v>1237896</v>
      </c>
      <c r="M210" s="47">
        <v>1054504</v>
      </c>
    </row>
    <row r="211" spans="1:13" s="68" customFormat="1" ht="15" hidden="1" customHeight="1" x14ac:dyDescent="0.2">
      <c r="A211" s="9" t="s">
        <v>16</v>
      </c>
      <c r="B211" s="50">
        <v>42190</v>
      </c>
      <c r="C211" s="51">
        <v>91</v>
      </c>
      <c r="D211" s="52">
        <v>5.94</v>
      </c>
      <c r="E211" s="52">
        <v>0.23</v>
      </c>
      <c r="F211" s="52">
        <v>12.9</v>
      </c>
      <c r="G211" s="52">
        <v>2</v>
      </c>
      <c r="H211" s="53">
        <v>4603</v>
      </c>
      <c r="I211" s="62"/>
      <c r="J211" s="47">
        <v>27341.820000000003</v>
      </c>
      <c r="K211" s="47">
        <v>1058.69</v>
      </c>
      <c r="L211" s="47">
        <v>59378.700000000004</v>
      </c>
      <c r="M211" s="47">
        <v>9206</v>
      </c>
    </row>
    <row r="212" spans="1:13" s="68" customFormat="1" ht="15" hidden="1" customHeight="1" x14ac:dyDescent="0.2">
      <c r="A212" s="9" t="s">
        <v>17</v>
      </c>
      <c r="B212" s="57">
        <v>42191</v>
      </c>
      <c r="C212" s="58"/>
      <c r="D212" s="59"/>
      <c r="E212" s="59"/>
      <c r="F212" s="60"/>
      <c r="G212" s="59"/>
      <c r="H212" s="61"/>
      <c r="I212" s="61">
        <v>20171</v>
      </c>
      <c r="J212" s="47">
        <v>0</v>
      </c>
      <c r="K212" s="47">
        <v>0</v>
      </c>
      <c r="L212" s="47">
        <v>0</v>
      </c>
      <c r="M212" s="47">
        <v>0</v>
      </c>
    </row>
    <row r="213" spans="1:13" s="68" customFormat="1" ht="15" hidden="1" customHeight="1" x14ac:dyDescent="0.2">
      <c r="A213" s="9" t="s">
        <v>17</v>
      </c>
      <c r="B213" s="57">
        <v>42192</v>
      </c>
      <c r="C213" s="58">
        <v>83.9</v>
      </c>
      <c r="D213" s="59">
        <v>7.51</v>
      </c>
      <c r="E213" s="59">
        <v>0.49</v>
      </c>
      <c r="F213" s="60">
        <v>24.3</v>
      </c>
      <c r="G213" s="59">
        <v>13</v>
      </c>
      <c r="H213" s="61">
        <v>70140</v>
      </c>
      <c r="I213" s="61"/>
      <c r="J213" s="109">
        <v>526751.4</v>
      </c>
      <c r="K213" s="109">
        <v>34368.6</v>
      </c>
      <c r="L213" s="109">
        <v>1704402</v>
      </c>
      <c r="M213" s="109">
        <v>911820</v>
      </c>
    </row>
    <row r="214" spans="1:13" s="68" customFormat="1" ht="15" hidden="1" customHeight="1" x14ac:dyDescent="0.2">
      <c r="A214" s="9" t="s">
        <v>16</v>
      </c>
      <c r="B214" s="57">
        <v>42192</v>
      </c>
      <c r="C214" s="58" t="s">
        <v>18</v>
      </c>
      <c r="D214" s="63"/>
      <c r="E214" s="59"/>
      <c r="F214" s="60"/>
      <c r="G214" s="59"/>
      <c r="H214" s="61"/>
      <c r="I214" s="61">
        <v>14920</v>
      </c>
      <c r="J214" s="47">
        <v>0</v>
      </c>
      <c r="K214" s="47">
        <v>0</v>
      </c>
      <c r="L214" s="47">
        <v>0</v>
      </c>
      <c r="M214" s="47">
        <v>0</v>
      </c>
    </row>
    <row r="215" spans="1:13" s="68" customFormat="1" ht="15" hidden="1" customHeight="1" x14ac:dyDescent="0.2">
      <c r="A215" s="9" t="s">
        <v>16</v>
      </c>
      <c r="B215" s="2">
        <v>42192</v>
      </c>
      <c r="C215" s="35">
        <v>87</v>
      </c>
      <c r="D215" s="10">
        <v>7.39</v>
      </c>
      <c r="E215" s="10">
        <v>0.51</v>
      </c>
      <c r="F215" s="10">
        <v>24.4</v>
      </c>
      <c r="G215" s="10">
        <v>32</v>
      </c>
      <c r="H215" s="10">
        <v>44654</v>
      </c>
      <c r="I215" s="10"/>
      <c r="J215" s="47">
        <v>329993.06</v>
      </c>
      <c r="K215" s="47">
        <v>22773.54</v>
      </c>
      <c r="L215" s="47">
        <v>1089557.5999999999</v>
      </c>
      <c r="M215" s="47">
        <v>1428928</v>
      </c>
    </row>
    <row r="216" spans="1:13" s="68" customFormat="1" ht="15" hidden="1" customHeight="1" x14ac:dyDescent="0.2">
      <c r="A216" s="9" t="s">
        <v>15</v>
      </c>
      <c r="B216" s="2">
        <v>42193</v>
      </c>
      <c r="C216" s="35">
        <v>87</v>
      </c>
      <c r="D216" s="10">
        <v>8.52</v>
      </c>
      <c r="E216" s="10">
        <v>0.46</v>
      </c>
      <c r="F216" s="10">
        <v>22.3</v>
      </c>
      <c r="G216" s="10">
        <v>27</v>
      </c>
      <c r="H216" s="10">
        <v>37998</v>
      </c>
      <c r="I216" s="10">
        <v>0</v>
      </c>
      <c r="J216" s="47">
        <v>323742.95999999996</v>
      </c>
      <c r="K216" s="47">
        <v>17479.080000000002</v>
      </c>
      <c r="L216" s="47">
        <v>847355.4</v>
      </c>
      <c r="M216" s="47">
        <v>1025946</v>
      </c>
    </row>
    <row r="217" spans="1:13" s="68" customFormat="1" ht="15" hidden="1" customHeight="1" x14ac:dyDescent="0.2">
      <c r="A217" s="9" t="s">
        <v>15</v>
      </c>
      <c r="B217" s="2">
        <v>42193</v>
      </c>
      <c r="C217" s="35"/>
      <c r="D217" s="10"/>
      <c r="E217" s="10"/>
      <c r="F217" s="10"/>
      <c r="G217" s="10"/>
      <c r="H217" s="10">
        <v>0</v>
      </c>
      <c r="I217" s="10">
        <v>7983</v>
      </c>
      <c r="J217" s="47">
        <v>0</v>
      </c>
      <c r="K217" s="47">
        <v>0</v>
      </c>
      <c r="L217" s="47">
        <v>0</v>
      </c>
      <c r="M217" s="47">
        <v>0</v>
      </c>
    </row>
    <row r="218" spans="1:13" s="68" customFormat="1" ht="15" hidden="1" customHeight="1" x14ac:dyDescent="0.2">
      <c r="A218" s="9" t="s">
        <v>15</v>
      </c>
      <c r="B218" s="64">
        <v>42195</v>
      </c>
      <c r="C218" s="51">
        <v>87</v>
      </c>
      <c r="D218" s="55">
        <v>7.16</v>
      </c>
      <c r="E218" s="55">
        <v>0.41</v>
      </c>
      <c r="F218" s="55">
        <v>20</v>
      </c>
      <c r="G218" s="56">
        <v>30</v>
      </c>
      <c r="H218" s="62">
        <v>39953</v>
      </c>
      <c r="I218" s="54">
        <v>0</v>
      </c>
      <c r="J218" s="47">
        <v>286063.48</v>
      </c>
      <c r="K218" s="47">
        <v>16380.73</v>
      </c>
      <c r="L218" s="47">
        <v>799060</v>
      </c>
      <c r="M218" s="47">
        <v>1198590</v>
      </c>
    </row>
    <row r="219" spans="1:13" s="68" customFormat="1" ht="15" hidden="1" customHeight="1" x14ac:dyDescent="0.2">
      <c r="A219" s="9" t="s">
        <v>15</v>
      </c>
      <c r="B219" s="2">
        <v>42195</v>
      </c>
      <c r="C219" s="46">
        <v>91</v>
      </c>
      <c r="D219" s="1">
        <v>6.96</v>
      </c>
      <c r="E219" s="1">
        <v>0.16</v>
      </c>
      <c r="F219" s="1">
        <v>11.7</v>
      </c>
      <c r="G219" s="1">
        <v>7</v>
      </c>
      <c r="H219" s="10">
        <v>24970</v>
      </c>
      <c r="I219" s="10">
        <v>0</v>
      </c>
      <c r="J219" s="47">
        <v>173791.2</v>
      </c>
      <c r="K219" s="47">
        <v>3995.2000000000003</v>
      </c>
      <c r="L219" s="47">
        <v>292149</v>
      </c>
      <c r="M219" s="47">
        <v>174790</v>
      </c>
    </row>
    <row r="220" spans="1:13" s="68" customFormat="1" ht="15" hidden="1" customHeight="1" x14ac:dyDescent="0.2">
      <c r="A220" s="9" t="s">
        <v>15</v>
      </c>
      <c r="B220" s="2">
        <v>42195</v>
      </c>
      <c r="C220" s="46">
        <v>87</v>
      </c>
      <c r="D220" s="1">
        <v>8.42</v>
      </c>
      <c r="E220" s="1">
        <v>0.48</v>
      </c>
      <c r="F220" s="1">
        <v>21.1</v>
      </c>
      <c r="G220" s="1">
        <v>18</v>
      </c>
      <c r="H220" s="10">
        <v>15032</v>
      </c>
      <c r="I220" s="10">
        <v>0</v>
      </c>
      <c r="J220" s="47">
        <v>126569.44</v>
      </c>
      <c r="K220" s="47">
        <v>7215.36</v>
      </c>
      <c r="L220" s="47">
        <v>317175.2</v>
      </c>
      <c r="M220" s="47">
        <v>270576</v>
      </c>
    </row>
    <row r="221" spans="1:13" s="68" customFormat="1" ht="15" hidden="1" customHeight="1" x14ac:dyDescent="0.2">
      <c r="A221" s="9" t="s">
        <v>16</v>
      </c>
      <c r="B221" s="57">
        <v>42195</v>
      </c>
      <c r="C221" s="58">
        <v>87</v>
      </c>
      <c r="D221" s="59">
        <v>7.3</v>
      </c>
      <c r="E221" s="59">
        <v>0.54</v>
      </c>
      <c r="F221" s="60">
        <v>23.3</v>
      </c>
      <c r="G221" s="59">
        <v>21</v>
      </c>
      <c r="H221" s="61">
        <v>30105</v>
      </c>
      <c r="I221" s="61"/>
      <c r="J221" s="47">
        <v>219766.5</v>
      </c>
      <c r="K221" s="47">
        <v>16256.7</v>
      </c>
      <c r="L221" s="47">
        <v>701446.5</v>
      </c>
      <c r="M221" s="47">
        <v>632205</v>
      </c>
    </row>
    <row r="222" spans="1:13" s="68" customFormat="1" ht="15" hidden="1" customHeight="1" x14ac:dyDescent="0.2">
      <c r="A222" s="9" t="s">
        <v>16</v>
      </c>
      <c r="B222" s="57">
        <v>42195</v>
      </c>
      <c r="C222" s="58">
        <v>87</v>
      </c>
      <c r="D222" s="59">
        <v>5.92</v>
      </c>
      <c r="E222" s="59">
        <v>0.47</v>
      </c>
      <c r="F222" s="60">
        <v>22</v>
      </c>
      <c r="G222" s="59">
        <v>35</v>
      </c>
      <c r="H222" s="61">
        <v>55083</v>
      </c>
      <c r="I222" s="61"/>
      <c r="J222" s="47">
        <v>326091.36</v>
      </c>
      <c r="K222" s="47">
        <v>25889.01</v>
      </c>
      <c r="L222" s="47">
        <v>1211826</v>
      </c>
      <c r="M222" s="47">
        <v>1927905</v>
      </c>
    </row>
    <row r="223" spans="1:13" s="68" customFormat="1" ht="15" hidden="1" customHeight="1" x14ac:dyDescent="0.2">
      <c r="A223" s="9" t="s">
        <v>16</v>
      </c>
      <c r="B223" s="57">
        <v>42195</v>
      </c>
      <c r="C223" s="58">
        <v>91</v>
      </c>
      <c r="D223" s="59">
        <v>5.64</v>
      </c>
      <c r="E223" s="59">
        <v>0.2</v>
      </c>
      <c r="F223" s="60">
        <v>12.9</v>
      </c>
      <c r="G223" s="59">
        <v>7</v>
      </c>
      <c r="H223" s="61">
        <v>17041</v>
      </c>
      <c r="I223" s="61"/>
      <c r="J223" s="47">
        <v>96111.239999999991</v>
      </c>
      <c r="K223" s="47">
        <v>3408.2000000000003</v>
      </c>
      <c r="L223" s="47">
        <v>219828.9</v>
      </c>
      <c r="M223" s="47">
        <v>119287</v>
      </c>
    </row>
    <row r="224" spans="1:13" s="68" customFormat="1" ht="15" hidden="1" customHeight="1" x14ac:dyDescent="0.2">
      <c r="A224" s="9" t="s">
        <v>13</v>
      </c>
      <c r="B224" s="2">
        <v>42198</v>
      </c>
      <c r="C224" s="35" t="s">
        <v>14</v>
      </c>
      <c r="D224" s="10" t="s">
        <v>14</v>
      </c>
      <c r="E224" s="10" t="s">
        <v>14</v>
      </c>
      <c r="F224" s="10" t="s">
        <v>14</v>
      </c>
      <c r="G224" s="10" t="s">
        <v>14</v>
      </c>
      <c r="H224" s="10" t="s">
        <v>14</v>
      </c>
      <c r="I224" s="10">
        <v>52486</v>
      </c>
      <c r="J224" s="47">
        <v>0</v>
      </c>
      <c r="K224" s="47">
        <v>0</v>
      </c>
      <c r="L224" s="47">
        <v>0</v>
      </c>
      <c r="M224" s="47">
        <v>0</v>
      </c>
    </row>
    <row r="225" spans="1:16" s="68" customFormat="1" ht="15" hidden="1" customHeight="1" x14ac:dyDescent="0.2">
      <c r="A225" s="9" t="s">
        <v>16</v>
      </c>
      <c r="B225" s="2">
        <v>42198</v>
      </c>
      <c r="C225" s="35">
        <v>87</v>
      </c>
      <c r="D225" s="10">
        <v>7.19</v>
      </c>
      <c r="E225" s="10">
        <v>0.56999999999999995</v>
      </c>
      <c r="F225" s="10">
        <v>8.6999999999999993</v>
      </c>
      <c r="G225" s="10">
        <v>21</v>
      </c>
      <c r="H225" s="10">
        <v>40010</v>
      </c>
      <c r="I225" s="10"/>
      <c r="J225" s="47">
        <v>287671.90000000002</v>
      </c>
      <c r="K225" s="47">
        <v>22805.699999999997</v>
      </c>
      <c r="L225" s="47">
        <v>348087</v>
      </c>
      <c r="M225" s="47">
        <v>840210</v>
      </c>
    </row>
    <row r="226" spans="1:16" s="68" customFormat="1" ht="15" hidden="1" customHeight="1" x14ac:dyDescent="0.2">
      <c r="A226" s="9" t="s">
        <v>15</v>
      </c>
      <c r="B226" s="50">
        <v>42199</v>
      </c>
      <c r="C226" s="51">
        <v>87</v>
      </c>
      <c r="D226" s="52">
        <v>6.93</v>
      </c>
      <c r="E226" s="52">
        <v>0.4</v>
      </c>
      <c r="F226" s="52">
        <v>21.7</v>
      </c>
      <c r="G226" s="52">
        <v>33</v>
      </c>
      <c r="H226" s="53">
        <v>49245</v>
      </c>
      <c r="I226" s="62">
        <v>0</v>
      </c>
      <c r="J226" s="47">
        <v>341267.85</v>
      </c>
      <c r="K226" s="47">
        <v>19698</v>
      </c>
      <c r="L226" s="47">
        <v>1068616.5</v>
      </c>
      <c r="M226" s="47">
        <v>1625085</v>
      </c>
    </row>
    <row r="227" spans="1:16" s="68" customFormat="1" ht="12.75" hidden="1" customHeight="1" x14ac:dyDescent="0.2">
      <c r="A227" s="69" t="s">
        <v>15</v>
      </c>
      <c r="B227" s="64">
        <v>42199</v>
      </c>
      <c r="C227" s="70">
        <v>87</v>
      </c>
      <c r="D227" s="69">
        <v>7.19</v>
      </c>
      <c r="E227" s="69">
        <v>0.56999999999999995</v>
      </c>
      <c r="F227" s="69">
        <v>23.4</v>
      </c>
      <c r="G227" s="69">
        <v>21</v>
      </c>
      <c r="H227" s="71">
        <v>25079</v>
      </c>
      <c r="I227" s="71">
        <v>0</v>
      </c>
      <c r="J227" s="72">
        <v>180318.01</v>
      </c>
      <c r="K227" s="72">
        <v>14295.029999999999</v>
      </c>
      <c r="L227" s="72">
        <v>586848.6</v>
      </c>
      <c r="M227" s="72">
        <v>526659</v>
      </c>
      <c r="N227" s="73"/>
      <c r="O227" s="73"/>
      <c r="P227" s="74"/>
    </row>
    <row r="228" spans="1:16" s="68" customFormat="1" ht="12.75" hidden="1" customHeight="1" x14ac:dyDescent="0.2">
      <c r="A228" s="75" t="s">
        <v>16</v>
      </c>
      <c r="B228" s="57">
        <v>42199</v>
      </c>
      <c r="C228" s="58">
        <v>87</v>
      </c>
      <c r="D228" s="72">
        <v>7.71</v>
      </c>
      <c r="E228" s="76">
        <v>1.37</v>
      </c>
      <c r="F228" s="77">
        <v>20.3</v>
      </c>
      <c r="G228" s="72">
        <v>27</v>
      </c>
      <c r="H228" s="78">
        <v>25992</v>
      </c>
      <c r="I228" s="78"/>
      <c r="J228" s="72">
        <v>200398.32</v>
      </c>
      <c r="K228" s="72">
        <v>35609.040000000001</v>
      </c>
      <c r="L228" s="72">
        <v>527637.6</v>
      </c>
      <c r="M228" s="72">
        <v>701784</v>
      </c>
      <c r="N228" s="73"/>
      <c r="O228" s="73"/>
      <c r="P228" s="73"/>
    </row>
    <row r="229" spans="1:16" s="68" customFormat="1" ht="12.75" hidden="1" customHeight="1" x14ac:dyDescent="0.2">
      <c r="A229" s="75" t="s">
        <v>13</v>
      </c>
      <c r="B229" s="57">
        <v>42200</v>
      </c>
      <c r="C229" s="58">
        <v>93.2</v>
      </c>
      <c r="D229" s="72">
        <v>7.13</v>
      </c>
      <c r="E229" s="76">
        <v>0.28999999999999998</v>
      </c>
      <c r="F229" s="77">
        <v>1.3</v>
      </c>
      <c r="G229" s="72">
        <v>6</v>
      </c>
      <c r="H229" s="78">
        <v>9945</v>
      </c>
      <c r="I229" s="78" t="s">
        <v>14</v>
      </c>
      <c r="J229" s="72">
        <v>70907.850000000006</v>
      </c>
      <c r="K229" s="72">
        <v>2884.0499999999997</v>
      </c>
      <c r="L229" s="72">
        <v>12928.5</v>
      </c>
      <c r="M229" s="72">
        <v>59670</v>
      </c>
      <c r="N229" s="73"/>
      <c r="O229" s="73"/>
      <c r="P229" s="73"/>
    </row>
    <row r="230" spans="1:16" s="68" customFormat="1" ht="12.75" hidden="1" customHeight="1" x14ac:dyDescent="0.2">
      <c r="A230" s="69" t="s">
        <v>17</v>
      </c>
      <c r="B230" s="64">
        <v>42200</v>
      </c>
      <c r="C230" s="70">
        <v>83.5</v>
      </c>
      <c r="D230" s="79">
        <v>7.11</v>
      </c>
      <c r="E230" s="79">
        <v>0.55000000000000004</v>
      </c>
      <c r="F230" s="80">
        <v>24</v>
      </c>
      <c r="G230" s="69">
        <v>21</v>
      </c>
      <c r="H230" s="71">
        <v>24273.79</v>
      </c>
      <c r="I230" s="71"/>
      <c r="J230" s="72">
        <v>172586.64690000002</v>
      </c>
      <c r="K230" s="72">
        <v>13350.584500000001</v>
      </c>
      <c r="L230" s="72">
        <v>582570.96</v>
      </c>
      <c r="M230" s="72">
        <v>509749.59</v>
      </c>
      <c r="N230" s="73"/>
      <c r="O230" s="73"/>
      <c r="P230" s="73"/>
    </row>
    <row r="231" spans="1:16" s="68" customFormat="1" ht="12.75" hidden="1" customHeight="1" x14ac:dyDescent="0.2">
      <c r="A231" s="75" t="s">
        <v>16</v>
      </c>
      <c r="B231" s="57">
        <v>42200</v>
      </c>
      <c r="C231" s="58">
        <v>87</v>
      </c>
      <c r="D231" s="72">
        <v>7.11</v>
      </c>
      <c r="E231" s="76">
        <v>0.53</v>
      </c>
      <c r="F231" s="77">
        <v>26.9</v>
      </c>
      <c r="G231" s="72">
        <v>18</v>
      </c>
      <c r="H231" s="78">
        <v>29896</v>
      </c>
      <c r="I231" s="78"/>
      <c r="J231" s="72">
        <v>212560.56</v>
      </c>
      <c r="K231" s="72">
        <v>15844.880000000001</v>
      </c>
      <c r="L231" s="72">
        <v>804202.39999999991</v>
      </c>
      <c r="M231" s="72">
        <v>538128</v>
      </c>
      <c r="N231" s="73"/>
      <c r="O231" s="73"/>
      <c r="P231" s="73"/>
    </row>
    <row r="232" spans="1:16" s="68" customFormat="1" ht="12.75" hidden="1" customHeight="1" x14ac:dyDescent="0.2">
      <c r="A232" s="81" t="s">
        <v>16</v>
      </c>
      <c r="B232" s="36">
        <v>42200</v>
      </c>
      <c r="C232" s="82">
        <v>87</v>
      </c>
      <c r="D232" s="75">
        <v>5.82</v>
      </c>
      <c r="E232" s="75">
        <v>0.5</v>
      </c>
      <c r="F232" s="75">
        <v>22.8</v>
      </c>
      <c r="G232" s="75">
        <v>29</v>
      </c>
      <c r="H232" s="75">
        <v>44511</v>
      </c>
      <c r="I232" s="75"/>
      <c r="J232" s="72">
        <v>259054.02000000002</v>
      </c>
      <c r="K232" s="72">
        <v>22255.5</v>
      </c>
      <c r="L232" s="72">
        <v>1014850.8</v>
      </c>
      <c r="M232" s="72">
        <v>1290819</v>
      </c>
      <c r="N232" s="73"/>
      <c r="O232" s="73"/>
      <c r="P232" s="73"/>
    </row>
    <row r="233" spans="1:16" s="68" customFormat="1" ht="12.75" hidden="1" customHeight="1" x14ac:dyDescent="0.2">
      <c r="A233" s="81" t="s">
        <v>15</v>
      </c>
      <c r="B233" s="36">
        <v>42202</v>
      </c>
      <c r="C233" s="82">
        <v>87</v>
      </c>
      <c r="D233" s="75">
        <v>7.1</v>
      </c>
      <c r="E233" s="75">
        <v>0.42</v>
      </c>
      <c r="F233" s="75">
        <v>21.1</v>
      </c>
      <c r="G233" s="75">
        <v>25</v>
      </c>
      <c r="H233" s="75">
        <v>37793</v>
      </c>
      <c r="I233" s="75">
        <v>0</v>
      </c>
      <c r="J233" s="72">
        <v>268330.3</v>
      </c>
      <c r="K233" s="72">
        <v>15873.06</v>
      </c>
      <c r="L233" s="72">
        <v>797432.3</v>
      </c>
      <c r="M233" s="72">
        <v>944825</v>
      </c>
      <c r="N233" s="73"/>
      <c r="O233" s="73"/>
      <c r="P233" s="73"/>
    </row>
    <row r="234" spans="1:16" s="68" customFormat="1" ht="12.75" hidden="1" customHeight="1" x14ac:dyDescent="0.2">
      <c r="A234" s="81" t="s">
        <v>13</v>
      </c>
      <c r="B234" s="36">
        <v>42202</v>
      </c>
      <c r="C234" s="82">
        <v>87</v>
      </c>
      <c r="D234" s="75">
        <v>7.02</v>
      </c>
      <c r="E234" s="75">
        <v>0.46</v>
      </c>
      <c r="F234" s="75">
        <v>21.4</v>
      </c>
      <c r="G234" s="75">
        <v>32</v>
      </c>
      <c r="H234" s="75">
        <v>68031</v>
      </c>
      <c r="I234" s="75" t="s">
        <v>14</v>
      </c>
      <c r="J234" s="72">
        <v>477577.62</v>
      </c>
      <c r="K234" s="72">
        <v>31294.260000000002</v>
      </c>
      <c r="L234" s="72">
        <v>1455863.4</v>
      </c>
      <c r="M234" s="72">
        <v>2176992</v>
      </c>
      <c r="N234" s="73"/>
      <c r="O234" s="73"/>
      <c r="P234" s="73"/>
    </row>
    <row r="235" spans="1:16" s="68" customFormat="1" ht="12.75" hidden="1" customHeight="1" x14ac:dyDescent="0.2">
      <c r="A235" s="69" t="s">
        <v>17</v>
      </c>
      <c r="B235" s="64">
        <v>42202</v>
      </c>
      <c r="C235" s="70">
        <v>83.4</v>
      </c>
      <c r="D235" s="69">
        <v>7.12</v>
      </c>
      <c r="E235" s="79">
        <v>0.53</v>
      </c>
      <c r="F235" s="69">
        <v>26.7</v>
      </c>
      <c r="G235" s="69">
        <v>18</v>
      </c>
      <c r="H235" s="69">
        <v>64317</v>
      </c>
      <c r="I235" s="71"/>
      <c r="J235" s="72">
        <v>457937.04</v>
      </c>
      <c r="K235" s="72">
        <v>34088.01</v>
      </c>
      <c r="L235" s="72">
        <v>1717263.9</v>
      </c>
      <c r="M235" s="72">
        <v>1157706</v>
      </c>
      <c r="N235" s="73"/>
      <c r="O235" s="73"/>
      <c r="P235" s="73"/>
    </row>
    <row r="236" spans="1:16" s="68" customFormat="1" ht="12.75" hidden="1" customHeight="1" x14ac:dyDescent="0.2">
      <c r="A236" s="75" t="s">
        <v>15</v>
      </c>
      <c r="B236" s="57">
        <v>42204</v>
      </c>
      <c r="C236" s="58"/>
      <c r="D236" s="72"/>
      <c r="E236" s="76"/>
      <c r="F236" s="77"/>
      <c r="G236" s="72"/>
      <c r="H236" s="78">
        <v>0</v>
      </c>
      <c r="I236" s="78">
        <v>15202</v>
      </c>
      <c r="J236" s="72">
        <v>0</v>
      </c>
      <c r="K236" s="72">
        <v>0</v>
      </c>
      <c r="L236" s="72">
        <v>0</v>
      </c>
      <c r="M236" s="72">
        <v>0</v>
      </c>
      <c r="N236" s="73"/>
      <c r="O236" s="73"/>
      <c r="P236" s="73"/>
    </row>
    <row r="237" spans="1:16" s="68" customFormat="1" ht="12.75" hidden="1" customHeight="1" x14ac:dyDescent="0.2">
      <c r="A237" s="69" t="s">
        <v>16</v>
      </c>
      <c r="B237" s="64">
        <v>42204</v>
      </c>
      <c r="C237" s="70">
        <v>87</v>
      </c>
      <c r="D237" s="69">
        <v>7.33</v>
      </c>
      <c r="E237" s="69">
        <v>0.6</v>
      </c>
      <c r="F237" s="69">
        <v>26.4</v>
      </c>
      <c r="G237" s="69">
        <v>15</v>
      </c>
      <c r="H237" s="71">
        <v>39984</v>
      </c>
      <c r="I237" s="69"/>
      <c r="J237" s="72">
        <v>293082.72000000003</v>
      </c>
      <c r="K237" s="72">
        <v>23990.399999999998</v>
      </c>
      <c r="L237" s="72">
        <v>1055577.5999999999</v>
      </c>
      <c r="M237" s="72">
        <v>599760</v>
      </c>
      <c r="N237" s="74"/>
      <c r="O237" s="74"/>
      <c r="P237" s="74"/>
    </row>
    <row r="238" spans="1:16" s="68" customFormat="1" ht="12.75" hidden="1" customHeight="1" x14ac:dyDescent="0.2">
      <c r="A238" s="69" t="s">
        <v>16</v>
      </c>
      <c r="B238" s="64">
        <v>42204</v>
      </c>
      <c r="C238" s="70">
        <v>87</v>
      </c>
      <c r="D238" s="69">
        <v>5.74</v>
      </c>
      <c r="E238" s="69">
        <v>0.5</v>
      </c>
      <c r="F238" s="69">
        <v>23.1</v>
      </c>
      <c r="G238" s="69">
        <v>32</v>
      </c>
      <c r="H238" s="71">
        <v>25118</v>
      </c>
      <c r="I238" s="71"/>
      <c r="J238" s="72">
        <v>144177.32</v>
      </c>
      <c r="K238" s="72">
        <v>12559</v>
      </c>
      <c r="L238" s="72">
        <v>580225.80000000005</v>
      </c>
      <c r="M238" s="72">
        <v>803776</v>
      </c>
    </row>
    <row r="239" spans="1:16" s="68" customFormat="1" ht="12.75" hidden="1" customHeight="1" x14ac:dyDescent="0.2">
      <c r="A239" s="75" t="s">
        <v>15</v>
      </c>
      <c r="B239" s="57">
        <v>42206</v>
      </c>
      <c r="C239" s="58">
        <v>87</v>
      </c>
      <c r="D239" s="72">
        <v>7.01</v>
      </c>
      <c r="E239" s="76">
        <v>0.43</v>
      </c>
      <c r="F239" s="77">
        <v>21.1</v>
      </c>
      <c r="G239" s="72">
        <v>28</v>
      </c>
      <c r="H239" s="78">
        <v>64414</v>
      </c>
      <c r="I239" s="78">
        <v>0</v>
      </c>
      <c r="J239" s="72">
        <v>451542.14</v>
      </c>
      <c r="K239" s="72">
        <v>27698.02</v>
      </c>
      <c r="L239" s="72">
        <v>1359135.4000000001</v>
      </c>
      <c r="M239" s="72">
        <v>1803592</v>
      </c>
    </row>
    <row r="240" spans="1:16" s="68" customFormat="1" ht="12.75" hidden="1" customHeight="1" x14ac:dyDescent="0.2">
      <c r="A240" s="75" t="s">
        <v>15</v>
      </c>
      <c r="B240" s="57">
        <v>42206</v>
      </c>
      <c r="C240" s="58">
        <v>87</v>
      </c>
      <c r="D240" s="72">
        <v>8.33</v>
      </c>
      <c r="E240" s="76">
        <v>0.52</v>
      </c>
      <c r="F240" s="77">
        <v>24.1</v>
      </c>
      <c r="G240" s="72">
        <v>14</v>
      </c>
      <c r="H240" s="78">
        <v>38286</v>
      </c>
      <c r="I240" s="78">
        <v>0</v>
      </c>
      <c r="J240" s="72">
        <v>318922.38</v>
      </c>
      <c r="K240" s="72">
        <v>19908.72</v>
      </c>
      <c r="L240" s="72">
        <v>922692.60000000009</v>
      </c>
      <c r="M240" s="72">
        <v>536004</v>
      </c>
    </row>
    <row r="241" spans="1:13" s="68" customFormat="1" ht="12.75" hidden="1" customHeight="1" x14ac:dyDescent="0.2">
      <c r="A241" s="81" t="s">
        <v>16</v>
      </c>
      <c r="B241" s="36">
        <v>42208</v>
      </c>
      <c r="C241" s="82">
        <v>87</v>
      </c>
      <c r="D241" s="75">
        <v>7.46</v>
      </c>
      <c r="E241" s="75">
        <v>0.62</v>
      </c>
      <c r="F241" s="75">
        <v>23</v>
      </c>
      <c r="G241" s="75">
        <v>17</v>
      </c>
      <c r="H241" s="75">
        <v>59848</v>
      </c>
      <c r="I241" s="75"/>
      <c r="J241" s="72">
        <v>446466.08</v>
      </c>
      <c r="K241" s="72">
        <v>37105.760000000002</v>
      </c>
      <c r="L241" s="72">
        <v>1376504</v>
      </c>
      <c r="M241" s="72">
        <v>1017416</v>
      </c>
    </row>
    <row r="242" spans="1:13" s="68" customFormat="1" ht="12.75" hidden="1" customHeight="1" x14ac:dyDescent="0.2">
      <c r="A242" s="81" t="s">
        <v>16</v>
      </c>
      <c r="B242" s="36">
        <v>42208</v>
      </c>
      <c r="C242" s="82">
        <v>87</v>
      </c>
      <c r="D242" s="75">
        <v>5.68</v>
      </c>
      <c r="E242" s="75">
        <v>0.5</v>
      </c>
      <c r="F242" s="75">
        <v>22.9</v>
      </c>
      <c r="G242" s="75">
        <v>28</v>
      </c>
      <c r="H242" s="75">
        <v>24993</v>
      </c>
      <c r="I242" s="75"/>
      <c r="J242" s="72">
        <v>141960.24</v>
      </c>
      <c r="K242" s="72">
        <v>12496.5</v>
      </c>
      <c r="L242" s="72">
        <v>572339.69999999995</v>
      </c>
      <c r="M242" s="72">
        <v>699804</v>
      </c>
    </row>
    <row r="243" spans="1:13" s="68" customFormat="1" ht="12.75" hidden="1" customHeight="1" x14ac:dyDescent="0.2">
      <c r="A243" s="69" t="s">
        <v>16</v>
      </c>
      <c r="B243" s="64">
        <v>42208</v>
      </c>
      <c r="C243" s="70">
        <v>91</v>
      </c>
      <c r="D243" s="79">
        <v>5.49</v>
      </c>
      <c r="E243" s="79">
        <v>0.26</v>
      </c>
      <c r="F243" s="80">
        <v>16.899999999999999</v>
      </c>
      <c r="G243" s="69">
        <v>5</v>
      </c>
      <c r="H243" s="71">
        <v>21923</v>
      </c>
      <c r="I243" s="71"/>
      <c r="J243" s="72">
        <v>120357.27</v>
      </c>
      <c r="K243" s="72">
        <v>5699.9800000000005</v>
      </c>
      <c r="L243" s="72">
        <v>370498.69999999995</v>
      </c>
      <c r="M243" s="72">
        <v>109615</v>
      </c>
    </row>
    <row r="244" spans="1:13" s="68" customFormat="1" ht="12.75" hidden="1" customHeight="1" x14ac:dyDescent="0.2">
      <c r="A244" s="75" t="s">
        <v>15</v>
      </c>
      <c r="B244" s="57">
        <v>42210</v>
      </c>
      <c r="C244" s="58">
        <v>87</v>
      </c>
      <c r="D244" s="76">
        <v>7.03</v>
      </c>
      <c r="E244" s="76">
        <v>0.42</v>
      </c>
      <c r="F244" s="77">
        <v>13.8</v>
      </c>
      <c r="G244" s="72">
        <v>25</v>
      </c>
      <c r="H244" s="78">
        <v>19382</v>
      </c>
      <c r="I244" s="78">
        <v>0</v>
      </c>
      <c r="J244" s="72">
        <v>136255.46</v>
      </c>
      <c r="K244" s="72">
        <v>8140.44</v>
      </c>
      <c r="L244" s="72">
        <v>267471.60000000003</v>
      </c>
      <c r="M244" s="72">
        <v>484550</v>
      </c>
    </row>
    <row r="245" spans="1:13" s="68" customFormat="1" ht="12.75" hidden="1" customHeight="1" x14ac:dyDescent="0.2">
      <c r="A245" s="75" t="s">
        <v>15</v>
      </c>
      <c r="B245" s="57">
        <v>42210</v>
      </c>
      <c r="C245" s="58">
        <v>87</v>
      </c>
      <c r="D245" s="72">
        <v>8.5500000000000007</v>
      </c>
      <c r="E245" s="76">
        <v>0.53</v>
      </c>
      <c r="F245" s="77">
        <v>20.8</v>
      </c>
      <c r="G245" s="58">
        <v>15</v>
      </c>
      <c r="H245" s="78">
        <v>33022</v>
      </c>
      <c r="I245" s="78">
        <v>0</v>
      </c>
      <c r="J245" s="72">
        <v>282338.10000000003</v>
      </c>
      <c r="K245" s="72">
        <v>17501.66</v>
      </c>
      <c r="L245" s="72">
        <v>686857.6</v>
      </c>
      <c r="M245" s="72">
        <v>495330</v>
      </c>
    </row>
    <row r="246" spans="1:13" s="68" customFormat="1" ht="12.75" hidden="1" customHeight="1" x14ac:dyDescent="0.2">
      <c r="A246" s="75" t="s">
        <v>15</v>
      </c>
      <c r="B246" s="57">
        <v>42210</v>
      </c>
      <c r="C246" s="58">
        <v>91</v>
      </c>
      <c r="D246" s="72">
        <v>6.85</v>
      </c>
      <c r="E246" s="72">
        <v>0.21</v>
      </c>
      <c r="F246" s="77">
        <v>2.4</v>
      </c>
      <c r="G246" s="72">
        <v>5</v>
      </c>
      <c r="H246" s="78">
        <v>14988</v>
      </c>
      <c r="I246" s="78">
        <v>0</v>
      </c>
      <c r="J246" s="72">
        <v>102667.79999999999</v>
      </c>
      <c r="K246" s="72">
        <v>3147.48</v>
      </c>
      <c r="L246" s="72">
        <v>35971.199999999997</v>
      </c>
      <c r="M246" s="72">
        <v>74940</v>
      </c>
    </row>
    <row r="247" spans="1:13" s="68" customFormat="1" ht="12.75" hidden="1" customHeight="1" x14ac:dyDescent="0.2">
      <c r="A247" s="81" t="s">
        <v>15</v>
      </c>
      <c r="B247" s="36">
        <v>42210</v>
      </c>
      <c r="C247" s="82"/>
      <c r="D247" s="75"/>
      <c r="E247" s="75"/>
      <c r="F247" s="75"/>
      <c r="G247" s="75"/>
      <c r="H247" s="75">
        <v>0</v>
      </c>
      <c r="I247" s="75">
        <v>14970</v>
      </c>
      <c r="J247" s="72">
        <v>0</v>
      </c>
      <c r="K247" s="72">
        <v>0</v>
      </c>
      <c r="L247" s="72">
        <v>0</v>
      </c>
      <c r="M247" s="72">
        <v>0</v>
      </c>
    </row>
    <row r="248" spans="1:13" s="68" customFormat="1" ht="12.75" hidden="1" customHeight="1" x14ac:dyDescent="0.2">
      <c r="A248" s="75" t="s">
        <v>17</v>
      </c>
      <c r="B248" s="57">
        <v>42210</v>
      </c>
      <c r="C248" s="58"/>
      <c r="D248" s="72"/>
      <c r="E248" s="76"/>
      <c r="F248" s="77"/>
      <c r="G248" s="58"/>
      <c r="H248" s="78"/>
      <c r="I248" s="78">
        <v>28653</v>
      </c>
      <c r="J248" s="72">
        <v>0</v>
      </c>
      <c r="K248" s="72">
        <v>0</v>
      </c>
      <c r="L248" s="72">
        <v>0</v>
      </c>
      <c r="M248" s="72">
        <v>0</v>
      </c>
    </row>
    <row r="249" spans="1:13" s="68" customFormat="1" ht="12.75" hidden="1" customHeight="1" x14ac:dyDescent="0.2">
      <c r="A249" s="81" t="s">
        <v>13</v>
      </c>
      <c r="B249" s="36">
        <v>42211</v>
      </c>
      <c r="C249" s="82">
        <v>87.1</v>
      </c>
      <c r="D249" s="75">
        <v>9</v>
      </c>
      <c r="E249" s="75">
        <v>0.56000000000000005</v>
      </c>
      <c r="F249" s="75">
        <v>23</v>
      </c>
      <c r="G249" s="75">
        <v>24</v>
      </c>
      <c r="H249" s="75">
        <v>22764</v>
      </c>
      <c r="I249" s="75"/>
      <c r="J249" s="72">
        <v>204876</v>
      </c>
      <c r="K249" s="72">
        <v>12747.840000000002</v>
      </c>
      <c r="L249" s="72">
        <v>523572</v>
      </c>
      <c r="M249" s="72">
        <v>546336</v>
      </c>
    </row>
    <row r="250" spans="1:13" s="68" customFormat="1" ht="12.75" hidden="1" customHeight="1" x14ac:dyDescent="0.2">
      <c r="A250" s="81" t="s">
        <v>13</v>
      </c>
      <c r="B250" s="36">
        <v>42211</v>
      </c>
      <c r="C250" s="82">
        <v>87</v>
      </c>
      <c r="D250" s="75">
        <v>6.9</v>
      </c>
      <c r="E250" s="75">
        <v>0.89</v>
      </c>
      <c r="F250" s="75">
        <v>27.3</v>
      </c>
      <c r="G250" s="75">
        <v>36</v>
      </c>
      <c r="H250" s="75">
        <v>36041</v>
      </c>
      <c r="I250" s="75" t="s">
        <v>14</v>
      </c>
      <c r="J250" s="72">
        <v>248682.90000000002</v>
      </c>
      <c r="K250" s="72">
        <v>32076.49</v>
      </c>
      <c r="L250" s="72">
        <v>983919.3</v>
      </c>
      <c r="M250" s="72">
        <v>1297476</v>
      </c>
    </row>
    <row r="251" spans="1:13" s="68" customFormat="1" ht="12.75" hidden="1" customHeight="1" x14ac:dyDescent="0.2">
      <c r="A251" s="81" t="s">
        <v>16</v>
      </c>
      <c r="B251" s="36">
        <v>42211</v>
      </c>
      <c r="C251" s="82" t="s">
        <v>18</v>
      </c>
      <c r="D251" s="75"/>
      <c r="E251" s="75"/>
      <c r="F251" s="75"/>
      <c r="G251" s="75"/>
      <c r="H251" s="75"/>
      <c r="I251" s="75">
        <v>14886</v>
      </c>
      <c r="J251" s="72">
        <v>0</v>
      </c>
      <c r="K251" s="72">
        <v>0</v>
      </c>
      <c r="L251" s="72">
        <v>0</v>
      </c>
      <c r="M251" s="72">
        <v>0</v>
      </c>
    </row>
    <row r="252" spans="1:13" s="68" customFormat="1" ht="12.75" hidden="1" customHeight="1" x14ac:dyDescent="0.2">
      <c r="A252" s="81" t="s">
        <v>16</v>
      </c>
      <c r="B252" s="36">
        <v>42211</v>
      </c>
      <c r="C252" s="82">
        <v>87</v>
      </c>
      <c r="D252" s="75">
        <v>7.24</v>
      </c>
      <c r="E252" s="75">
        <v>0.62</v>
      </c>
      <c r="F252" s="75">
        <v>24.5</v>
      </c>
      <c r="G252" s="75">
        <v>21</v>
      </c>
      <c r="H252" s="75">
        <v>46994</v>
      </c>
      <c r="I252" s="75"/>
      <c r="J252" s="72">
        <v>340236.56</v>
      </c>
      <c r="K252" s="72">
        <v>29136.28</v>
      </c>
      <c r="L252" s="72">
        <v>1151353</v>
      </c>
      <c r="M252" s="72">
        <v>986874</v>
      </c>
    </row>
    <row r="253" spans="1:13" s="68" customFormat="1" ht="12.75" hidden="1" customHeight="1" x14ac:dyDescent="0.2">
      <c r="A253" s="75" t="s">
        <v>16</v>
      </c>
      <c r="B253" s="57">
        <v>42211</v>
      </c>
      <c r="C253" s="58">
        <v>87</v>
      </c>
      <c r="D253" s="72">
        <v>5.73</v>
      </c>
      <c r="E253" s="76">
        <v>0.56000000000000005</v>
      </c>
      <c r="F253" s="77">
        <v>25.6</v>
      </c>
      <c r="G253" s="72">
        <v>37</v>
      </c>
      <c r="H253" s="78">
        <v>30150</v>
      </c>
      <c r="I253" s="78"/>
      <c r="J253" s="72">
        <v>172759.5</v>
      </c>
      <c r="K253" s="72">
        <v>16884</v>
      </c>
      <c r="L253" s="72">
        <v>771840</v>
      </c>
      <c r="M253" s="72">
        <v>1115550</v>
      </c>
    </row>
    <row r="254" spans="1:13" s="68" customFormat="1" ht="12.75" hidden="1" customHeight="1" x14ac:dyDescent="0.2">
      <c r="A254" s="75" t="s">
        <v>15</v>
      </c>
      <c r="B254" s="57">
        <v>42214</v>
      </c>
      <c r="C254" s="58">
        <v>87</v>
      </c>
      <c r="D254" s="72">
        <v>7.03</v>
      </c>
      <c r="E254" s="76">
        <v>0.49</v>
      </c>
      <c r="F254" s="77">
        <v>23.3</v>
      </c>
      <c r="G254" s="72">
        <v>33</v>
      </c>
      <c r="H254" s="78">
        <v>60013</v>
      </c>
      <c r="I254" s="78">
        <v>0</v>
      </c>
      <c r="J254" s="72">
        <v>421891.39</v>
      </c>
      <c r="K254" s="72">
        <v>29406.37</v>
      </c>
      <c r="L254" s="72">
        <v>1398302.9000000001</v>
      </c>
      <c r="M254" s="72">
        <v>1980429</v>
      </c>
    </row>
    <row r="255" spans="1:13" s="68" customFormat="1" ht="12.75" hidden="1" customHeight="1" x14ac:dyDescent="0.2">
      <c r="A255" s="69" t="s">
        <v>15</v>
      </c>
      <c r="B255" s="64">
        <v>42214</v>
      </c>
      <c r="C255" s="70">
        <v>87</v>
      </c>
      <c r="D255" s="69">
        <v>8.32</v>
      </c>
      <c r="E255" s="79">
        <v>0.54</v>
      </c>
      <c r="F255" s="69">
        <v>22.1</v>
      </c>
      <c r="G255" s="80">
        <v>18</v>
      </c>
      <c r="H255" s="71">
        <v>39916</v>
      </c>
      <c r="I255" s="71">
        <v>0</v>
      </c>
      <c r="J255" s="72">
        <v>332101.12</v>
      </c>
      <c r="K255" s="72">
        <v>21554.640000000003</v>
      </c>
      <c r="L255" s="72">
        <v>882143.60000000009</v>
      </c>
      <c r="M255" s="72">
        <v>718488</v>
      </c>
    </row>
    <row r="256" spans="1:13" s="68" customFormat="1" ht="12.75" hidden="1" customHeight="1" x14ac:dyDescent="0.2">
      <c r="A256" s="81" t="s">
        <v>13</v>
      </c>
      <c r="B256" s="36">
        <v>42218</v>
      </c>
      <c r="C256" s="82">
        <v>87.1</v>
      </c>
      <c r="D256" s="75">
        <v>8.7799999999999994</v>
      </c>
      <c r="E256" s="75">
        <v>0.56999999999999995</v>
      </c>
      <c r="F256" s="75">
        <v>24.8</v>
      </c>
      <c r="G256" s="75">
        <v>25</v>
      </c>
      <c r="H256" s="75">
        <v>25674</v>
      </c>
      <c r="I256" s="75" t="s">
        <v>14</v>
      </c>
      <c r="J256" s="72">
        <v>225417.71999999997</v>
      </c>
      <c r="K256" s="72">
        <v>14634.179999999998</v>
      </c>
      <c r="L256" s="72">
        <v>636715.20000000007</v>
      </c>
      <c r="M256" s="72">
        <v>641850</v>
      </c>
    </row>
    <row r="257" spans="1:13" s="68" customFormat="1" ht="12.75" hidden="1" customHeight="1" x14ac:dyDescent="0.2">
      <c r="A257" s="81" t="s">
        <v>13</v>
      </c>
      <c r="B257" s="36">
        <v>42218</v>
      </c>
      <c r="C257" s="82">
        <v>87.4</v>
      </c>
      <c r="D257" s="75">
        <v>7.43</v>
      </c>
      <c r="E257" s="75">
        <v>0.5</v>
      </c>
      <c r="F257" s="75">
        <v>15.8</v>
      </c>
      <c r="G257" s="75">
        <v>13</v>
      </c>
      <c r="H257" s="75">
        <v>49906</v>
      </c>
      <c r="I257" s="75" t="s">
        <v>14</v>
      </c>
      <c r="J257" s="72">
        <v>370801.57999999996</v>
      </c>
      <c r="K257" s="72">
        <v>24953</v>
      </c>
      <c r="L257" s="72">
        <v>788514.8</v>
      </c>
      <c r="M257" s="72">
        <v>648778</v>
      </c>
    </row>
    <row r="258" spans="1:13" s="68" customFormat="1" ht="12.75" hidden="1" customHeight="1" x14ac:dyDescent="0.2">
      <c r="A258" s="75" t="s">
        <v>13</v>
      </c>
      <c r="B258" s="57">
        <v>42218</v>
      </c>
      <c r="C258" s="58">
        <v>93</v>
      </c>
      <c r="D258" s="72">
        <v>7.08</v>
      </c>
      <c r="E258" s="76">
        <v>0.31</v>
      </c>
      <c r="F258" s="77">
        <v>6.2</v>
      </c>
      <c r="G258" s="72">
        <v>13</v>
      </c>
      <c r="H258" s="78">
        <v>12040</v>
      </c>
      <c r="I258" s="78" t="s">
        <v>14</v>
      </c>
      <c r="J258" s="72">
        <v>85243.199999999997</v>
      </c>
      <c r="K258" s="72">
        <v>3732.4</v>
      </c>
      <c r="L258" s="72">
        <v>74648</v>
      </c>
      <c r="M258" s="72">
        <v>156520</v>
      </c>
    </row>
    <row r="259" spans="1:13" s="68" customFormat="1" ht="12.75" hidden="1" customHeight="1" x14ac:dyDescent="0.2">
      <c r="A259" s="75" t="s">
        <v>17</v>
      </c>
      <c r="B259" s="57">
        <v>42218</v>
      </c>
      <c r="C259" s="58">
        <v>83.6</v>
      </c>
      <c r="D259" s="72">
        <v>7.25</v>
      </c>
      <c r="E259" s="72">
        <v>0.59</v>
      </c>
      <c r="F259" s="77">
        <v>21.3</v>
      </c>
      <c r="G259" s="72">
        <v>21</v>
      </c>
      <c r="H259" s="78">
        <v>89331</v>
      </c>
      <c r="I259" s="78"/>
      <c r="J259" s="72">
        <v>647649.75</v>
      </c>
      <c r="K259" s="72">
        <v>52705.289999999994</v>
      </c>
      <c r="L259" s="72">
        <v>1902750.3</v>
      </c>
      <c r="M259" s="72">
        <v>1875951</v>
      </c>
    </row>
    <row r="260" spans="1:13" s="68" customFormat="1" ht="12.75" hidden="1" customHeight="1" x14ac:dyDescent="0.2">
      <c r="A260" s="81" t="s">
        <v>15</v>
      </c>
      <c r="B260" s="36">
        <v>42222</v>
      </c>
      <c r="C260" s="82">
        <v>87</v>
      </c>
      <c r="D260" s="75">
        <v>6.95</v>
      </c>
      <c r="E260" s="75">
        <v>0.46</v>
      </c>
      <c r="F260" s="75">
        <v>21.5</v>
      </c>
      <c r="G260" s="75">
        <v>30</v>
      </c>
      <c r="H260" s="75">
        <v>41328</v>
      </c>
      <c r="I260" s="75">
        <v>0</v>
      </c>
      <c r="J260" s="72">
        <v>287229.60000000003</v>
      </c>
      <c r="K260" s="72">
        <v>19010.88</v>
      </c>
      <c r="L260" s="72">
        <v>888552</v>
      </c>
      <c r="M260" s="72">
        <v>1239840</v>
      </c>
    </row>
    <row r="261" spans="1:13" s="68" customFormat="1" ht="12.75" hidden="1" customHeight="1" x14ac:dyDescent="0.2">
      <c r="A261" s="69" t="s">
        <v>15</v>
      </c>
      <c r="B261" s="64">
        <v>42222</v>
      </c>
      <c r="C261" s="70">
        <v>87</v>
      </c>
      <c r="D261" s="69">
        <v>8.5</v>
      </c>
      <c r="E261" s="69">
        <v>0.52</v>
      </c>
      <c r="F261" s="69">
        <v>21.9</v>
      </c>
      <c r="G261" s="69">
        <v>14</v>
      </c>
      <c r="H261" s="71">
        <v>35335</v>
      </c>
      <c r="I261" s="69">
        <v>0</v>
      </c>
      <c r="J261" s="72">
        <v>300347.5</v>
      </c>
      <c r="K261" s="72">
        <v>18374.2</v>
      </c>
      <c r="L261" s="72">
        <v>773836.5</v>
      </c>
      <c r="M261" s="72">
        <v>494690</v>
      </c>
    </row>
    <row r="262" spans="1:13" s="68" customFormat="1" ht="12.75" hidden="1" customHeight="1" x14ac:dyDescent="0.2">
      <c r="A262" s="69" t="s">
        <v>15</v>
      </c>
      <c r="B262" s="64">
        <v>42222</v>
      </c>
      <c r="C262" s="70">
        <v>91</v>
      </c>
      <c r="D262" s="69">
        <v>6.68</v>
      </c>
      <c r="E262" s="69">
        <v>0.18</v>
      </c>
      <c r="F262" s="69">
        <v>13.7</v>
      </c>
      <c r="G262" s="69">
        <v>4</v>
      </c>
      <c r="H262" s="71">
        <v>23189</v>
      </c>
      <c r="I262" s="69">
        <v>0</v>
      </c>
      <c r="J262" s="72">
        <v>154902.51999999999</v>
      </c>
      <c r="K262" s="72">
        <v>4174.0199999999995</v>
      </c>
      <c r="L262" s="72">
        <v>317689.3</v>
      </c>
      <c r="M262" s="72">
        <v>92756</v>
      </c>
    </row>
    <row r="263" spans="1:13" s="68" customFormat="1" ht="12.75" hidden="1" customHeight="1" x14ac:dyDescent="0.2">
      <c r="A263" s="69" t="s">
        <v>16</v>
      </c>
      <c r="B263" s="64">
        <v>42222</v>
      </c>
      <c r="C263" s="70">
        <v>87</v>
      </c>
      <c r="D263" s="69">
        <v>7.5</v>
      </c>
      <c r="E263" s="69">
        <v>0.59</v>
      </c>
      <c r="F263" s="69">
        <v>24.1</v>
      </c>
      <c r="G263" s="69">
        <v>16</v>
      </c>
      <c r="H263" s="71">
        <v>54870</v>
      </c>
      <c r="I263" s="71"/>
      <c r="J263" s="72">
        <v>411525</v>
      </c>
      <c r="K263" s="72">
        <v>32373.3</v>
      </c>
      <c r="L263" s="72">
        <v>1322367</v>
      </c>
      <c r="M263" s="72">
        <v>877920</v>
      </c>
    </row>
    <row r="264" spans="1:13" s="68" customFormat="1" ht="12.75" hidden="1" customHeight="1" x14ac:dyDescent="0.2">
      <c r="A264" s="75" t="s">
        <v>16</v>
      </c>
      <c r="B264" s="57">
        <v>42222</v>
      </c>
      <c r="C264" s="58">
        <v>91</v>
      </c>
      <c r="D264" s="72">
        <v>5.39</v>
      </c>
      <c r="E264" s="76">
        <v>0.2</v>
      </c>
      <c r="F264" s="77">
        <v>15.4</v>
      </c>
      <c r="G264" s="72">
        <v>4</v>
      </c>
      <c r="H264" s="78">
        <v>15024</v>
      </c>
      <c r="I264" s="78"/>
      <c r="J264" s="72">
        <v>80979.360000000001</v>
      </c>
      <c r="K264" s="72">
        <v>3004.8</v>
      </c>
      <c r="L264" s="72">
        <v>231369.60000000001</v>
      </c>
      <c r="M264" s="72">
        <v>60096</v>
      </c>
    </row>
    <row r="265" spans="1:13" s="68" customFormat="1" ht="12.75" hidden="1" customHeight="1" x14ac:dyDescent="0.2">
      <c r="A265" s="75" t="s">
        <v>15</v>
      </c>
      <c r="B265" s="57">
        <v>42223</v>
      </c>
      <c r="C265" s="58">
        <v>87</v>
      </c>
      <c r="D265" s="72">
        <v>7.14</v>
      </c>
      <c r="E265" s="72">
        <v>0.67</v>
      </c>
      <c r="F265" s="77">
        <v>23.4</v>
      </c>
      <c r="G265" s="72">
        <v>33</v>
      </c>
      <c r="H265" s="78">
        <v>21855</v>
      </c>
      <c r="I265" s="78">
        <v>0</v>
      </c>
      <c r="J265" s="72">
        <v>156044.69999999998</v>
      </c>
      <c r="K265" s="72">
        <v>14642.85</v>
      </c>
      <c r="L265" s="72">
        <v>511406.99999999994</v>
      </c>
      <c r="M265" s="72">
        <v>721215</v>
      </c>
    </row>
    <row r="266" spans="1:13" s="68" customFormat="1" ht="12.75" hidden="1" customHeight="1" x14ac:dyDescent="0.2">
      <c r="A266" s="75" t="s">
        <v>16</v>
      </c>
      <c r="B266" s="57">
        <v>42223</v>
      </c>
      <c r="C266" s="58">
        <v>87</v>
      </c>
      <c r="D266" s="72">
        <v>7.78</v>
      </c>
      <c r="E266" s="72">
        <v>0.5</v>
      </c>
      <c r="F266" s="77">
        <v>18.600000000000001</v>
      </c>
      <c r="G266" s="72">
        <v>17</v>
      </c>
      <c r="H266" s="78">
        <v>33456</v>
      </c>
      <c r="I266" s="78"/>
      <c r="J266" s="72">
        <v>260287.68000000002</v>
      </c>
      <c r="K266" s="72">
        <v>16728</v>
      </c>
      <c r="L266" s="72">
        <v>622281.60000000009</v>
      </c>
      <c r="M266" s="72">
        <v>568752</v>
      </c>
    </row>
    <row r="267" spans="1:13" s="68" customFormat="1" ht="12.75" hidden="1" customHeight="1" x14ac:dyDescent="0.2">
      <c r="A267" s="69" t="s">
        <v>15</v>
      </c>
      <c r="B267" s="64">
        <v>42224</v>
      </c>
      <c r="C267" s="70"/>
      <c r="D267" s="79"/>
      <c r="E267" s="79"/>
      <c r="F267" s="80"/>
      <c r="G267" s="69"/>
      <c r="H267" s="69">
        <v>0</v>
      </c>
      <c r="I267" s="71">
        <v>14925</v>
      </c>
      <c r="J267" s="72">
        <v>0</v>
      </c>
      <c r="K267" s="72">
        <v>0</v>
      </c>
      <c r="L267" s="72">
        <v>0</v>
      </c>
      <c r="M267" s="72">
        <v>0</v>
      </c>
    </row>
    <row r="268" spans="1:13" s="68" customFormat="1" ht="12.75" hidden="1" customHeight="1" x14ac:dyDescent="0.2">
      <c r="A268" s="75" t="s">
        <v>13</v>
      </c>
      <c r="B268" s="57">
        <v>42224</v>
      </c>
      <c r="C268" s="58">
        <v>87</v>
      </c>
      <c r="D268" s="72">
        <v>8.85</v>
      </c>
      <c r="E268" s="76">
        <v>0.45</v>
      </c>
      <c r="F268" s="77">
        <v>21.4</v>
      </c>
      <c r="G268" s="72">
        <v>17</v>
      </c>
      <c r="H268" s="78">
        <v>33784</v>
      </c>
      <c r="I268" s="78" t="s">
        <v>14</v>
      </c>
      <c r="J268" s="72">
        <v>298988.39999999997</v>
      </c>
      <c r="K268" s="72">
        <v>15202.800000000001</v>
      </c>
      <c r="L268" s="72">
        <v>722977.6</v>
      </c>
      <c r="M268" s="72">
        <v>574328</v>
      </c>
    </row>
    <row r="269" spans="1:13" s="68" customFormat="1" ht="12.75" hidden="1" customHeight="1" x14ac:dyDescent="0.2">
      <c r="A269" s="81" t="s">
        <v>13</v>
      </c>
      <c r="B269" s="36">
        <v>42224</v>
      </c>
      <c r="C269" s="82">
        <v>87</v>
      </c>
      <c r="D269" s="75">
        <v>7.14</v>
      </c>
      <c r="E269" s="75">
        <v>0.67</v>
      </c>
      <c r="F269" s="75">
        <v>23.4</v>
      </c>
      <c r="G269" s="75">
        <v>33</v>
      </c>
      <c r="H269" s="75">
        <v>4073</v>
      </c>
      <c r="I269" s="75" t="s">
        <v>14</v>
      </c>
      <c r="J269" s="72">
        <v>29081.219999999998</v>
      </c>
      <c r="K269" s="72">
        <v>2728.9100000000003</v>
      </c>
      <c r="L269" s="72">
        <v>95308.2</v>
      </c>
      <c r="M269" s="72">
        <v>134409</v>
      </c>
    </row>
    <row r="270" spans="1:13" s="68" customFormat="1" ht="12.75" hidden="1" customHeight="1" x14ac:dyDescent="0.2">
      <c r="A270" s="81" t="s">
        <v>16</v>
      </c>
      <c r="B270" s="36">
        <v>42224</v>
      </c>
      <c r="C270" s="82" t="s">
        <v>18</v>
      </c>
      <c r="D270" s="75"/>
      <c r="E270" s="75"/>
      <c r="F270" s="75"/>
      <c r="G270" s="75"/>
      <c r="H270" s="75"/>
      <c r="I270" s="75">
        <v>13071</v>
      </c>
      <c r="J270" s="72">
        <v>0</v>
      </c>
      <c r="K270" s="72">
        <v>0</v>
      </c>
      <c r="L270" s="72">
        <v>0</v>
      </c>
      <c r="M270" s="72">
        <v>0</v>
      </c>
    </row>
    <row r="271" spans="1:13" s="68" customFormat="1" ht="12.75" hidden="1" customHeight="1" x14ac:dyDescent="0.2">
      <c r="A271" s="81" t="s">
        <v>15</v>
      </c>
      <c r="B271" s="36">
        <v>42225</v>
      </c>
      <c r="C271" s="82"/>
      <c r="D271" s="75"/>
      <c r="E271" s="75"/>
      <c r="F271" s="75"/>
      <c r="G271" s="75"/>
      <c r="H271" s="75">
        <v>0</v>
      </c>
      <c r="I271" s="75">
        <v>20061</v>
      </c>
      <c r="J271" s="72">
        <v>0</v>
      </c>
      <c r="K271" s="72">
        <v>0</v>
      </c>
      <c r="L271" s="72">
        <v>0</v>
      </c>
      <c r="M271" s="72">
        <v>0</v>
      </c>
    </row>
    <row r="272" spans="1:13" s="68" customFormat="1" ht="12.75" hidden="1" customHeight="1" x14ac:dyDescent="0.2">
      <c r="A272" s="81" t="s">
        <v>17</v>
      </c>
      <c r="B272" s="36">
        <v>42225</v>
      </c>
      <c r="C272" s="82"/>
      <c r="D272" s="75"/>
      <c r="E272" s="75"/>
      <c r="F272" s="75"/>
      <c r="G272" s="75"/>
      <c r="H272" s="75"/>
      <c r="I272" s="75">
        <v>22074</v>
      </c>
      <c r="J272" s="72">
        <v>0</v>
      </c>
      <c r="K272" s="72">
        <v>0</v>
      </c>
      <c r="L272" s="72">
        <v>0</v>
      </c>
      <c r="M272" s="72">
        <v>0</v>
      </c>
    </row>
    <row r="273" spans="1:13" s="68" customFormat="1" ht="12.75" hidden="1" customHeight="1" x14ac:dyDescent="0.2">
      <c r="A273" s="81" t="s">
        <v>16</v>
      </c>
      <c r="B273" s="36">
        <v>42225</v>
      </c>
      <c r="C273" s="82">
        <v>87</v>
      </c>
      <c r="D273" s="75">
        <v>7.37</v>
      </c>
      <c r="E273" s="75">
        <v>0.52</v>
      </c>
      <c r="F273" s="75">
        <v>18.600000000000001</v>
      </c>
      <c r="G273" s="75">
        <v>20</v>
      </c>
      <c r="H273" s="75">
        <v>61459</v>
      </c>
      <c r="I273" s="75"/>
      <c r="J273" s="72">
        <v>452952.83</v>
      </c>
      <c r="K273" s="72">
        <v>31958.68</v>
      </c>
      <c r="L273" s="72">
        <v>1143137.4000000001</v>
      </c>
      <c r="M273" s="72">
        <v>1229180</v>
      </c>
    </row>
    <row r="274" spans="1:13" s="68" customFormat="1" ht="12.75" hidden="1" customHeight="1" x14ac:dyDescent="0.2">
      <c r="A274" s="69" t="s">
        <v>16</v>
      </c>
      <c r="B274" s="64">
        <v>42225</v>
      </c>
      <c r="C274" s="82">
        <v>87</v>
      </c>
      <c r="D274" s="69">
        <v>5.52</v>
      </c>
      <c r="E274" s="69">
        <v>0.54</v>
      </c>
      <c r="F274" s="69">
        <v>25.2</v>
      </c>
      <c r="G274" s="69">
        <v>32</v>
      </c>
      <c r="H274" s="71">
        <v>53425</v>
      </c>
      <c r="I274" s="71"/>
      <c r="J274" s="72">
        <v>294906</v>
      </c>
      <c r="K274" s="72">
        <v>28849.500000000004</v>
      </c>
      <c r="L274" s="72">
        <v>1346310</v>
      </c>
      <c r="M274" s="72">
        <v>1709600</v>
      </c>
    </row>
    <row r="275" spans="1:13" s="68" customFormat="1" ht="12.75" hidden="1" customHeight="1" x14ac:dyDescent="0.2">
      <c r="A275" s="75" t="s">
        <v>15</v>
      </c>
      <c r="B275" s="57">
        <v>42226</v>
      </c>
      <c r="C275" s="58">
        <v>87</v>
      </c>
      <c r="D275" s="72">
        <v>8.4700000000000006</v>
      </c>
      <c r="E275" s="72">
        <v>0.46</v>
      </c>
      <c r="F275" s="77">
        <v>16.100000000000001</v>
      </c>
      <c r="G275" s="72">
        <v>18</v>
      </c>
      <c r="H275" s="78">
        <v>26021</v>
      </c>
      <c r="I275" s="78">
        <v>0</v>
      </c>
      <c r="J275" s="72">
        <v>220397.87000000002</v>
      </c>
      <c r="K275" s="72">
        <v>11969.66</v>
      </c>
      <c r="L275" s="72">
        <v>418938.10000000003</v>
      </c>
      <c r="M275" s="72">
        <v>468378</v>
      </c>
    </row>
    <row r="276" spans="1:13" s="68" customFormat="1" ht="12.75" hidden="1" customHeight="1" x14ac:dyDescent="0.2">
      <c r="A276" s="75" t="s">
        <v>15</v>
      </c>
      <c r="B276" s="57">
        <v>42226</v>
      </c>
      <c r="C276" s="58">
        <v>87</v>
      </c>
      <c r="D276" s="76">
        <v>6.79</v>
      </c>
      <c r="E276" s="72">
        <v>0.46</v>
      </c>
      <c r="F276" s="77">
        <v>24.3</v>
      </c>
      <c r="G276" s="72">
        <v>28</v>
      </c>
      <c r="H276" s="78">
        <v>23025</v>
      </c>
      <c r="I276" s="78">
        <v>0</v>
      </c>
      <c r="J276" s="72">
        <v>156339.75</v>
      </c>
      <c r="K276" s="72">
        <v>10591.5</v>
      </c>
      <c r="L276" s="72">
        <v>559507.5</v>
      </c>
      <c r="M276" s="72">
        <v>644700</v>
      </c>
    </row>
    <row r="277" spans="1:13" s="68" customFormat="1" ht="12.75" hidden="1" customHeight="1" x14ac:dyDescent="0.2">
      <c r="A277" s="81" t="s">
        <v>13</v>
      </c>
      <c r="B277" s="36">
        <v>42229</v>
      </c>
      <c r="C277" s="82">
        <v>87.4</v>
      </c>
      <c r="D277" s="75">
        <v>6.87</v>
      </c>
      <c r="E277" s="75">
        <v>0.52</v>
      </c>
      <c r="F277" s="75">
        <v>23.5</v>
      </c>
      <c r="G277" s="75">
        <v>32</v>
      </c>
      <c r="H277" s="75">
        <v>70186</v>
      </c>
      <c r="I277" s="75" t="s">
        <v>14</v>
      </c>
      <c r="J277" s="72">
        <v>482177.82</v>
      </c>
      <c r="K277" s="72">
        <v>36496.720000000001</v>
      </c>
      <c r="L277" s="72">
        <v>1649371</v>
      </c>
      <c r="M277" s="72">
        <v>2245952</v>
      </c>
    </row>
    <row r="278" spans="1:13" s="68" customFormat="1" ht="12.75" hidden="1" customHeight="1" x14ac:dyDescent="0.2">
      <c r="A278" s="81" t="s">
        <v>16</v>
      </c>
      <c r="B278" s="36">
        <v>42229</v>
      </c>
      <c r="C278" s="82">
        <v>87</v>
      </c>
      <c r="D278" s="75">
        <v>7.43</v>
      </c>
      <c r="E278" s="75">
        <v>0.51</v>
      </c>
      <c r="F278" s="75">
        <v>19</v>
      </c>
      <c r="G278" s="75">
        <v>19</v>
      </c>
      <c r="H278" s="75">
        <v>37575</v>
      </c>
      <c r="I278" s="75"/>
      <c r="J278" s="72">
        <v>279182.25</v>
      </c>
      <c r="K278" s="72">
        <v>19163.25</v>
      </c>
      <c r="L278" s="72">
        <v>713925</v>
      </c>
      <c r="M278" s="72">
        <v>713925</v>
      </c>
    </row>
    <row r="279" spans="1:13" s="68" customFormat="1" ht="12.75" hidden="1" customHeight="1" x14ac:dyDescent="0.2">
      <c r="A279" s="69" t="s">
        <v>16</v>
      </c>
      <c r="B279" s="64">
        <v>42229</v>
      </c>
      <c r="C279" s="70">
        <v>87</v>
      </c>
      <c r="D279" s="69">
        <v>5.41</v>
      </c>
      <c r="E279" s="69">
        <v>0.52</v>
      </c>
      <c r="F279" s="69">
        <v>25.4</v>
      </c>
      <c r="G279" s="69">
        <v>33</v>
      </c>
      <c r="H279" s="71">
        <v>24708</v>
      </c>
      <c r="I279" s="71"/>
      <c r="J279" s="72">
        <v>133670.28</v>
      </c>
      <c r="K279" s="72">
        <v>12848.16</v>
      </c>
      <c r="L279" s="72">
        <v>627583.19999999995</v>
      </c>
      <c r="M279" s="72">
        <v>815364</v>
      </c>
    </row>
    <row r="280" spans="1:13" s="68" customFormat="1" ht="12.75" hidden="1" customHeight="1" x14ac:dyDescent="0.2">
      <c r="A280" s="69" t="s">
        <v>16</v>
      </c>
      <c r="B280" s="64">
        <v>42229</v>
      </c>
      <c r="C280" s="70">
        <v>91</v>
      </c>
      <c r="D280" s="69">
        <v>5.8</v>
      </c>
      <c r="E280" s="79">
        <v>0.13</v>
      </c>
      <c r="F280" s="69">
        <v>10.3</v>
      </c>
      <c r="G280" s="69">
        <v>3</v>
      </c>
      <c r="H280" s="71">
        <v>17720</v>
      </c>
      <c r="I280" s="71"/>
      <c r="J280" s="72">
        <v>102776</v>
      </c>
      <c r="K280" s="72">
        <v>2303.6</v>
      </c>
      <c r="L280" s="72">
        <v>182516</v>
      </c>
      <c r="M280" s="72">
        <v>53160</v>
      </c>
    </row>
    <row r="281" spans="1:13" s="68" customFormat="1" ht="12.75" hidden="1" customHeight="1" x14ac:dyDescent="0.2">
      <c r="A281" s="69" t="s">
        <v>15</v>
      </c>
      <c r="B281" s="64">
        <v>42230</v>
      </c>
      <c r="C281" s="70">
        <v>87</v>
      </c>
      <c r="D281" s="69">
        <v>6.7</v>
      </c>
      <c r="E281" s="79">
        <v>0.45</v>
      </c>
      <c r="F281" s="69">
        <v>23.1</v>
      </c>
      <c r="G281" s="69">
        <v>29</v>
      </c>
      <c r="H281" s="71">
        <v>66117</v>
      </c>
      <c r="I281" s="71">
        <v>0</v>
      </c>
      <c r="J281" s="72">
        <v>442983.9</v>
      </c>
      <c r="K281" s="72">
        <v>29752.65</v>
      </c>
      <c r="L281" s="72">
        <v>1527302.7000000002</v>
      </c>
      <c r="M281" s="72">
        <v>1917393</v>
      </c>
    </row>
    <row r="282" spans="1:13" s="68" customFormat="1" ht="12.75" hidden="1" customHeight="1" x14ac:dyDescent="0.2">
      <c r="A282" s="75" t="s">
        <v>15</v>
      </c>
      <c r="B282" s="57">
        <v>42230</v>
      </c>
      <c r="C282" s="58">
        <v>87</v>
      </c>
      <c r="D282" s="72">
        <v>8.5399999999999991</v>
      </c>
      <c r="E282" s="76">
        <v>0.45</v>
      </c>
      <c r="F282" s="77">
        <v>17.5</v>
      </c>
      <c r="G282" s="72">
        <v>18</v>
      </c>
      <c r="H282" s="78">
        <v>44934</v>
      </c>
      <c r="I282" s="78">
        <v>0</v>
      </c>
      <c r="J282" s="72">
        <v>383736.36</v>
      </c>
      <c r="K282" s="72">
        <v>20220.3</v>
      </c>
      <c r="L282" s="72">
        <v>786345</v>
      </c>
      <c r="M282" s="72">
        <v>808812</v>
      </c>
    </row>
    <row r="283" spans="1:13" s="68" customFormat="1" ht="12.75" hidden="1" customHeight="1" x14ac:dyDescent="0.2">
      <c r="A283" s="75" t="s">
        <v>15</v>
      </c>
      <c r="B283" s="57">
        <v>42230</v>
      </c>
      <c r="C283" s="58">
        <v>91</v>
      </c>
      <c r="D283" s="72">
        <v>6.79</v>
      </c>
      <c r="E283" s="76">
        <v>0.1</v>
      </c>
      <c r="F283" s="77">
        <v>9.5</v>
      </c>
      <c r="G283" s="72">
        <v>3</v>
      </c>
      <c r="H283" s="78">
        <v>15034</v>
      </c>
      <c r="I283" s="78">
        <v>0</v>
      </c>
      <c r="J283" s="72">
        <v>102080.86</v>
      </c>
      <c r="K283" s="72">
        <v>1503.4</v>
      </c>
      <c r="L283" s="72">
        <v>142823</v>
      </c>
      <c r="M283" s="72">
        <v>45102</v>
      </c>
    </row>
    <row r="284" spans="1:13" s="68" customFormat="1" ht="12.75" hidden="1" customHeight="1" x14ac:dyDescent="0.2">
      <c r="A284" s="81" t="s">
        <v>17</v>
      </c>
      <c r="B284" s="36">
        <v>42231</v>
      </c>
      <c r="C284" s="82">
        <v>83.3</v>
      </c>
      <c r="D284" s="75">
        <v>6.83</v>
      </c>
      <c r="E284" s="75">
        <v>0.56000000000000005</v>
      </c>
      <c r="F284" s="75">
        <v>25.1</v>
      </c>
      <c r="G284" s="75">
        <v>18</v>
      </c>
      <c r="H284" s="75">
        <v>89386.240000000005</v>
      </c>
      <c r="I284" s="75"/>
      <c r="J284" s="72">
        <v>610508.0192000001</v>
      </c>
      <c r="K284" s="72">
        <v>50056.294400000006</v>
      </c>
      <c r="L284" s="72">
        <v>2243594.6240000003</v>
      </c>
      <c r="M284" s="72">
        <v>1608952.32</v>
      </c>
    </row>
    <row r="285" spans="1:13" s="68" customFormat="1" ht="12.75" hidden="1" customHeight="1" x14ac:dyDescent="0.2">
      <c r="A285" s="81" t="s">
        <v>16</v>
      </c>
      <c r="B285" s="36">
        <v>42234</v>
      </c>
      <c r="C285" s="82">
        <v>87</v>
      </c>
      <c r="D285" s="75">
        <v>7.14</v>
      </c>
      <c r="E285" s="75">
        <v>0.56000000000000005</v>
      </c>
      <c r="F285" s="75">
        <v>26</v>
      </c>
      <c r="G285" s="75">
        <v>25</v>
      </c>
      <c r="H285" s="75">
        <v>39877</v>
      </c>
      <c r="I285" s="75"/>
      <c r="J285" s="72">
        <v>284721.77999999997</v>
      </c>
      <c r="K285" s="72">
        <v>22331.120000000003</v>
      </c>
      <c r="L285" s="72">
        <v>1036802</v>
      </c>
      <c r="M285" s="72">
        <v>996925</v>
      </c>
    </row>
    <row r="286" spans="1:13" s="68" customFormat="1" ht="12.75" hidden="1" customHeight="1" x14ac:dyDescent="0.2">
      <c r="A286" s="75" t="s">
        <v>16</v>
      </c>
      <c r="B286" s="57">
        <v>42234</v>
      </c>
      <c r="C286" s="58">
        <v>87</v>
      </c>
      <c r="D286" s="72">
        <v>5.63</v>
      </c>
      <c r="E286" s="72">
        <v>0.56999999999999995</v>
      </c>
      <c r="F286" s="77">
        <v>26.4</v>
      </c>
      <c r="G286" s="72">
        <v>40</v>
      </c>
      <c r="H286" s="78">
        <v>45075</v>
      </c>
      <c r="I286" s="78"/>
      <c r="J286" s="72">
        <v>253772.25</v>
      </c>
      <c r="K286" s="72">
        <v>25692.749999999996</v>
      </c>
      <c r="L286" s="72">
        <v>1189980</v>
      </c>
      <c r="M286" s="72">
        <v>1803000</v>
      </c>
    </row>
    <row r="287" spans="1:13" s="68" customFormat="1" ht="12.75" hidden="1" customHeight="1" x14ac:dyDescent="0.2">
      <c r="A287" s="81" t="s">
        <v>15</v>
      </c>
      <c r="B287" s="36">
        <v>42235</v>
      </c>
      <c r="C287" s="82">
        <v>87</v>
      </c>
      <c r="D287" s="75">
        <v>6.83</v>
      </c>
      <c r="E287" s="75">
        <v>0.48</v>
      </c>
      <c r="F287" s="75">
        <v>24</v>
      </c>
      <c r="G287" s="75">
        <v>38</v>
      </c>
      <c r="H287" s="75">
        <v>50218</v>
      </c>
      <c r="I287" s="75">
        <v>0</v>
      </c>
      <c r="J287" s="72">
        <v>342988.94</v>
      </c>
      <c r="K287" s="72">
        <v>24104.639999999999</v>
      </c>
      <c r="L287" s="72">
        <v>1205232</v>
      </c>
      <c r="M287" s="72">
        <v>1908284</v>
      </c>
    </row>
    <row r="288" spans="1:13" s="68" customFormat="1" ht="12.75" hidden="1" customHeight="1" x14ac:dyDescent="0.2">
      <c r="A288" s="75" t="s">
        <v>15</v>
      </c>
      <c r="B288" s="57">
        <v>42235</v>
      </c>
      <c r="C288" s="58">
        <v>87</v>
      </c>
      <c r="D288" s="72">
        <v>8.19</v>
      </c>
      <c r="E288" s="72">
        <v>0.47</v>
      </c>
      <c r="F288" s="77">
        <v>23.4</v>
      </c>
      <c r="G288" s="72">
        <v>22</v>
      </c>
      <c r="H288" s="78">
        <v>42603</v>
      </c>
      <c r="I288" s="78">
        <v>0</v>
      </c>
      <c r="J288" s="72">
        <v>348918.57</v>
      </c>
      <c r="K288" s="72">
        <v>20023.41</v>
      </c>
      <c r="L288" s="72">
        <v>996910.2</v>
      </c>
      <c r="M288" s="72">
        <v>937266</v>
      </c>
    </row>
    <row r="289" spans="1:13" s="68" customFormat="1" ht="12.75" hidden="1" customHeight="1" x14ac:dyDescent="0.2">
      <c r="A289" s="75" t="s">
        <v>15</v>
      </c>
      <c r="B289" s="57">
        <v>42237</v>
      </c>
      <c r="C289" s="58">
        <v>87</v>
      </c>
      <c r="D289" s="76">
        <v>6.52</v>
      </c>
      <c r="E289" s="76">
        <v>0.5</v>
      </c>
      <c r="F289" s="77">
        <v>19.8</v>
      </c>
      <c r="G289" s="72">
        <v>40</v>
      </c>
      <c r="H289" s="78">
        <v>55047</v>
      </c>
      <c r="I289" s="78">
        <v>0</v>
      </c>
      <c r="J289" s="72">
        <v>358906.44</v>
      </c>
      <c r="K289" s="72">
        <v>27523.5</v>
      </c>
      <c r="L289" s="72">
        <v>1089930.6000000001</v>
      </c>
      <c r="M289" s="72">
        <v>2201880</v>
      </c>
    </row>
    <row r="290" spans="1:13" s="68" customFormat="1" ht="12.75" hidden="1" customHeight="1" x14ac:dyDescent="0.2">
      <c r="A290" s="75" t="s">
        <v>15</v>
      </c>
      <c r="B290" s="57">
        <v>42237</v>
      </c>
      <c r="C290" s="58">
        <v>87</v>
      </c>
      <c r="D290" s="72">
        <v>8.3000000000000007</v>
      </c>
      <c r="E290" s="76">
        <v>0.49</v>
      </c>
      <c r="F290" s="77">
        <v>25.5</v>
      </c>
      <c r="G290" s="72">
        <v>24</v>
      </c>
      <c r="H290" s="78">
        <v>28851</v>
      </c>
      <c r="I290" s="78">
        <v>0</v>
      </c>
      <c r="J290" s="72">
        <v>239463.30000000002</v>
      </c>
      <c r="K290" s="72">
        <v>14136.99</v>
      </c>
      <c r="L290" s="72">
        <v>735700.5</v>
      </c>
      <c r="M290" s="72">
        <v>692424</v>
      </c>
    </row>
    <row r="291" spans="1:13" s="68" customFormat="1" ht="12.75" hidden="1" customHeight="1" x14ac:dyDescent="0.2">
      <c r="A291" s="81" t="s">
        <v>16</v>
      </c>
      <c r="B291" s="36">
        <v>42237</v>
      </c>
      <c r="C291" s="82">
        <v>87</v>
      </c>
      <c r="D291" s="75">
        <v>7.31</v>
      </c>
      <c r="E291" s="75">
        <v>0.56000000000000005</v>
      </c>
      <c r="F291" s="75">
        <v>27.4</v>
      </c>
      <c r="G291" s="75">
        <v>27</v>
      </c>
      <c r="H291" s="75">
        <v>49378</v>
      </c>
      <c r="I291" s="75"/>
      <c r="J291" s="72">
        <v>360953.18</v>
      </c>
      <c r="K291" s="72">
        <v>27651.680000000004</v>
      </c>
      <c r="L291" s="72">
        <v>1352957.2</v>
      </c>
      <c r="M291" s="72">
        <v>1333206</v>
      </c>
    </row>
    <row r="292" spans="1:13" s="68" customFormat="1" ht="12.75" hidden="1" customHeight="1" x14ac:dyDescent="0.2">
      <c r="A292" s="81" t="s">
        <v>16</v>
      </c>
      <c r="B292" s="36">
        <v>42237</v>
      </c>
      <c r="C292" s="82">
        <v>87</v>
      </c>
      <c r="D292" s="75">
        <v>5.27</v>
      </c>
      <c r="E292" s="75">
        <v>0.56000000000000005</v>
      </c>
      <c r="F292" s="75">
        <v>26.7</v>
      </c>
      <c r="G292" s="75">
        <v>46</v>
      </c>
      <c r="H292" s="75">
        <v>35547</v>
      </c>
      <c r="I292" s="75"/>
      <c r="J292" s="72">
        <v>187332.68999999997</v>
      </c>
      <c r="K292" s="72">
        <v>19906.320000000003</v>
      </c>
      <c r="L292" s="72">
        <v>949104.9</v>
      </c>
      <c r="M292" s="72">
        <v>1635162</v>
      </c>
    </row>
    <row r="293" spans="1:13" s="68" customFormat="1" ht="12.75" hidden="1" customHeight="1" x14ac:dyDescent="0.2">
      <c r="A293" s="81" t="s">
        <v>13</v>
      </c>
      <c r="B293" s="36">
        <v>42238</v>
      </c>
      <c r="C293" s="82">
        <v>87</v>
      </c>
      <c r="D293" s="75">
        <v>6.6</v>
      </c>
      <c r="E293" s="75">
        <v>0.89</v>
      </c>
      <c r="F293" s="75">
        <v>29.2</v>
      </c>
      <c r="G293" s="75">
        <v>5.5</v>
      </c>
      <c r="H293" s="75">
        <v>66076</v>
      </c>
      <c r="I293" s="75"/>
      <c r="J293" s="72">
        <v>436101.6</v>
      </c>
      <c r="K293" s="72">
        <v>58807.64</v>
      </c>
      <c r="L293" s="72">
        <v>1929419.2</v>
      </c>
      <c r="M293" s="72">
        <v>363418</v>
      </c>
    </row>
    <row r="294" spans="1:13" s="68" customFormat="1" ht="12.75" hidden="1" customHeight="1" x14ac:dyDescent="0.2">
      <c r="A294" s="69" t="s">
        <v>13</v>
      </c>
      <c r="B294" s="64">
        <v>42238</v>
      </c>
      <c r="C294" s="70">
        <v>87</v>
      </c>
      <c r="D294" s="69">
        <v>6.6</v>
      </c>
      <c r="E294" s="69">
        <v>0.89</v>
      </c>
      <c r="F294" s="69">
        <v>29.2</v>
      </c>
      <c r="G294" s="69">
        <v>5.5</v>
      </c>
      <c r="H294" s="71">
        <v>77975</v>
      </c>
      <c r="I294" s="71"/>
      <c r="J294" s="72">
        <v>514635</v>
      </c>
      <c r="K294" s="72">
        <v>69397.75</v>
      </c>
      <c r="L294" s="72">
        <v>2276870</v>
      </c>
      <c r="M294" s="72">
        <v>428862.5</v>
      </c>
    </row>
    <row r="295" spans="1:13" s="68" customFormat="1" ht="12.75" hidden="1" customHeight="1" x14ac:dyDescent="0.2">
      <c r="A295" s="81" t="s">
        <v>15</v>
      </c>
      <c r="B295" s="36">
        <v>42241</v>
      </c>
      <c r="C295" s="70" t="s">
        <v>18</v>
      </c>
      <c r="D295" s="75"/>
      <c r="E295" s="75"/>
      <c r="F295" s="75"/>
      <c r="G295" s="75"/>
      <c r="H295" s="75">
        <v>0</v>
      </c>
      <c r="I295" s="75">
        <v>14700</v>
      </c>
      <c r="J295" s="72">
        <v>0</v>
      </c>
      <c r="K295" s="72">
        <v>0</v>
      </c>
      <c r="L295" s="72">
        <v>0</v>
      </c>
      <c r="M295" s="72">
        <v>0</v>
      </c>
    </row>
    <row r="296" spans="1:13" s="68" customFormat="1" ht="12.75" hidden="1" customHeight="1" x14ac:dyDescent="0.2">
      <c r="A296" s="69" t="s">
        <v>15</v>
      </c>
      <c r="B296" s="64">
        <v>42241</v>
      </c>
      <c r="C296" s="70" t="s">
        <v>18</v>
      </c>
      <c r="D296" s="79"/>
      <c r="E296" s="79"/>
      <c r="F296" s="80"/>
      <c r="G296" s="69"/>
      <c r="H296" s="69">
        <v>0</v>
      </c>
      <c r="I296" s="71">
        <v>9908</v>
      </c>
      <c r="J296" s="72">
        <v>0</v>
      </c>
      <c r="K296" s="72">
        <v>0</v>
      </c>
      <c r="L296" s="72">
        <v>0</v>
      </c>
      <c r="M296" s="72">
        <v>0</v>
      </c>
    </row>
    <row r="297" spans="1:13" s="68" customFormat="1" ht="12.75" hidden="1" customHeight="1" x14ac:dyDescent="0.2">
      <c r="A297" s="75" t="s">
        <v>16</v>
      </c>
      <c r="B297" s="57">
        <v>42241</v>
      </c>
      <c r="C297" s="58" t="s">
        <v>18</v>
      </c>
      <c r="D297" s="72"/>
      <c r="E297" s="72"/>
      <c r="F297" s="77"/>
      <c r="G297" s="72"/>
      <c r="H297" s="78"/>
      <c r="I297" s="78">
        <v>20168</v>
      </c>
      <c r="J297" s="72">
        <v>0</v>
      </c>
      <c r="K297" s="72">
        <v>0</v>
      </c>
      <c r="L297" s="72">
        <v>0</v>
      </c>
      <c r="M297" s="72">
        <v>0</v>
      </c>
    </row>
    <row r="298" spans="1:13" s="68" customFormat="1" ht="12.75" hidden="1" customHeight="1" x14ac:dyDescent="0.2">
      <c r="A298" s="75" t="s">
        <v>17</v>
      </c>
      <c r="B298" s="57">
        <v>42242</v>
      </c>
      <c r="C298" s="58" t="s">
        <v>18</v>
      </c>
      <c r="D298" s="72"/>
      <c r="E298" s="72"/>
      <c r="F298" s="77"/>
      <c r="G298" s="72"/>
      <c r="H298" s="78"/>
      <c r="I298" s="78">
        <v>20035</v>
      </c>
      <c r="J298" s="72">
        <v>0</v>
      </c>
      <c r="K298" s="72">
        <v>0</v>
      </c>
      <c r="L298" s="72">
        <v>0</v>
      </c>
      <c r="M298" s="72">
        <v>0</v>
      </c>
    </row>
    <row r="299" spans="1:13" s="68" customFormat="1" ht="12.75" hidden="1" customHeight="1" x14ac:dyDescent="0.2">
      <c r="A299" s="69" t="s">
        <v>17</v>
      </c>
      <c r="B299" s="64">
        <v>42243</v>
      </c>
      <c r="C299" s="70">
        <v>83.8</v>
      </c>
      <c r="D299" s="69">
        <v>7.36</v>
      </c>
      <c r="E299" s="69">
        <v>0.75</v>
      </c>
      <c r="F299" s="69">
        <v>30.7</v>
      </c>
      <c r="G299" s="69">
        <v>27</v>
      </c>
      <c r="H299" s="71">
        <v>89094</v>
      </c>
      <c r="I299" s="71"/>
      <c r="J299" s="72">
        <v>655731.84000000008</v>
      </c>
      <c r="K299" s="72">
        <v>66820.5</v>
      </c>
      <c r="L299" s="72">
        <v>2735185.8</v>
      </c>
      <c r="M299" s="72">
        <v>2405538</v>
      </c>
    </row>
    <row r="300" spans="1:13" s="68" customFormat="1" ht="12.75" hidden="1" customHeight="1" x14ac:dyDescent="0.2">
      <c r="A300" s="69" t="s">
        <v>16</v>
      </c>
      <c r="B300" s="64">
        <v>42243</v>
      </c>
      <c r="C300" s="70">
        <v>87</v>
      </c>
      <c r="D300" s="80">
        <v>7.36</v>
      </c>
      <c r="E300" s="69">
        <v>1.18</v>
      </c>
      <c r="F300" s="69">
        <v>27.7</v>
      </c>
      <c r="G300" s="69">
        <v>19</v>
      </c>
      <c r="H300" s="71">
        <v>49971</v>
      </c>
      <c r="I300" s="71"/>
      <c r="J300" s="72">
        <v>367786.56</v>
      </c>
      <c r="K300" s="72">
        <v>58965.78</v>
      </c>
      <c r="L300" s="72">
        <v>1384196.7</v>
      </c>
      <c r="M300" s="72">
        <v>949449</v>
      </c>
    </row>
    <row r="301" spans="1:13" s="68" customFormat="1" ht="12.75" hidden="1" customHeight="1" x14ac:dyDescent="0.2">
      <c r="A301" s="69" t="s">
        <v>16</v>
      </c>
      <c r="B301" s="64">
        <v>42243</v>
      </c>
      <c r="C301" s="70">
        <v>87</v>
      </c>
      <c r="D301" s="69">
        <v>5.66</v>
      </c>
      <c r="E301" s="79">
        <v>0.69</v>
      </c>
      <c r="F301" s="80">
        <v>27.2</v>
      </c>
      <c r="G301" s="69">
        <v>42</v>
      </c>
      <c r="H301" s="71">
        <v>40145</v>
      </c>
      <c r="I301" s="71"/>
      <c r="J301" s="72">
        <v>227220.7</v>
      </c>
      <c r="K301" s="72">
        <v>27700.05</v>
      </c>
      <c r="L301" s="72">
        <v>1091944</v>
      </c>
      <c r="M301" s="72">
        <v>1686090</v>
      </c>
    </row>
    <row r="302" spans="1:13" s="68" customFormat="1" ht="12.75" hidden="1" customHeight="1" x14ac:dyDescent="0.2">
      <c r="A302" s="75" t="s">
        <v>15</v>
      </c>
      <c r="B302" s="57">
        <v>42244</v>
      </c>
      <c r="C302" s="58">
        <v>87</v>
      </c>
      <c r="D302" s="72">
        <v>6.93</v>
      </c>
      <c r="E302" s="76">
        <v>0.59</v>
      </c>
      <c r="F302" s="77">
        <v>24.8</v>
      </c>
      <c r="G302" s="77">
        <v>36</v>
      </c>
      <c r="H302" s="78">
        <v>94884</v>
      </c>
      <c r="I302" s="78">
        <v>0</v>
      </c>
      <c r="J302" s="72">
        <v>657546.12</v>
      </c>
      <c r="K302" s="72">
        <v>55981.56</v>
      </c>
      <c r="L302" s="72">
        <v>2353123.2000000002</v>
      </c>
      <c r="M302" s="72">
        <v>3415824</v>
      </c>
    </row>
    <row r="303" spans="1:13" s="68" customFormat="1" ht="12.75" hidden="1" customHeight="1" x14ac:dyDescent="0.2">
      <c r="A303" s="81" t="s">
        <v>15</v>
      </c>
      <c r="B303" s="36">
        <v>42244</v>
      </c>
      <c r="C303" s="82">
        <v>87</v>
      </c>
      <c r="D303" s="75">
        <v>8.3699999999999992</v>
      </c>
      <c r="E303" s="75">
        <v>1.02</v>
      </c>
      <c r="F303" s="75">
        <v>10.5</v>
      </c>
      <c r="G303" s="75">
        <v>16</v>
      </c>
      <c r="H303" s="75">
        <v>28517</v>
      </c>
      <c r="I303" s="75">
        <v>0</v>
      </c>
      <c r="J303" s="72">
        <v>238687.28999999998</v>
      </c>
      <c r="K303" s="72">
        <v>29087.34</v>
      </c>
      <c r="L303" s="72">
        <v>299428.5</v>
      </c>
      <c r="M303" s="72">
        <v>456272</v>
      </c>
    </row>
    <row r="304" spans="1:13" s="68" customFormat="1" ht="12.75" hidden="1" customHeight="1" x14ac:dyDescent="0.2">
      <c r="A304" s="81" t="s">
        <v>13</v>
      </c>
      <c r="B304" s="36">
        <v>42247</v>
      </c>
      <c r="C304" s="82">
        <v>87</v>
      </c>
      <c r="D304" s="75">
        <v>8.9499999999999993</v>
      </c>
      <c r="E304" s="75">
        <v>0.74</v>
      </c>
      <c r="F304" s="75">
        <v>23.3</v>
      </c>
      <c r="G304" s="75">
        <v>22</v>
      </c>
      <c r="H304" s="75">
        <v>35844</v>
      </c>
      <c r="I304" s="75" t="s">
        <v>14</v>
      </c>
      <c r="J304" s="72">
        <v>320803.8</v>
      </c>
      <c r="K304" s="72">
        <v>26524.560000000001</v>
      </c>
      <c r="L304" s="72">
        <v>835165.20000000007</v>
      </c>
      <c r="M304" s="72">
        <v>788568</v>
      </c>
    </row>
    <row r="305" spans="1:13" s="68" customFormat="1" ht="12.75" hidden="1" customHeight="1" x14ac:dyDescent="0.2">
      <c r="A305" s="81" t="s">
        <v>13</v>
      </c>
      <c r="B305" s="36">
        <v>42247</v>
      </c>
      <c r="C305" s="82">
        <v>93</v>
      </c>
      <c r="D305" s="75">
        <v>6.78</v>
      </c>
      <c r="E305" s="75">
        <v>0.15</v>
      </c>
      <c r="F305" s="75">
        <v>3</v>
      </c>
      <c r="G305" s="75">
        <v>9</v>
      </c>
      <c r="H305" s="75">
        <v>9863</v>
      </c>
      <c r="I305" s="75" t="s">
        <v>14</v>
      </c>
      <c r="J305" s="72">
        <v>66871.14</v>
      </c>
      <c r="K305" s="72">
        <v>1479.45</v>
      </c>
      <c r="L305" s="72">
        <v>29589</v>
      </c>
      <c r="M305" s="72">
        <v>88767</v>
      </c>
    </row>
    <row r="306" spans="1:13" s="68" customFormat="1" ht="12.75" customHeight="1" x14ac:dyDescent="0.2">
      <c r="A306" s="75" t="s">
        <v>16</v>
      </c>
      <c r="B306" s="57">
        <v>42248</v>
      </c>
      <c r="C306" s="58">
        <v>87</v>
      </c>
      <c r="D306" s="72">
        <v>7.51</v>
      </c>
      <c r="E306" s="72">
        <v>0.96</v>
      </c>
      <c r="F306" s="77">
        <v>26</v>
      </c>
      <c r="G306" s="72">
        <v>17</v>
      </c>
      <c r="H306" s="78">
        <v>35070</v>
      </c>
      <c r="I306" s="78"/>
      <c r="J306" s="72">
        <v>263375.7</v>
      </c>
      <c r="K306" s="72">
        <v>33667.199999999997</v>
      </c>
      <c r="L306" s="72">
        <v>911820</v>
      </c>
      <c r="M306" s="72">
        <v>596190</v>
      </c>
    </row>
    <row r="307" spans="1:13" s="68" customFormat="1" ht="12.75" hidden="1" customHeight="1" x14ac:dyDescent="0.2">
      <c r="A307" s="75" t="s">
        <v>16</v>
      </c>
      <c r="B307" s="57">
        <v>42248</v>
      </c>
      <c r="C307" s="58">
        <v>87</v>
      </c>
      <c r="D307" s="72">
        <v>5.64</v>
      </c>
      <c r="E307" s="76">
        <v>0.54</v>
      </c>
      <c r="F307" s="77">
        <v>25.4</v>
      </c>
      <c r="G307" s="77">
        <v>40</v>
      </c>
      <c r="H307" s="78">
        <v>55006</v>
      </c>
      <c r="I307" s="78"/>
      <c r="J307" s="72">
        <v>310233.83999999997</v>
      </c>
      <c r="K307" s="72">
        <v>29703.24</v>
      </c>
      <c r="L307" s="72">
        <v>1397152.4</v>
      </c>
      <c r="M307" s="72">
        <v>2200240</v>
      </c>
    </row>
    <row r="308" spans="1:13" s="68" customFormat="1" ht="12.75" hidden="1" customHeight="1" x14ac:dyDescent="0.2">
      <c r="A308" s="81" t="s">
        <v>15</v>
      </c>
      <c r="B308" s="36">
        <v>42249</v>
      </c>
      <c r="C308" s="82">
        <v>87</v>
      </c>
      <c r="D308" s="75">
        <v>6.89</v>
      </c>
      <c r="E308" s="75">
        <v>0.5</v>
      </c>
      <c r="F308" s="75">
        <v>22.8</v>
      </c>
      <c r="G308" s="75">
        <v>33</v>
      </c>
      <c r="H308" s="75">
        <v>40225</v>
      </c>
      <c r="I308" s="75">
        <v>0</v>
      </c>
      <c r="J308" s="72">
        <v>277150.25</v>
      </c>
      <c r="K308" s="72">
        <v>20112.5</v>
      </c>
      <c r="L308" s="72">
        <v>917130</v>
      </c>
      <c r="M308" s="72">
        <v>1327425</v>
      </c>
    </row>
    <row r="309" spans="1:13" s="68" customFormat="1" ht="12.75" customHeight="1" x14ac:dyDescent="0.2">
      <c r="A309" s="81" t="s">
        <v>15</v>
      </c>
      <c r="B309" s="36">
        <v>42249</v>
      </c>
      <c r="C309" s="82">
        <v>87</v>
      </c>
      <c r="D309" s="75">
        <v>8.6199999999999992</v>
      </c>
      <c r="E309" s="75">
        <v>0.87</v>
      </c>
      <c r="F309" s="75">
        <v>23.5</v>
      </c>
      <c r="G309" s="75">
        <v>15</v>
      </c>
      <c r="H309" s="75">
        <v>44832</v>
      </c>
      <c r="I309" s="75">
        <v>0</v>
      </c>
      <c r="J309" s="72">
        <v>386451.83999999997</v>
      </c>
      <c r="K309" s="72">
        <v>39003.839999999997</v>
      </c>
      <c r="L309" s="72">
        <v>1053552</v>
      </c>
      <c r="M309" s="72">
        <v>672480</v>
      </c>
    </row>
    <row r="310" spans="1:13" s="68" customFormat="1" ht="12.75" customHeight="1" x14ac:dyDescent="0.2">
      <c r="A310" s="75" t="s">
        <v>17</v>
      </c>
      <c r="B310" s="57">
        <v>42249</v>
      </c>
      <c r="C310" s="58">
        <v>83.8</v>
      </c>
      <c r="D310" s="72">
        <v>7.58</v>
      </c>
      <c r="E310" s="72">
        <v>0.98</v>
      </c>
      <c r="F310" s="77">
        <v>25.9</v>
      </c>
      <c r="G310" s="72">
        <v>18</v>
      </c>
      <c r="H310" s="78">
        <v>38085</v>
      </c>
      <c r="I310" s="78"/>
      <c r="J310" s="72">
        <v>288684.3</v>
      </c>
      <c r="K310" s="72">
        <v>37323.300000000003</v>
      </c>
      <c r="L310" s="72">
        <v>986401.5</v>
      </c>
      <c r="M310" s="72">
        <v>685530</v>
      </c>
    </row>
    <row r="311" spans="1:13" s="68" customFormat="1" ht="12.75" hidden="1" customHeight="1" x14ac:dyDescent="0.2">
      <c r="A311" s="75" t="s">
        <v>13</v>
      </c>
      <c r="B311" s="57">
        <v>42252</v>
      </c>
      <c r="C311" s="58" t="s">
        <v>18</v>
      </c>
      <c r="D311" s="72" t="s">
        <v>14</v>
      </c>
      <c r="E311" s="72" t="s">
        <v>14</v>
      </c>
      <c r="F311" s="77" t="s">
        <v>14</v>
      </c>
      <c r="G311" s="72" t="s">
        <v>19</v>
      </c>
      <c r="H311" s="78" t="s">
        <v>14</v>
      </c>
      <c r="I311" s="78">
        <v>9818</v>
      </c>
      <c r="J311" s="72">
        <v>0</v>
      </c>
      <c r="K311" s="72">
        <v>0</v>
      </c>
      <c r="L311" s="72">
        <v>0</v>
      </c>
      <c r="M311" s="72">
        <v>0</v>
      </c>
    </row>
    <row r="312" spans="1:13" s="68" customFormat="1" ht="12.75" hidden="1" customHeight="1" x14ac:dyDescent="0.2">
      <c r="A312" s="75" t="s">
        <v>16</v>
      </c>
      <c r="B312" s="57">
        <v>42252</v>
      </c>
      <c r="C312" s="58" t="s">
        <v>18</v>
      </c>
      <c r="D312" s="72"/>
      <c r="E312" s="72"/>
      <c r="F312" s="77"/>
      <c r="G312" s="72"/>
      <c r="H312" s="78"/>
      <c r="I312" s="78">
        <v>19785</v>
      </c>
      <c r="J312" s="72">
        <v>0</v>
      </c>
      <c r="K312" s="72">
        <v>0</v>
      </c>
      <c r="L312" s="72">
        <v>0</v>
      </c>
      <c r="M312" s="72">
        <v>0</v>
      </c>
    </row>
    <row r="313" spans="1:13" s="68" customFormat="1" ht="12.75" hidden="1" customHeight="1" x14ac:dyDescent="0.2">
      <c r="A313" s="69" t="s">
        <v>15</v>
      </c>
      <c r="B313" s="64">
        <v>42253</v>
      </c>
      <c r="C313" s="70" t="s">
        <v>18</v>
      </c>
      <c r="D313" s="69"/>
      <c r="E313" s="69"/>
      <c r="F313" s="69"/>
      <c r="G313" s="69"/>
      <c r="H313" s="71">
        <v>0</v>
      </c>
      <c r="I313" s="71">
        <v>15014</v>
      </c>
      <c r="J313" s="72">
        <v>0</v>
      </c>
      <c r="K313" s="72">
        <v>0</v>
      </c>
      <c r="L313" s="72">
        <v>0</v>
      </c>
      <c r="M313" s="72">
        <v>0</v>
      </c>
    </row>
    <row r="314" spans="1:13" s="68" customFormat="1" ht="12.75" hidden="1" customHeight="1" x14ac:dyDescent="0.2">
      <c r="A314" s="69" t="s">
        <v>17</v>
      </c>
      <c r="B314" s="64">
        <v>42253</v>
      </c>
      <c r="C314" s="70" t="s">
        <v>18</v>
      </c>
      <c r="D314" s="69"/>
      <c r="E314" s="69"/>
      <c r="F314" s="69"/>
      <c r="G314" s="69"/>
      <c r="H314" s="71"/>
      <c r="I314" s="69">
        <v>29587</v>
      </c>
      <c r="J314" s="72">
        <v>0</v>
      </c>
      <c r="K314" s="72">
        <v>0</v>
      </c>
      <c r="L314" s="72">
        <v>0</v>
      </c>
      <c r="M314" s="72">
        <v>0</v>
      </c>
    </row>
    <row r="315" spans="1:13" s="68" customFormat="1" ht="12.75" hidden="1" customHeight="1" x14ac:dyDescent="0.2">
      <c r="A315" s="81" t="s">
        <v>16</v>
      </c>
      <c r="B315" s="36">
        <v>42254</v>
      </c>
      <c r="C315" s="82" t="s">
        <v>18</v>
      </c>
      <c r="D315" s="75"/>
      <c r="E315" s="75"/>
      <c r="F315" s="75"/>
      <c r="G315" s="75"/>
      <c r="H315" s="75"/>
      <c r="I315" s="75">
        <v>12721</v>
      </c>
      <c r="J315" s="72">
        <v>0</v>
      </c>
      <c r="K315" s="72">
        <v>0</v>
      </c>
      <c r="L315" s="72">
        <v>0</v>
      </c>
      <c r="M315" s="72">
        <v>0</v>
      </c>
    </row>
    <row r="316" spans="1:13" s="68" customFormat="1" ht="12.75" customHeight="1" x14ac:dyDescent="0.2">
      <c r="A316" s="81" t="s">
        <v>16</v>
      </c>
      <c r="B316" s="36">
        <v>42254</v>
      </c>
      <c r="C316" s="82">
        <v>87</v>
      </c>
      <c r="D316" s="75">
        <v>7.2</v>
      </c>
      <c r="E316" s="75">
        <v>0.74</v>
      </c>
      <c r="F316" s="75">
        <v>25</v>
      </c>
      <c r="G316" s="75">
        <v>18</v>
      </c>
      <c r="H316" s="75">
        <v>71605</v>
      </c>
      <c r="I316" s="75"/>
      <c r="J316" s="72">
        <v>515556</v>
      </c>
      <c r="K316" s="72">
        <v>52987.7</v>
      </c>
      <c r="L316" s="72">
        <v>1790125</v>
      </c>
      <c r="M316" s="72">
        <v>1288890</v>
      </c>
    </row>
    <row r="317" spans="1:13" s="68" customFormat="1" ht="12.75" customHeight="1" x14ac:dyDescent="0.2">
      <c r="A317" s="81" t="s">
        <v>15</v>
      </c>
      <c r="B317" s="36">
        <v>42255</v>
      </c>
      <c r="C317" s="82">
        <v>87</v>
      </c>
      <c r="D317" s="75">
        <v>7.16</v>
      </c>
      <c r="E317" s="75">
        <v>0.46</v>
      </c>
      <c r="F317" s="75">
        <v>23.3</v>
      </c>
      <c r="G317" s="75">
        <v>30</v>
      </c>
      <c r="H317" s="75">
        <v>50032</v>
      </c>
      <c r="I317" s="75">
        <v>0</v>
      </c>
      <c r="J317" s="72">
        <v>358229.12</v>
      </c>
      <c r="K317" s="72">
        <v>23014.720000000001</v>
      </c>
      <c r="L317" s="72">
        <v>1165745.6000000001</v>
      </c>
      <c r="M317" s="72">
        <v>1500960</v>
      </c>
    </row>
    <row r="318" spans="1:13" s="68" customFormat="1" ht="12.75" customHeight="1" x14ac:dyDescent="0.2">
      <c r="A318" s="81" t="s">
        <v>15</v>
      </c>
      <c r="B318" s="36">
        <v>42255</v>
      </c>
      <c r="C318" s="82">
        <v>87</v>
      </c>
      <c r="D318" s="75">
        <v>8.3000000000000007</v>
      </c>
      <c r="E318" s="75">
        <v>0.64</v>
      </c>
      <c r="F318" s="75">
        <v>22.8</v>
      </c>
      <c r="G318" s="75">
        <v>16</v>
      </c>
      <c r="H318" s="75">
        <v>15287</v>
      </c>
      <c r="I318" s="75">
        <v>0</v>
      </c>
      <c r="J318" s="72">
        <v>126882.1</v>
      </c>
      <c r="K318" s="72">
        <v>9783.68</v>
      </c>
      <c r="L318" s="72">
        <v>348543.60000000003</v>
      </c>
      <c r="M318" s="72">
        <v>244592</v>
      </c>
    </row>
    <row r="319" spans="1:13" s="68" customFormat="1" ht="12.75" hidden="1" customHeight="1" x14ac:dyDescent="0.2">
      <c r="A319" s="75" t="s">
        <v>15</v>
      </c>
      <c r="B319" s="57">
        <v>42255</v>
      </c>
      <c r="C319" s="58" t="s">
        <v>18</v>
      </c>
      <c r="D319" s="72"/>
      <c r="E319" s="72"/>
      <c r="F319" s="77"/>
      <c r="G319" s="72"/>
      <c r="H319" s="78">
        <v>0</v>
      </c>
      <c r="I319" s="78">
        <v>25483</v>
      </c>
      <c r="J319" s="72">
        <v>0</v>
      </c>
      <c r="K319" s="72">
        <v>0</v>
      </c>
      <c r="L319" s="72">
        <v>0</v>
      </c>
      <c r="M319" s="72">
        <v>0</v>
      </c>
    </row>
    <row r="320" spans="1:13" s="68" customFormat="1" ht="12.75" hidden="1" customHeight="1" x14ac:dyDescent="0.2">
      <c r="A320" s="69" t="s">
        <v>13</v>
      </c>
      <c r="B320" s="64">
        <v>42255</v>
      </c>
      <c r="C320" s="70" t="s">
        <v>18</v>
      </c>
      <c r="D320" s="69" t="s">
        <v>14</v>
      </c>
      <c r="E320" s="79" t="s">
        <v>14</v>
      </c>
      <c r="F320" s="80" t="s">
        <v>14</v>
      </c>
      <c r="G320" s="69" t="s">
        <v>14</v>
      </c>
      <c r="H320" s="69" t="s">
        <v>14</v>
      </c>
      <c r="I320" s="71">
        <v>30305</v>
      </c>
      <c r="J320" s="72">
        <v>0</v>
      </c>
      <c r="K320" s="72">
        <v>0</v>
      </c>
      <c r="L320" s="72">
        <v>0</v>
      </c>
      <c r="M320" s="72">
        <v>0</v>
      </c>
    </row>
    <row r="321" spans="1:13" s="68" customFormat="1" ht="12.75" customHeight="1" x14ac:dyDescent="0.2">
      <c r="A321" s="75" t="s">
        <v>13</v>
      </c>
      <c r="B321" s="57">
        <v>42258</v>
      </c>
      <c r="C321" s="58">
        <v>87</v>
      </c>
      <c r="D321" s="72">
        <v>13.46</v>
      </c>
      <c r="E321" s="72">
        <v>0.53</v>
      </c>
      <c r="F321" s="77">
        <v>16.899999999999999</v>
      </c>
      <c r="G321" s="72">
        <v>23</v>
      </c>
      <c r="H321" s="78">
        <v>25170</v>
      </c>
      <c r="I321" s="78"/>
      <c r="J321" s="72">
        <v>338788.2</v>
      </c>
      <c r="K321" s="72">
        <v>13340.1</v>
      </c>
      <c r="L321" s="72">
        <v>425372.99999999994</v>
      </c>
      <c r="M321" s="72">
        <v>578910</v>
      </c>
    </row>
    <row r="322" spans="1:13" s="68" customFormat="1" ht="12.75" customHeight="1" x14ac:dyDescent="0.2">
      <c r="A322" s="81" t="s">
        <v>15</v>
      </c>
      <c r="B322" s="36">
        <v>42260</v>
      </c>
      <c r="C322" s="58">
        <v>87</v>
      </c>
      <c r="D322" s="75">
        <v>7.16</v>
      </c>
      <c r="E322" s="75">
        <v>0.47</v>
      </c>
      <c r="F322" s="75">
        <v>24.2</v>
      </c>
      <c r="G322" s="75">
        <v>26</v>
      </c>
      <c r="H322" s="75">
        <v>41194</v>
      </c>
      <c r="I322" s="75">
        <v>0</v>
      </c>
      <c r="J322" s="72">
        <v>294949.03999999998</v>
      </c>
      <c r="K322" s="72">
        <v>19361.18</v>
      </c>
      <c r="L322" s="72">
        <v>996894.79999999993</v>
      </c>
      <c r="M322" s="72">
        <v>1071044</v>
      </c>
    </row>
    <row r="323" spans="1:13" s="68" customFormat="1" ht="12.75" customHeight="1" x14ac:dyDescent="0.2">
      <c r="A323" s="75" t="s">
        <v>15</v>
      </c>
      <c r="B323" s="57">
        <v>42260</v>
      </c>
      <c r="C323" s="58">
        <v>87</v>
      </c>
      <c r="D323" s="72">
        <v>11.02</v>
      </c>
      <c r="E323" s="72">
        <v>0.45</v>
      </c>
      <c r="F323" s="77">
        <v>17.7</v>
      </c>
      <c r="G323" s="72">
        <v>27</v>
      </c>
      <c r="H323" s="78">
        <v>36951</v>
      </c>
      <c r="I323" s="78">
        <v>0</v>
      </c>
      <c r="J323" s="72">
        <v>407200.01999999996</v>
      </c>
      <c r="K323" s="72">
        <v>16627.95</v>
      </c>
      <c r="L323" s="72">
        <v>654032.69999999995</v>
      </c>
      <c r="M323" s="72">
        <v>997677</v>
      </c>
    </row>
    <row r="324" spans="1:13" s="68" customFormat="1" ht="12.75" customHeight="1" x14ac:dyDescent="0.2">
      <c r="A324" s="75" t="s">
        <v>13</v>
      </c>
      <c r="B324" s="57">
        <v>42260</v>
      </c>
      <c r="C324" s="58">
        <v>87.4</v>
      </c>
      <c r="D324" s="72">
        <v>11.73</v>
      </c>
      <c r="E324" s="72">
        <v>0.51</v>
      </c>
      <c r="F324" s="77">
        <v>16.7</v>
      </c>
      <c r="G324" s="72">
        <v>28</v>
      </c>
      <c r="H324" s="78">
        <v>60108</v>
      </c>
      <c r="I324" s="78"/>
      <c r="J324" s="72">
        <v>705066.84000000008</v>
      </c>
      <c r="K324" s="72">
        <v>30655.08</v>
      </c>
      <c r="L324" s="72">
        <v>1003803.6</v>
      </c>
      <c r="M324" s="72">
        <v>1683024</v>
      </c>
    </row>
    <row r="325" spans="1:13" s="68" customFormat="1" ht="12.75" customHeight="1" x14ac:dyDescent="0.2">
      <c r="A325" s="81" t="s">
        <v>16</v>
      </c>
      <c r="B325" s="36">
        <v>42260</v>
      </c>
      <c r="C325" s="82">
        <v>87</v>
      </c>
      <c r="D325" s="75">
        <v>11.34</v>
      </c>
      <c r="E325" s="75">
        <v>0.56000000000000005</v>
      </c>
      <c r="F325" s="75">
        <v>18.8</v>
      </c>
      <c r="G325" s="75">
        <v>32</v>
      </c>
      <c r="H325" s="75">
        <v>39897</v>
      </c>
      <c r="I325" s="75"/>
      <c r="J325" s="72">
        <v>452431.98</v>
      </c>
      <c r="K325" s="72">
        <v>22342.320000000003</v>
      </c>
      <c r="L325" s="72">
        <v>750063.6</v>
      </c>
      <c r="M325" s="72">
        <v>1276704</v>
      </c>
    </row>
    <row r="326" spans="1:13" s="68" customFormat="1" ht="12.75" customHeight="1" x14ac:dyDescent="0.2">
      <c r="A326" s="69" t="s">
        <v>16</v>
      </c>
      <c r="B326" s="64">
        <v>42260</v>
      </c>
      <c r="C326" s="70">
        <v>87</v>
      </c>
      <c r="D326" s="69">
        <v>11.34</v>
      </c>
      <c r="E326" s="79">
        <v>0.56000000000000005</v>
      </c>
      <c r="F326" s="69">
        <v>18.8</v>
      </c>
      <c r="G326" s="69">
        <v>32</v>
      </c>
      <c r="H326" s="71">
        <v>20065</v>
      </c>
      <c r="I326" s="71"/>
      <c r="J326" s="72">
        <v>227537.1</v>
      </c>
      <c r="K326" s="72">
        <v>11236.400000000001</v>
      </c>
      <c r="L326" s="72">
        <v>377222</v>
      </c>
      <c r="M326" s="72">
        <v>642080</v>
      </c>
    </row>
    <row r="327" spans="1:13" s="68" customFormat="1" ht="12.75" customHeight="1" x14ac:dyDescent="0.2">
      <c r="A327" s="75" t="s">
        <v>15</v>
      </c>
      <c r="B327" s="57">
        <v>42261</v>
      </c>
      <c r="C327" s="58">
        <v>87</v>
      </c>
      <c r="D327" s="76">
        <v>7.23</v>
      </c>
      <c r="E327" s="72">
        <v>0.48</v>
      </c>
      <c r="F327" s="77">
        <v>25.2</v>
      </c>
      <c r="G327" s="72">
        <v>26</v>
      </c>
      <c r="H327" s="78">
        <v>7098</v>
      </c>
      <c r="I327" s="78">
        <v>0</v>
      </c>
      <c r="J327" s="72">
        <v>51318.54</v>
      </c>
      <c r="K327" s="72">
        <v>3407.04</v>
      </c>
      <c r="L327" s="72">
        <v>178869.6</v>
      </c>
      <c r="M327" s="72">
        <v>184548</v>
      </c>
    </row>
    <row r="328" spans="1:13" s="68" customFormat="1" ht="12.75" customHeight="1" x14ac:dyDescent="0.2">
      <c r="A328" s="75" t="s">
        <v>15</v>
      </c>
      <c r="B328" s="57">
        <v>42261</v>
      </c>
      <c r="C328" s="58">
        <v>87</v>
      </c>
      <c r="D328" s="72">
        <v>11.73</v>
      </c>
      <c r="E328" s="72">
        <v>0.51</v>
      </c>
      <c r="F328" s="77">
        <v>16.7</v>
      </c>
      <c r="G328" s="72">
        <v>28</v>
      </c>
      <c r="H328" s="78">
        <v>42115</v>
      </c>
      <c r="I328" s="78">
        <v>0</v>
      </c>
      <c r="J328" s="72">
        <v>494008.95</v>
      </c>
      <c r="K328" s="72">
        <v>21478.65</v>
      </c>
      <c r="L328" s="72">
        <v>703320.5</v>
      </c>
      <c r="M328" s="72">
        <v>1179220</v>
      </c>
    </row>
    <row r="329" spans="1:13" s="68" customFormat="1" ht="12.75" customHeight="1" x14ac:dyDescent="0.2">
      <c r="A329" s="75" t="s">
        <v>15</v>
      </c>
      <c r="B329" s="57">
        <v>42261</v>
      </c>
      <c r="C329" s="58">
        <v>87</v>
      </c>
      <c r="D329" s="72">
        <v>11.73</v>
      </c>
      <c r="E329" s="72">
        <v>0.51</v>
      </c>
      <c r="F329" s="77">
        <v>16.7</v>
      </c>
      <c r="G329" s="72">
        <v>28</v>
      </c>
      <c r="H329" s="78">
        <v>48726</v>
      </c>
      <c r="I329" s="78">
        <v>0</v>
      </c>
      <c r="J329" s="72">
        <v>571555.98</v>
      </c>
      <c r="K329" s="72">
        <v>24850.260000000002</v>
      </c>
      <c r="L329" s="72">
        <v>813724.2</v>
      </c>
      <c r="M329" s="72">
        <v>1364328</v>
      </c>
    </row>
    <row r="330" spans="1:13" s="68" customFormat="1" ht="12.75" customHeight="1" x14ac:dyDescent="0.2">
      <c r="A330" s="81" t="s">
        <v>15</v>
      </c>
      <c r="B330" s="36">
        <v>42264</v>
      </c>
      <c r="C330" s="82">
        <v>87</v>
      </c>
      <c r="D330" s="75">
        <v>12.37</v>
      </c>
      <c r="E330" s="75">
        <v>0.5</v>
      </c>
      <c r="F330" s="75">
        <v>17</v>
      </c>
      <c r="G330" s="75">
        <v>35</v>
      </c>
      <c r="H330" s="75">
        <v>50296</v>
      </c>
      <c r="I330" s="75">
        <v>0</v>
      </c>
      <c r="J330" s="72">
        <v>622161.52</v>
      </c>
      <c r="K330" s="72">
        <v>25148</v>
      </c>
      <c r="L330" s="72">
        <v>855032</v>
      </c>
      <c r="M330" s="72">
        <v>1760360</v>
      </c>
    </row>
    <row r="331" spans="1:13" s="68" customFormat="1" ht="12.75" customHeight="1" x14ac:dyDescent="0.2">
      <c r="A331" s="81" t="s">
        <v>15</v>
      </c>
      <c r="B331" s="36">
        <v>42264</v>
      </c>
      <c r="C331" s="82">
        <v>87</v>
      </c>
      <c r="D331" s="75">
        <v>12.37</v>
      </c>
      <c r="E331" s="75">
        <v>0.5</v>
      </c>
      <c r="F331" s="75">
        <v>17</v>
      </c>
      <c r="G331" s="75">
        <v>35</v>
      </c>
      <c r="H331" s="75">
        <v>19664</v>
      </c>
      <c r="I331" s="75">
        <v>0</v>
      </c>
      <c r="J331" s="72">
        <v>243243.68</v>
      </c>
      <c r="K331" s="72">
        <v>9832</v>
      </c>
      <c r="L331" s="72">
        <v>334288</v>
      </c>
      <c r="M331" s="72">
        <v>688240</v>
      </c>
    </row>
    <row r="332" spans="1:13" s="68" customFormat="1" ht="12.75" customHeight="1" x14ac:dyDescent="0.2">
      <c r="A332" s="81" t="s">
        <v>15</v>
      </c>
      <c r="B332" s="36">
        <v>42264</v>
      </c>
      <c r="C332" s="82">
        <v>91</v>
      </c>
      <c r="D332" s="75">
        <v>12.73</v>
      </c>
      <c r="E332" s="75">
        <v>0.09</v>
      </c>
      <c r="F332" s="75">
        <v>1.3</v>
      </c>
      <c r="G332" s="75">
        <v>1</v>
      </c>
      <c r="H332" s="75">
        <v>25072</v>
      </c>
      <c r="I332" s="75">
        <v>0</v>
      </c>
      <c r="J332" s="72">
        <v>319166.56</v>
      </c>
      <c r="K332" s="72">
        <v>2256.48</v>
      </c>
      <c r="L332" s="72">
        <v>32593.600000000002</v>
      </c>
      <c r="M332" s="72">
        <v>25072</v>
      </c>
    </row>
    <row r="333" spans="1:13" s="68" customFormat="1" ht="12.75" customHeight="1" x14ac:dyDescent="0.2">
      <c r="A333" s="69" t="s">
        <v>17</v>
      </c>
      <c r="B333" s="64">
        <v>42265</v>
      </c>
      <c r="C333" s="70">
        <v>83.8</v>
      </c>
      <c r="D333" s="69">
        <v>12.54</v>
      </c>
      <c r="E333" s="69">
        <v>0.51</v>
      </c>
      <c r="F333" s="69">
        <v>18.899999999999999</v>
      </c>
      <c r="G333" s="69">
        <v>33</v>
      </c>
      <c r="H333" s="71">
        <v>44966</v>
      </c>
      <c r="I333" s="71"/>
      <c r="J333" s="72">
        <v>563873.64</v>
      </c>
      <c r="K333" s="72">
        <v>22932.66</v>
      </c>
      <c r="L333" s="72">
        <v>849857.39999999991</v>
      </c>
      <c r="M333" s="72">
        <v>1483878</v>
      </c>
    </row>
    <row r="334" spans="1:13" s="68" customFormat="1" ht="12.75" customHeight="1" x14ac:dyDescent="0.2">
      <c r="A334" s="69" t="s">
        <v>16</v>
      </c>
      <c r="B334" s="64">
        <v>42265</v>
      </c>
      <c r="C334" s="70">
        <v>87</v>
      </c>
      <c r="D334" s="69">
        <v>12.14</v>
      </c>
      <c r="E334" s="69">
        <v>0.59</v>
      </c>
      <c r="F334" s="69">
        <v>19.2</v>
      </c>
      <c r="G334" s="69">
        <v>41</v>
      </c>
      <c r="H334" s="71">
        <v>16971</v>
      </c>
      <c r="I334" s="71"/>
      <c r="J334" s="72">
        <v>206027.94</v>
      </c>
      <c r="K334" s="72">
        <v>10012.89</v>
      </c>
      <c r="L334" s="72">
        <v>325843.20000000001</v>
      </c>
      <c r="M334" s="72">
        <v>695811</v>
      </c>
    </row>
    <row r="335" spans="1:13" s="68" customFormat="1" ht="12.75" customHeight="1" x14ac:dyDescent="0.2">
      <c r="A335" s="75" t="s">
        <v>16</v>
      </c>
      <c r="B335" s="57">
        <v>42265</v>
      </c>
      <c r="C335" s="58">
        <v>87</v>
      </c>
      <c r="D335" s="72">
        <v>12.14</v>
      </c>
      <c r="E335" s="72">
        <v>0.59</v>
      </c>
      <c r="F335" s="77">
        <v>19.2</v>
      </c>
      <c r="G335" s="72">
        <v>41</v>
      </c>
      <c r="H335" s="78">
        <v>36790</v>
      </c>
      <c r="I335" s="78"/>
      <c r="J335" s="72">
        <v>446630.60000000003</v>
      </c>
      <c r="K335" s="72">
        <v>21706.1</v>
      </c>
      <c r="L335" s="72">
        <v>706368</v>
      </c>
      <c r="M335" s="72">
        <v>1508390</v>
      </c>
    </row>
    <row r="336" spans="1:13" s="68" customFormat="1" ht="12.75" customHeight="1" x14ac:dyDescent="0.2">
      <c r="A336" s="81" t="s">
        <v>16</v>
      </c>
      <c r="B336" s="36">
        <v>42265</v>
      </c>
      <c r="C336" s="82">
        <v>91</v>
      </c>
      <c r="D336" s="75">
        <v>12.31</v>
      </c>
      <c r="E336" s="75">
        <v>0.11</v>
      </c>
      <c r="F336" s="75">
        <v>1.3</v>
      </c>
      <c r="G336" s="75">
        <v>2</v>
      </c>
      <c r="H336" s="75">
        <v>16528</v>
      </c>
      <c r="I336" s="75"/>
      <c r="J336" s="72">
        <v>203459.68000000002</v>
      </c>
      <c r="K336" s="72">
        <v>1818.08</v>
      </c>
      <c r="L336" s="72">
        <v>21486.400000000001</v>
      </c>
      <c r="M336" s="72">
        <v>33056</v>
      </c>
    </row>
    <row r="337" spans="1:13" s="68" customFormat="1" ht="12.75" customHeight="1" x14ac:dyDescent="0.2">
      <c r="A337" s="75" t="s">
        <v>13</v>
      </c>
      <c r="B337" s="57">
        <v>42268</v>
      </c>
      <c r="C337" s="58">
        <v>87.1</v>
      </c>
      <c r="D337" s="72">
        <v>12.02</v>
      </c>
      <c r="E337" s="72">
        <v>0.41</v>
      </c>
      <c r="F337" s="77">
        <v>9.1999999999999993</v>
      </c>
      <c r="G337" s="72">
        <v>7</v>
      </c>
      <c r="H337" s="78">
        <v>214915</v>
      </c>
      <c r="I337" s="78"/>
      <c r="J337" s="72">
        <v>2583278.2999999998</v>
      </c>
      <c r="K337" s="72">
        <v>88115.15</v>
      </c>
      <c r="L337" s="72">
        <v>1977217.9999999998</v>
      </c>
      <c r="M337" s="72">
        <v>1504405</v>
      </c>
    </row>
    <row r="338" spans="1:13" s="68" customFormat="1" ht="12.75" customHeight="1" x14ac:dyDescent="0.2">
      <c r="A338" s="75" t="s">
        <v>16</v>
      </c>
      <c r="B338" s="57">
        <v>42269</v>
      </c>
      <c r="C338" s="58">
        <v>87</v>
      </c>
      <c r="D338" s="72">
        <v>11.74</v>
      </c>
      <c r="E338" s="72">
        <v>0.97</v>
      </c>
      <c r="F338" s="77">
        <v>21.1</v>
      </c>
      <c r="G338" s="72">
        <v>4</v>
      </c>
      <c r="H338" s="78">
        <v>49752</v>
      </c>
      <c r="I338" s="78"/>
      <c r="J338" s="72">
        <v>584088.48</v>
      </c>
      <c r="K338" s="72">
        <v>48259.439999999995</v>
      </c>
      <c r="L338" s="72">
        <v>1049767.2000000002</v>
      </c>
      <c r="M338" s="72">
        <v>199008</v>
      </c>
    </row>
    <row r="339" spans="1:13" s="68" customFormat="1" ht="12.75" customHeight="1" x14ac:dyDescent="0.2">
      <c r="A339" s="75" t="s">
        <v>16</v>
      </c>
      <c r="B339" s="57">
        <v>42269</v>
      </c>
      <c r="C339" s="58">
        <v>91</v>
      </c>
      <c r="D339" s="76">
        <v>11.74</v>
      </c>
      <c r="E339" s="72">
        <v>0.97</v>
      </c>
      <c r="F339" s="77">
        <v>21.1</v>
      </c>
      <c r="G339" s="72">
        <v>4</v>
      </c>
      <c r="H339" s="78">
        <v>62088</v>
      </c>
      <c r="I339" s="78"/>
      <c r="J339" s="72">
        <v>728913.12</v>
      </c>
      <c r="K339" s="72">
        <v>60225.36</v>
      </c>
      <c r="L339" s="72">
        <v>1310056.8</v>
      </c>
      <c r="M339" s="72">
        <v>248352</v>
      </c>
    </row>
    <row r="340" spans="1:13" s="68" customFormat="1" ht="12.75" hidden="1" customHeight="1" x14ac:dyDescent="0.2">
      <c r="A340" s="81" t="s">
        <v>15</v>
      </c>
      <c r="B340" s="36">
        <v>42270</v>
      </c>
      <c r="C340" s="82" t="s">
        <v>18</v>
      </c>
      <c r="D340" s="75"/>
      <c r="E340" s="75"/>
      <c r="F340" s="75"/>
      <c r="G340" s="75"/>
      <c r="H340" s="75">
        <v>0</v>
      </c>
      <c r="I340" s="75">
        <v>19926</v>
      </c>
      <c r="J340" s="72">
        <v>0</v>
      </c>
      <c r="K340" s="72">
        <v>0</v>
      </c>
      <c r="L340" s="72">
        <v>0</v>
      </c>
      <c r="M340" s="72">
        <v>0</v>
      </c>
    </row>
    <row r="341" spans="1:13" s="68" customFormat="1" ht="12.75" customHeight="1" x14ac:dyDescent="0.2">
      <c r="A341" s="81" t="s">
        <v>15</v>
      </c>
      <c r="B341" s="36">
        <v>42270</v>
      </c>
      <c r="C341" s="82">
        <v>87</v>
      </c>
      <c r="D341" s="75">
        <v>12.41</v>
      </c>
      <c r="E341" s="75">
        <v>0.95</v>
      </c>
      <c r="F341" s="75">
        <v>18.8</v>
      </c>
      <c r="G341" s="75">
        <v>4</v>
      </c>
      <c r="H341" s="75">
        <v>80244</v>
      </c>
      <c r="I341" s="75">
        <v>0</v>
      </c>
      <c r="J341" s="72">
        <v>995828.04</v>
      </c>
      <c r="K341" s="72">
        <v>76231.8</v>
      </c>
      <c r="L341" s="72">
        <v>1508587.2</v>
      </c>
      <c r="M341" s="72">
        <v>320976</v>
      </c>
    </row>
    <row r="342" spans="1:13" s="68" customFormat="1" ht="12.75" customHeight="1" x14ac:dyDescent="0.2">
      <c r="A342" s="81" t="s">
        <v>15</v>
      </c>
      <c r="B342" s="36">
        <v>42270</v>
      </c>
      <c r="C342" s="82">
        <v>87</v>
      </c>
      <c r="D342" s="75">
        <v>12.41</v>
      </c>
      <c r="E342" s="75">
        <v>0.95</v>
      </c>
      <c r="F342" s="75">
        <v>18.8</v>
      </c>
      <c r="G342" s="75">
        <v>4</v>
      </c>
      <c r="H342" s="75">
        <v>39250</v>
      </c>
      <c r="I342" s="75">
        <v>0</v>
      </c>
      <c r="J342" s="72">
        <v>487092.5</v>
      </c>
      <c r="K342" s="72">
        <v>37287.5</v>
      </c>
      <c r="L342" s="72">
        <v>737900</v>
      </c>
      <c r="M342" s="72">
        <v>157000</v>
      </c>
    </row>
    <row r="343" spans="1:13" s="68" customFormat="1" ht="12.75" customHeight="1" x14ac:dyDescent="0.2">
      <c r="A343" s="69" t="s">
        <v>13</v>
      </c>
      <c r="B343" s="64">
        <v>42270</v>
      </c>
      <c r="C343" s="70">
        <v>93</v>
      </c>
      <c r="D343" s="69">
        <v>10.43</v>
      </c>
      <c r="E343" s="79">
        <v>0.81</v>
      </c>
      <c r="F343" s="80">
        <v>28.2</v>
      </c>
      <c r="G343" s="69">
        <v>26</v>
      </c>
      <c r="H343" s="71">
        <v>14909</v>
      </c>
      <c r="I343" s="71"/>
      <c r="J343" s="72">
        <v>155500.87</v>
      </c>
      <c r="K343" s="72">
        <v>12076.29</v>
      </c>
      <c r="L343" s="72">
        <v>420433.8</v>
      </c>
      <c r="M343" s="72">
        <v>387634</v>
      </c>
    </row>
    <row r="344" spans="1:13" s="68" customFormat="1" ht="12.75" customHeight="1" x14ac:dyDescent="0.2">
      <c r="A344" s="81" t="s">
        <v>13</v>
      </c>
      <c r="B344" s="36">
        <v>42271</v>
      </c>
      <c r="C344" s="82">
        <v>87</v>
      </c>
      <c r="D344" s="75">
        <v>12.41</v>
      </c>
      <c r="E344" s="75">
        <v>0.95</v>
      </c>
      <c r="F344" s="75">
        <v>18.8</v>
      </c>
      <c r="G344" s="75">
        <v>4</v>
      </c>
      <c r="H344" s="75">
        <v>60310</v>
      </c>
      <c r="I344" s="75"/>
      <c r="J344" s="72">
        <v>748447.1</v>
      </c>
      <c r="K344" s="72">
        <v>57294.5</v>
      </c>
      <c r="L344" s="72">
        <v>1133828</v>
      </c>
      <c r="M344" s="72">
        <v>241240</v>
      </c>
    </row>
    <row r="345" spans="1:13" s="68" customFormat="1" ht="12.75" customHeight="1" x14ac:dyDescent="0.2">
      <c r="A345" s="81" t="s">
        <v>16</v>
      </c>
      <c r="B345" s="36">
        <v>42271</v>
      </c>
      <c r="C345" s="82">
        <v>91</v>
      </c>
      <c r="D345" s="75">
        <v>12.28</v>
      </c>
      <c r="E345" s="75">
        <v>0.15</v>
      </c>
      <c r="F345" s="75">
        <v>7.2</v>
      </c>
      <c r="G345" s="75">
        <v>2</v>
      </c>
      <c r="H345" s="75">
        <v>19962</v>
      </c>
      <c r="I345" s="75"/>
      <c r="J345" s="72">
        <v>245133.36</v>
      </c>
      <c r="K345" s="72">
        <v>2994.2999999999997</v>
      </c>
      <c r="L345" s="72">
        <v>143726.39999999999</v>
      </c>
      <c r="M345" s="72">
        <v>39924</v>
      </c>
    </row>
    <row r="346" spans="1:13" s="68" customFormat="1" ht="12.75" customHeight="1" x14ac:dyDescent="0.2">
      <c r="A346" s="69" t="s">
        <v>15</v>
      </c>
      <c r="B346" s="64">
        <v>42272</v>
      </c>
      <c r="C346" s="82">
        <v>91</v>
      </c>
      <c r="D346" s="69">
        <v>12.45</v>
      </c>
      <c r="E346" s="79">
        <v>0.12</v>
      </c>
      <c r="F346" s="69">
        <v>6.6</v>
      </c>
      <c r="G346" s="69">
        <v>2</v>
      </c>
      <c r="H346" s="69">
        <v>18036</v>
      </c>
      <c r="I346" s="71">
        <v>0</v>
      </c>
      <c r="J346" s="72">
        <v>224548.19999999998</v>
      </c>
      <c r="K346" s="72">
        <v>2164.3199999999997</v>
      </c>
      <c r="L346" s="72">
        <v>119037.59999999999</v>
      </c>
      <c r="M346" s="72">
        <v>36072</v>
      </c>
    </row>
    <row r="347" spans="1:13" s="68" customFormat="1" ht="12.75" hidden="1" customHeight="1" x14ac:dyDescent="0.2">
      <c r="A347" s="75" t="s">
        <v>17</v>
      </c>
      <c r="B347" s="57">
        <v>42273</v>
      </c>
      <c r="C347" s="58" t="s">
        <v>18</v>
      </c>
      <c r="D347" s="72"/>
      <c r="E347" s="72"/>
      <c r="F347" s="77"/>
      <c r="G347" s="72"/>
      <c r="H347" s="78"/>
      <c r="I347" s="78">
        <v>19489</v>
      </c>
      <c r="J347" s="72">
        <v>0</v>
      </c>
      <c r="K347" s="72">
        <v>0</v>
      </c>
      <c r="L347" s="72">
        <v>0</v>
      </c>
      <c r="M347" s="72">
        <v>0</v>
      </c>
    </row>
    <row r="348" spans="1:13" s="68" customFormat="1" ht="12.75" customHeight="1" x14ac:dyDescent="0.2">
      <c r="A348" s="75" t="s">
        <v>16</v>
      </c>
      <c r="B348" s="57">
        <v>42273</v>
      </c>
      <c r="C348" s="58">
        <v>87</v>
      </c>
      <c r="D348" s="72">
        <v>12.4</v>
      </c>
      <c r="E348" s="72">
        <v>0.48</v>
      </c>
      <c r="F348" s="77">
        <v>12.3</v>
      </c>
      <c r="G348" s="72">
        <v>9</v>
      </c>
      <c r="H348" s="78">
        <v>51867</v>
      </c>
      <c r="I348" s="78"/>
      <c r="J348" s="72">
        <v>643150.80000000005</v>
      </c>
      <c r="K348" s="72">
        <v>24896.16</v>
      </c>
      <c r="L348" s="72">
        <v>637964.10000000009</v>
      </c>
      <c r="M348" s="72">
        <v>466803</v>
      </c>
    </row>
    <row r="349" spans="1:13" s="68" customFormat="1" ht="12.75" customHeight="1" x14ac:dyDescent="0.2">
      <c r="A349" s="81" t="s">
        <v>16</v>
      </c>
      <c r="B349" s="36">
        <v>42273</v>
      </c>
      <c r="C349" s="82">
        <v>87</v>
      </c>
      <c r="D349" s="75">
        <v>12.4</v>
      </c>
      <c r="E349" s="75">
        <v>0.48</v>
      </c>
      <c r="F349" s="75">
        <v>12.3</v>
      </c>
      <c r="G349" s="75">
        <v>9</v>
      </c>
      <c r="H349" s="75">
        <v>29258</v>
      </c>
      <c r="I349" s="75"/>
      <c r="J349" s="72">
        <v>362799.2</v>
      </c>
      <c r="K349" s="72">
        <v>14043.84</v>
      </c>
      <c r="L349" s="72">
        <v>359873.4</v>
      </c>
      <c r="M349" s="72">
        <v>263322</v>
      </c>
    </row>
    <row r="350" spans="1:13" s="68" customFormat="1" ht="12.75" customHeight="1" x14ac:dyDescent="0.2">
      <c r="A350" s="81" t="s">
        <v>15</v>
      </c>
      <c r="B350" s="36">
        <v>42274</v>
      </c>
      <c r="C350" s="82">
        <v>87</v>
      </c>
      <c r="D350" s="75">
        <v>12.68</v>
      </c>
      <c r="E350" s="75">
        <v>0.39</v>
      </c>
      <c r="F350" s="75">
        <v>15</v>
      </c>
      <c r="G350" s="75">
        <v>8</v>
      </c>
      <c r="H350" s="75">
        <v>51341</v>
      </c>
      <c r="I350" s="75">
        <v>0</v>
      </c>
      <c r="J350" s="72">
        <v>651003.88</v>
      </c>
      <c r="K350" s="72">
        <v>20022.990000000002</v>
      </c>
      <c r="L350" s="72">
        <v>770115</v>
      </c>
      <c r="M350" s="72">
        <v>410728</v>
      </c>
    </row>
    <row r="351" spans="1:13" s="68" customFormat="1" ht="12.75" customHeight="1" x14ac:dyDescent="0.2">
      <c r="A351" s="69" t="s">
        <v>15</v>
      </c>
      <c r="B351" s="64">
        <v>42274</v>
      </c>
      <c r="C351" s="70">
        <v>87</v>
      </c>
      <c r="D351" s="69">
        <v>12.68</v>
      </c>
      <c r="E351" s="69">
        <v>0.39</v>
      </c>
      <c r="F351" s="69">
        <v>15</v>
      </c>
      <c r="G351" s="69">
        <v>8</v>
      </c>
      <c r="H351" s="71">
        <v>38664</v>
      </c>
      <c r="I351" s="71">
        <v>0</v>
      </c>
      <c r="J351" s="72">
        <v>490259.51999999996</v>
      </c>
      <c r="K351" s="72">
        <v>15078.960000000001</v>
      </c>
      <c r="L351" s="72">
        <v>579960</v>
      </c>
      <c r="M351" s="72">
        <v>309312</v>
      </c>
    </row>
    <row r="352" spans="1:13" s="68" customFormat="1" ht="12.75" hidden="1" customHeight="1" x14ac:dyDescent="0.2">
      <c r="A352" s="75" t="s">
        <v>15</v>
      </c>
      <c r="B352" s="57">
        <v>42275</v>
      </c>
      <c r="C352" s="58" t="s">
        <v>18</v>
      </c>
      <c r="D352" s="72"/>
      <c r="E352" s="72"/>
      <c r="F352" s="77"/>
      <c r="G352" s="72"/>
      <c r="H352" s="78">
        <v>0</v>
      </c>
      <c r="I352" s="78">
        <v>14928</v>
      </c>
      <c r="J352" s="72">
        <v>0</v>
      </c>
      <c r="K352" s="72">
        <v>0</v>
      </c>
      <c r="L352" s="72">
        <v>0</v>
      </c>
      <c r="M352" s="72">
        <v>0</v>
      </c>
    </row>
    <row r="353" spans="1:16" s="68" customFormat="1" ht="12.75" hidden="1" customHeight="1" x14ac:dyDescent="0.2">
      <c r="A353" s="75" t="s">
        <v>13</v>
      </c>
      <c r="B353" s="57">
        <v>42275</v>
      </c>
      <c r="C353" s="58" t="s">
        <v>18</v>
      </c>
      <c r="D353" s="76"/>
      <c r="E353" s="76"/>
      <c r="F353" s="77"/>
      <c r="G353" s="72"/>
      <c r="H353" s="78"/>
      <c r="I353" s="78">
        <v>30071</v>
      </c>
      <c r="J353" s="72">
        <v>0</v>
      </c>
      <c r="K353" s="72">
        <v>0</v>
      </c>
      <c r="L353" s="72">
        <v>0</v>
      </c>
      <c r="M353" s="72">
        <v>0</v>
      </c>
    </row>
    <row r="354" spans="1:16" s="68" customFormat="1" ht="12.75" hidden="1" customHeight="1" x14ac:dyDescent="0.2">
      <c r="A354" s="81" t="s">
        <v>16</v>
      </c>
      <c r="B354" s="36">
        <v>42275</v>
      </c>
      <c r="C354" s="82" t="s">
        <v>18</v>
      </c>
      <c r="D354" s="75"/>
      <c r="E354" s="75"/>
      <c r="F354" s="75"/>
      <c r="G354" s="75"/>
      <c r="H354" s="75"/>
      <c r="I354" s="75">
        <v>14961</v>
      </c>
      <c r="J354" s="72">
        <v>0</v>
      </c>
      <c r="K354" s="72">
        <v>0</v>
      </c>
      <c r="L354" s="72">
        <v>0</v>
      </c>
      <c r="M354" s="72">
        <v>0</v>
      </c>
    </row>
    <row r="355" spans="1:16" s="68" customFormat="1" ht="12.75" customHeight="1" x14ac:dyDescent="0.2">
      <c r="A355" s="81" t="s">
        <v>17</v>
      </c>
      <c r="B355" s="36">
        <v>42276</v>
      </c>
      <c r="C355" s="82">
        <v>84.6</v>
      </c>
      <c r="D355" s="75">
        <v>12.55</v>
      </c>
      <c r="E355" s="75">
        <v>0.47</v>
      </c>
      <c r="F355" s="75">
        <v>12.7</v>
      </c>
      <c r="G355" s="75">
        <v>9</v>
      </c>
      <c r="H355" s="75">
        <v>133182</v>
      </c>
      <c r="I355" s="75"/>
      <c r="J355" s="72">
        <v>1671434.1</v>
      </c>
      <c r="K355" s="72">
        <v>62595.539999999994</v>
      </c>
      <c r="L355" s="72">
        <v>1691411.4</v>
      </c>
      <c r="M355" s="72">
        <v>1198638</v>
      </c>
    </row>
    <row r="356" spans="1:16" s="68" customFormat="1" ht="14.25" customHeight="1" x14ac:dyDescent="0.2">
      <c r="A356" s="75" t="s">
        <v>15</v>
      </c>
      <c r="B356" s="57">
        <v>42255</v>
      </c>
      <c r="C356" s="58">
        <v>91</v>
      </c>
      <c r="D356" s="72">
        <v>7.2</v>
      </c>
      <c r="E356" s="72">
        <v>0.12</v>
      </c>
      <c r="F356" s="77">
        <v>9.6999999999999993</v>
      </c>
      <c r="G356" s="72">
        <v>4</v>
      </c>
      <c r="H356" s="78">
        <v>5019</v>
      </c>
      <c r="I356" s="78">
        <v>0</v>
      </c>
      <c r="J356" s="72">
        <v>36136.800000000003</v>
      </c>
      <c r="K356" s="72">
        <v>602.28</v>
      </c>
      <c r="L356" s="72">
        <v>48684.299999999996</v>
      </c>
      <c r="M356" s="72">
        <v>20076</v>
      </c>
    </row>
    <row r="357" spans="1:16" ht="16.5" hidden="1" customHeight="1" x14ac:dyDescent="0.2">
      <c r="A357" s="110" t="s">
        <v>15</v>
      </c>
      <c r="B357" s="111">
        <v>42282</v>
      </c>
      <c r="C357" s="10">
        <v>87</v>
      </c>
      <c r="D357" s="10">
        <v>12.46</v>
      </c>
      <c r="E357" s="10">
        <v>0.88</v>
      </c>
      <c r="F357" s="10">
        <v>21.2</v>
      </c>
      <c r="G357" s="10">
        <v>15</v>
      </c>
      <c r="H357" s="10">
        <v>70173</v>
      </c>
      <c r="I357" s="10">
        <v>0</v>
      </c>
      <c r="J357" s="109">
        <v>874355.58000000007</v>
      </c>
      <c r="K357" s="109">
        <v>61752.24</v>
      </c>
      <c r="L357" s="109">
        <v>1487667.5999999999</v>
      </c>
      <c r="M357" s="109">
        <v>1052595</v>
      </c>
      <c r="N357" s="104"/>
      <c r="O357" s="104"/>
      <c r="P357" s="105"/>
    </row>
    <row r="358" spans="1:16" ht="16.5" hidden="1" customHeight="1" x14ac:dyDescent="0.2">
      <c r="A358" s="110" t="s">
        <v>15</v>
      </c>
      <c r="B358" s="111">
        <v>42282</v>
      </c>
      <c r="C358" s="10">
        <v>87</v>
      </c>
      <c r="D358" s="10">
        <v>12.46</v>
      </c>
      <c r="E358" s="10">
        <v>0.88</v>
      </c>
      <c r="F358" s="10">
        <v>21.2</v>
      </c>
      <c r="G358" s="10">
        <v>15</v>
      </c>
      <c r="H358" s="10">
        <v>20157</v>
      </c>
      <c r="I358" s="10">
        <v>0</v>
      </c>
      <c r="J358" s="109">
        <v>251156.22000000003</v>
      </c>
      <c r="K358" s="109">
        <v>17738.16</v>
      </c>
      <c r="L358" s="109">
        <v>427328.39999999997</v>
      </c>
      <c r="M358" s="109">
        <v>302355</v>
      </c>
      <c r="N358" s="104"/>
      <c r="O358" s="104"/>
      <c r="P358" s="104"/>
    </row>
    <row r="359" spans="1:16" ht="16.5" hidden="1" customHeight="1" x14ac:dyDescent="0.2">
      <c r="A359" s="110" t="s">
        <v>15</v>
      </c>
      <c r="B359" s="111">
        <v>42284</v>
      </c>
      <c r="C359" s="10">
        <v>91</v>
      </c>
      <c r="D359" s="10">
        <v>12</v>
      </c>
      <c r="E359" s="10">
        <v>0.13</v>
      </c>
      <c r="F359" s="10">
        <v>7.2</v>
      </c>
      <c r="G359" s="10">
        <v>1</v>
      </c>
      <c r="H359" s="10">
        <v>20081</v>
      </c>
      <c r="I359" s="10">
        <v>0</v>
      </c>
      <c r="J359" s="109">
        <v>240972</v>
      </c>
      <c r="K359" s="109">
        <v>2610.5300000000002</v>
      </c>
      <c r="L359" s="109">
        <v>144583.20000000001</v>
      </c>
      <c r="M359" s="109">
        <v>20081</v>
      </c>
      <c r="N359" s="104"/>
      <c r="O359" s="104"/>
      <c r="P359" s="104"/>
    </row>
    <row r="360" spans="1:16" ht="16.5" hidden="1" customHeight="1" x14ac:dyDescent="0.2">
      <c r="A360" s="110" t="s">
        <v>15</v>
      </c>
      <c r="B360" s="111">
        <v>42284</v>
      </c>
      <c r="C360" s="10">
        <v>87</v>
      </c>
      <c r="D360" s="10">
        <v>12.27</v>
      </c>
      <c r="E360" s="10">
        <v>0.44</v>
      </c>
      <c r="F360" s="10">
        <v>27.6</v>
      </c>
      <c r="G360" s="10">
        <v>1</v>
      </c>
      <c r="H360" s="10">
        <v>13546</v>
      </c>
      <c r="I360" s="10">
        <v>0</v>
      </c>
      <c r="J360" s="109">
        <v>166209.41999999998</v>
      </c>
      <c r="K360" s="109">
        <v>5960.24</v>
      </c>
      <c r="L360" s="109">
        <v>373869.60000000003</v>
      </c>
      <c r="M360" s="109">
        <v>13546</v>
      </c>
      <c r="N360" s="104"/>
      <c r="O360" s="104"/>
      <c r="P360" s="104"/>
    </row>
    <row r="361" spans="1:16" ht="16.5" hidden="1" customHeight="1" x14ac:dyDescent="0.2">
      <c r="A361" s="9" t="s">
        <v>13</v>
      </c>
      <c r="B361" s="112">
        <v>42285</v>
      </c>
      <c r="C361" s="62">
        <v>87</v>
      </c>
      <c r="D361" s="62">
        <v>12.27</v>
      </c>
      <c r="E361" s="52">
        <v>0.44</v>
      </c>
      <c r="F361" s="52">
        <v>27.6</v>
      </c>
      <c r="G361" s="52">
        <v>1</v>
      </c>
      <c r="H361" s="53">
        <v>119009</v>
      </c>
      <c r="I361" s="54" t="s">
        <v>14</v>
      </c>
      <c r="J361" s="109">
        <v>1460240.43</v>
      </c>
      <c r="K361" s="109">
        <v>52363.96</v>
      </c>
      <c r="L361" s="109">
        <v>3284648.4000000004</v>
      </c>
      <c r="M361" s="109">
        <v>119009</v>
      </c>
      <c r="N361" s="104"/>
      <c r="O361" s="104"/>
      <c r="P361" s="104"/>
    </row>
    <row r="362" spans="1:16" s="119" customFormat="1" ht="16.5" hidden="1" customHeight="1" x14ac:dyDescent="0.2">
      <c r="A362" s="113" t="s">
        <v>15</v>
      </c>
      <c r="B362" s="114">
        <v>42287</v>
      </c>
      <c r="C362" s="115" t="s">
        <v>18</v>
      </c>
      <c r="D362" s="115"/>
      <c r="E362" s="115"/>
      <c r="F362" s="115"/>
      <c r="G362" s="115"/>
      <c r="H362" s="116">
        <v>0</v>
      </c>
      <c r="I362" s="116">
        <v>20037</v>
      </c>
      <c r="J362" s="117">
        <v>0</v>
      </c>
      <c r="K362" s="117">
        <v>0</v>
      </c>
      <c r="L362" s="117">
        <v>0</v>
      </c>
      <c r="M362" s="117">
        <v>0</v>
      </c>
      <c r="N362" s="118"/>
      <c r="O362" s="118"/>
      <c r="P362" s="118"/>
    </row>
    <row r="363" spans="1:16" s="119" customFormat="1" ht="16.5" hidden="1" customHeight="1" x14ac:dyDescent="0.2">
      <c r="A363" s="120" t="s">
        <v>17</v>
      </c>
      <c r="B363" s="114">
        <v>42287</v>
      </c>
      <c r="C363" s="116" t="s">
        <v>18</v>
      </c>
      <c r="D363" s="116"/>
      <c r="E363" s="121"/>
      <c r="F363" s="122"/>
      <c r="G363" s="116"/>
      <c r="H363" s="123"/>
      <c r="I363" s="123">
        <v>22714</v>
      </c>
      <c r="J363" s="117">
        <v>0</v>
      </c>
      <c r="K363" s="117">
        <v>0</v>
      </c>
      <c r="L363" s="117">
        <v>0</v>
      </c>
      <c r="M363" s="117">
        <v>0</v>
      </c>
      <c r="N363" s="118"/>
      <c r="O363" s="118"/>
      <c r="P363" s="118"/>
    </row>
    <row r="364" spans="1:16" s="119" customFormat="1" ht="16.5" hidden="1" customHeight="1" x14ac:dyDescent="0.2">
      <c r="A364" s="113" t="s">
        <v>15</v>
      </c>
      <c r="B364" s="114">
        <v>42288</v>
      </c>
      <c r="C364" s="115" t="s">
        <v>18</v>
      </c>
      <c r="D364" s="115"/>
      <c r="E364" s="115"/>
      <c r="F364" s="115"/>
      <c r="G364" s="115"/>
      <c r="H364" s="116">
        <v>0</v>
      </c>
      <c r="I364" s="116">
        <v>14644</v>
      </c>
      <c r="J364" s="117">
        <v>0</v>
      </c>
      <c r="K364" s="117">
        <v>0</v>
      </c>
      <c r="L364" s="117">
        <v>0</v>
      </c>
      <c r="M364" s="117">
        <v>0</v>
      </c>
      <c r="N364" s="118"/>
      <c r="O364" s="118"/>
      <c r="P364" s="118"/>
    </row>
    <row r="365" spans="1:16" ht="16.5" hidden="1" customHeight="1" x14ac:dyDescent="0.2">
      <c r="A365" s="9" t="s">
        <v>17</v>
      </c>
      <c r="B365" s="124">
        <v>42289</v>
      </c>
      <c r="C365" s="10">
        <v>83.2</v>
      </c>
      <c r="D365" s="10">
        <v>12.23</v>
      </c>
      <c r="E365" s="10">
        <v>1.03</v>
      </c>
      <c r="F365" s="34">
        <v>20</v>
      </c>
      <c r="G365" s="10">
        <v>9</v>
      </c>
      <c r="H365" s="31">
        <v>54849</v>
      </c>
      <c r="I365" s="31"/>
      <c r="J365" s="109">
        <v>670803.27</v>
      </c>
      <c r="K365" s="109">
        <v>56494.47</v>
      </c>
      <c r="L365" s="109">
        <v>1096980</v>
      </c>
      <c r="M365" s="109">
        <v>493641</v>
      </c>
      <c r="N365" s="104"/>
      <c r="O365" s="104"/>
      <c r="P365" s="104"/>
    </row>
    <row r="366" spans="1:16" ht="16.5" hidden="1" customHeight="1" x14ac:dyDescent="0.2">
      <c r="A366" s="110" t="s">
        <v>15</v>
      </c>
      <c r="B366" s="111">
        <v>42290</v>
      </c>
      <c r="C366" s="10">
        <v>87</v>
      </c>
      <c r="D366" s="10">
        <v>12.11</v>
      </c>
      <c r="E366" s="10">
        <v>0.89</v>
      </c>
      <c r="F366" s="10">
        <v>20.100000000000001</v>
      </c>
      <c r="G366" s="10">
        <v>8</v>
      </c>
      <c r="H366" s="10">
        <v>75371</v>
      </c>
      <c r="I366" s="10">
        <v>0</v>
      </c>
      <c r="J366" s="109">
        <v>912742.80999999994</v>
      </c>
      <c r="K366" s="109">
        <v>67080.19</v>
      </c>
      <c r="L366" s="109">
        <v>1514957.1</v>
      </c>
      <c r="M366" s="109">
        <v>602968</v>
      </c>
      <c r="N366" s="104"/>
      <c r="O366" s="104"/>
      <c r="P366" s="104"/>
    </row>
    <row r="367" spans="1:16" ht="16.5" hidden="1" customHeight="1" x14ac:dyDescent="0.2">
      <c r="A367" s="110" t="s">
        <v>15</v>
      </c>
      <c r="B367" s="111">
        <v>42290</v>
      </c>
      <c r="C367" s="10">
        <v>87</v>
      </c>
      <c r="D367" s="10">
        <v>12.11</v>
      </c>
      <c r="E367" s="10">
        <v>0.89</v>
      </c>
      <c r="F367" s="10">
        <v>20.100000000000001</v>
      </c>
      <c r="G367" s="10">
        <v>8</v>
      </c>
      <c r="H367" s="10">
        <v>34667</v>
      </c>
      <c r="I367" s="10">
        <v>0</v>
      </c>
      <c r="J367" s="109">
        <v>419817.37</v>
      </c>
      <c r="K367" s="109">
        <v>30853.63</v>
      </c>
      <c r="L367" s="109">
        <v>696806.70000000007</v>
      </c>
      <c r="M367" s="109">
        <v>277336</v>
      </c>
      <c r="N367" s="105"/>
      <c r="O367" s="105"/>
      <c r="P367" s="105"/>
    </row>
    <row r="368" spans="1:16" ht="16.5" hidden="1" customHeight="1" x14ac:dyDescent="0.2">
      <c r="A368" s="110" t="s">
        <v>15</v>
      </c>
      <c r="B368" s="111">
        <v>42296</v>
      </c>
      <c r="C368" s="10">
        <v>87</v>
      </c>
      <c r="D368" s="10">
        <v>11.88</v>
      </c>
      <c r="E368" s="10">
        <v>0.51</v>
      </c>
      <c r="F368" s="10">
        <v>27.2</v>
      </c>
      <c r="G368" s="10">
        <v>1</v>
      </c>
      <c r="H368" s="10">
        <v>20085</v>
      </c>
      <c r="I368" s="10">
        <v>0</v>
      </c>
      <c r="J368" s="109">
        <v>238609.80000000002</v>
      </c>
      <c r="K368" s="109">
        <v>10243.35</v>
      </c>
      <c r="L368" s="109">
        <v>546312</v>
      </c>
      <c r="M368" s="109">
        <v>20085</v>
      </c>
    </row>
    <row r="369" spans="1:13" ht="16.5" hidden="1" customHeight="1" x14ac:dyDescent="0.2">
      <c r="A369" s="9" t="s">
        <v>13</v>
      </c>
      <c r="B369" s="112">
        <v>42298</v>
      </c>
      <c r="C369" s="62">
        <v>87</v>
      </c>
      <c r="D369" s="62">
        <v>12.94</v>
      </c>
      <c r="E369" s="52">
        <v>0.98</v>
      </c>
      <c r="F369" s="52">
        <v>22.8</v>
      </c>
      <c r="G369" s="52">
        <v>10</v>
      </c>
      <c r="H369" s="53">
        <v>124232</v>
      </c>
      <c r="I369" s="54" t="s">
        <v>14</v>
      </c>
      <c r="J369" s="109">
        <v>1607562.0799999998</v>
      </c>
      <c r="K369" s="109">
        <v>121747.36</v>
      </c>
      <c r="L369" s="109">
        <v>2832489.6</v>
      </c>
      <c r="M369" s="109">
        <v>1242320</v>
      </c>
    </row>
    <row r="370" spans="1:13" s="119" customFormat="1" ht="16.5" hidden="1" customHeight="1" x14ac:dyDescent="0.2">
      <c r="A370" s="120" t="s">
        <v>17</v>
      </c>
      <c r="B370" s="125">
        <v>42299</v>
      </c>
      <c r="C370" s="116" t="s">
        <v>18</v>
      </c>
      <c r="D370" s="116"/>
      <c r="E370" s="121"/>
      <c r="F370" s="122"/>
      <c r="G370" s="116"/>
      <c r="H370" s="126"/>
      <c r="I370" s="126">
        <v>22661</v>
      </c>
      <c r="J370" s="117">
        <v>0</v>
      </c>
      <c r="K370" s="117">
        <v>0</v>
      </c>
      <c r="L370" s="117">
        <v>0</v>
      </c>
      <c r="M370" s="117">
        <v>0</v>
      </c>
    </row>
    <row r="371" spans="1:13" ht="16.5" hidden="1" customHeight="1" x14ac:dyDescent="0.2">
      <c r="A371" s="110" t="s">
        <v>15</v>
      </c>
      <c r="B371" s="111">
        <v>42300</v>
      </c>
      <c r="C371" s="10">
        <v>87</v>
      </c>
      <c r="D371" s="10">
        <v>12.46</v>
      </c>
      <c r="E371" s="10">
        <v>0.76</v>
      </c>
      <c r="F371" s="10">
        <v>20.6</v>
      </c>
      <c r="G371" s="10">
        <v>13</v>
      </c>
      <c r="H371" s="10">
        <v>64929</v>
      </c>
      <c r="I371" s="10">
        <v>0</v>
      </c>
      <c r="J371" s="109">
        <v>809015.34000000008</v>
      </c>
      <c r="K371" s="109">
        <v>49346.04</v>
      </c>
      <c r="L371" s="109">
        <v>1337537.4000000001</v>
      </c>
      <c r="M371" s="109">
        <v>844077</v>
      </c>
    </row>
    <row r="372" spans="1:13" ht="16.5" hidden="1" customHeight="1" x14ac:dyDescent="0.2">
      <c r="A372" s="110" t="s">
        <v>15</v>
      </c>
      <c r="B372" s="111">
        <v>42300</v>
      </c>
      <c r="C372" s="10">
        <v>87</v>
      </c>
      <c r="D372" s="10">
        <v>12.46</v>
      </c>
      <c r="E372" s="10">
        <v>0.76</v>
      </c>
      <c r="F372" s="10">
        <v>20.6</v>
      </c>
      <c r="G372" s="10">
        <v>13</v>
      </c>
      <c r="H372" s="10">
        <v>34924</v>
      </c>
      <c r="I372" s="10">
        <v>0</v>
      </c>
      <c r="J372" s="109">
        <v>435153.04000000004</v>
      </c>
      <c r="K372" s="109">
        <v>26542.240000000002</v>
      </c>
      <c r="L372" s="109">
        <v>719434.4</v>
      </c>
      <c r="M372" s="109">
        <v>454012</v>
      </c>
    </row>
    <row r="373" spans="1:13" s="119" customFormat="1" ht="16.5" hidden="1" customHeight="1" x14ac:dyDescent="0.2">
      <c r="A373" s="113" t="s">
        <v>15</v>
      </c>
      <c r="B373" s="114">
        <v>42301</v>
      </c>
      <c r="C373" s="115" t="s">
        <v>18</v>
      </c>
      <c r="D373" s="115"/>
      <c r="E373" s="115"/>
      <c r="F373" s="115"/>
      <c r="G373" s="115"/>
      <c r="H373" s="116">
        <v>0</v>
      </c>
      <c r="I373" s="116">
        <v>11956</v>
      </c>
      <c r="J373" s="117">
        <v>0</v>
      </c>
      <c r="K373" s="117">
        <v>0</v>
      </c>
      <c r="L373" s="117">
        <v>0</v>
      </c>
      <c r="M373" s="117">
        <v>0</v>
      </c>
    </row>
    <row r="374" spans="1:13" ht="16.5" hidden="1" customHeight="1" x14ac:dyDescent="0.2">
      <c r="A374" s="110" t="s">
        <v>15</v>
      </c>
      <c r="B374" s="111">
        <v>42301</v>
      </c>
      <c r="C374" s="10">
        <v>91</v>
      </c>
      <c r="D374" s="10">
        <v>12.52</v>
      </c>
      <c r="E374" s="10">
        <v>0.16</v>
      </c>
      <c r="F374" s="10">
        <v>7.9</v>
      </c>
      <c r="G374" s="10">
        <v>3</v>
      </c>
      <c r="H374" s="10">
        <v>16973</v>
      </c>
      <c r="I374" s="10">
        <v>0</v>
      </c>
      <c r="J374" s="109">
        <v>212501.96</v>
      </c>
      <c r="K374" s="109">
        <v>2715.68</v>
      </c>
      <c r="L374" s="109">
        <v>134086.70000000001</v>
      </c>
      <c r="M374" s="109">
        <v>50919</v>
      </c>
    </row>
    <row r="375" spans="1:13" ht="16.5" hidden="1" customHeight="1" x14ac:dyDescent="0.2">
      <c r="A375" s="9" t="s">
        <v>17</v>
      </c>
      <c r="B375" s="111">
        <v>42301</v>
      </c>
      <c r="C375" s="34">
        <v>83.1</v>
      </c>
      <c r="D375" s="10">
        <v>11.97</v>
      </c>
      <c r="E375" s="33">
        <v>0.9</v>
      </c>
      <c r="F375" s="34">
        <v>23.6</v>
      </c>
      <c r="G375" s="10">
        <v>16</v>
      </c>
      <c r="H375" s="32">
        <v>69735</v>
      </c>
      <c r="I375" s="32"/>
      <c r="J375" s="109">
        <v>834727.95000000007</v>
      </c>
      <c r="K375" s="109">
        <v>62761.5</v>
      </c>
      <c r="L375" s="109">
        <v>1645746</v>
      </c>
      <c r="M375" s="109">
        <v>1115760</v>
      </c>
    </row>
    <row r="376" spans="1:13" ht="16.5" hidden="1" customHeight="1" x14ac:dyDescent="0.2">
      <c r="A376" s="110" t="s">
        <v>15</v>
      </c>
      <c r="B376" s="111">
        <v>42307</v>
      </c>
      <c r="C376" s="10">
        <v>87</v>
      </c>
      <c r="D376" s="10">
        <v>12.21</v>
      </c>
      <c r="E376" s="10">
        <v>0.89</v>
      </c>
      <c r="F376" s="10">
        <v>20.5</v>
      </c>
      <c r="G376" s="10">
        <v>20</v>
      </c>
      <c r="H376" s="10">
        <v>89785</v>
      </c>
      <c r="I376" s="10">
        <v>0</v>
      </c>
      <c r="J376" s="109">
        <v>1096274.8500000001</v>
      </c>
      <c r="K376" s="109">
        <v>79908.649999999994</v>
      </c>
      <c r="L376" s="109">
        <v>1840592.5</v>
      </c>
      <c r="M376" s="109">
        <v>1795700</v>
      </c>
    </row>
    <row r="377" spans="1:13" ht="16.5" hidden="1" customHeight="1" x14ac:dyDescent="0.2">
      <c r="A377" s="110" t="s">
        <v>15</v>
      </c>
      <c r="B377" s="111">
        <v>42307</v>
      </c>
      <c r="C377" s="10">
        <v>87</v>
      </c>
      <c r="D377" s="10">
        <v>12.21</v>
      </c>
      <c r="E377" s="10">
        <v>0.89</v>
      </c>
      <c r="F377" s="10">
        <v>20.5</v>
      </c>
      <c r="G377" s="10">
        <v>20</v>
      </c>
      <c r="H377" s="10">
        <v>60631</v>
      </c>
      <c r="I377" s="10">
        <v>0</v>
      </c>
      <c r="J377" s="109">
        <v>740304.51</v>
      </c>
      <c r="K377" s="109">
        <v>53961.590000000004</v>
      </c>
      <c r="L377" s="109">
        <v>1242935.5</v>
      </c>
      <c r="M377" s="109">
        <v>1212620</v>
      </c>
    </row>
    <row r="378" spans="1:13" s="119" customFormat="1" ht="16.5" hidden="1" customHeight="1" x14ac:dyDescent="0.2">
      <c r="A378" s="113" t="s">
        <v>15</v>
      </c>
      <c r="B378" s="114">
        <v>42308</v>
      </c>
      <c r="C378" s="115" t="s">
        <v>18</v>
      </c>
      <c r="D378" s="115"/>
      <c r="E378" s="115"/>
      <c r="F378" s="115"/>
      <c r="G378" s="115"/>
      <c r="H378" s="116">
        <v>14923</v>
      </c>
      <c r="I378" s="116">
        <v>0</v>
      </c>
      <c r="J378" s="117">
        <v>0</v>
      </c>
      <c r="K378" s="117">
        <v>0</v>
      </c>
      <c r="L378" s="117">
        <v>0</v>
      </c>
      <c r="M378" s="117">
        <v>0</v>
      </c>
    </row>
    <row r="379" spans="1:13" ht="16.5" hidden="1" customHeight="1" x14ac:dyDescent="0.2">
      <c r="A379" s="9" t="s">
        <v>13</v>
      </c>
      <c r="B379" s="112">
        <v>42308</v>
      </c>
      <c r="C379" s="62">
        <v>87</v>
      </c>
      <c r="D379" s="62">
        <v>12.21</v>
      </c>
      <c r="E379" s="52">
        <v>0.89</v>
      </c>
      <c r="F379" s="52">
        <v>20.5</v>
      </c>
      <c r="G379" s="52">
        <v>20</v>
      </c>
      <c r="H379" s="53">
        <v>59737</v>
      </c>
      <c r="I379" s="54" t="s">
        <v>14</v>
      </c>
      <c r="J379" s="109">
        <v>729388.77</v>
      </c>
      <c r="K379" s="109">
        <v>53165.93</v>
      </c>
      <c r="L379" s="109">
        <v>1224608.5</v>
      </c>
      <c r="M379" s="109">
        <v>1194740</v>
      </c>
    </row>
    <row r="380" spans="1:13" ht="16.5" hidden="1" customHeight="1" x14ac:dyDescent="0.2">
      <c r="A380" s="110" t="s">
        <v>15</v>
      </c>
      <c r="B380" s="111">
        <v>42310</v>
      </c>
      <c r="C380" s="10">
        <v>87</v>
      </c>
      <c r="D380" s="10">
        <v>12.73</v>
      </c>
      <c r="E380" s="10">
        <v>0.66</v>
      </c>
      <c r="F380" s="10">
        <v>22.6</v>
      </c>
      <c r="G380" s="10">
        <v>16</v>
      </c>
      <c r="H380" s="10">
        <v>55934</v>
      </c>
      <c r="I380" s="10">
        <v>0</v>
      </c>
      <c r="J380" s="109">
        <v>712039.82000000007</v>
      </c>
      <c r="K380" s="109">
        <v>36916.44</v>
      </c>
      <c r="L380" s="109">
        <v>1264108.4000000001</v>
      </c>
      <c r="M380" s="109">
        <v>894944</v>
      </c>
    </row>
    <row r="381" spans="1:13" ht="16.5" hidden="1" customHeight="1" x14ac:dyDescent="0.2">
      <c r="A381" s="110" t="s">
        <v>15</v>
      </c>
      <c r="B381" s="111">
        <v>42310</v>
      </c>
      <c r="C381" s="10">
        <v>87</v>
      </c>
      <c r="D381" s="10">
        <v>12.73</v>
      </c>
      <c r="E381" s="10">
        <v>0.66</v>
      </c>
      <c r="F381" s="10">
        <v>22.6</v>
      </c>
      <c r="G381" s="10">
        <v>16</v>
      </c>
      <c r="H381" s="10">
        <v>30236</v>
      </c>
      <c r="I381" s="10">
        <v>0</v>
      </c>
      <c r="J381" s="109">
        <v>384904.28</v>
      </c>
      <c r="K381" s="109">
        <v>19955.760000000002</v>
      </c>
      <c r="L381" s="109">
        <v>683333.60000000009</v>
      </c>
      <c r="M381" s="109">
        <v>483776</v>
      </c>
    </row>
    <row r="382" spans="1:13" ht="16.5" hidden="1" customHeight="1" x14ac:dyDescent="0.2">
      <c r="A382" s="9" t="s">
        <v>13</v>
      </c>
      <c r="B382" s="112">
        <v>42313</v>
      </c>
      <c r="C382" s="52">
        <v>93</v>
      </c>
      <c r="D382" s="52">
        <v>14.48</v>
      </c>
      <c r="E382" s="52">
        <v>0.59</v>
      </c>
      <c r="F382" s="52">
        <v>24.5</v>
      </c>
      <c r="G382" s="52">
        <v>19</v>
      </c>
      <c r="H382" s="53">
        <v>12890</v>
      </c>
      <c r="I382" s="62"/>
      <c r="J382" s="109">
        <v>186647.2</v>
      </c>
      <c r="K382" s="109">
        <v>7605.0999999999995</v>
      </c>
      <c r="L382" s="109">
        <v>315805</v>
      </c>
      <c r="M382" s="109">
        <v>244910</v>
      </c>
    </row>
    <row r="383" spans="1:13" s="119" customFormat="1" ht="16.5" hidden="1" customHeight="1" x14ac:dyDescent="0.2">
      <c r="A383" s="120" t="s">
        <v>13</v>
      </c>
      <c r="B383" s="127">
        <v>42313</v>
      </c>
      <c r="C383" s="128" t="s">
        <v>18</v>
      </c>
      <c r="D383" s="128" t="s">
        <v>14</v>
      </c>
      <c r="E383" s="128" t="s">
        <v>14</v>
      </c>
      <c r="F383" s="128" t="s">
        <v>14</v>
      </c>
      <c r="G383" s="128" t="s">
        <v>14</v>
      </c>
      <c r="H383" s="129" t="s">
        <v>14</v>
      </c>
      <c r="I383" s="130">
        <v>36501</v>
      </c>
      <c r="J383" s="117">
        <v>0</v>
      </c>
      <c r="K383" s="117">
        <v>0</v>
      </c>
      <c r="L383" s="117">
        <v>0</v>
      </c>
      <c r="M383" s="117">
        <v>0</v>
      </c>
    </row>
    <row r="384" spans="1:13" ht="16.5" hidden="1" customHeight="1" x14ac:dyDescent="0.2">
      <c r="A384" s="9" t="s">
        <v>17</v>
      </c>
      <c r="B384" s="124">
        <v>42313</v>
      </c>
      <c r="C384" s="34">
        <v>83</v>
      </c>
      <c r="D384" s="10">
        <v>12.82</v>
      </c>
      <c r="E384" s="33">
        <v>0.79</v>
      </c>
      <c r="F384" s="34">
        <v>22.1</v>
      </c>
      <c r="G384" s="10">
        <v>19</v>
      </c>
      <c r="H384" s="31">
        <v>86567</v>
      </c>
      <c r="I384" s="10"/>
      <c r="J384" s="109">
        <v>1109788.94</v>
      </c>
      <c r="K384" s="109">
        <v>68387.930000000008</v>
      </c>
      <c r="L384" s="109">
        <v>1913130.7000000002</v>
      </c>
      <c r="M384" s="109">
        <v>1644773</v>
      </c>
    </row>
    <row r="385" spans="1:13" s="119" customFormat="1" hidden="1" x14ac:dyDescent="0.2">
      <c r="A385" s="120" t="s">
        <v>17</v>
      </c>
      <c r="B385" s="114">
        <v>42316</v>
      </c>
      <c r="C385" s="122" t="s">
        <v>18</v>
      </c>
      <c r="D385" s="116"/>
      <c r="E385" s="121"/>
      <c r="F385" s="122"/>
      <c r="G385" s="116"/>
      <c r="H385" s="123"/>
      <c r="I385" s="123">
        <v>22626</v>
      </c>
      <c r="J385" s="117">
        <v>0</v>
      </c>
      <c r="K385" s="117">
        <v>0</v>
      </c>
      <c r="L385" s="117">
        <v>0</v>
      </c>
      <c r="M385" s="117">
        <v>0</v>
      </c>
    </row>
    <row r="386" spans="1:13" s="119" customFormat="1" hidden="1" x14ac:dyDescent="0.2">
      <c r="A386" s="113" t="s">
        <v>15</v>
      </c>
      <c r="B386" s="114">
        <v>42317</v>
      </c>
      <c r="C386" s="115" t="s">
        <v>18</v>
      </c>
      <c r="D386" s="115"/>
      <c r="E386" s="115"/>
      <c r="F386" s="115"/>
      <c r="G386" s="115"/>
      <c r="H386" s="116">
        <v>0</v>
      </c>
      <c r="I386" s="116">
        <v>13066</v>
      </c>
      <c r="J386" s="117">
        <v>0</v>
      </c>
      <c r="K386" s="117">
        <v>0</v>
      </c>
      <c r="L386" s="117">
        <v>0</v>
      </c>
      <c r="M386" s="117">
        <v>0</v>
      </c>
    </row>
    <row r="387" spans="1:13" hidden="1" x14ac:dyDescent="0.2">
      <c r="A387" s="110" t="s">
        <v>15</v>
      </c>
      <c r="B387" s="111">
        <v>42318</v>
      </c>
      <c r="C387" s="10">
        <v>87</v>
      </c>
      <c r="D387" s="10">
        <v>12.41</v>
      </c>
      <c r="E387" s="10">
        <v>0.72</v>
      </c>
      <c r="F387" s="10">
        <v>28.2</v>
      </c>
      <c r="G387" s="10">
        <v>1</v>
      </c>
      <c r="H387" s="10">
        <v>77333</v>
      </c>
      <c r="I387" s="10">
        <v>0</v>
      </c>
      <c r="J387" s="109">
        <v>959702.53</v>
      </c>
      <c r="K387" s="109">
        <v>55679.759999999995</v>
      </c>
      <c r="L387" s="109">
        <v>2180790.6</v>
      </c>
      <c r="M387" s="109">
        <v>77333</v>
      </c>
    </row>
    <row r="388" spans="1:13" hidden="1" x14ac:dyDescent="0.2">
      <c r="A388" s="110" t="s">
        <v>15</v>
      </c>
      <c r="B388" s="111">
        <v>42318</v>
      </c>
      <c r="C388" s="10">
        <v>87</v>
      </c>
      <c r="D388" s="10">
        <v>12.43</v>
      </c>
      <c r="E388" s="10">
        <v>0.76</v>
      </c>
      <c r="F388" s="10">
        <v>27.2</v>
      </c>
      <c r="G388" s="10">
        <v>1</v>
      </c>
      <c r="H388" s="10">
        <v>22428</v>
      </c>
      <c r="I388" s="10">
        <v>0</v>
      </c>
      <c r="J388" s="109">
        <v>278780.03999999998</v>
      </c>
      <c r="K388" s="109">
        <v>17045.28</v>
      </c>
      <c r="L388" s="109">
        <v>610041.59999999998</v>
      </c>
      <c r="M388" s="109">
        <v>22428</v>
      </c>
    </row>
    <row r="389" spans="1:13" hidden="1" x14ac:dyDescent="0.2">
      <c r="A389" s="110" t="s">
        <v>15</v>
      </c>
      <c r="B389" s="111">
        <v>42318</v>
      </c>
      <c r="C389" s="10">
        <v>91</v>
      </c>
      <c r="D389" s="10">
        <v>13.74</v>
      </c>
      <c r="E389" s="10">
        <v>0.1</v>
      </c>
      <c r="F389" s="10">
        <v>3.6</v>
      </c>
      <c r="G389" s="10">
        <v>2</v>
      </c>
      <c r="H389" s="10">
        <v>10015</v>
      </c>
      <c r="I389" s="10">
        <v>0</v>
      </c>
      <c r="J389" s="109">
        <v>137606.1</v>
      </c>
      <c r="K389" s="109">
        <v>1001.5</v>
      </c>
      <c r="L389" s="109">
        <v>36054</v>
      </c>
      <c r="M389" s="109">
        <v>20030</v>
      </c>
    </row>
    <row r="390" spans="1:13" hidden="1" x14ac:dyDescent="0.2">
      <c r="A390" s="1" t="s">
        <v>16</v>
      </c>
      <c r="B390" s="131">
        <v>42318</v>
      </c>
      <c r="C390" s="58">
        <v>87</v>
      </c>
      <c r="D390" s="59">
        <v>11.92</v>
      </c>
      <c r="E390" s="59">
        <v>0.82</v>
      </c>
      <c r="F390" s="60">
        <v>31</v>
      </c>
      <c r="G390" s="59">
        <v>1</v>
      </c>
      <c r="H390" s="61">
        <v>20036</v>
      </c>
      <c r="I390" s="61"/>
      <c r="J390" s="109">
        <v>238829.12</v>
      </c>
      <c r="K390" s="109">
        <v>16429.52</v>
      </c>
      <c r="L390" s="109">
        <v>621116</v>
      </c>
      <c r="M390" s="109">
        <v>20036</v>
      </c>
    </row>
    <row r="391" spans="1:13" hidden="1" x14ac:dyDescent="0.2">
      <c r="A391" s="1" t="s">
        <v>16</v>
      </c>
      <c r="B391" s="131">
        <v>42318</v>
      </c>
      <c r="C391" s="58">
        <v>91</v>
      </c>
      <c r="D391" s="63">
        <v>13.37</v>
      </c>
      <c r="E391" s="59">
        <v>0.12</v>
      </c>
      <c r="F391" s="60">
        <v>3.9</v>
      </c>
      <c r="G391" s="59">
        <v>3</v>
      </c>
      <c r="H391" s="61">
        <v>17957</v>
      </c>
      <c r="I391" s="61"/>
      <c r="J391" s="109">
        <v>240085.09</v>
      </c>
      <c r="K391" s="109">
        <v>2154.84</v>
      </c>
      <c r="L391" s="109">
        <v>70032.3</v>
      </c>
      <c r="M391" s="109">
        <v>53871</v>
      </c>
    </row>
    <row r="392" spans="1:13" hidden="1" x14ac:dyDescent="0.2">
      <c r="A392" s="1" t="s">
        <v>16</v>
      </c>
      <c r="B392" s="131">
        <v>42323</v>
      </c>
      <c r="C392" s="58">
        <v>87</v>
      </c>
      <c r="D392" s="59">
        <v>11.87</v>
      </c>
      <c r="E392" s="63">
        <v>0.6</v>
      </c>
      <c r="F392" s="60">
        <v>29.9</v>
      </c>
      <c r="G392" s="59">
        <v>0</v>
      </c>
      <c r="H392" s="61">
        <v>54092</v>
      </c>
      <c r="I392" s="61"/>
      <c r="J392" s="109">
        <v>642072.03999999992</v>
      </c>
      <c r="K392" s="109">
        <v>32455.199999999997</v>
      </c>
      <c r="L392" s="109">
        <v>1617350.7999999998</v>
      </c>
      <c r="M392" s="109">
        <v>0</v>
      </c>
    </row>
    <row r="393" spans="1:13" hidden="1" x14ac:dyDescent="0.2">
      <c r="A393" s="1" t="s">
        <v>16</v>
      </c>
      <c r="B393" s="131">
        <v>42323</v>
      </c>
      <c r="C393" s="58">
        <v>87</v>
      </c>
      <c r="D393" s="59">
        <v>11.87</v>
      </c>
      <c r="E393" s="63">
        <v>0.6</v>
      </c>
      <c r="F393" s="60">
        <v>29.9</v>
      </c>
      <c r="G393" s="59">
        <v>0</v>
      </c>
      <c r="H393" s="61">
        <v>25896</v>
      </c>
      <c r="I393" s="61"/>
      <c r="J393" s="109">
        <v>307385.51999999996</v>
      </c>
      <c r="K393" s="109">
        <v>15537.599999999999</v>
      </c>
      <c r="L393" s="109">
        <v>774290.39999999991</v>
      </c>
      <c r="M393" s="109">
        <v>0</v>
      </c>
    </row>
    <row r="394" spans="1:13" hidden="1" x14ac:dyDescent="0.2">
      <c r="A394" s="110" t="s">
        <v>15</v>
      </c>
      <c r="B394" s="111">
        <v>42324</v>
      </c>
      <c r="C394" s="10">
        <v>87</v>
      </c>
      <c r="D394" s="10">
        <v>12.46</v>
      </c>
      <c r="E394" s="10">
        <v>0.53</v>
      </c>
      <c r="F394" s="10">
        <v>27.2</v>
      </c>
      <c r="G394" s="10">
        <v>0</v>
      </c>
      <c r="H394" s="10">
        <v>39273</v>
      </c>
      <c r="I394" s="10">
        <v>0</v>
      </c>
      <c r="J394" s="109">
        <v>489341.58</v>
      </c>
      <c r="K394" s="109">
        <v>20814.690000000002</v>
      </c>
      <c r="L394" s="109">
        <v>1068225.5999999999</v>
      </c>
      <c r="M394" s="109">
        <v>0</v>
      </c>
    </row>
    <row r="395" spans="1:13" hidden="1" x14ac:dyDescent="0.2">
      <c r="A395" s="110" t="s">
        <v>15</v>
      </c>
      <c r="B395" s="111">
        <v>42324</v>
      </c>
      <c r="C395" s="10">
        <v>87</v>
      </c>
      <c r="D395" s="10">
        <v>12.46</v>
      </c>
      <c r="E395" s="10">
        <v>0.53</v>
      </c>
      <c r="F395" s="10">
        <v>27.2</v>
      </c>
      <c r="G395" s="10">
        <v>0</v>
      </c>
      <c r="H395" s="10">
        <v>10043</v>
      </c>
      <c r="I395" s="10">
        <v>0</v>
      </c>
      <c r="J395" s="109">
        <v>125135.78000000001</v>
      </c>
      <c r="K395" s="109">
        <v>5322.79</v>
      </c>
      <c r="L395" s="109">
        <v>273169.59999999998</v>
      </c>
      <c r="M395" s="109">
        <v>0</v>
      </c>
    </row>
    <row r="396" spans="1:13" hidden="1" x14ac:dyDescent="0.2">
      <c r="A396" s="9" t="s">
        <v>17</v>
      </c>
      <c r="B396" s="124">
        <v>42326</v>
      </c>
      <c r="C396" s="34">
        <v>82.7</v>
      </c>
      <c r="D396" s="10">
        <v>12.34</v>
      </c>
      <c r="E396" s="33">
        <v>0.56000000000000005</v>
      </c>
      <c r="F396" s="34">
        <v>28.4</v>
      </c>
      <c r="G396" s="10">
        <v>0</v>
      </c>
      <c r="H396" s="32">
        <v>75081</v>
      </c>
      <c r="I396" s="32"/>
      <c r="J396" s="109">
        <v>926499.54</v>
      </c>
      <c r="K396" s="109">
        <v>42045.36</v>
      </c>
      <c r="L396" s="109">
        <v>2132300.4</v>
      </c>
      <c r="M396" s="109">
        <v>0</v>
      </c>
    </row>
    <row r="397" spans="1:13" hidden="1" x14ac:dyDescent="0.2">
      <c r="A397" s="1" t="s">
        <v>16</v>
      </c>
      <c r="B397" s="131">
        <v>42329</v>
      </c>
      <c r="C397" s="58">
        <v>87</v>
      </c>
      <c r="D397" s="59">
        <v>12.72</v>
      </c>
      <c r="E397" s="59">
        <v>0.71</v>
      </c>
      <c r="F397" s="60">
        <v>28</v>
      </c>
      <c r="G397" s="59">
        <v>0</v>
      </c>
      <c r="H397" s="61">
        <v>41986</v>
      </c>
      <c r="I397" s="61"/>
      <c r="J397" s="109">
        <v>534061.92000000004</v>
      </c>
      <c r="K397" s="109">
        <v>29810.059999999998</v>
      </c>
      <c r="L397" s="109">
        <v>1175608</v>
      </c>
      <c r="M397" s="109">
        <v>0</v>
      </c>
    </row>
    <row r="398" spans="1:13" hidden="1" x14ac:dyDescent="0.2">
      <c r="A398" s="1" t="s">
        <v>16</v>
      </c>
      <c r="B398" s="131">
        <v>42329</v>
      </c>
      <c r="C398" s="58">
        <v>91</v>
      </c>
      <c r="D398" s="59">
        <v>13.95</v>
      </c>
      <c r="E398" s="63">
        <v>0.1</v>
      </c>
      <c r="F398" s="60">
        <v>1.3</v>
      </c>
      <c r="G398" s="59">
        <v>3</v>
      </c>
      <c r="H398" s="61">
        <v>7947</v>
      </c>
      <c r="I398" s="61"/>
      <c r="J398" s="109">
        <v>110860.65</v>
      </c>
      <c r="K398" s="109">
        <v>794.7</v>
      </c>
      <c r="L398" s="109">
        <v>10331.1</v>
      </c>
      <c r="M398" s="109">
        <v>23841</v>
      </c>
    </row>
    <row r="399" spans="1:13" hidden="1" x14ac:dyDescent="0.2">
      <c r="A399" s="110" t="s">
        <v>15</v>
      </c>
      <c r="B399" s="111">
        <v>42330</v>
      </c>
      <c r="C399" s="10">
        <v>87</v>
      </c>
      <c r="D399" s="10">
        <v>13.24</v>
      </c>
      <c r="E399" s="10">
        <v>0.6</v>
      </c>
      <c r="F399" s="10">
        <v>25.1</v>
      </c>
      <c r="G399" s="10">
        <v>1</v>
      </c>
      <c r="H399" s="10">
        <v>60149</v>
      </c>
      <c r="I399" s="10">
        <v>0</v>
      </c>
      <c r="J399" s="109">
        <v>796372.76</v>
      </c>
      <c r="K399" s="109">
        <v>36089.4</v>
      </c>
      <c r="L399" s="109">
        <v>1509739.9000000001</v>
      </c>
      <c r="M399" s="109">
        <v>60149</v>
      </c>
    </row>
    <row r="400" spans="1:13" hidden="1" x14ac:dyDescent="0.2">
      <c r="A400" s="110" t="s">
        <v>15</v>
      </c>
      <c r="B400" s="111">
        <v>42330</v>
      </c>
      <c r="C400" s="10">
        <v>87</v>
      </c>
      <c r="D400" s="10">
        <v>13.24</v>
      </c>
      <c r="E400" s="10">
        <v>0.06</v>
      </c>
      <c r="F400" s="10">
        <v>25.1</v>
      </c>
      <c r="G400" s="10">
        <v>1</v>
      </c>
      <c r="H400" s="10">
        <v>29917</v>
      </c>
      <c r="I400" s="10">
        <v>0</v>
      </c>
      <c r="J400" s="109">
        <v>396101.08</v>
      </c>
      <c r="K400" s="109">
        <v>1795.02</v>
      </c>
      <c r="L400" s="109">
        <v>750916.70000000007</v>
      </c>
      <c r="M400" s="109">
        <v>29917</v>
      </c>
    </row>
    <row r="401" spans="1:13" hidden="1" x14ac:dyDescent="0.2">
      <c r="A401" s="110" t="s">
        <v>15</v>
      </c>
      <c r="B401" s="111">
        <v>42330</v>
      </c>
      <c r="C401" s="10">
        <v>91</v>
      </c>
      <c r="D401" s="10">
        <v>14.27</v>
      </c>
      <c r="E401" s="10">
        <v>0.08</v>
      </c>
      <c r="F401" s="10">
        <v>1.2</v>
      </c>
      <c r="G401" s="10">
        <v>3</v>
      </c>
      <c r="H401" s="10">
        <v>17122</v>
      </c>
      <c r="I401" s="10">
        <v>0</v>
      </c>
      <c r="J401" s="109">
        <v>244330.94</v>
      </c>
      <c r="K401" s="109">
        <v>1369.76</v>
      </c>
      <c r="L401" s="109">
        <v>20546.399999999998</v>
      </c>
      <c r="M401" s="109">
        <v>51366</v>
      </c>
    </row>
    <row r="402" spans="1:13" s="119" customFormat="1" hidden="1" x14ac:dyDescent="0.2">
      <c r="A402" s="113" t="s">
        <v>15</v>
      </c>
      <c r="B402" s="114">
        <v>42330</v>
      </c>
      <c r="C402" s="115" t="s">
        <v>18</v>
      </c>
      <c r="D402" s="115"/>
      <c r="E402" s="115"/>
      <c r="F402" s="115"/>
      <c r="G402" s="115"/>
      <c r="H402" s="116">
        <v>0</v>
      </c>
      <c r="I402" s="116">
        <v>20072</v>
      </c>
      <c r="J402" s="117">
        <v>0</v>
      </c>
      <c r="K402" s="117">
        <v>0</v>
      </c>
      <c r="L402" s="117">
        <v>0</v>
      </c>
      <c r="M402" s="117">
        <v>0</v>
      </c>
    </row>
    <row r="403" spans="1:13" s="119" customFormat="1" hidden="1" x14ac:dyDescent="0.2">
      <c r="A403" s="120" t="s">
        <v>17</v>
      </c>
      <c r="B403" s="125">
        <v>42330</v>
      </c>
      <c r="C403" s="122" t="s">
        <v>18</v>
      </c>
      <c r="D403" s="116"/>
      <c r="E403" s="121"/>
      <c r="F403" s="122"/>
      <c r="G403" s="122"/>
      <c r="H403" s="123"/>
      <c r="I403" s="123">
        <v>22092</v>
      </c>
      <c r="J403" s="117">
        <v>0</v>
      </c>
      <c r="K403" s="117">
        <v>0</v>
      </c>
      <c r="L403" s="117">
        <v>0</v>
      </c>
      <c r="M403" s="117">
        <v>0</v>
      </c>
    </row>
    <row r="404" spans="1:13" s="119" customFormat="1" hidden="1" x14ac:dyDescent="0.2">
      <c r="A404" s="115" t="s">
        <v>16</v>
      </c>
      <c r="B404" s="132">
        <v>42331</v>
      </c>
      <c r="C404" s="133" t="s">
        <v>18</v>
      </c>
      <c r="D404" s="134"/>
      <c r="E404" s="134"/>
      <c r="F404" s="135"/>
      <c r="G404" s="136"/>
      <c r="H404" s="137"/>
      <c r="I404" s="137">
        <v>7994</v>
      </c>
      <c r="J404" s="117">
        <v>0</v>
      </c>
      <c r="K404" s="117">
        <v>0</v>
      </c>
      <c r="L404" s="117">
        <v>0</v>
      </c>
      <c r="M404" s="117">
        <v>0</v>
      </c>
    </row>
    <row r="405" spans="1:13" s="119" customFormat="1" hidden="1" x14ac:dyDescent="0.2">
      <c r="A405" s="113" t="s">
        <v>15</v>
      </c>
      <c r="B405" s="114">
        <v>42333</v>
      </c>
      <c r="C405" s="115" t="s">
        <v>18</v>
      </c>
      <c r="D405" s="115"/>
      <c r="E405" s="115"/>
      <c r="F405" s="115"/>
      <c r="G405" s="115"/>
      <c r="H405" s="116">
        <v>0</v>
      </c>
      <c r="I405" s="116">
        <v>20194</v>
      </c>
      <c r="J405" s="117">
        <v>0</v>
      </c>
      <c r="K405" s="117">
        <v>0</v>
      </c>
      <c r="L405" s="117">
        <v>0</v>
      </c>
      <c r="M405" s="117">
        <v>0</v>
      </c>
    </row>
    <row r="406" spans="1:13" hidden="1" x14ac:dyDescent="0.2">
      <c r="A406" s="110" t="s">
        <v>15</v>
      </c>
      <c r="B406" s="111">
        <v>42336</v>
      </c>
      <c r="C406" s="10">
        <v>87</v>
      </c>
      <c r="D406" s="10">
        <v>12.68</v>
      </c>
      <c r="E406" s="10">
        <v>0.46</v>
      </c>
      <c r="F406" s="10">
        <v>20.3</v>
      </c>
      <c r="G406" s="10">
        <v>4</v>
      </c>
      <c r="H406" s="10">
        <v>67307</v>
      </c>
      <c r="I406" s="10">
        <v>0</v>
      </c>
      <c r="J406" s="109">
        <v>853452.76</v>
      </c>
      <c r="K406" s="109">
        <v>30961.22</v>
      </c>
      <c r="L406" s="109">
        <v>1366332.1</v>
      </c>
      <c r="M406" s="109">
        <v>269228</v>
      </c>
    </row>
    <row r="407" spans="1:13" hidden="1" x14ac:dyDescent="0.2">
      <c r="A407" s="1" t="s">
        <v>16</v>
      </c>
      <c r="B407" s="131">
        <v>42336</v>
      </c>
      <c r="C407" s="58">
        <v>87</v>
      </c>
      <c r="D407" s="59">
        <v>12.29</v>
      </c>
      <c r="E407" s="63">
        <v>0.53</v>
      </c>
      <c r="F407" s="60">
        <v>22.4</v>
      </c>
      <c r="G407" s="59">
        <v>4</v>
      </c>
      <c r="H407" s="61">
        <v>38190</v>
      </c>
      <c r="I407" s="61"/>
      <c r="J407" s="109">
        <v>469355.1</v>
      </c>
      <c r="K407" s="109">
        <v>20240.7</v>
      </c>
      <c r="L407" s="109">
        <v>855456</v>
      </c>
      <c r="M407" s="109">
        <v>152760</v>
      </c>
    </row>
    <row r="408" spans="1:13" hidden="1" x14ac:dyDescent="0.2">
      <c r="A408" s="1" t="s">
        <v>16</v>
      </c>
      <c r="B408" s="131">
        <v>42336</v>
      </c>
      <c r="C408" s="58">
        <v>87</v>
      </c>
      <c r="D408" s="59">
        <v>12.29</v>
      </c>
      <c r="E408" s="63">
        <v>0.53</v>
      </c>
      <c r="F408" s="60">
        <v>22.4</v>
      </c>
      <c r="G408" s="59">
        <v>4</v>
      </c>
      <c r="H408" s="61">
        <v>31572</v>
      </c>
      <c r="I408" s="61"/>
      <c r="J408" s="109">
        <v>388019.87999999995</v>
      </c>
      <c r="K408" s="109">
        <v>16733.16</v>
      </c>
      <c r="L408" s="109">
        <v>707212.79999999993</v>
      </c>
      <c r="M408" s="109">
        <v>126288</v>
      </c>
    </row>
    <row r="409" spans="1:13" hidden="1" x14ac:dyDescent="0.2">
      <c r="A409" s="9" t="s">
        <v>13</v>
      </c>
      <c r="B409" s="112">
        <v>42340</v>
      </c>
      <c r="C409" s="52">
        <v>87.3</v>
      </c>
      <c r="D409" s="52">
        <v>14.43</v>
      </c>
      <c r="E409" s="52">
        <v>0.59</v>
      </c>
      <c r="F409" s="52">
        <v>10.8</v>
      </c>
      <c r="G409" s="52">
        <v>6</v>
      </c>
      <c r="H409" s="53">
        <v>93927</v>
      </c>
      <c r="I409" s="62" t="s">
        <v>14</v>
      </c>
      <c r="J409" s="109">
        <v>1355366.6099999999</v>
      </c>
      <c r="K409" s="109">
        <v>55416.93</v>
      </c>
      <c r="L409" s="109">
        <v>1014411.6000000001</v>
      </c>
      <c r="M409" s="109">
        <v>563562</v>
      </c>
    </row>
    <row r="410" spans="1:13" hidden="1" x14ac:dyDescent="0.2">
      <c r="A410" s="1" t="s">
        <v>16</v>
      </c>
      <c r="B410" s="131">
        <v>42340</v>
      </c>
      <c r="C410" s="58">
        <v>87</v>
      </c>
      <c r="D410" s="59">
        <v>14.04</v>
      </c>
      <c r="E410" s="59">
        <v>0.68</v>
      </c>
      <c r="F410" s="60">
        <v>12</v>
      </c>
      <c r="G410" s="59">
        <v>6</v>
      </c>
      <c r="H410" s="61">
        <v>15000</v>
      </c>
      <c r="I410" s="61"/>
      <c r="J410" s="109">
        <v>210600</v>
      </c>
      <c r="K410" s="109">
        <v>10200</v>
      </c>
      <c r="L410" s="109">
        <v>180000</v>
      </c>
      <c r="M410" s="109">
        <v>90000</v>
      </c>
    </row>
    <row r="411" spans="1:13" hidden="1" x14ac:dyDescent="0.2">
      <c r="A411" s="110" t="s">
        <v>15</v>
      </c>
      <c r="B411" s="111">
        <v>42341</v>
      </c>
      <c r="C411" s="10">
        <v>87</v>
      </c>
      <c r="D411" s="10">
        <v>14.43</v>
      </c>
      <c r="E411" s="10">
        <v>0.59</v>
      </c>
      <c r="F411" s="10">
        <v>10.8</v>
      </c>
      <c r="G411" s="10">
        <v>6</v>
      </c>
      <c r="H411" s="10">
        <v>94953</v>
      </c>
      <c r="I411" s="10">
        <v>0</v>
      </c>
      <c r="J411" s="109">
        <v>1370171.79</v>
      </c>
      <c r="K411" s="109">
        <v>56022.27</v>
      </c>
      <c r="L411" s="109">
        <v>1025492.4</v>
      </c>
      <c r="M411" s="109">
        <v>569718</v>
      </c>
    </row>
    <row r="412" spans="1:13" hidden="1" x14ac:dyDescent="0.2">
      <c r="A412" s="110" t="s">
        <v>15</v>
      </c>
      <c r="B412" s="111">
        <v>42341</v>
      </c>
      <c r="C412" s="10">
        <v>87</v>
      </c>
      <c r="D412" s="10">
        <v>14.43</v>
      </c>
      <c r="E412" s="10">
        <v>0.59</v>
      </c>
      <c r="F412" s="10">
        <v>10.8</v>
      </c>
      <c r="G412" s="10">
        <v>6</v>
      </c>
      <c r="H412" s="10">
        <v>39578</v>
      </c>
      <c r="I412" s="10">
        <v>0</v>
      </c>
      <c r="J412" s="109">
        <v>571110.54</v>
      </c>
      <c r="K412" s="109">
        <v>23351.02</v>
      </c>
      <c r="L412" s="109">
        <v>427442.4</v>
      </c>
      <c r="M412" s="109">
        <v>237468</v>
      </c>
    </row>
    <row r="413" spans="1:13" s="119" customFormat="1" hidden="1" x14ac:dyDescent="0.2">
      <c r="A413" s="120" t="s">
        <v>17</v>
      </c>
      <c r="B413" s="114">
        <v>42342</v>
      </c>
      <c r="C413" s="116" t="s">
        <v>18</v>
      </c>
      <c r="D413" s="116"/>
      <c r="E413" s="121"/>
      <c r="F413" s="116"/>
      <c r="G413" s="116"/>
      <c r="H413" s="123"/>
      <c r="I413" s="123">
        <v>15915</v>
      </c>
      <c r="J413" s="117">
        <v>0</v>
      </c>
      <c r="K413" s="117">
        <v>0</v>
      </c>
      <c r="L413" s="117">
        <v>0</v>
      </c>
      <c r="M413" s="117">
        <v>0</v>
      </c>
    </row>
    <row r="414" spans="1:13" s="119" customFormat="1" hidden="1" x14ac:dyDescent="0.2">
      <c r="A414" s="115" t="s">
        <v>16</v>
      </c>
      <c r="B414" s="132">
        <v>42343</v>
      </c>
      <c r="C414" s="133" t="s">
        <v>18</v>
      </c>
      <c r="D414" s="136"/>
      <c r="E414" s="134"/>
      <c r="F414" s="135"/>
      <c r="G414" s="135"/>
      <c r="H414" s="137"/>
      <c r="I414" s="137">
        <v>10509</v>
      </c>
      <c r="J414" s="117">
        <v>0</v>
      </c>
      <c r="K414" s="117">
        <v>0</v>
      </c>
      <c r="L414" s="117">
        <v>0</v>
      </c>
      <c r="M414" s="117">
        <v>0</v>
      </c>
    </row>
    <row r="415" spans="1:13" hidden="1" x14ac:dyDescent="0.2">
      <c r="A415" s="1" t="s">
        <v>16</v>
      </c>
      <c r="B415" s="131">
        <v>42343</v>
      </c>
      <c r="C415" s="58">
        <v>87</v>
      </c>
      <c r="D415" s="59">
        <v>12.15</v>
      </c>
      <c r="E415" s="59">
        <v>0.71</v>
      </c>
      <c r="F415" s="60">
        <v>26.9</v>
      </c>
      <c r="G415" s="59">
        <v>5</v>
      </c>
      <c r="H415" s="61">
        <v>14595</v>
      </c>
      <c r="I415" s="61"/>
      <c r="J415" s="109">
        <v>177329.25</v>
      </c>
      <c r="K415" s="109">
        <v>10362.449999999999</v>
      </c>
      <c r="L415" s="109">
        <v>392605.5</v>
      </c>
      <c r="M415" s="109">
        <v>72975</v>
      </c>
    </row>
    <row r="416" spans="1:13" hidden="1" x14ac:dyDescent="0.2">
      <c r="A416" s="1" t="s">
        <v>16</v>
      </c>
      <c r="B416" s="131">
        <v>42343</v>
      </c>
      <c r="C416" s="58">
        <v>87</v>
      </c>
      <c r="D416" s="59">
        <v>12.15</v>
      </c>
      <c r="E416" s="59">
        <v>0.71</v>
      </c>
      <c r="F416" s="60">
        <v>26.9</v>
      </c>
      <c r="G416" s="59">
        <v>5</v>
      </c>
      <c r="H416" s="61">
        <v>15450</v>
      </c>
      <c r="I416" s="61"/>
      <c r="J416" s="109">
        <v>187717.5</v>
      </c>
      <c r="K416" s="109">
        <v>10969.5</v>
      </c>
      <c r="L416" s="109">
        <v>415605</v>
      </c>
      <c r="M416" s="109">
        <v>77250</v>
      </c>
    </row>
    <row r="417" spans="1:13" hidden="1" x14ac:dyDescent="0.2">
      <c r="A417" s="110" t="s">
        <v>15</v>
      </c>
      <c r="B417" s="111">
        <v>42344</v>
      </c>
      <c r="C417" s="10">
        <v>87</v>
      </c>
      <c r="D417" s="10">
        <v>12.58</v>
      </c>
      <c r="E417" s="10">
        <v>0.61</v>
      </c>
      <c r="F417" s="10">
        <v>4.5999999999999996</v>
      </c>
      <c r="G417" s="10">
        <v>5</v>
      </c>
      <c r="H417" s="10">
        <v>45004</v>
      </c>
      <c r="I417" s="10">
        <v>0</v>
      </c>
      <c r="J417" s="109">
        <v>566150.31999999995</v>
      </c>
      <c r="K417" s="109">
        <v>27452.44</v>
      </c>
      <c r="L417" s="109">
        <v>207018.4</v>
      </c>
      <c r="M417" s="109">
        <v>225020</v>
      </c>
    </row>
    <row r="418" spans="1:13" hidden="1" x14ac:dyDescent="0.2">
      <c r="A418" s="110" t="s">
        <v>15</v>
      </c>
      <c r="B418" s="111">
        <v>42344</v>
      </c>
      <c r="C418" s="10">
        <v>87</v>
      </c>
      <c r="D418" s="10">
        <v>12.58</v>
      </c>
      <c r="E418" s="10">
        <v>0.61</v>
      </c>
      <c r="F418" s="10">
        <v>4.5999999999999996</v>
      </c>
      <c r="G418" s="10">
        <v>5</v>
      </c>
      <c r="H418" s="10">
        <v>20886</v>
      </c>
      <c r="I418" s="10">
        <v>0</v>
      </c>
      <c r="J418" s="109">
        <v>262745.88</v>
      </c>
      <c r="K418" s="109">
        <v>12740.46</v>
      </c>
      <c r="L418" s="109">
        <v>96075.599999999991</v>
      </c>
      <c r="M418" s="109">
        <v>104430</v>
      </c>
    </row>
    <row r="419" spans="1:13" hidden="1" x14ac:dyDescent="0.2">
      <c r="A419" s="9" t="s">
        <v>17</v>
      </c>
      <c r="B419" s="111">
        <v>42344</v>
      </c>
      <c r="C419" s="34">
        <v>83.2</v>
      </c>
      <c r="D419" s="10">
        <v>11.93</v>
      </c>
      <c r="E419" s="33">
        <v>0.61</v>
      </c>
      <c r="F419" s="10">
        <v>25.6</v>
      </c>
      <c r="G419" s="10">
        <v>5</v>
      </c>
      <c r="H419" s="32">
        <v>45777</v>
      </c>
      <c r="I419" s="32"/>
      <c r="J419" s="109">
        <v>546119.61</v>
      </c>
      <c r="K419" s="109">
        <v>27923.97</v>
      </c>
      <c r="L419" s="109">
        <v>1171891.2</v>
      </c>
      <c r="M419" s="109">
        <v>228885</v>
      </c>
    </row>
    <row r="420" spans="1:13" s="119" customFormat="1" hidden="1" x14ac:dyDescent="0.2">
      <c r="A420" s="113" t="s">
        <v>15</v>
      </c>
      <c r="B420" s="114">
        <v>42345</v>
      </c>
      <c r="C420" s="115" t="s">
        <v>18</v>
      </c>
      <c r="D420" s="115"/>
      <c r="E420" s="115"/>
      <c r="F420" s="115"/>
      <c r="G420" s="115"/>
      <c r="H420" s="116">
        <v>0</v>
      </c>
      <c r="I420" s="116">
        <v>11936</v>
      </c>
      <c r="J420" s="117">
        <v>0</v>
      </c>
      <c r="K420" s="117">
        <v>0</v>
      </c>
      <c r="L420" s="117">
        <v>0</v>
      </c>
      <c r="M420" s="117">
        <v>0</v>
      </c>
    </row>
    <row r="421" spans="1:13" hidden="1" x14ac:dyDescent="0.2">
      <c r="A421" s="1" t="s">
        <v>16</v>
      </c>
      <c r="B421" s="131">
        <v>42347</v>
      </c>
      <c r="C421" s="58">
        <v>87</v>
      </c>
      <c r="D421" s="59">
        <v>12.05</v>
      </c>
      <c r="E421" s="59">
        <v>1.27</v>
      </c>
      <c r="F421" s="60">
        <v>25.3</v>
      </c>
      <c r="G421" s="59">
        <v>5</v>
      </c>
      <c r="H421" s="61">
        <v>39313</v>
      </c>
      <c r="I421" s="61"/>
      <c r="J421" s="109">
        <v>473721.65</v>
      </c>
      <c r="K421" s="109">
        <v>49927.51</v>
      </c>
      <c r="L421" s="109">
        <v>994618.9</v>
      </c>
      <c r="M421" s="109">
        <v>196565</v>
      </c>
    </row>
    <row r="422" spans="1:13" hidden="1" x14ac:dyDescent="0.2">
      <c r="A422" s="1" t="s">
        <v>16</v>
      </c>
      <c r="B422" s="131">
        <v>42347</v>
      </c>
      <c r="C422" s="58">
        <v>87</v>
      </c>
      <c r="D422" s="59">
        <v>12.05</v>
      </c>
      <c r="E422" s="59">
        <v>1.27</v>
      </c>
      <c r="F422" s="60">
        <v>25.3</v>
      </c>
      <c r="G422" s="59">
        <v>5</v>
      </c>
      <c r="H422" s="61">
        <v>25636</v>
      </c>
      <c r="I422" s="61"/>
      <c r="J422" s="109">
        <v>308913.80000000005</v>
      </c>
      <c r="K422" s="109">
        <v>32557.72</v>
      </c>
      <c r="L422" s="109">
        <v>648590.80000000005</v>
      </c>
      <c r="M422" s="109">
        <v>128180</v>
      </c>
    </row>
    <row r="423" spans="1:13" hidden="1" x14ac:dyDescent="0.2">
      <c r="A423" s="110" t="s">
        <v>15</v>
      </c>
      <c r="B423" s="111">
        <v>42348</v>
      </c>
      <c r="C423" s="10">
        <v>87</v>
      </c>
      <c r="D423" s="10">
        <v>12.64</v>
      </c>
      <c r="E423" s="10">
        <v>1.0900000000000001</v>
      </c>
      <c r="F423" s="10">
        <v>22.4</v>
      </c>
      <c r="G423" s="10">
        <v>4</v>
      </c>
      <c r="H423" s="10">
        <v>58146</v>
      </c>
      <c r="I423" s="10">
        <v>0</v>
      </c>
      <c r="J423" s="109">
        <v>734965.44000000006</v>
      </c>
      <c r="K423" s="109">
        <v>63379.140000000007</v>
      </c>
      <c r="L423" s="109">
        <v>1302470.3999999999</v>
      </c>
      <c r="M423" s="109">
        <v>232584</v>
      </c>
    </row>
    <row r="424" spans="1:13" hidden="1" x14ac:dyDescent="0.2">
      <c r="A424" s="110" t="s">
        <v>15</v>
      </c>
      <c r="B424" s="111">
        <v>42348</v>
      </c>
      <c r="C424" s="10">
        <v>87</v>
      </c>
      <c r="D424" s="10">
        <v>12.64</v>
      </c>
      <c r="E424" s="10">
        <v>1.0900000000000001</v>
      </c>
      <c r="F424" s="10">
        <v>22.4</v>
      </c>
      <c r="G424" s="10">
        <v>4</v>
      </c>
      <c r="H424" s="10">
        <v>63252</v>
      </c>
      <c r="I424" s="10">
        <v>0</v>
      </c>
      <c r="J424" s="109">
        <v>799505.28</v>
      </c>
      <c r="K424" s="109">
        <v>68944.680000000008</v>
      </c>
      <c r="L424" s="109">
        <v>1416844.7999999998</v>
      </c>
      <c r="M424" s="109">
        <v>253008</v>
      </c>
    </row>
    <row r="425" spans="1:13" s="119" customFormat="1" hidden="1" x14ac:dyDescent="0.2">
      <c r="A425" s="120" t="s">
        <v>13</v>
      </c>
      <c r="B425" s="138">
        <v>42349</v>
      </c>
      <c r="C425" s="139" t="s">
        <v>18</v>
      </c>
      <c r="D425" s="139" t="s">
        <v>14</v>
      </c>
      <c r="E425" s="139" t="s">
        <v>19</v>
      </c>
      <c r="F425" s="139" t="s">
        <v>14</v>
      </c>
      <c r="G425" s="139" t="s">
        <v>14</v>
      </c>
      <c r="H425" s="140" t="s">
        <v>14</v>
      </c>
      <c r="I425" s="141">
        <v>60389</v>
      </c>
      <c r="J425" s="117">
        <v>0</v>
      </c>
      <c r="K425" s="117">
        <v>0</v>
      </c>
      <c r="L425" s="117">
        <v>0</v>
      </c>
      <c r="M425" s="117">
        <v>0</v>
      </c>
    </row>
    <row r="426" spans="1:13" hidden="1" x14ac:dyDescent="0.2">
      <c r="A426" s="9" t="s">
        <v>17</v>
      </c>
      <c r="B426" s="142">
        <v>42353</v>
      </c>
      <c r="C426" s="143">
        <v>84</v>
      </c>
      <c r="D426" s="144">
        <v>10.199999999999999</v>
      </c>
      <c r="E426" s="145">
        <v>0.85</v>
      </c>
      <c r="F426" s="144">
        <v>23.2</v>
      </c>
      <c r="G426" s="143">
        <v>25</v>
      </c>
      <c r="H426" s="146">
        <v>90067</v>
      </c>
      <c r="I426" s="147"/>
      <c r="J426" s="109">
        <v>918683.39999999991</v>
      </c>
      <c r="K426" s="109">
        <v>76556.95</v>
      </c>
      <c r="L426" s="109">
        <v>2089554.4</v>
      </c>
      <c r="M426" s="109">
        <v>2251675</v>
      </c>
    </row>
    <row r="427" spans="1:13" hidden="1" x14ac:dyDescent="0.2">
      <c r="A427" s="110" t="s">
        <v>15</v>
      </c>
      <c r="B427" s="142">
        <v>42357</v>
      </c>
      <c r="C427" s="144">
        <v>87</v>
      </c>
      <c r="D427" s="144">
        <v>11.42</v>
      </c>
      <c r="E427" s="144">
        <v>0.7</v>
      </c>
      <c r="F427" s="144">
        <v>20.2</v>
      </c>
      <c r="G427" s="144">
        <v>20</v>
      </c>
      <c r="H427" s="144">
        <v>60155</v>
      </c>
      <c r="I427" s="144">
        <v>0</v>
      </c>
      <c r="J427" s="109">
        <v>686970.1</v>
      </c>
      <c r="K427" s="109">
        <v>42108.5</v>
      </c>
      <c r="L427" s="109">
        <v>1215131</v>
      </c>
      <c r="M427" s="109">
        <v>1203100</v>
      </c>
    </row>
    <row r="428" spans="1:13" hidden="1" x14ac:dyDescent="0.2">
      <c r="A428" s="1" t="s">
        <v>16</v>
      </c>
      <c r="B428" s="148">
        <v>42357</v>
      </c>
      <c r="C428" s="149">
        <v>87</v>
      </c>
      <c r="D428" s="150">
        <v>10.72</v>
      </c>
      <c r="E428" s="150">
        <v>0.83</v>
      </c>
      <c r="F428" s="151">
        <v>22.5</v>
      </c>
      <c r="G428" s="150">
        <v>28</v>
      </c>
      <c r="H428" s="152">
        <v>34967</v>
      </c>
      <c r="I428" s="152"/>
      <c r="J428" s="109">
        <v>374846.24000000005</v>
      </c>
      <c r="K428" s="109">
        <v>29022.609999999997</v>
      </c>
      <c r="L428" s="109">
        <v>786757.5</v>
      </c>
      <c r="M428" s="109">
        <v>979076</v>
      </c>
    </row>
    <row r="429" spans="1:13" hidden="1" x14ac:dyDescent="0.2">
      <c r="A429" s="110" t="s">
        <v>15</v>
      </c>
      <c r="B429" s="142">
        <v>42358</v>
      </c>
      <c r="C429" s="144">
        <v>87</v>
      </c>
      <c r="D429" s="144">
        <v>11.51</v>
      </c>
      <c r="E429" s="144">
        <v>0.69</v>
      </c>
      <c r="F429" s="144">
        <v>20.399999999999999</v>
      </c>
      <c r="G429" s="144">
        <v>26</v>
      </c>
      <c r="H429" s="144">
        <v>15108</v>
      </c>
      <c r="I429" s="144">
        <v>0</v>
      </c>
      <c r="J429" s="109">
        <v>173893.08</v>
      </c>
      <c r="K429" s="109">
        <v>10424.519999999999</v>
      </c>
      <c r="L429" s="109">
        <v>308203.19999999995</v>
      </c>
      <c r="M429" s="109">
        <v>392808</v>
      </c>
    </row>
    <row r="430" spans="1:13" hidden="1" x14ac:dyDescent="0.2">
      <c r="A430" s="110" t="s">
        <v>15</v>
      </c>
      <c r="B430" s="142">
        <v>42358</v>
      </c>
      <c r="C430" s="144">
        <v>87</v>
      </c>
      <c r="D430" s="144">
        <v>11.51</v>
      </c>
      <c r="E430" s="144">
        <v>0.69</v>
      </c>
      <c r="F430" s="144">
        <v>20.399999999999999</v>
      </c>
      <c r="G430" s="144">
        <v>26</v>
      </c>
      <c r="H430" s="144">
        <v>35793</v>
      </c>
      <c r="I430" s="144">
        <v>0</v>
      </c>
      <c r="J430" s="109">
        <v>411977.43</v>
      </c>
      <c r="K430" s="109">
        <v>24697.17</v>
      </c>
      <c r="L430" s="109">
        <v>730177.2</v>
      </c>
      <c r="M430" s="109">
        <v>930618</v>
      </c>
    </row>
    <row r="431" spans="1:13" hidden="1" x14ac:dyDescent="0.2">
      <c r="A431" s="110" t="s">
        <v>15</v>
      </c>
      <c r="B431" s="142">
        <v>42358</v>
      </c>
      <c r="C431" s="144">
        <v>87</v>
      </c>
      <c r="D431" s="144">
        <v>13.54</v>
      </c>
      <c r="E431" s="144">
        <v>0.79</v>
      </c>
      <c r="F431" s="144">
        <v>11.3</v>
      </c>
      <c r="G431" s="144">
        <v>11</v>
      </c>
      <c r="H431" s="144">
        <v>35113</v>
      </c>
      <c r="I431" s="144">
        <v>0</v>
      </c>
      <c r="J431" s="109">
        <v>475430.01999999996</v>
      </c>
      <c r="K431" s="109">
        <v>27739.27</v>
      </c>
      <c r="L431" s="109">
        <v>396776.9</v>
      </c>
      <c r="M431" s="109">
        <v>386243</v>
      </c>
    </row>
    <row r="432" spans="1:13" hidden="1" x14ac:dyDescent="0.2">
      <c r="A432" s="9" t="s">
        <v>13</v>
      </c>
      <c r="B432" s="153">
        <v>42358</v>
      </c>
      <c r="C432" s="154">
        <v>87</v>
      </c>
      <c r="D432" s="154">
        <v>14.45</v>
      </c>
      <c r="E432" s="154">
        <v>0.8</v>
      </c>
      <c r="F432" s="154">
        <v>8.8000000000000007</v>
      </c>
      <c r="G432" s="154">
        <v>5</v>
      </c>
      <c r="H432" s="155">
        <v>288846</v>
      </c>
      <c r="I432" s="156" t="s">
        <v>14</v>
      </c>
      <c r="J432" s="109">
        <v>4173824.6999999997</v>
      </c>
      <c r="K432" s="109">
        <v>231076.80000000002</v>
      </c>
      <c r="L432" s="109">
        <v>2541844.8000000003</v>
      </c>
      <c r="M432" s="109">
        <v>1444230</v>
      </c>
    </row>
    <row r="433" spans="1:13" hidden="1" x14ac:dyDescent="0.2">
      <c r="A433" s="1" t="s">
        <v>16</v>
      </c>
      <c r="B433" s="148">
        <v>42358</v>
      </c>
      <c r="C433" s="149">
        <v>87</v>
      </c>
      <c r="D433" s="150">
        <v>10.76</v>
      </c>
      <c r="E433" s="150">
        <v>0.79</v>
      </c>
      <c r="F433" s="151">
        <v>22</v>
      </c>
      <c r="G433" s="150">
        <v>31</v>
      </c>
      <c r="H433" s="152">
        <v>39950</v>
      </c>
      <c r="I433" s="152"/>
      <c r="J433" s="109">
        <v>429862</v>
      </c>
      <c r="K433" s="109">
        <v>31560.5</v>
      </c>
      <c r="L433" s="109">
        <v>878900</v>
      </c>
      <c r="M433" s="109">
        <v>1238450</v>
      </c>
    </row>
    <row r="434" spans="1:13" s="119" customFormat="1" hidden="1" x14ac:dyDescent="0.2">
      <c r="A434" s="120" t="s">
        <v>17</v>
      </c>
      <c r="B434" s="157">
        <v>42360</v>
      </c>
      <c r="C434" s="158" t="s">
        <v>18</v>
      </c>
      <c r="D434" s="158"/>
      <c r="E434" s="158"/>
      <c r="F434" s="158"/>
      <c r="G434" s="158"/>
      <c r="H434" s="159"/>
      <c r="I434" s="159">
        <v>22180</v>
      </c>
      <c r="J434" s="117">
        <v>0</v>
      </c>
      <c r="K434" s="117">
        <v>0</v>
      </c>
      <c r="L434" s="117">
        <v>0</v>
      </c>
      <c r="M434" s="117">
        <v>0</v>
      </c>
    </row>
    <row r="435" spans="1:13" s="119" customFormat="1" hidden="1" x14ac:dyDescent="0.2">
      <c r="A435" s="113" t="s">
        <v>15</v>
      </c>
      <c r="B435" s="157">
        <v>42361</v>
      </c>
      <c r="C435" s="160" t="s">
        <v>18</v>
      </c>
      <c r="D435" s="160"/>
      <c r="E435" s="160"/>
      <c r="F435" s="160"/>
      <c r="G435" s="160"/>
      <c r="H435" s="158">
        <v>0</v>
      </c>
      <c r="I435" s="158">
        <v>15008</v>
      </c>
      <c r="J435" s="117">
        <v>0</v>
      </c>
      <c r="K435" s="117">
        <v>0</v>
      </c>
      <c r="L435" s="117">
        <v>0</v>
      </c>
      <c r="M435" s="117">
        <v>0</v>
      </c>
    </row>
    <row r="436" spans="1:13" s="119" customFormat="1" hidden="1" x14ac:dyDescent="0.2">
      <c r="A436" s="115" t="s">
        <v>16</v>
      </c>
      <c r="B436" s="161">
        <v>42361</v>
      </c>
      <c r="C436" s="162" t="s">
        <v>18</v>
      </c>
      <c r="D436" s="163"/>
      <c r="E436" s="163"/>
      <c r="F436" s="164"/>
      <c r="G436" s="163"/>
      <c r="H436" s="165"/>
      <c r="I436" s="165">
        <v>10016</v>
      </c>
      <c r="J436" s="117">
        <v>0</v>
      </c>
      <c r="K436" s="117">
        <v>0</v>
      </c>
      <c r="L436" s="117">
        <v>0</v>
      </c>
      <c r="M436" s="117">
        <v>0</v>
      </c>
    </row>
    <row r="437" spans="1:13" hidden="1" x14ac:dyDescent="0.2">
      <c r="A437" s="1" t="s">
        <v>16</v>
      </c>
      <c r="B437" s="148">
        <v>42363</v>
      </c>
      <c r="C437" s="149">
        <v>87</v>
      </c>
      <c r="D437" s="150">
        <v>11.02</v>
      </c>
      <c r="E437" s="166">
        <v>0.7</v>
      </c>
      <c r="F437" s="151">
        <v>22</v>
      </c>
      <c r="G437" s="150">
        <v>30</v>
      </c>
      <c r="H437" s="152">
        <v>30048</v>
      </c>
      <c r="I437" s="152"/>
      <c r="J437" s="109">
        <v>331128.95999999996</v>
      </c>
      <c r="K437" s="109">
        <v>21033.599999999999</v>
      </c>
      <c r="L437" s="109">
        <v>661056</v>
      </c>
      <c r="M437" s="109">
        <v>901440</v>
      </c>
    </row>
    <row r="438" spans="1:13" hidden="1" x14ac:dyDescent="0.2">
      <c r="A438" s="110" t="s">
        <v>15</v>
      </c>
      <c r="B438" s="142">
        <v>42364</v>
      </c>
      <c r="C438" s="144">
        <v>87</v>
      </c>
      <c r="D438" s="144">
        <v>11.67</v>
      </c>
      <c r="E438" s="144">
        <v>0.6</v>
      </c>
      <c r="F438" s="144">
        <v>20</v>
      </c>
      <c r="G438" s="144">
        <v>25</v>
      </c>
      <c r="H438" s="144">
        <v>20037</v>
      </c>
      <c r="I438" s="144">
        <v>0</v>
      </c>
      <c r="J438" s="109">
        <v>233831.79</v>
      </c>
      <c r="K438" s="109">
        <v>12022.199999999999</v>
      </c>
      <c r="L438" s="109">
        <v>400740</v>
      </c>
      <c r="M438" s="109">
        <v>500925</v>
      </c>
    </row>
    <row r="439" spans="1:13" hidden="1" x14ac:dyDescent="0.2">
      <c r="A439" s="1" t="s">
        <v>16</v>
      </c>
      <c r="B439" s="148">
        <v>42364</v>
      </c>
      <c r="C439" s="149">
        <v>87</v>
      </c>
      <c r="D439" s="150">
        <v>11.81</v>
      </c>
      <c r="E439" s="166">
        <v>0.62</v>
      </c>
      <c r="F439" s="151">
        <v>20.2</v>
      </c>
      <c r="G439" s="150">
        <v>24</v>
      </c>
      <c r="H439" s="152">
        <v>34455</v>
      </c>
      <c r="I439" s="152"/>
      <c r="J439" s="109">
        <v>406913.55</v>
      </c>
      <c r="K439" s="109">
        <v>21362.1</v>
      </c>
      <c r="L439" s="109">
        <v>695991</v>
      </c>
      <c r="M439" s="109">
        <v>826920</v>
      </c>
    </row>
    <row r="440" spans="1:13" hidden="1" x14ac:dyDescent="0.2">
      <c r="A440" s="1" t="s">
        <v>16</v>
      </c>
      <c r="B440" s="148">
        <v>42364</v>
      </c>
      <c r="C440" s="149">
        <v>87</v>
      </c>
      <c r="D440" s="150">
        <v>11.81</v>
      </c>
      <c r="E440" s="166">
        <v>0.62</v>
      </c>
      <c r="F440" s="151">
        <v>20.2</v>
      </c>
      <c r="G440" s="150">
        <v>24</v>
      </c>
      <c r="H440" s="152">
        <v>12480</v>
      </c>
      <c r="I440" s="152"/>
      <c r="J440" s="109">
        <v>147388.80000000002</v>
      </c>
      <c r="K440" s="109">
        <v>7737.6</v>
      </c>
      <c r="L440" s="109">
        <v>252096</v>
      </c>
      <c r="M440" s="109">
        <v>299520</v>
      </c>
    </row>
    <row r="441" spans="1:13" hidden="1" x14ac:dyDescent="0.2">
      <c r="A441" s="1" t="s">
        <v>16</v>
      </c>
      <c r="B441" s="148">
        <v>42364</v>
      </c>
      <c r="C441" s="149">
        <v>91</v>
      </c>
      <c r="D441" s="150">
        <v>13.76</v>
      </c>
      <c r="E441" s="150">
        <v>0.27</v>
      </c>
      <c r="F441" s="151">
        <v>11.2</v>
      </c>
      <c r="G441" s="150">
        <v>10</v>
      </c>
      <c r="H441" s="152">
        <v>7988</v>
      </c>
      <c r="I441" s="152"/>
      <c r="J441" s="109">
        <v>109914.88</v>
      </c>
      <c r="K441" s="109">
        <v>2156.7600000000002</v>
      </c>
      <c r="L441" s="109">
        <v>89465.599999999991</v>
      </c>
      <c r="M441" s="109">
        <v>79880</v>
      </c>
    </row>
    <row r="442" spans="1:13" hidden="1" x14ac:dyDescent="0.2">
      <c r="A442" s="110" t="s">
        <v>15</v>
      </c>
      <c r="B442" s="142">
        <v>42365</v>
      </c>
      <c r="C442" s="144">
        <v>87</v>
      </c>
      <c r="D442" s="144">
        <v>11.81</v>
      </c>
      <c r="E442" s="144">
        <v>0.62</v>
      </c>
      <c r="F442" s="144">
        <v>20.2</v>
      </c>
      <c r="G442" s="144">
        <v>24</v>
      </c>
      <c r="H442" s="144">
        <v>73284</v>
      </c>
      <c r="I442" s="144">
        <v>0</v>
      </c>
      <c r="J442" s="109">
        <v>865484.04</v>
      </c>
      <c r="K442" s="109">
        <v>45436.08</v>
      </c>
      <c r="L442" s="109">
        <v>1480336.8</v>
      </c>
      <c r="M442" s="109">
        <v>1758816</v>
      </c>
    </row>
    <row r="443" spans="1:13" hidden="1" x14ac:dyDescent="0.2">
      <c r="A443" s="110" t="s">
        <v>15</v>
      </c>
      <c r="B443" s="142">
        <v>42365</v>
      </c>
      <c r="C443" s="144">
        <v>87</v>
      </c>
      <c r="D443" s="144">
        <v>11.81</v>
      </c>
      <c r="E443" s="144">
        <v>0.62</v>
      </c>
      <c r="F443" s="144">
        <v>20.2</v>
      </c>
      <c r="G443" s="144">
        <v>24</v>
      </c>
      <c r="H443" s="144">
        <v>20473</v>
      </c>
      <c r="I443" s="144">
        <v>0</v>
      </c>
      <c r="J443" s="109">
        <v>241786.13</v>
      </c>
      <c r="K443" s="109">
        <v>12693.26</v>
      </c>
      <c r="L443" s="109">
        <v>413554.6</v>
      </c>
      <c r="M443" s="109">
        <v>491352</v>
      </c>
    </row>
    <row r="444" spans="1:13" hidden="1" x14ac:dyDescent="0.2">
      <c r="A444" s="110" t="s">
        <v>15</v>
      </c>
      <c r="B444" s="142">
        <v>42365</v>
      </c>
      <c r="C444" s="144">
        <v>91</v>
      </c>
      <c r="D444" s="144">
        <v>13.92</v>
      </c>
      <c r="E444" s="144">
        <v>0.23</v>
      </c>
      <c r="F444" s="144">
        <v>10.4</v>
      </c>
      <c r="G444" s="144">
        <v>9</v>
      </c>
      <c r="H444" s="144">
        <v>29911</v>
      </c>
      <c r="I444" s="144">
        <v>0</v>
      </c>
      <c r="J444" s="109">
        <v>416361.12</v>
      </c>
      <c r="K444" s="109">
        <v>6879.5300000000007</v>
      </c>
      <c r="L444" s="109">
        <v>311074.40000000002</v>
      </c>
      <c r="M444" s="109">
        <v>269199</v>
      </c>
    </row>
    <row r="445" spans="1:13" hidden="1" x14ac:dyDescent="0.2">
      <c r="A445" s="9" t="s">
        <v>17</v>
      </c>
      <c r="B445" s="142">
        <v>42369</v>
      </c>
      <c r="C445" s="143">
        <v>83.8</v>
      </c>
      <c r="D445" s="144">
        <v>11.97</v>
      </c>
      <c r="E445" s="145">
        <v>0.65</v>
      </c>
      <c r="F445" s="143">
        <v>23</v>
      </c>
      <c r="G445" s="144">
        <v>28</v>
      </c>
      <c r="H445" s="146">
        <v>71623</v>
      </c>
      <c r="I445" s="146"/>
      <c r="J445" s="109">
        <v>857327.31</v>
      </c>
      <c r="K445" s="109">
        <v>46554.950000000004</v>
      </c>
      <c r="L445" s="109">
        <v>1647329</v>
      </c>
      <c r="M445" s="109">
        <v>2005444</v>
      </c>
    </row>
    <row r="446" spans="1:13" s="119" customFormat="1" hidden="1" x14ac:dyDescent="0.2">
      <c r="A446" s="113" t="s">
        <v>15</v>
      </c>
      <c r="B446" s="157">
        <v>42354</v>
      </c>
      <c r="C446" s="160" t="s">
        <v>18</v>
      </c>
      <c r="D446" s="160"/>
      <c r="E446" s="160"/>
      <c r="F446" s="160"/>
      <c r="G446" s="160"/>
      <c r="H446" s="158">
        <v>0</v>
      </c>
      <c r="I446" s="158">
        <v>20172</v>
      </c>
      <c r="J446" s="117">
        <v>0</v>
      </c>
      <c r="K446" s="117">
        <v>0</v>
      </c>
      <c r="L446" s="117">
        <v>0</v>
      </c>
      <c r="M446" s="117">
        <v>0</v>
      </c>
    </row>
    <row r="447" spans="1:13" ht="6.75" customHeight="1" x14ac:dyDescent="0.2"/>
    <row r="448" spans="1:13" ht="15.75" hidden="1" customHeight="1" x14ac:dyDescent="0.2"/>
    <row r="449" spans="1:13" x14ac:dyDescent="0.2">
      <c r="G449" s="49" t="s">
        <v>20</v>
      </c>
      <c r="H449" s="49">
        <f>SUBTOTAL(9,H2:H446)</f>
        <v>1655319</v>
      </c>
      <c r="J449" s="167">
        <f>SUBTOTAL(9,J2:J446)/H449</f>
        <v>11.293420543109818</v>
      </c>
      <c r="K449" s="167">
        <f>SUBTOTAL(9,K2:K446)/H449</f>
        <v>0.58881343112717255</v>
      </c>
      <c r="L449" s="167">
        <f>SUBTOTAL(9,L2:L446)/H449</f>
        <v>16.778351181856788</v>
      </c>
      <c r="M449" s="167">
        <f>SUBTOTAL(9,M2:M446)/H449</f>
        <v>15.685480562960976</v>
      </c>
    </row>
    <row r="451" spans="1:13" x14ac:dyDescent="0.2">
      <c r="A451" s="169" t="s">
        <v>21</v>
      </c>
    </row>
    <row r="452" spans="1:13" s="97" customFormat="1" x14ac:dyDescent="0.2">
      <c r="A452" s="170" t="s">
        <v>22</v>
      </c>
      <c r="B452" s="171" t="s">
        <v>23</v>
      </c>
      <c r="D452" s="170" t="s">
        <v>3</v>
      </c>
      <c r="E452" s="170" t="s">
        <v>4</v>
      </c>
      <c r="F452" s="170" t="s">
        <v>5</v>
      </c>
      <c r="G452" s="170" t="s">
        <v>6</v>
      </c>
      <c r="J452" s="170"/>
      <c r="K452" s="170"/>
      <c r="L452" s="170"/>
      <c r="M452" s="170"/>
    </row>
    <row r="453" spans="1:13" x14ac:dyDescent="0.2">
      <c r="A453" s="172">
        <v>2015</v>
      </c>
      <c r="B453" s="173" t="s">
        <v>24</v>
      </c>
      <c r="C453" s="174"/>
      <c r="D453" s="175">
        <v>14.150190584175093</v>
      </c>
      <c r="E453" s="176">
        <v>0.68112900516020625</v>
      </c>
      <c r="F453" s="175">
        <v>17.403542210653942</v>
      </c>
      <c r="G453" s="175">
        <v>26.182403985814606</v>
      </c>
    </row>
    <row r="454" spans="1:13" x14ac:dyDescent="0.2">
      <c r="A454" s="172">
        <v>2015</v>
      </c>
      <c r="B454" s="173" t="s">
        <v>25</v>
      </c>
      <c r="C454" s="174"/>
      <c r="D454" s="175">
        <v>13.368247436830597</v>
      </c>
      <c r="E454" s="176">
        <v>0.72699453947264492</v>
      </c>
      <c r="F454" s="175">
        <v>18.790031628804197</v>
      </c>
      <c r="G454" s="175">
        <v>21.284563247663222</v>
      </c>
    </row>
    <row r="455" spans="1:13" x14ac:dyDescent="0.2">
      <c r="A455" s="172">
        <v>2015</v>
      </c>
      <c r="B455" s="173" t="s">
        <v>26</v>
      </c>
      <c r="C455" s="174"/>
      <c r="D455" s="175">
        <v>11.494330487122529</v>
      </c>
      <c r="E455" s="176">
        <v>0.60277051607155607</v>
      </c>
      <c r="F455" s="175">
        <v>19.768378695318859</v>
      </c>
      <c r="G455" s="175">
        <v>23.246899942789796</v>
      </c>
    </row>
    <row r="456" spans="1:13" x14ac:dyDescent="0.2">
      <c r="A456" s="172">
        <v>2015</v>
      </c>
      <c r="B456" s="173" t="s">
        <v>27</v>
      </c>
      <c r="D456" s="175">
        <v>7.8170473908019806</v>
      </c>
      <c r="E456" s="176">
        <v>0.44846791066167452</v>
      </c>
      <c r="F456" s="175">
        <v>18.934986214498267</v>
      </c>
      <c r="G456" s="175">
        <v>23.812185467451144</v>
      </c>
    </row>
    <row r="457" spans="1:13" s="8" customFormat="1" ht="15" hidden="1" x14ac:dyDescent="0.25">
      <c r="A457" s="98">
        <v>2016</v>
      </c>
      <c r="B457" s="99" t="s">
        <v>28</v>
      </c>
    </row>
    <row r="458" spans="1:13" s="8" customFormat="1" ht="15" hidden="1" x14ac:dyDescent="0.25">
      <c r="A458" s="98">
        <v>2016</v>
      </c>
      <c r="B458" s="99" t="s">
        <v>29</v>
      </c>
    </row>
    <row r="459" spans="1:13" s="8" customFormat="1" ht="15" hidden="1" x14ac:dyDescent="0.25">
      <c r="A459" s="98">
        <v>2016</v>
      </c>
      <c r="B459" s="99" t="s">
        <v>30</v>
      </c>
    </row>
    <row r="460" spans="1:13" s="8" customFormat="1" ht="15" hidden="1" x14ac:dyDescent="0.25">
      <c r="A460" s="98">
        <v>2016</v>
      </c>
      <c r="B460" s="99" t="s">
        <v>31</v>
      </c>
    </row>
    <row r="461" spans="1:13" s="8" customFormat="1" ht="15" hidden="1" x14ac:dyDescent="0.25">
      <c r="A461" s="98">
        <v>2016</v>
      </c>
      <c r="B461" s="99" t="s">
        <v>32</v>
      </c>
    </row>
    <row r="462" spans="1:13" x14ac:dyDescent="0.2">
      <c r="A462" s="172">
        <v>2015</v>
      </c>
      <c r="B462" s="173" t="s">
        <v>33</v>
      </c>
      <c r="D462" s="175">
        <v>12.330100834243172</v>
      </c>
      <c r="E462" s="176">
        <v>0.79593054577798761</v>
      </c>
      <c r="F462" s="175">
        <v>21.657635285240346</v>
      </c>
      <c r="G462" s="175">
        <v>11.39418938458231</v>
      </c>
    </row>
    <row r="463" spans="1:13" x14ac:dyDescent="0.2">
      <c r="A463" s="172">
        <v>2015</v>
      </c>
      <c r="B463" s="173" t="s">
        <v>34</v>
      </c>
      <c r="D463" s="175">
        <v>12.65834105996483</v>
      </c>
      <c r="E463" s="176">
        <v>0.57591645622263266</v>
      </c>
      <c r="F463" s="175">
        <v>23.986283175735693</v>
      </c>
      <c r="G463" s="175">
        <v>5.0189850367380595</v>
      </c>
    </row>
    <row r="464" spans="1:13" x14ac:dyDescent="0.2">
      <c r="A464" s="177">
        <v>2015</v>
      </c>
      <c r="B464" s="178" t="s">
        <v>35</v>
      </c>
      <c r="C464" s="179"/>
      <c r="D464" s="180">
        <v>12.786961146611496</v>
      </c>
      <c r="E464" s="181">
        <v>0.7462286292774567</v>
      </c>
      <c r="F464" s="180">
        <v>16.436886021680717</v>
      </c>
      <c r="G464" s="180">
        <v>12.868017379901685</v>
      </c>
    </row>
    <row r="465" spans="1:13" s="97" customFormat="1" x14ac:dyDescent="0.2">
      <c r="A465" s="170">
        <v>2015</v>
      </c>
      <c r="B465" s="182" t="s">
        <v>36</v>
      </c>
      <c r="D465" s="183">
        <v>11.999536931517333</v>
      </c>
      <c r="E465" s="184">
        <v>0.65195505689547906</v>
      </c>
      <c r="F465" s="183">
        <v>19.196398426298583</v>
      </c>
      <c r="G465" s="183">
        <v>18.518167752689191</v>
      </c>
      <c r="J465" s="170"/>
      <c r="K465" s="170"/>
      <c r="L465" s="170"/>
      <c r="M465" s="170"/>
    </row>
    <row r="467" spans="1:13" x14ac:dyDescent="0.2">
      <c r="A467" s="169" t="s">
        <v>37</v>
      </c>
    </row>
    <row r="468" spans="1:13" x14ac:dyDescent="0.2">
      <c r="A468" s="170" t="s">
        <v>22</v>
      </c>
      <c r="B468" s="171" t="s">
        <v>23</v>
      </c>
      <c r="C468" s="97"/>
      <c r="D468" s="170" t="s">
        <v>3</v>
      </c>
      <c r="E468" s="170" t="s">
        <v>4</v>
      </c>
      <c r="F468" s="170" t="s">
        <v>5</v>
      </c>
      <c r="G468" s="170" t="s">
        <v>6</v>
      </c>
    </row>
    <row r="469" spans="1:13" x14ac:dyDescent="0.2">
      <c r="A469" s="172">
        <v>2015</v>
      </c>
      <c r="B469" s="173" t="s">
        <v>28</v>
      </c>
      <c r="D469" s="175">
        <v>6.0734841569508271</v>
      </c>
      <c r="E469" s="176">
        <v>0.52933155439879631</v>
      </c>
      <c r="F469" s="175">
        <v>20.491382282187399</v>
      </c>
      <c r="G469" s="175">
        <v>23.163488880616391</v>
      </c>
    </row>
    <row r="470" spans="1:13" x14ac:dyDescent="0.2">
      <c r="A470" s="172">
        <v>2015</v>
      </c>
      <c r="B470" s="173" t="s">
        <v>29</v>
      </c>
      <c r="D470" s="175">
        <v>6.330690019314714</v>
      </c>
      <c r="E470" s="176">
        <v>0.56330066167690562</v>
      </c>
      <c r="F470" s="175">
        <v>23.140587968434932</v>
      </c>
      <c r="G470" s="175">
        <v>24.341571243682512</v>
      </c>
    </row>
    <row r="471" spans="1:13" x14ac:dyDescent="0.2">
      <c r="A471" s="172">
        <v>2015</v>
      </c>
      <c r="B471" s="173" t="s">
        <v>30</v>
      </c>
      <c r="D471" s="175">
        <v>5.9565367047664841</v>
      </c>
      <c r="E471" s="176">
        <v>0.49310291321546429</v>
      </c>
      <c r="F471" s="175">
        <v>22.037455939606431</v>
      </c>
      <c r="G471" s="175">
        <v>26.54670167562184</v>
      </c>
    </row>
    <row r="472" spans="1:13" x14ac:dyDescent="0.2">
      <c r="A472" s="172">
        <v>2015</v>
      </c>
      <c r="B472" s="173" t="s">
        <v>31</v>
      </c>
      <c r="D472" s="175">
        <v>6.3633405446387954</v>
      </c>
      <c r="E472" s="176">
        <v>0.55826040220312634</v>
      </c>
      <c r="F472" s="175">
        <v>23.902143190040157</v>
      </c>
      <c r="G472" s="175">
        <v>24.825823984008235</v>
      </c>
    </row>
    <row r="473" spans="1:13" x14ac:dyDescent="0.2">
      <c r="A473" s="177">
        <v>2015</v>
      </c>
      <c r="B473" s="178" t="s">
        <v>32</v>
      </c>
      <c r="C473" s="179"/>
      <c r="D473" s="180">
        <v>6.1679924604383025</v>
      </c>
      <c r="E473" s="181">
        <v>0.52310424126597432</v>
      </c>
      <c r="F473" s="180">
        <v>24.30177568228833</v>
      </c>
      <c r="G473" s="180">
        <v>37.043242221545505</v>
      </c>
    </row>
    <row r="474" spans="1:13" x14ac:dyDescent="0.2">
      <c r="A474" s="170">
        <v>2015</v>
      </c>
      <c r="B474" s="182" t="s">
        <v>38</v>
      </c>
      <c r="C474" s="185"/>
      <c r="D474" s="183">
        <v>6.2234421330113348</v>
      </c>
      <c r="E474" s="184">
        <v>0.52900864629004474</v>
      </c>
      <c r="F474" s="183">
        <v>22.468496115809629</v>
      </c>
      <c r="G474" s="183">
        <v>25.129690336333351</v>
      </c>
    </row>
    <row r="476" spans="1:13" x14ac:dyDescent="0.2">
      <c r="A476" s="169" t="s">
        <v>39</v>
      </c>
    </row>
    <row r="477" spans="1:13" x14ac:dyDescent="0.2">
      <c r="A477" s="170" t="s">
        <v>22</v>
      </c>
      <c r="B477" s="171" t="s">
        <v>23</v>
      </c>
      <c r="C477" s="97"/>
      <c r="D477" s="170" t="s">
        <v>3</v>
      </c>
      <c r="E477" s="170" t="s">
        <v>4</v>
      </c>
      <c r="F477" s="170" t="s">
        <v>5</v>
      </c>
      <c r="G477" s="170" t="s">
        <v>6</v>
      </c>
      <c r="I477" s="49" t="s">
        <v>49</v>
      </c>
    </row>
    <row r="478" spans="1:13" x14ac:dyDescent="0.2">
      <c r="A478" s="172">
        <v>2015</v>
      </c>
      <c r="B478" s="173" t="s">
        <v>28</v>
      </c>
      <c r="D478" s="175">
        <v>7.74837769529237</v>
      </c>
      <c r="E478" s="176">
        <v>0.49680084350408071</v>
      </c>
      <c r="F478" s="175">
        <v>18.576574197709082</v>
      </c>
      <c r="G478" s="175">
        <v>19.470017606842401</v>
      </c>
      <c r="I478" s="175">
        <v>7.74837769529237</v>
      </c>
    </row>
    <row r="479" spans="1:13" x14ac:dyDescent="0.2">
      <c r="A479" s="172">
        <v>2015</v>
      </c>
      <c r="B479" s="173" t="s">
        <v>29</v>
      </c>
      <c r="D479" s="175">
        <v>7.6509432977291993</v>
      </c>
      <c r="E479" s="176">
        <v>0.47126394501088698</v>
      </c>
      <c r="F479" s="175">
        <v>20.678908935835885</v>
      </c>
      <c r="G479" s="175">
        <v>16.337096118557671</v>
      </c>
      <c r="I479" s="175">
        <v>7.6509432977291993</v>
      </c>
    </row>
    <row r="480" spans="1:13" x14ac:dyDescent="0.2">
      <c r="A480" s="172">
        <v>2015</v>
      </c>
      <c r="B480" s="173" t="s">
        <v>30</v>
      </c>
      <c r="D480" s="175">
        <v>7.3981939907775525</v>
      </c>
      <c r="E480" s="176">
        <v>0.51599744716816198</v>
      </c>
      <c r="F480" s="175">
        <v>22.078542044627575</v>
      </c>
      <c r="G480" s="175">
        <v>22.392599391590441</v>
      </c>
      <c r="I480" s="175">
        <v>7.3981939907775525</v>
      </c>
    </row>
    <row r="481" spans="1:9" x14ac:dyDescent="0.2">
      <c r="A481" s="172">
        <v>2015</v>
      </c>
      <c r="B481" s="173" t="s">
        <v>31</v>
      </c>
      <c r="D481" s="175">
        <v>7.6489803620980732</v>
      </c>
      <c r="E481" s="176">
        <v>0.60147928511827375</v>
      </c>
      <c r="F481" s="175">
        <v>22.443068519201287</v>
      </c>
      <c r="G481" s="175">
        <v>22.441949818562861</v>
      </c>
      <c r="I481" s="175">
        <v>7.6489803620980732</v>
      </c>
    </row>
    <row r="482" spans="1:9" x14ac:dyDescent="0.2">
      <c r="A482" s="177">
        <v>2015</v>
      </c>
      <c r="B482" s="178" t="s">
        <v>32</v>
      </c>
      <c r="C482" s="179"/>
      <c r="D482" s="180">
        <v>11.293420543109818</v>
      </c>
      <c r="E482" s="181">
        <v>0.58881343112717255</v>
      </c>
      <c r="F482" s="180">
        <v>16.778351181856788</v>
      </c>
      <c r="G482" s="180">
        <v>15.685480562960976</v>
      </c>
      <c r="I482" s="216">
        <f>AVERAGE(I478:I481)</f>
        <v>7.6116238364742985</v>
      </c>
    </row>
    <row r="483" spans="1:9" x14ac:dyDescent="0.2">
      <c r="A483" s="170">
        <v>2015</v>
      </c>
      <c r="B483" s="182" t="s">
        <v>38</v>
      </c>
      <c r="C483" s="185"/>
      <c r="D483" s="183">
        <v>8.6531114898343677</v>
      </c>
      <c r="E483" s="184">
        <v>0.54109775964968831</v>
      </c>
      <c r="F483" s="183">
        <v>19.786069440269873</v>
      </c>
      <c r="G483" s="183">
        <v>18.986343041901062</v>
      </c>
    </row>
  </sheetData>
  <autoFilter ref="A1:P446">
    <filterColumn colId="1">
      <filters>
        <dateGroupItem year="2015" month="9" dateTimeGrouping="month"/>
      </filters>
    </filterColumn>
    <filterColumn colId="2">
      <filters>
        <filter val="82"/>
        <filter val="82.3"/>
        <filter val="82.7"/>
        <filter val="83"/>
        <filter val="83.0"/>
        <filter val="83.1"/>
        <filter val="83.2"/>
        <filter val="83.4"/>
        <filter val="83.8"/>
        <filter val="83.9"/>
        <filter val="84"/>
        <filter val="84.0"/>
        <filter val="85"/>
        <filter val="86.6"/>
        <filter val="87"/>
        <filter val="87.0"/>
        <filter val="87.2"/>
        <filter val="87.3"/>
        <filter val="87.8"/>
        <filter val="88"/>
        <filter val="91"/>
        <filter val="91.0"/>
        <filter val="93"/>
        <filter val="93.7"/>
        <filter val="94"/>
      </filters>
    </filterColumn>
    <filterColumn colId="3">
      <customFilters>
        <customFilter operator="greaterThan" val="6.9"/>
      </customFilters>
    </filterColumn>
  </autoFilter>
  <pageMargins left="0.25" right="0.38" top="0.7" bottom="0.49" header="0.5" footer="0.31"/>
  <pageSetup orientation="landscape" horizontalDpi="300" verticalDpi="300" r:id="rId1"/>
  <headerFooter alignWithMargins="0">
    <oddHeader>&amp;L&amp;"Arial,Bold"&amp;12Fuel Data Report for &amp;"Arial,Regular"&amp;10________________________&amp;R&amp;"Arial,Bold"&amp;12Location: _______________</oddHeader>
    <oddFooter>&amp;L&amp;8&amp;F&amp;R&amp;8&amp;D  &amp;T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511"/>
  <sheetViews>
    <sheetView workbookViewId="0">
      <pane ySplit="1" topLeftCell="A470" activePane="bottomLeft" state="frozen"/>
      <selection pane="bottomLeft" activeCell="I508" sqref="I508"/>
    </sheetView>
  </sheetViews>
  <sheetFormatPr defaultRowHeight="12.75" x14ac:dyDescent="0.2"/>
  <cols>
    <col min="1" max="1" width="15.5703125" style="49" customWidth="1"/>
    <col min="2" max="2" width="15.7109375" style="168" customWidth="1"/>
    <col min="3" max="3" width="7.7109375" style="49" bestFit="1" customWidth="1"/>
    <col min="4" max="4" width="10.5703125" style="49" bestFit="1" customWidth="1"/>
    <col min="5" max="5" width="15.42578125" style="49" bestFit="1" customWidth="1"/>
    <col min="6" max="6" width="14.42578125" style="49" bestFit="1" customWidth="1"/>
    <col min="7" max="7" width="13.140625" style="49" bestFit="1" customWidth="1"/>
    <col min="8" max="8" width="17.5703125" style="49" bestFit="1" customWidth="1"/>
    <col min="9" max="9" width="16.42578125" style="49" bestFit="1" customWidth="1"/>
    <col min="10" max="10" width="17.42578125" style="49" bestFit="1" customWidth="1"/>
    <col min="11" max="11" width="23.7109375" style="49" bestFit="1" customWidth="1"/>
    <col min="12" max="12" width="25.140625" style="49" bestFit="1" customWidth="1"/>
    <col min="13" max="13" width="19.85546875" style="49" bestFit="1" customWidth="1"/>
    <col min="14" max="16384" width="9.140625" style="49"/>
  </cols>
  <sheetData>
    <row r="1" spans="1:16" s="103" customFormat="1" x14ac:dyDescent="0.2">
      <c r="A1" s="100" t="s">
        <v>0</v>
      </c>
      <c r="B1" s="101" t="s">
        <v>1</v>
      </c>
      <c r="C1" s="100" t="s">
        <v>2</v>
      </c>
      <c r="D1" s="100" t="s">
        <v>3</v>
      </c>
      <c r="E1" s="100" t="s">
        <v>4</v>
      </c>
      <c r="F1" s="100" t="s">
        <v>5</v>
      </c>
      <c r="G1" s="100" t="s">
        <v>6</v>
      </c>
      <c r="H1" s="100" t="s">
        <v>7</v>
      </c>
      <c r="I1" s="100" t="s">
        <v>8</v>
      </c>
      <c r="J1" s="100" t="s">
        <v>9</v>
      </c>
      <c r="K1" s="100" t="s">
        <v>10</v>
      </c>
      <c r="L1" s="100" t="s">
        <v>11</v>
      </c>
      <c r="M1" s="100" t="s">
        <v>12</v>
      </c>
      <c r="N1" s="102"/>
    </row>
    <row r="2" spans="1:16" ht="16.5" customHeight="1" x14ac:dyDescent="0.2">
      <c r="A2" s="1" t="s">
        <v>13</v>
      </c>
      <c r="B2" s="2">
        <v>42370</v>
      </c>
      <c r="C2" s="1">
        <v>87.3</v>
      </c>
      <c r="D2" s="1">
        <v>12.46</v>
      </c>
      <c r="E2" s="10">
        <v>0.55000000000000004</v>
      </c>
      <c r="F2" s="10">
        <v>20.2</v>
      </c>
      <c r="G2" s="10">
        <v>23</v>
      </c>
      <c r="H2" s="31">
        <v>75203</v>
      </c>
      <c r="I2" s="32" t="s">
        <v>14</v>
      </c>
      <c r="J2" s="1">
        <f t="shared" ref="J2:J60" si="0">D2*H2</f>
        <v>937029.38000000012</v>
      </c>
      <c r="K2" s="1">
        <f t="shared" ref="K2:K60" si="1">E2*H2</f>
        <v>41361.65</v>
      </c>
      <c r="L2" s="1">
        <f t="shared" ref="L2:L60" si="2">F2*H2</f>
        <v>1519100.5999999999</v>
      </c>
      <c r="M2" s="1">
        <f t="shared" ref="M2:M60" si="3">G2*H2</f>
        <v>1729669</v>
      </c>
      <c r="N2" s="104"/>
      <c r="O2" s="104"/>
      <c r="P2" s="105"/>
    </row>
    <row r="3" spans="1:16" ht="16.5" customHeight="1" x14ac:dyDescent="0.2">
      <c r="A3" s="9" t="s">
        <v>15</v>
      </c>
      <c r="B3" s="2">
        <v>42373</v>
      </c>
      <c r="C3" s="10">
        <v>87</v>
      </c>
      <c r="D3" s="10">
        <v>12.46</v>
      </c>
      <c r="E3" s="10">
        <v>0.59</v>
      </c>
      <c r="F3" s="10">
        <v>19.600000000000001</v>
      </c>
      <c r="G3" s="10">
        <v>26</v>
      </c>
      <c r="H3" s="10">
        <v>29911</v>
      </c>
      <c r="I3" s="10">
        <v>0</v>
      </c>
      <c r="J3" s="1">
        <f t="shared" si="0"/>
        <v>372691.06</v>
      </c>
      <c r="K3" s="1">
        <f t="shared" si="1"/>
        <v>17647.489999999998</v>
      </c>
      <c r="L3" s="1">
        <f t="shared" si="2"/>
        <v>586255.60000000009</v>
      </c>
      <c r="M3" s="1">
        <f t="shared" si="3"/>
        <v>777686</v>
      </c>
      <c r="N3" s="104"/>
      <c r="O3" s="104"/>
      <c r="P3" s="104"/>
    </row>
    <row r="4" spans="1:16" ht="16.5" customHeight="1" x14ac:dyDescent="0.2">
      <c r="A4" s="9" t="s">
        <v>15</v>
      </c>
      <c r="B4" s="2">
        <v>42373</v>
      </c>
      <c r="C4" s="10">
        <v>87</v>
      </c>
      <c r="D4" s="10">
        <v>12.46</v>
      </c>
      <c r="E4" s="10">
        <v>0.59</v>
      </c>
      <c r="F4" s="10">
        <v>19.600000000000001</v>
      </c>
      <c r="G4" s="10">
        <v>26</v>
      </c>
      <c r="H4" s="10">
        <v>30122</v>
      </c>
      <c r="I4" s="10">
        <v>0</v>
      </c>
      <c r="J4" s="1">
        <f t="shared" si="0"/>
        <v>375320.12000000005</v>
      </c>
      <c r="K4" s="1">
        <f t="shared" si="1"/>
        <v>17771.98</v>
      </c>
      <c r="L4" s="1">
        <f t="shared" si="2"/>
        <v>590391.20000000007</v>
      </c>
      <c r="M4" s="1">
        <f t="shared" si="3"/>
        <v>783172</v>
      </c>
      <c r="N4" s="104"/>
      <c r="O4" s="104"/>
      <c r="P4" s="104"/>
    </row>
    <row r="5" spans="1:16" ht="16.5" customHeight="1" x14ac:dyDescent="0.2">
      <c r="A5" s="11" t="s">
        <v>16</v>
      </c>
      <c r="B5" s="12">
        <v>42373</v>
      </c>
      <c r="C5" s="13">
        <v>87</v>
      </c>
      <c r="D5" s="27">
        <v>12.03</v>
      </c>
      <c r="E5" s="28">
        <v>0.66</v>
      </c>
      <c r="F5" s="29">
        <v>22</v>
      </c>
      <c r="G5" s="27">
        <v>31</v>
      </c>
      <c r="H5" s="30">
        <v>44579</v>
      </c>
      <c r="I5" s="30"/>
      <c r="J5" s="1">
        <f t="shared" si="0"/>
        <v>536285.37</v>
      </c>
      <c r="K5" s="1">
        <f t="shared" si="1"/>
        <v>29422.140000000003</v>
      </c>
      <c r="L5" s="1">
        <f t="shared" si="2"/>
        <v>980738</v>
      </c>
      <c r="M5" s="1">
        <f t="shared" si="3"/>
        <v>1381949</v>
      </c>
      <c r="N5" s="104"/>
      <c r="O5" s="104"/>
      <c r="P5" s="104"/>
    </row>
    <row r="6" spans="1:16" ht="16.5" customHeight="1" x14ac:dyDescent="0.2">
      <c r="A6" s="11" t="s">
        <v>16</v>
      </c>
      <c r="B6" s="12">
        <v>42373</v>
      </c>
      <c r="C6" s="13">
        <v>87</v>
      </c>
      <c r="D6" s="27">
        <v>12.03</v>
      </c>
      <c r="E6" s="28">
        <v>0.66</v>
      </c>
      <c r="F6" s="29">
        <v>22</v>
      </c>
      <c r="G6" s="27">
        <v>31</v>
      </c>
      <c r="H6" s="30">
        <v>21945</v>
      </c>
      <c r="I6" s="30"/>
      <c r="J6" s="1">
        <f t="shared" si="0"/>
        <v>263998.34999999998</v>
      </c>
      <c r="K6" s="1">
        <f t="shared" si="1"/>
        <v>14483.7</v>
      </c>
      <c r="L6" s="1">
        <f t="shared" si="2"/>
        <v>482790</v>
      </c>
      <c r="M6" s="1">
        <f t="shared" si="3"/>
        <v>680295</v>
      </c>
      <c r="N6" s="104"/>
      <c r="O6" s="104"/>
      <c r="P6" s="104"/>
    </row>
    <row r="7" spans="1:16" s="8" customFormat="1" ht="16.5" hidden="1" customHeight="1" x14ac:dyDescent="0.25">
      <c r="A7" s="1" t="s">
        <v>17</v>
      </c>
      <c r="B7" s="2">
        <v>42373</v>
      </c>
      <c r="C7" s="1" t="s">
        <v>18</v>
      </c>
      <c r="D7" s="3"/>
      <c r="E7" s="4"/>
      <c r="F7" s="4"/>
      <c r="G7" s="4"/>
      <c r="H7" s="6"/>
      <c r="I7" s="5">
        <v>16399</v>
      </c>
      <c r="J7" s="3">
        <f t="shared" si="0"/>
        <v>0</v>
      </c>
      <c r="K7" s="3">
        <f t="shared" si="1"/>
        <v>0</v>
      </c>
      <c r="L7" s="3">
        <f t="shared" si="2"/>
        <v>0</v>
      </c>
      <c r="M7" s="3">
        <f t="shared" si="3"/>
        <v>0</v>
      </c>
      <c r="N7" s="7"/>
      <c r="O7" s="7"/>
      <c r="P7" s="7"/>
    </row>
    <row r="8" spans="1:16" s="8" customFormat="1" ht="16.5" hidden="1" customHeight="1" x14ac:dyDescent="0.25">
      <c r="A8" s="9" t="s">
        <v>15</v>
      </c>
      <c r="B8" s="2">
        <v>42374</v>
      </c>
      <c r="C8" s="1" t="s">
        <v>18</v>
      </c>
      <c r="D8" s="3"/>
      <c r="E8" s="3"/>
      <c r="F8" s="3"/>
      <c r="G8" s="3"/>
      <c r="H8" s="4"/>
      <c r="I8" s="4">
        <v>20003</v>
      </c>
      <c r="J8" s="3">
        <f t="shared" si="0"/>
        <v>0</v>
      </c>
      <c r="K8" s="3">
        <f t="shared" si="1"/>
        <v>0</v>
      </c>
      <c r="L8" s="3">
        <f t="shared" si="2"/>
        <v>0</v>
      </c>
      <c r="M8" s="3">
        <f t="shared" si="3"/>
        <v>0</v>
      </c>
      <c r="N8" s="7"/>
      <c r="O8" s="7"/>
      <c r="P8" s="7"/>
    </row>
    <row r="9" spans="1:16" ht="16.5" customHeight="1" x14ac:dyDescent="0.2">
      <c r="A9" s="11" t="s">
        <v>16</v>
      </c>
      <c r="B9" s="12">
        <v>42374</v>
      </c>
      <c r="C9" s="13">
        <v>87</v>
      </c>
      <c r="D9" s="27">
        <v>12.24</v>
      </c>
      <c r="E9" s="28">
        <v>0.64</v>
      </c>
      <c r="F9" s="29">
        <v>21.8</v>
      </c>
      <c r="G9" s="27">
        <v>26</v>
      </c>
      <c r="H9" s="30">
        <v>39077</v>
      </c>
      <c r="I9" s="30"/>
      <c r="J9" s="1">
        <f t="shared" si="0"/>
        <v>478302.48</v>
      </c>
      <c r="K9" s="1">
        <f t="shared" si="1"/>
        <v>25009.279999999999</v>
      </c>
      <c r="L9" s="1">
        <f t="shared" si="2"/>
        <v>851878.6</v>
      </c>
      <c r="M9" s="1">
        <f t="shared" si="3"/>
        <v>1016002</v>
      </c>
      <c r="N9" s="104"/>
      <c r="O9" s="104"/>
      <c r="P9" s="104"/>
    </row>
    <row r="10" spans="1:16" ht="16.5" customHeight="1" x14ac:dyDescent="0.2">
      <c r="A10" s="11" t="s">
        <v>16</v>
      </c>
      <c r="B10" s="12">
        <v>42374</v>
      </c>
      <c r="C10" s="13">
        <v>87</v>
      </c>
      <c r="D10" s="27">
        <v>12.24</v>
      </c>
      <c r="E10" s="28">
        <v>0.64</v>
      </c>
      <c r="F10" s="29">
        <v>21.8</v>
      </c>
      <c r="G10" s="27">
        <v>26</v>
      </c>
      <c r="H10" s="30">
        <v>40562</v>
      </c>
      <c r="I10" s="30"/>
      <c r="J10" s="1">
        <f t="shared" si="0"/>
        <v>496478.88</v>
      </c>
      <c r="K10" s="1">
        <f t="shared" si="1"/>
        <v>25959.68</v>
      </c>
      <c r="L10" s="1">
        <f t="shared" si="2"/>
        <v>884251.6</v>
      </c>
      <c r="M10" s="1">
        <f t="shared" si="3"/>
        <v>1054612</v>
      </c>
      <c r="N10" s="104"/>
      <c r="O10" s="104"/>
      <c r="P10" s="104"/>
    </row>
    <row r="11" spans="1:16" ht="16.5" customHeight="1" x14ac:dyDescent="0.2">
      <c r="A11" s="9" t="s">
        <v>15</v>
      </c>
      <c r="B11" s="2">
        <v>42375</v>
      </c>
      <c r="C11" s="10">
        <v>87</v>
      </c>
      <c r="D11" s="10">
        <v>12.86</v>
      </c>
      <c r="E11" s="10">
        <v>0.55000000000000004</v>
      </c>
      <c r="F11" s="10">
        <v>19.600000000000001</v>
      </c>
      <c r="G11" s="10">
        <v>21</v>
      </c>
      <c r="H11" s="10">
        <v>79745</v>
      </c>
      <c r="I11" s="10">
        <v>0</v>
      </c>
      <c r="J11" s="1">
        <f t="shared" si="0"/>
        <v>1025520.7</v>
      </c>
      <c r="K11" s="1">
        <f t="shared" si="1"/>
        <v>43859.75</v>
      </c>
      <c r="L11" s="1">
        <f t="shared" si="2"/>
        <v>1563002</v>
      </c>
      <c r="M11" s="1">
        <f t="shared" si="3"/>
        <v>1674645</v>
      </c>
      <c r="N11" s="104"/>
      <c r="O11" s="104"/>
      <c r="P11" s="104"/>
    </row>
    <row r="12" spans="1:16" ht="16.5" customHeight="1" x14ac:dyDescent="0.2">
      <c r="A12" s="9" t="s">
        <v>15</v>
      </c>
      <c r="B12" s="2">
        <v>42375</v>
      </c>
      <c r="C12" s="10">
        <v>87</v>
      </c>
      <c r="D12" s="10">
        <v>12.86</v>
      </c>
      <c r="E12" s="10">
        <v>0.55000000000000004</v>
      </c>
      <c r="F12" s="10">
        <v>19.600000000000001</v>
      </c>
      <c r="G12" s="10">
        <v>21</v>
      </c>
      <c r="H12" s="10">
        <v>25363</v>
      </c>
      <c r="I12" s="10">
        <v>0</v>
      </c>
      <c r="J12" s="1">
        <f t="shared" si="0"/>
        <v>326168.18</v>
      </c>
      <c r="K12" s="1">
        <f t="shared" si="1"/>
        <v>13949.650000000001</v>
      </c>
      <c r="L12" s="1">
        <f t="shared" si="2"/>
        <v>497114.80000000005</v>
      </c>
      <c r="M12" s="1">
        <f t="shared" si="3"/>
        <v>532623</v>
      </c>
      <c r="N12" s="105"/>
      <c r="O12" s="105"/>
      <c r="P12" s="105"/>
    </row>
    <row r="13" spans="1:16" s="8" customFormat="1" ht="16.5" hidden="1" customHeight="1" x14ac:dyDescent="0.25">
      <c r="A13" s="11" t="s">
        <v>16</v>
      </c>
      <c r="B13" s="12">
        <v>42375</v>
      </c>
      <c r="C13" s="13" t="s">
        <v>18</v>
      </c>
      <c r="D13" s="14"/>
      <c r="E13" s="15"/>
      <c r="F13" s="16"/>
      <c r="G13" s="14"/>
      <c r="H13" s="17"/>
      <c r="I13" s="17">
        <v>6993</v>
      </c>
      <c r="J13" s="3">
        <f t="shared" si="0"/>
        <v>0</v>
      </c>
      <c r="K13" s="3">
        <f t="shared" si="1"/>
        <v>0</v>
      </c>
      <c r="L13" s="3">
        <f t="shared" si="2"/>
        <v>0</v>
      </c>
      <c r="M13" s="3">
        <f t="shared" si="3"/>
        <v>0</v>
      </c>
    </row>
    <row r="14" spans="1:16" s="8" customFormat="1" ht="16.5" hidden="1" customHeight="1" x14ac:dyDescent="0.25">
      <c r="A14" s="9" t="s">
        <v>15</v>
      </c>
      <c r="B14" s="2">
        <v>42376</v>
      </c>
      <c r="C14" s="1" t="s">
        <v>18</v>
      </c>
      <c r="D14" s="3"/>
      <c r="E14" s="3"/>
      <c r="F14" s="3"/>
      <c r="G14" s="3"/>
      <c r="H14" s="4"/>
      <c r="I14" s="4">
        <v>19963</v>
      </c>
      <c r="J14" s="3">
        <f t="shared" si="0"/>
        <v>0</v>
      </c>
      <c r="K14" s="3">
        <f t="shared" si="1"/>
        <v>0</v>
      </c>
      <c r="L14" s="3">
        <f t="shared" si="2"/>
        <v>0</v>
      </c>
      <c r="M14" s="3">
        <f t="shared" si="3"/>
        <v>0</v>
      </c>
    </row>
    <row r="15" spans="1:16" ht="16.5" customHeight="1" x14ac:dyDescent="0.2">
      <c r="A15" s="9" t="s">
        <v>15</v>
      </c>
      <c r="B15" s="2">
        <v>42379</v>
      </c>
      <c r="C15" s="10">
        <v>87</v>
      </c>
      <c r="D15" s="10">
        <v>13.59</v>
      </c>
      <c r="E15" s="10">
        <v>0.59</v>
      </c>
      <c r="F15" s="10">
        <v>20.5</v>
      </c>
      <c r="G15" s="10">
        <v>33</v>
      </c>
      <c r="H15" s="10">
        <v>70495</v>
      </c>
      <c r="I15" s="10">
        <v>0</v>
      </c>
      <c r="J15" s="1">
        <f t="shared" si="0"/>
        <v>958027.05</v>
      </c>
      <c r="K15" s="1">
        <f t="shared" si="1"/>
        <v>41592.049999999996</v>
      </c>
      <c r="L15" s="1">
        <f t="shared" si="2"/>
        <v>1445147.5</v>
      </c>
      <c r="M15" s="1">
        <f t="shared" si="3"/>
        <v>2326335</v>
      </c>
    </row>
    <row r="16" spans="1:16" ht="16.5" customHeight="1" x14ac:dyDescent="0.2">
      <c r="A16" s="9" t="s">
        <v>15</v>
      </c>
      <c r="B16" s="2">
        <v>42379</v>
      </c>
      <c r="C16" s="10">
        <v>87</v>
      </c>
      <c r="D16" s="10">
        <v>13.59</v>
      </c>
      <c r="E16" s="10">
        <v>0.59</v>
      </c>
      <c r="F16" s="10">
        <v>20.5</v>
      </c>
      <c r="G16" s="10">
        <v>33</v>
      </c>
      <c r="H16" s="10">
        <v>44828</v>
      </c>
      <c r="I16" s="10">
        <v>0</v>
      </c>
      <c r="J16" s="1">
        <f t="shared" si="0"/>
        <v>609212.52</v>
      </c>
      <c r="K16" s="1">
        <f t="shared" si="1"/>
        <v>26448.519999999997</v>
      </c>
      <c r="L16" s="1">
        <f t="shared" si="2"/>
        <v>918974</v>
      </c>
      <c r="M16" s="1">
        <f t="shared" si="3"/>
        <v>1479324</v>
      </c>
    </row>
    <row r="17" spans="1:13" ht="16.5" customHeight="1" x14ac:dyDescent="0.2">
      <c r="A17" s="11" t="s">
        <v>16</v>
      </c>
      <c r="B17" s="12">
        <v>42379</v>
      </c>
      <c r="C17" s="13">
        <v>87</v>
      </c>
      <c r="D17" s="27">
        <v>13.27</v>
      </c>
      <c r="E17" s="27">
        <v>0.65</v>
      </c>
      <c r="F17" s="29">
        <v>22.7</v>
      </c>
      <c r="G17" s="27">
        <v>39</v>
      </c>
      <c r="H17" s="30">
        <v>39951</v>
      </c>
      <c r="I17" s="30"/>
      <c r="J17" s="1">
        <f t="shared" si="0"/>
        <v>530149.77</v>
      </c>
      <c r="K17" s="1">
        <f t="shared" si="1"/>
        <v>25968.15</v>
      </c>
      <c r="L17" s="1">
        <f t="shared" si="2"/>
        <v>906887.7</v>
      </c>
      <c r="M17" s="1">
        <f t="shared" si="3"/>
        <v>1558089</v>
      </c>
    </row>
    <row r="18" spans="1:13" ht="16.5" customHeight="1" x14ac:dyDescent="0.2">
      <c r="A18" s="11" t="s">
        <v>16</v>
      </c>
      <c r="B18" s="12">
        <v>42379</v>
      </c>
      <c r="C18" s="13">
        <v>87</v>
      </c>
      <c r="D18" s="27">
        <v>13.27</v>
      </c>
      <c r="E18" s="27">
        <v>0.65</v>
      </c>
      <c r="F18" s="29">
        <v>22.7</v>
      </c>
      <c r="G18" s="27">
        <v>39</v>
      </c>
      <c r="H18" s="30">
        <v>20681</v>
      </c>
      <c r="I18" s="30"/>
      <c r="J18" s="1">
        <f t="shared" si="0"/>
        <v>274436.87</v>
      </c>
      <c r="K18" s="1">
        <f t="shared" si="1"/>
        <v>13442.65</v>
      </c>
      <c r="L18" s="1">
        <f t="shared" si="2"/>
        <v>469458.7</v>
      </c>
      <c r="M18" s="1">
        <f t="shared" si="3"/>
        <v>806559</v>
      </c>
    </row>
    <row r="19" spans="1:13" ht="16.5" customHeight="1" x14ac:dyDescent="0.2">
      <c r="A19" s="9" t="s">
        <v>15</v>
      </c>
      <c r="B19" s="2">
        <v>42385</v>
      </c>
      <c r="C19" s="10">
        <v>87</v>
      </c>
      <c r="D19" s="10">
        <v>11.76</v>
      </c>
      <c r="E19" s="10">
        <v>0.57999999999999996</v>
      </c>
      <c r="F19" s="10">
        <v>13.2</v>
      </c>
      <c r="G19" s="10">
        <v>31</v>
      </c>
      <c r="H19" s="10">
        <v>63043</v>
      </c>
      <c r="I19" s="10">
        <v>0</v>
      </c>
      <c r="J19" s="1">
        <f t="shared" si="0"/>
        <v>741385.67999999993</v>
      </c>
      <c r="K19" s="1">
        <f t="shared" si="1"/>
        <v>36564.939999999995</v>
      </c>
      <c r="L19" s="1">
        <f t="shared" si="2"/>
        <v>832167.6</v>
      </c>
      <c r="M19" s="1">
        <f t="shared" si="3"/>
        <v>1954333</v>
      </c>
    </row>
    <row r="20" spans="1:13" ht="16.5" customHeight="1" x14ac:dyDescent="0.2">
      <c r="A20" s="9" t="s">
        <v>15</v>
      </c>
      <c r="B20" s="2">
        <v>42385</v>
      </c>
      <c r="C20" s="10">
        <v>87</v>
      </c>
      <c r="D20" s="10">
        <v>11.76</v>
      </c>
      <c r="E20" s="10">
        <v>0.57999999999999996</v>
      </c>
      <c r="F20" s="10">
        <v>13.2</v>
      </c>
      <c r="G20" s="10">
        <v>31</v>
      </c>
      <c r="H20" s="10">
        <v>30100</v>
      </c>
      <c r="I20" s="10">
        <v>0</v>
      </c>
      <c r="J20" s="1">
        <f t="shared" si="0"/>
        <v>353976</v>
      </c>
      <c r="K20" s="1">
        <f t="shared" si="1"/>
        <v>17458</v>
      </c>
      <c r="L20" s="1">
        <f t="shared" si="2"/>
        <v>397320</v>
      </c>
      <c r="M20" s="1">
        <f t="shared" si="3"/>
        <v>933100</v>
      </c>
    </row>
    <row r="21" spans="1:13" ht="16.5" customHeight="1" x14ac:dyDescent="0.2">
      <c r="A21" s="11" t="s">
        <v>16</v>
      </c>
      <c r="B21" s="12">
        <v>42385</v>
      </c>
      <c r="C21" s="13">
        <v>87</v>
      </c>
      <c r="D21" s="27">
        <v>11.05</v>
      </c>
      <c r="E21" s="28">
        <v>0.67</v>
      </c>
      <c r="F21" s="29">
        <v>22.4</v>
      </c>
      <c r="G21" s="106">
        <v>37</v>
      </c>
      <c r="H21" s="30">
        <v>20009</v>
      </c>
      <c r="I21" s="30"/>
      <c r="J21" s="1">
        <f t="shared" si="0"/>
        <v>221099.45</v>
      </c>
      <c r="K21" s="1">
        <f t="shared" si="1"/>
        <v>13406.03</v>
      </c>
      <c r="L21" s="1">
        <f t="shared" si="2"/>
        <v>448201.6</v>
      </c>
      <c r="M21" s="1">
        <f t="shared" si="3"/>
        <v>740333</v>
      </c>
    </row>
    <row r="22" spans="1:13" ht="16.5" customHeight="1" x14ac:dyDescent="0.2">
      <c r="A22" s="11" t="s">
        <v>16</v>
      </c>
      <c r="B22" s="12">
        <v>42385</v>
      </c>
      <c r="C22" s="13">
        <v>87</v>
      </c>
      <c r="D22" s="27">
        <v>11.05</v>
      </c>
      <c r="E22" s="28">
        <v>0.67</v>
      </c>
      <c r="F22" s="29">
        <v>22.4</v>
      </c>
      <c r="G22" s="106">
        <v>37</v>
      </c>
      <c r="H22" s="30">
        <v>9953</v>
      </c>
      <c r="I22" s="30"/>
      <c r="J22" s="1">
        <f t="shared" si="0"/>
        <v>109980.65000000001</v>
      </c>
      <c r="K22" s="1">
        <f t="shared" si="1"/>
        <v>6668.51</v>
      </c>
      <c r="L22" s="1">
        <f t="shared" si="2"/>
        <v>222947.19999999998</v>
      </c>
      <c r="M22" s="1">
        <f t="shared" si="3"/>
        <v>368261</v>
      </c>
    </row>
    <row r="23" spans="1:13" ht="16.5" customHeight="1" x14ac:dyDescent="0.2">
      <c r="A23" s="1" t="s">
        <v>17</v>
      </c>
      <c r="B23" s="2">
        <v>42389</v>
      </c>
      <c r="C23" s="19">
        <v>83.8</v>
      </c>
      <c r="D23" s="107">
        <v>12.51</v>
      </c>
      <c r="E23" s="107">
        <v>0.61</v>
      </c>
      <c r="F23" s="108">
        <v>21.5</v>
      </c>
      <c r="G23" s="46">
        <v>36</v>
      </c>
      <c r="H23" s="31">
        <v>91629</v>
      </c>
      <c r="I23" s="26"/>
      <c r="J23" s="1">
        <f t="shared" si="0"/>
        <v>1146278.79</v>
      </c>
      <c r="K23" s="1">
        <f t="shared" si="1"/>
        <v>55893.69</v>
      </c>
      <c r="L23" s="1">
        <f t="shared" si="2"/>
        <v>1970023.5</v>
      </c>
      <c r="M23" s="1">
        <f t="shared" si="3"/>
        <v>3298644</v>
      </c>
    </row>
    <row r="24" spans="1:13" ht="16.5" customHeight="1" x14ac:dyDescent="0.2">
      <c r="A24" s="11" t="s">
        <v>16</v>
      </c>
      <c r="B24" s="12">
        <v>42390</v>
      </c>
      <c r="C24" s="13">
        <v>87</v>
      </c>
      <c r="D24" s="27">
        <v>12.59</v>
      </c>
      <c r="E24" s="28">
        <v>0.63</v>
      </c>
      <c r="F24" s="29">
        <v>21.7</v>
      </c>
      <c r="G24" s="106">
        <v>33</v>
      </c>
      <c r="H24" s="30">
        <v>36986</v>
      </c>
      <c r="I24" s="30"/>
      <c r="J24" s="1">
        <f t="shared" si="0"/>
        <v>465653.74</v>
      </c>
      <c r="K24" s="1">
        <f t="shared" si="1"/>
        <v>23301.18</v>
      </c>
      <c r="L24" s="1">
        <f t="shared" si="2"/>
        <v>802596.2</v>
      </c>
      <c r="M24" s="1">
        <f t="shared" si="3"/>
        <v>1220538</v>
      </c>
    </row>
    <row r="25" spans="1:13" ht="16.5" customHeight="1" x14ac:dyDescent="0.2">
      <c r="A25" s="11" t="s">
        <v>16</v>
      </c>
      <c r="B25" s="12">
        <v>42390</v>
      </c>
      <c r="C25" s="13">
        <v>91</v>
      </c>
      <c r="D25" s="27">
        <v>14.06</v>
      </c>
      <c r="E25" s="27">
        <v>0.46</v>
      </c>
      <c r="F25" s="29">
        <v>31</v>
      </c>
      <c r="G25" s="27">
        <v>20</v>
      </c>
      <c r="H25" s="30">
        <v>14979</v>
      </c>
      <c r="I25" s="30"/>
      <c r="J25" s="1">
        <f t="shared" si="0"/>
        <v>210604.74000000002</v>
      </c>
      <c r="K25" s="1">
        <f t="shared" si="1"/>
        <v>6890.34</v>
      </c>
      <c r="L25" s="1">
        <f t="shared" si="2"/>
        <v>464349</v>
      </c>
      <c r="M25" s="1">
        <f t="shared" si="3"/>
        <v>299580</v>
      </c>
    </row>
    <row r="26" spans="1:13" ht="16.5" customHeight="1" x14ac:dyDescent="0.2">
      <c r="A26" s="9" t="s">
        <v>15</v>
      </c>
      <c r="B26" s="2">
        <v>42391</v>
      </c>
      <c r="C26" s="10">
        <v>87</v>
      </c>
      <c r="D26" s="10">
        <v>13.16</v>
      </c>
      <c r="E26" s="10">
        <v>0.54</v>
      </c>
      <c r="F26" s="10">
        <v>19</v>
      </c>
      <c r="G26" s="10">
        <v>27</v>
      </c>
      <c r="H26" s="10">
        <v>40082</v>
      </c>
      <c r="I26" s="10">
        <v>0</v>
      </c>
      <c r="J26" s="1">
        <f t="shared" si="0"/>
        <v>527479.12</v>
      </c>
      <c r="K26" s="1">
        <f t="shared" si="1"/>
        <v>21644.280000000002</v>
      </c>
      <c r="L26" s="1">
        <f t="shared" si="2"/>
        <v>761558</v>
      </c>
      <c r="M26" s="1">
        <f t="shared" si="3"/>
        <v>1082214</v>
      </c>
    </row>
    <row r="27" spans="1:13" ht="16.5" customHeight="1" x14ac:dyDescent="0.2">
      <c r="A27" s="9" t="s">
        <v>15</v>
      </c>
      <c r="B27" s="2">
        <v>42391</v>
      </c>
      <c r="C27" s="10">
        <v>87</v>
      </c>
      <c r="D27" s="10">
        <v>13.16</v>
      </c>
      <c r="E27" s="10">
        <v>0.54</v>
      </c>
      <c r="F27" s="10">
        <v>19</v>
      </c>
      <c r="G27" s="10">
        <v>27</v>
      </c>
      <c r="H27" s="10">
        <v>13674</v>
      </c>
      <c r="I27" s="10">
        <v>0</v>
      </c>
      <c r="J27" s="1">
        <f t="shared" si="0"/>
        <v>179949.84</v>
      </c>
      <c r="K27" s="1">
        <f t="shared" si="1"/>
        <v>7383.96</v>
      </c>
      <c r="L27" s="1">
        <f t="shared" si="2"/>
        <v>259806</v>
      </c>
      <c r="M27" s="1">
        <f t="shared" si="3"/>
        <v>369198</v>
      </c>
    </row>
    <row r="28" spans="1:13" ht="16.5" customHeight="1" x14ac:dyDescent="0.2">
      <c r="A28" s="9" t="s">
        <v>15</v>
      </c>
      <c r="B28" s="2">
        <v>42391</v>
      </c>
      <c r="C28" s="10">
        <v>91</v>
      </c>
      <c r="D28" s="10">
        <v>14.19</v>
      </c>
      <c r="E28" s="10">
        <v>0.4</v>
      </c>
      <c r="F28" s="10">
        <v>28.1</v>
      </c>
      <c r="G28" s="10">
        <v>18</v>
      </c>
      <c r="H28" s="10">
        <v>8095</v>
      </c>
      <c r="I28" s="10">
        <v>0</v>
      </c>
      <c r="J28" s="1">
        <f t="shared" si="0"/>
        <v>114868.05</v>
      </c>
      <c r="K28" s="1">
        <f t="shared" si="1"/>
        <v>3238</v>
      </c>
      <c r="L28" s="1">
        <f t="shared" si="2"/>
        <v>227469.5</v>
      </c>
      <c r="M28" s="1">
        <f t="shared" si="3"/>
        <v>145710</v>
      </c>
    </row>
    <row r="29" spans="1:13" ht="16.5" customHeight="1" x14ac:dyDescent="0.2">
      <c r="A29" s="1" t="s">
        <v>13</v>
      </c>
      <c r="B29" s="2">
        <v>42391</v>
      </c>
      <c r="C29" s="1">
        <v>87.1</v>
      </c>
      <c r="D29" s="1">
        <v>13.16</v>
      </c>
      <c r="E29" s="10">
        <v>0.54</v>
      </c>
      <c r="F29" s="10">
        <v>19</v>
      </c>
      <c r="G29" s="10">
        <v>27</v>
      </c>
      <c r="H29" s="31">
        <v>45061</v>
      </c>
      <c r="I29" s="32" t="s">
        <v>14</v>
      </c>
      <c r="J29" s="1">
        <f t="shared" si="0"/>
        <v>593002.76</v>
      </c>
      <c r="K29" s="1">
        <f t="shared" si="1"/>
        <v>24332.940000000002</v>
      </c>
      <c r="L29" s="1">
        <f t="shared" si="2"/>
        <v>856159</v>
      </c>
      <c r="M29" s="1">
        <f t="shared" si="3"/>
        <v>1216647</v>
      </c>
    </row>
    <row r="30" spans="1:13" x14ac:dyDescent="0.2">
      <c r="A30" s="1" t="s">
        <v>13</v>
      </c>
      <c r="B30" s="2">
        <v>42391</v>
      </c>
      <c r="C30" s="1">
        <v>93.4</v>
      </c>
      <c r="D30" s="1">
        <v>14.19</v>
      </c>
      <c r="E30" s="10">
        <v>0.4</v>
      </c>
      <c r="F30" s="10">
        <v>28.1</v>
      </c>
      <c r="G30" s="10">
        <v>18</v>
      </c>
      <c r="H30" s="31">
        <v>14929</v>
      </c>
      <c r="I30" s="32" t="s">
        <v>14</v>
      </c>
      <c r="J30" s="1">
        <f t="shared" si="0"/>
        <v>211842.50999999998</v>
      </c>
      <c r="K30" s="1">
        <f t="shared" si="1"/>
        <v>5971.6</v>
      </c>
      <c r="L30" s="1">
        <f t="shared" si="2"/>
        <v>419504.9</v>
      </c>
      <c r="M30" s="1">
        <f t="shared" si="3"/>
        <v>268722</v>
      </c>
    </row>
    <row r="31" spans="1:13" x14ac:dyDescent="0.2">
      <c r="A31" s="11" t="s">
        <v>16</v>
      </c>
      <c r="B31" s="12">
        <v>42394</v>
      </c>
      <c r="C31" s="13">
        <v>87</v>
      </c>
      <c r="D31" s="27">
        <v>13.98</v>
      </c>
      <c r="E31" s="27">
        <v>0.62</v>
      </c>
      <c r="F31" s="29">
        <v>21.7</v>
      </c>
      <c r="G31" s="27">
        <v>31</v>
      </c>
      <c r="H31" s="30">
        <v>35025</v>
      </c>
      <c r="I31" s="30"/>
      <c r="J31" s="1">
        <f t="shared" si="0"/>
        <v>489649.5</v>
      </c>
      <c r="K31" s="1">
        <f t="shared" si="1"/>
        <v>21715.5</v>
      </c>
      <c r="L31" s="1">
        <f t="shared" si="2"/>
        <v>760042.5</v>
      </c>
      <c r="M31" s="1">
        <f t="shared" si="3"/>
        <v>1085775</v>
      </c>
    </row>
    <row r="32" spans="1:13" x14ac:dyDescent="0.2">
      <c r="A32" s="11" t="s">
        <v>16</v>
      </c>
      <c r="B32" s="12">
        <v>42394</v>
      </c>
      <c r="C32" s="13">
        <v>87</v>
      </c>
      <c r="D32" s="27">
        <v>13.98</v>
      </c>
      <c r="E32" s="27">
        <v>0.62</v>
      </c>
      <c r="F32" s="29">
        <v>21.7</v>
      </c>
      <c r="G32" s="27">
        <v>31</v>
      </c>
      <c r="H32" s="30">
        <v>9864</v>
      </c>
      <c r="I32" s="30"/>
      <c r="J32" s="1">
        <f t="shared" si="0"/>
        <v>137898.72</v>
      </c>
      <c r="K32" s="1">
        <f t="shared" si="1"/>
        <v>6115.68</v>
      </c>
      <c r="L32" s="1">
        <f t="shared" si="2"/>
        <v>214048.8</v>
      </c>
      <c r="M32" s="1">
        <f t="shared" si="3"/>
        <v>305784</v>
      </c>
    </row>
    <row r="33" spans="1:13" s="8" customFormat="1" ht="15" hidden="1" x14ac:dyDescent="0.25">
      <c r="A33" s="1" t="s">
        <v>17</v>
      </c>
      <c r="B33" s="2">
        <v>42395</v>
      </c>
      <c r="C33" s="19" t="s">
        <v>18</v>
      </c>
      <c r="D33" s="20"/>
      <c r="E33" s="23"/>
      <c r="F33" s="24"/>
      <c r="G33" s="25"/>
      <c r="H33" s="6"/>
      <c r="I33" s="5">
        <v>24836</v>
      </c>
      <c r="J33" s="3">
        <f t="shared" si="0"/>
        <v>0</v>
      </c>
      <c r="K33" s="3">
        <f t="shared" si="1"/>
        <v>0</v>
      </c>
      <c r="L33" s="3">
        <f t="shared" si="2"/>
        <v>0</v>
      </c>
      <c r="M33" s="3">
        <f t="shared" si="3"/>
        <v>0</v>
      </c>
    </row>
    <row r="34" spans="1:13" x14ac:dyDescent="0.2">
      <c r="A34" s="9" t="s">
        <v>15</v>
      </c>
      <c r="B34" s="2">
        <v>42396</v>
      </c>
      <c r="C34" s="10">
        <v>87</v>
      </c>
      <c r="D34" s="10">
        <v>13.16</v>
      </c>
      <c r="E34" s="10">
        <v>0.54</v>
      </c>
      <c r="F34" s="10">
        <v>19</v>
      </c>
      <c r="G34" s="10">
        <v>27</v>
      </c>
      <c r="H34" s="10">
        <v>50157</v>
      </c>
      <c r="I34" s="10">
        <v>0</v>
      </c>
      <c r="J34" s="1">
        <f t="shared" si="0"/>
        <v>660066.12</v>
      </c>
      <c r="K34" s="1">
        <f t="shared" si="1"/>
        <v>27084.780000000002</v>
      </c>
      <c r="L34" s="1">
        <f t="shared" si="2"/>
        <v>952983</v>
      </c>
      <c r="M34" s="1">
        <f t="shared" si="3"/>
        <v>1354239</v>
      </c>
    </row>
    <row r="35" spans="1:13" s="8" customFormat="1" ht="15" hidden="1" x14ac:dyDescent="0.25">
      <c r="A35" s="11" t="s">
        <v>16</v>
      </c>
      <c r="B35" s="12">
        <v>42396</v>
      </c>
      <c r="C35" s="13" t="s">
        <v>18</v>
      </c>
      <c r="D35" s="14"/>
      <c r="E35" s="14"/>
      <c r="F35" s="16"/>
      <c r="G35" s="14"/>
      <c r="H35" s="17"/>
      <c r="I35" s="17">
        <v>10091</v>
      </c>
      <c r="J35" s="3">
        <f t="shared" si="0"/>
        <v>0</v>
      </c>
      <c r="K35" s="3">
        <f t="shared" si="1"/>
        <v>0</v>
      </c>
      <c r="L35" s="3">
        <f t="shared" si="2"/>
        <v>0</v>
      </c>
      <c r="M35" s="3">
        <f t="shared" si="3"/>
        <v>0</v>
      </c>
    </row>
    <row r="36" spans="1:13" x14ac:dyDescent="0.2">
      <c r="A36" s="9" t="s">
        <v>15</v>
      </c>
      <c r="B36" s="2">
        <v>42399</v>
      </c>
      <c r="C36" s="10">
        <v>87</v>
      </c>
      <c r="D36" s="10">
        <v>12.99</v>
      </c>
      <c r="E36" s="10">
        <v>0.51</v>
      </c>
      <c r="F36" s="10">
        <v>20.100000000000001</v>
      </c>
      <c r="G36" s="10">
        <v>21</v>
      </c>
      <c r="H36" s="10">
        <v>52862</v>
      </c>
      <c r="I36" s="10">
        <v>0</v>
      </c>
      <c r="J36" s="1">
        <f t="shared" si="0"/>
        <v>686677.38</v>
      </c>
      <c r="K36" s="1">
        <f t="shared" si="1"/>
        <v>26959.62</v>
      </c>
      <c r="L36" s="1">
        <f t="shared" si="2"/>
        <v>1062526.2000000002</v>
      </c>
      <c r="M36" s="1">
        <f t="shared" si="3"/>
        <v>1110102</v>
      </c>
    </row>
    <row r="37" spans="1:13" x14ac:dyDescent="0.2">
      <c r="A37" s="9" t="s">
        <v>15</v>
      </c>
      <c r="B37" s="2">
        <v>42399</v>
      </c>
      <c r="C37" s="10">
        <v>87</v>
      </c>
      <c r="D37" s="10">
        <v>12.99</v>
      </c>
      <c r="E37" s="10">
        <v>0.51</v>
      </c>
      <c r="F37" s="10">
        <v>20.100000000000001</v>
      </c>
      <c r="G37" s="10">
        <v>21</v>
      </c>
      <c r="H37" s="10">
        <v>32400</v>
      </c>
      <c r="I37" s="10">
        <v>0</v>
      </c>
      <c r="J37" s="1">
        <f t="shared" si="0"/>
        <v>420876</v>
      </c>
      <c r="K37" s="1">
        <f t="shared" si="1"/>
        <v>16524</v>
      </c>
      <c r="L37" s="1">
        <f t="shared" si="2"/>
        <v>651240</v>
      </c>
      <c r="M37" s="1">
        <f t="shared" si="3"/>
        <v>680400</v>
      </c>
    </row>
    <row r="38" spans="1:13" x14ac:dyDescent="0.2">
      <c r="A38" s="11" t="s">
        <v>16</v>
      </c>
      <c r="B38" s="12">
        <v>42399</v>
      </c>
      <c r="C38" s="13">
        <v>87</v>
      </c>
      <c r="D38" s="27">
        <v>12.55</v>
      </c>
      <c r="E38" s="28">
        <v>0.6</v>
      </c>
      <c r="F38" s="29">
        <v>22.3</v>
      </c>
      <c r="G38" s="27">
        <v>23</v>
      </c>
      <c r="H38" s="30">
        <v>50004</v>
      </c>
      <c r="I38" s="30"/>
      <c r="J38" s="1">
        <f t="shared" si="0"/>
        <v>627550.20000000007</v>
      </c>
      <c r="K38" s="1">
        <f t="shared" si="1"/>
        <v>30002.399999999998</v>
      </c>
      <c r="L38" s="1">
        <f t="shared" si="2"/>
        <v>1115089.2</v>
      </c>
      <c r="M38" s="1">
        <f t="shared" si="3"/>
        <v>1150092</v>
      </c>
    </row>
    <row r="39" spans="1:13" x14ac:dyDescent="0.2">
      <c r="A39" s="11" t="s">
        <v>16</v>
      </c>
      <c r="B39" s="12">
        <v>42399</v>
      </c>
      <c r="C39" s="13">
        <v>87</v>
      </c>
      <c r="D39" s="27">
        <v>12.55</v>
      </c>
      <c r="E39" s="28">
        <v>0.6</v>
      </c>
      <c r="F39" s="29">
        <v>22.3</v>
      </c>
      <c r="G39" s="27">
        <v>23</v>
      </c>
      <c r="H39" s="30">
        <v>39881</v>
      </c>
      <c r="I39" s="30"/>
      <c r="J39" s="1">
        <f t="shared" si="0"/>
        <v>500506.55000000005</v>
      </c>
      <c r="K39" s="1">
        <f t="shared" si="1"/>
        <v>23928.6</v>
      </c>
      <c r="L39" s="1">
        <f t="shared" si="2"/>
        <v>889346.3</v>
      </c>
      <c r="M39" s="1">
        <f t="shared" si="3"/>
        <v>917263</v>
      </c>
    </row>
    <row r="40" spans="1:13" x14ac:dyDescent="0.2">
      <c r="A40" s="1" t="s">
        <v>17</v>
      </c>
      <c r="B40" s="2">
        <v>42401</v>
      </c>
      <c r="C40" s="26">
        <v>83.5</v>
      </c>
      <c r="D40" s="107">
        <v>12.69</v>
      </c>
      <c r="E40" s="33">
        <v>0.57999999999999996</v>
      </c>
      <c r="F40" s="34">
        <v>22.2</v>
      </c>
      <c r="G40" s="35">
        <v>23</v>
      </c>
      <c r="H40" s="31">
        <v>79916</v>
      </c>
      <c r="I40" s="31"/>
      <c r="J40" s="1">
        <f t="shared" si="0"/>
        <v>1014134.0399999999</v>
      </c>
      <c r="K40" s="1">
        <f t="shared" si="1"/>
        <v>46351.28</v>
      </c>
      <c r="L40" s="1">
        <f t="shared" si="2"/>
        <v>1774135.2</v>
      </c>
      <c r="M40" s="1">
        <f t="shared" si="3"/>
        <v>1838068</v>
      </c>
    </row>
    <row r="41" spans="1:13" s="8" customFormat="1" ht="15" hidden="1" x14ac:dyDescent="0.25">
      <c r="A41" s="9" t="s">
        <v>15</v>
      </c>
      <c r="B41" s="2">
        <v>42404</v>
      </c>
      <c r="C41" s="1" t="s">
        <v>18</v>
      </c>
      <c r="D41" s="3"/>
      <c r="E41" s="3"/>
      <c r="F41" s="3"/>
      <c r="G41" s="3"/>
      <c r="H41" s="4"/>
      <c r="I41" s="4">
        <v>23382</v>
      </c>
      <c r="J41" s="3">
        <f t="shared" si="0"/>
        <v>0</v>
      </c>
      <c r="K41" s="3">
        <f t="shared" si="1"/>
        <v>0</v>
      </c>
      <c r="L41" s="3">
        <f t="shared" si="2"/>
        <v>0</v>
      </c>
      <c r="M41" s="3">
        <f t="shared" si="3"/>
        <v>0</v>
      </c>
    </row>
    <row r="42" spans="1:13" x14ac:dyDescent="0.2">
      <c r="A42" s="11" t="s">
        <v>16</v>
      </c>
      <c r="B42" s="12">
        <v>42405</v>
      </c>
      <c r="C42" s="13">
        <v>87</v>
      </c>
      <c r="D42" s="27">
        <v>12.99</v>
      </c>
      <c r="E42" s="27">
        <v>0.54</v>
      </c>
      <c r="F42" s="29">
        <v>21.5</v>
      </c>
      <c r="G42" s="27">
        <v>17</v>
      </c>
      <c r="H42" s="30">
        <v>27884</v>
      </c>
      <c r="I42" s="30"/>
      <c r="J42" s="1">
        <f t="shared" si="0"/>
        <v>362213.16000000003</v>
      </c>
      <c r="K42" s="1">
        <f t="shared" si="1"/>
        <v>15057.36</v>
      </c>
      <c r="L42" s="1">
        <f t="shared" si="2"/>
        <v>599506</v>
      </c>
      <c r="M42" s="1">
        <f t="shared" si="3"/>
        <v>474028</v>
      </c>
    </row>
    <row r="43" spans="1:13" x14ac:dyDescent="0.2">
      <c r="A43" s="11" t="s">
        <v>16</v>
      </c>
      <c r="B43" s="12">
        <v>42405</v>
      </c>
      <c r="C43" s="13">
        <v>87</v>
      </c>
      <c r="D43" s="27">
        <v>12.99</v>
      </c>
      <c r="E43" s="27">
        <v>0.54</v>
      </c>
      <c r="F43" s="29">
        <v>21.5</v>
      </c>
      <c r="G43" s="27">
        <v>17</v>
      </c>
      <c r="H43" s="30">
        <v>13973</v>
      </c>
      <c r="I43" s="30"/>
      <c r="J43" s="1">
        <f t="shared" si="0"/>
        <v>181509.27</v>
      </c>
      <c r="K43" s="1">
        <f t="shared" si="1"/>
        <v>7545.42</v>
      </c>
      <c r="L43" s="1">
        <f t="shared" si="2"/>
        <v>300419.5</v>
      </c>
      <c r="M43" s="1">
        <f t="shared" si="3"/>
        <v>237541</v>
      </c>
    </row>
    <row r="44" spans="1:13" x14ac:dyDescent="0.2">
      <c r="A44" s="11" t="s">
        <v>16</v>
      </c>
      <c r="B44" s="12">
        <v>42405</v>
      </c>
      <c r="C44" s="13">
        <v>91</v>
      </c>
      <c r="D44" s="27">
        <v>13.99</v>
      </c>
      <c r="E44" s="27">
        <v>0.38</v>
      </c>
      <c r="F44" s="29">
        <v>28.4</v>
      </c>
      <c r="G44" s="27">
        <v>10</v>
      </c>
      <c r="H44" s="30">
        <v>15504</v>
      </c>
      <c r="I44" s="30"/>
      <c r="J44" s="1">
        <f t="shared" si="0"/>
        <v>216900.96</v>
      </c>
      <c r="K44" s="1">
        <f t="shared" si="1"/>
        <v>5891.52</v>
      </c>
      <c r="L44" s="1">
        <f t="shared" si="2"/>
        <v>440313.59999999998</v>
      </c>
      <c r="M44" s="1">
        <f t="shared" si="3"/>
        <v>155040</v>
      </c>
    </row>
    <row r="45" spans="1:13" x14ac:dyDescent="0.2">
      <c r="A45" s="9" t="s">
        <v>15</v>
      </c>
      <c r="B45" s="2">
        <v>42406</v>
      </c>
      <c r="C45" s="10">
        <v>87</v>
      </c>
      <c r="D45" s="10">
        <v>13.42</v>
      </c>
      <c r="E45" s="10">
        <v>0.49</v>
      </c>
      <c r="F45" s="10">
        <v>19.399999999999999</v>
      </c>
      <c r="G45" s="10">
        <v>15</v>
      </c>
      <c r="H45" s="10">
        <v>65251</v>
      </c>
      <c r="I45" s="10">
        <v>0</v>
      </c>
      <c r="J45" s="1">
        <f t="shared" si="0"/>
        <v>875668.42</v>
      </c>
      <c r="K45" s="1">
        <f t="shared" si="1"/>
        <v>31972.989999999998</v>
      </c>
      <c r="L45" s="1">
        <f t="shared" si="2"/>
        <v>1265869.3999999999</v>
      </c>
      <c r="M45" s="1">
        <f t="shared" si="3"/>
        <v>978765</v>
      </c>
    </row>
    <row r="46" spans="1:13" x14ac:dyDescent="0.2">
      <c r="A46" s="9" t="s">
        <v>15</v>
      </c>
      <c r="B46" s="2">
        <v>42406</v>
      </c>
      <c r="C46" s="10">
        <v>87</v>
      </c>
      <c r="D46" s="10">
        <v>13.42</v>
      </c>
      <c r="E46" s="10">
        <v>0.49</v>
      </c>
      <c r="F46" s="10">
        <v>19.399999999999999</v>
      </c>
      <c r="G46" s="10">
        <v>15</v>
      </c>
      <c r="H46" s="10">
        <v>24956</v>
      </c>
      <c r="I46" s="10">
        <v>0</v>
      </c>
      <c r="J46" s="1">
        <f t="shared" si="0"/>
        <v>334909.52</v>
      </c>
      <c r="K46" s="1">
        <f t="shared" si="1"/>
        <v>12228.44</v>
      </c>
      <c r="L46" s="1">
        <f t="shared" si="2"/>
        <v>484146.39999999997</v>
      </c>
      <c r="M46" s="1">
        <f t="shared" si="3"/>
        <v>374340</v>
      </c>
    </row>
    <row r="47" spans="1:13" x14ac:dyDescent="0.2">
      <c r="A47" s="9" t="s">
        <v>15</v>
      </c>
      <c r="B47" s="2">
        <v>42406</v>
      </c>
      <c r="C47" s="10">
        <v>91</v>
      </c>
      <c r="D47" s="10">
        <v>13.85</v>
      </c>
      <c r="E47" s="10">
        <v>0.32</v>
      </c>
      <c r="F47" s="10">
        <v>26.1</v>
      </c>
      <c r="G47" s="10">
        <v>8</v>
      </c>
      <c r="H47" s="10">
        <v>30232</v>
      </c>
      <c r="I47" s="10">
        <v>0</v>
      </c>
      <c r="J47" s="1">
        <f t="shared" si="0"/>
        <v>418713.2</v>
      </c>
      <c r="K47" s="1">
        <f t="shared" si="1"/>
        <v>9674.24</v>
      </c>
      <c r="L47" s="1">
        <f t="shared" si="2"/>
        <v>789055.20000000007</v>
      </c>
      <c r="M47" s="1">
        <f t="shared" si="3"/>
        <v>241856</v>
      </c>
    </row>
    <row r="48" spans="1:13" s="8" customFormat="1" ht="15" hidden="1" x14ac:dyDescent="0.25">
      <c r="A48" s="1" t="s">
        <v>17</v>
      </c>
      <c r="B48" s="2">
        <v>42406</v>
      </c>
      <c r="C48" s="19" t="s">
        <v>18</v>
      </c>
      <c r="D48" s="20"/>
      <c r="E48" s="20"/>
      <c r="F48" s="21"/>
      <c r="G48" s="22"/>
      <c r="H48" s="5"/>
      <c r="I48" s="5">
        <v>18371</v>
      </c>
      <c r="J48" s="3">
        <f t="shared" si="0"/>
        <v>0</v>
      </c>
      <c r="K48" s="3">
        <f t="shared" si="1"/>
        <v>0</v>
      </c>
      <c r="L48" s="3">
        <f t="shared" si="2"/>
        <v>0</v>
      </c>
      <c r="M48" s="3">
        <f t="shared" si="3"/>
        <v>0</v>
      </c>
    </row>
    <row r="49" spans="1:13" x14ac:dyDescent="0.2">
      <c r="A49" s="11" t="s">
        <v>16</v>
      </c>
      <c r="B49" s="12">
        <v>42407</v>
      </c>
      <c r="C49" s="13">
        <v>87</v>
      </c>
      <c r="D49" s="27">
        <v>13.95</v>
      </c>
      <c r="E49" s="27">
        <v>0.73</v>
      </c>
      <c r="F49" s="29">
        <v>21.4</v>
      </c>
      <c r="G49" s="27">
        <v>10</v>
      </c>
      <c r="H49" s="30">
        <v>20037</v>
      </c>
      <c r="I49" s="30"/>
      <c r="J49" s="1">
        <f t="shared" si="0"/>
        <v>279516.14999999997</v>
      </c>
      <c r="K49" s="1">
        <f t="shared" si="1"/>
        <v>14627.01</v>
      </c>
      <c r="L49" s="1">
        <f t="shared" si="2"/>
        <v>428791.8</v>
      </c>
      <c r="M49" s="1">
        <f t="shared" si="3"/>
        <v>200370</v>
      </c>
    </row>
    <row r="50" spans="1:13" x14ac:dyDescent="0.2">
      <c r="A50" s="11" t="s">
        <v>16</v>
      </c>
      <c r="B50" s="12">
        <v>42407</v>
      </c>
      <c r="C50" s="13">
        <v>87</v>
      </c>
      <c r="D50" s="27">
        <v>13.95</v>
      </c>
      <c r="E50" s="27">
        <v>0.73</v>
      </c>
      <c r="F50" s="29">
        <v>21.4</v>
      </c>
      <c r="G50" s="27">
        <v>10</v>
      </c>
      <c r="H50" s="30">
        <v>9475</v>
      </c>
      <c r="I50" s="30"/>
      <c r="J50" s="1">
        <f t="shared" si="0"/>
        <v>132176.25</v>
      </c>
      <c r="K50" s="1">
        <f t="shared" si="1"/>
        <v>6916.75</v>
      </c>
      <c r="L50" s="1">
        <f t="shared" si="2"/>
        <v>202765</v>
      </c>
      <c r="M50" s="1">
        <f t="shared" si="3"/>
        <v>94750</v>
      </c>
    </row>
    <row r="51" spans="1:13" x14ac:dyDescent="0.2">
      <c r="A51" s="1" t="s">
        <v>13</v>
      </c>
      <c r="B51" s="2">
        <v>42407</v>
      </c>
      <c r="C51" s="10">
        <v>87</v>
      </c>
      <c r="D51" s="10">
        <v>14.5</v>
      </c>
      <c r="E51" s="10">
        <v>0.73</v>
      </c>
      <c r="F51" s="10">
        <v>21.4</v>
      </c>
      <c r="G51" s="10">
        <v>10</v>
      </c>
      <c r="H51" s="31">
        <v>267192</v>
      </c>
      <c r="I51" s="32" t="s">
        <v>14</v>
      </c>
      <c r="J51" s="1">
        <f t="shared" si="0"/>
        <v>3874284</v>
      </c>
      <c r="K51" s="1">
        <f t="shared" si="1"/>
        <v>195050.16</v>
      </c>
      <c r="L51" s="1">
        <f t="shared" si="2"/>
        <v>5717908.7999999998</v>
      </c>
      <c r="M51" s="1">
        <f t="shared" si="3"/>
        <v>2671920</v>
      </c>
    </row>
    <row r="52" spans="1:13" s="8" customFormat="1" ht="15" hidden="1" x14ac:dyDescent="0.25">
      <c r="A52" s="9" t="s">
        <v>15</v>
      </c>
      <c r="B52" s="2">
        <v>42408</v>
      </c>
      <c r="C52" s="1" t="s">
        <v>18</v>
      </c>
      <c r="D52" s="3"/>
      <c r="E52" s="3"/>
      <c r="F52" s="3"/>
      <c r="G52" s="3"/>
      <c r="H52" s="4"/>
      <c r="I52" s="4">
        <v>19978</v>
      </c>
      <c r="J52" s="3">
        <f t="shared" si="0"/>
        <v>0</v>
      </c>
      <c r="K52" s="3">
        <f t="shared" si="1"/>
        <v>0</v>
      </c>
      <c r="L52" s="3">
        <f t="shared" si="2"/>
        <v>0</v>
      </c>
      <c r="M52" s="3">
        <f t="shared" si="3"/>
        <v>0</v>
      </c>
    </row>
    <row r="53" spans="1:13" x14ac:dyDescent="0.2">
      <c r="A53" s="11" t="s">
        <v>16</v>
      </c>
      <c r="B53" s="12">
        <v>42409</v>
      </c>
      <c r="C53" s="13">
        <v>87</v>
      </c>
      <c r="D53" s="27">
        <v>12.21</v>
      </c>
      <c r="E53" s="27">
        <v>0.56999999999999995</v>
      </c>
      <c r="F53" s="29">
        <v>22.2</v>
      </c>
      <c r="G53" s="27">
        <v>17</v>
      </c>
      <c r="H53" s="30">
        <v>28601</v>
      </c>
      <c r="I53" s="30"/>
      <c r="J53" s="1">
        <f t="shared" si="0"/>
        <v>349218.21</v>
      </c>
      <c r="K53" s="1">
        <f t="shared" si="1"/>
        <v>16302.569999999998</v>
      </c>
      <c r="L53" s="1">
        <f t="shared" si="2"/>
        <v>634942.19999999995</v>
      </c>
      <c r="M53" s="1">
        <f t="shared" si="3"/>
        <v>486217</v>
      </c>
    </row>
    <row r="54" spans="1:13" x14ac:dyDescent="0.2">
      <c r="A54" s="11" t="s">
        <v>16</v>
      </c>
      <c r="B54" s="12">
        <v>42409</v>
      </c>
      <c r="C54" s="13">
        <v>87</v>
      </c>
      <c r="D54" s="27">
        <v>12.21</v>
      </c>
      <c r="E54" s="27">
        <v>0.56999999999999995</v>
      </c>
      <c r="F54" s="29">
        <v>22.2</v>
      </c>
      <c r="G54" s="27">
        <v>17</v>
      </c>
      <c r="H54" s="30">
        <v>27869</v>
      </c>
      <c r="I54" s="30"/>
      <c r="J54" s="1">
        <f t="shared" si="0"/>
        <v>340280.49000000005</v>
      </c>
      <c r="K54" s="1">
        <f t="shared" si="1"/>
        <v>15885.329999999998</v>
      </c>
      <c r="L54" s="1">
        <f t="shared" si="2"/>
        <v>618691.79999999993</v>
      </c>
      <c r="M54" s="1">
        <f t="shared" si="3"/>
        <v>473773</v>
      </c>
    </row>
    <row r="55" spans="1:13" x14ac:dyDescent="0.2">
      <c r="A55" s="9" t="s">
        <v>15</v>
      </c>
      <c r="B55" s="2">
        <v>42410</v>
      </c>
      <c r="C55" s="10">
        <v>87</v>
      </c>
      <c r="D55" s="10">
        <v>12.86</v>
      </c>
      <c r="E55" s="10">
        <v>0.52</v>
      </c>
      <c r="F55" s="10">
        <v>20</v>
      </c>
      <c r="G55" s="10">
        <v>14</v>
      </c>
      <c r="H55" s="10">
        <v>55331</v>
      </c>
      <c r="I55" s="10">
        <v>0</v>
      </c>
      <c r="J55" s="1">
        <f t="shared" si="0"/>
        <v>711556.65999999992</v>
      </c>
      <c r="K55" s="1">
        <f t="shared" si="1"/>
        <v>28772.120000000003</v>
      </c>
      <c r="L55" s="1">
        <f t="shared" si="2"/>
        <v>1106620</v>
      </c>
      <c r="M55" s="1">
        <f t="shared" si="3"/>
        <v>774634</v>
      </c>
    </row>
    <row r="56" spans="1:13" x14ac:dyDescent="0.2">
      <c r="A56" s="9" t="s">
        <v>15</v>
      </c>
      <c r="B56" s="2">
        <v>42410</v>
      </c>
      <c r="C56" s="10">
        <v>87</v>
      </c>
      <c r="D56" s="10">
        <v>12.86</v>
      </c>
      <c r="E56" s="10">
        <v>0.52</v>
      </c>
      <c r="F56" s="10">
        <v>20</v>
      </c>
      <c r="G56" s="10">
        <v>14</v>
      </c>
      <c r="H56" s="10">
        <v>20008</v>
      </c>
      <c r="I56" s="10">
        <v>0</v>
      </c>
      <c r="J56" s="1">
        <f t="shared" si="0"/>
        <v>257302.87999999998</v>
      </c>
      <c r="K56" s="1">
        <f t="shared" si="1"/>
        <v>10404.16</v>
      </c>
      <c r="L56" s="1">
        <f t="shared" si="2"/>
        <v>400160</v>
      </c>
      <c r="M56" s="1">
        <f t="shared" si="3"/>
        <v>280112</v>
      </c>
    </row>
    <row r="57" spans="1:13" x14ac:dyDescent="0.2">
      <c r="A57" s="11" t="s">
        <v>16</v>
      </c>
      <c r="B57" s="12">
        <v>42413</v>
      </c>
      <c r="C57" s="13">
        <v>87</v>
      </c>
      <c r="D57" s="27">
        <v>12.76</v>
      </c>
      <c r="E57" s="28">
        <v>0.6</v>
      </c>
      <c r="F57" s="29">
        <v>21.3</v>
      </c>
      <c r="G57" s="27">
        <v>15</v>
      </c>
      <c r="H57" s="30">
        <v>37039</v>
      </c>
      <c r="I57" s="30"/>
      <c r="J57" s="1">
        <f t="shared" si="0"/>
        <v>472617.64</v>
      </c>
      <c r="K57" s="1">
        <f t="shared" si="1"/>
        <v>22223.399999999998</v>
      </c>
      <c r="L57" s="1">
        <f t="shared" si="2"/>
        <v>788930.70000000007</v>
      </c>
      <c r="M57" s="1">
        <f t="shared" si="3"/>
        <v>555585</v>
      </c>
    </row>
    <row r="58" spans="1:13" x14ac:dyDescent="0.2">
      <c r="A58" s="11" t="s">
        <v>16</v>
      </c>
      <c r="B58" s="12">
        <v>42413</v>
      </c>
      <c r="C58" s="13">
        <v>87</v>
      </c>
      <c r="D58" s="27">
        <v>12.76</v>
      </c>
      <c r="E58" s="28">
        <v>0.6</v>
      </c>
      <c r="F58" s="29">
        <v>21.3</v>
      </c>
      <c r="G58" s="27">
        <v>15</v>
      </c>
      <c r="H58" s="30">
        <v>20090</v>
      </c>
      <c r="I58" s="30"/>
      <c r="J58" s="1">
        <f t="shared" si="0"/>
        <v>256348.4</v>
      </c>
      <c r="K58" s="1">
        <f t="shared" si="1"/>
        <v>12054</v>
      </c>
      <c r="L58" s="1">
        <f t="shared" si="2"/>
        <v>427917</v>
      </c>
      <c r="M58" s="1">
        <f t="shared" si="3"/>
        <v>301350</v>
      </c>
    </row>
    <row r="59" spans="1:13" x14ac:dyDescent="0.2">
      <c r="A59" s="9" t="s">
        <v>15</v>
      </c>
      <c r="B59" s="2">
        <v>42414</v>
      </c>
      <c r="C59" s="10">
        <v>87</v>
      </c>
      <c r="D59" s="10">
        <v>13.2</v>
      </c>
      <c r="E59" s="10">
        <v>0.53</v>
      </c>
      <c r="F59" s="10">
        <v>19.2</v>
      </c>
      <c r="G59" s="10">
        <v>13</v>
      </c>
      <c r="H59" s="10">
        <v>60039</v>
      </c>
      <c r="I59" s="10">
        <v>0</v>
      </c>
      <c r="J59" s="1">
        <f t="shared" si="0"/>
        <v>792514.79999999993</v>
      </c>
      <c r="K59" s="1">
        <f t="shared" si="1"/>
        <v>31820.670000000002</v>
      </c>
      <c r="L59" s="1">
        <f t="shared" si="2"/>
        <v>1152748.8</v>
      </c>
      <c r="M59" s="1">
        <f t="shared" si="3"/>
        <v>780507</v>
      </c>
    </row>
    <row r="60" spans="1:13" x14ac:dyDescent="0.2">
      <c r="A60" s="9" t="s">
        <v>15</v>
      </c>
      <c r="B60" s="2">
        <v>42414</v>
      </c>
      <c r="C60" s="10">
        <v>87</v>
      </c>
      <c r="D60" s="10">
        <v>13.2</v>
      </c>
      <c r="E60" s="10">
        <v>0.53</v>
      </c>
      <c r="F60" s="10">
        <v>19.2</v>
      </c>
      <c r="G60" s="10">
        <v>13</v>
      </c>
      <c r="H60" s="10">
        <v>15902</v>
      </c>
      <c r="I60" s="10">
        <v>0</v>
      </c>
      <c r="J60" s="1">
        <f t="shared" si="0"/>
        <v>209906.4</v>
      </c>
      <c r="K60" s="1">
        <f t="shared" si="1"/>
        <v>8428.0600000000013</v>
      </c>
      <c r="L60" s="1">
        <f t="shared" si="2"/>
        <v>305318.39999999997</v>
      </c>
      <c r="M60" s="1">
        <f t="shared" si="3"/>
        <v>206726</v>
      </c>
    </row>
    <row r="61" spans="1:13" s="8" customFormat="1" ht="15" hidden="1" x14ac:dyDescent="0.25">
      <c r="A61" s="1" t="s">
        <v>13</v>
      </c>
      <c r="B61" s="2">
        <v>42416</v>
      </c>
      <c r="C61" s="10" t="s">
        <v>18</v>
      </c>
      <c r="D61" s="10" t="s">
        <v>14</v>
      </c>
      <c r="E61" s="10" t="s">
        <v>14</v>
      </c>
      <c r="F61" s="10" t="s">
        <v>14</v>
      </c>
      <c r="G61" s="10" t="s">
        <v>14</v>
      </c>
      <c r="H61" s="31" t="s">
        <v>14</v>
      </c>
      <c r="I61" s="32">
        <v>60897</v>
      </c>
      <c r="J61" s="1">
        <v>0</v>
      </c>
      <c r="K61" s="1">
        <v>0</v>
      </c>
      <c r="L61" s="1">
        <v>0</v>
      </c>
      <c r="M61" s="1">
        <v>0</v>
      </c>
    </row>
    <row r="62" spans="1:13" x14ac:dyDescent="0.2">
      <c r="A62" s="1" t="s">
        <v>17</v>
      </c>
      <c r="B62" s="2">
        <v>42417</v>
      </c>
      <c r="C62" s="26">
        <v>84</v>
      </c>
      <c r="D62" s="33">
        <v>13.09</v>
      </c>
      <c r="E62" s="33">
        <v>0.68</v>
      </c>
      <c r="F62" s="34">
        <v>21.6</v>
      </c>
      <c r="G62" s="35">
        <v>15</v>
      </c>
      <c r="H62" s="31">
        <v>88506</v>
      </c>
      <c r="I62" s="31"/>
      <c r="J62" s="1">
        <f t="shared" ref="J62:J103" si="4">D62*H62</f>
        <v>1158543.54</v>
      </c>
      <c r="K62" s="1">
        <f t="shared" ref="K62:K103" si="5">E62*H62</f>
        <v>60184.08</v>
      </c>
      <c r="L62" s="1">
        <f t="shared" ref="L62:L103" si="6">F62*H62</f>
        <v>1911729.6</v>
      </c>
      <c r="M62" s="1">
        <f t="shared" ref="M62:M103" si="7">G62*H62</f>
        <v>1327590</v>
      </c>
    </row>
    <row r="63" spans="1:13" x14ac:dyDescent="0.2">
      <c r="A63" s="9" t="s">
        <v>15</v>
      </c>
      <c r="B63" s="2">
        <v>42422</v>
      </c>
      <c r="C63" s="10">
        <v>87</v>
      </c>
      <c r="D63" s="10">
        <v>13.05</v>
      </c>
      <c r="E63" s="10">
        <v>0.63</v>
      </c>
      <c r="F63" s="10">
        <v>20</v>
      </c>
      <c r="G63" s="10">
        <v>9</v>
      </c>
      <c r="H63" s="10">
        <v>46804</v>
      </c>
      <c r="I63" s="10">
        <v>0</v>
      </c>
      <c r="J63" s="1">
        <f t="shared" si="4"/>
        <v>610792.20000000007</v>
      </c>
      <c r="K63" s="1">
        <f t="shared" si="5"/>
        <v>29486.52</v>
      </c>
      <c r="L63" s="1">
        <f t="shared" si="6"/>
        <v>936080</v>
      </c>
      <c r="M63" s="1">
        <f t="shared" si="7"/>
        <v>421236</v>
      </c>
    </row>
    <row r="64" spans="1:13" x14ac:dyDescent="0.2">
      <c r="A64" s="11" t="s">
        <v>16</v>
      </c>
      <c r="B64" s="12">
        <v>42422</v>
      </c>
      <c r="C64" s="13">
        <v>87</v>
      </c>
      <c r="D64" s="27">
        <v>12.74</v>
      </c>
      <c r="E64" s="28">
        <v>0.67</v>
      </c>
      <c r="F64" s="29">
        <v>22.8</v>
      </c>
      <c r="G64" s="27">
        <v>9</v>
      </c>
      <c r="H64" s="30">
        <v>9989</v>
      </c>
      <c r="I64" s="30"/>
      <c r="J64" s="1">
        <f t="shared" si="4"/>
        <v>127259.86</v>
      </c>
      <c r="K64" s="1">
        <f t="shared" si="5"/>
        <v>6692.63</v>
      </c>
      <c r="L64" s="1">
        <f t="shared" si="6"/>
        <v>227749.2</v>
      </c>
      <c r="M64" s="1">
        <f t="shared" si="7"/>
        <v>89901</v>
      </c>
    </row>
    <row r="65" spans="1:13" x14ac:dyDescent="0.2">
      <c r="A65" s="11" t="s">
        <v>16</v>
      </c>
      <c r="B65" s="12">
        <v>42422</v>
      </c>
      <c r="C65" s="13">
        <v>87</v>
      </c>
      <c r="D65" s="27">
        <v>12.74</v>
      </c>
      <c r="E65" s="28">
        <v>0.67</v>
      </c>
      <c r="F65" s="29">
        <v>22.8</v>
      </c>
      <c r="G65" s="27">
        <v>9</v>
      </c>
      <c r="H65" s="30">
        <v>29999</v>
      </c>
      <c r="I65" s="30"/>
      <c r="J65" s="1">
        <f t="shared" si="4"/>
        <v>382187.26</v>
      </c>
      <c r="K65" s="1">
        <f t="shared" si="5"/>
        <v>20099.330000000002</v>
      </c>
      <c r="L65" s="1">
        <f t="shared" si="6"/>
        <v>683977.20000000007</v>
      </c>
      <c r="M65" s="1">
        <f t="shared" si="7"/>
        <v>269991</v>
      </c>
    </row>
    <row r="66" spans="1:13" s="8" customFormat="1" ht="15" hidden="1" x14ac:dyDescent="0.25">
      <c r="A66" s="1" t="s">
        <v>17</v>
      </c>
      <c r="B66" s="36">
        <v>42422</v>
      </c>
      <c r="C66" s="26" t="s">
        <v>18</v>
      </c>
      <c r="D66" s="33"/>
      <c r="E66" s="33"/>
      <c r="F66" s="34"/>
      <c r="G66" s="35"/>
      <c r="H66" s="31"/>
      <c r="I66" s="31">
        <v>17600</v>
      </c>
      <c r="J66" s="1">
        <f t="shared" si="4"/>
        <v>0</v>
      </c>
      <c r="K66" s="1">
        <f t="shared" si="5"/>
        <v>0</v>
      </c>
      <c r="L66" s="1">
        <f t="shared" si="6"/>
        <v>0</v>
      </c>
      <c r="M66" s="1">
        <f t="shared" si="7"/>
        <v>0</v>
      </c>
    </row>
    <row r="67" spans="1:13" s="8" customFormat="1" ht="15" hidden="1" x14ac:dyDescent="0.25">
      <c r="A67" s="9" t="s">
        <v>15</v>
      </c>
      <c r="B67" s="2">
        <v>42423</v>
      </c>
      <c r="C67" s="26" t="s">
        <v>18</v>
      </c>
      <c r="D67" s="1"/>
      <c r="E67" s="1"/>
      <c r="F67" s="1"/>
      <c r="G67" s="1"/>
      <c r="H67" s="10"/>
      <c r="I67" s="10">
        <v>14941</v>
      </c>
      <c r="J67" s="1">
        <f t="shared" si="4"/>
        <v>0</v>
      </c>
      <c r="K67" s="1">
        <f t="shared" si="5"/>
        <v>0</v>
      </c>
      <c r="L67" s="1">
        <f t="shared" si="6"/>
        <v>0</v>
      </c>
      <c r="M67" s="1">
        <f t="shared" si="7"/>
        <v>0</v>
      </c>
    </row>
    <row r="68" spans="1:13" x14ac:dyDescent="0.2">
      <c r="A68" s="11" t="s">
        <v>16</v>
      </c>
      <c r="B68" s="12">
        <v>42423</v>
      </c>
      <c r="C68" s="13">
        <v>87</v>
      </c>
      <c r="D68" s="27">
        <v>12.69</v>
      </c>
      <c r="E68" s="27">
        <v>0.71</v>
      </c>
      <c r="F68" s="29">
        <v>22.8</v>
      </c>
      <c r="G68" s="27">
        <v>11</v>
      </c>
      <c r="H68" s="30">
        <v>59901</v>
      </c>
      <c r="I68" s="30"/>
      <c r="J68" s="1">
        <f t="shared" si="4"/>
        <v>760143.69</v>
      </c>
      <c r="K68" s="1">
        <f t="shared" si="5"/>
        <v>42529.71</v>
      </c>
      <c r="L68" s="1">
        <f t="shared" si="6"/>
        <v>1365742.8</v>
      </c>
      <c r="M68" s="1">
        <f t="shared" si="7"/>
        <v>658911</v>
      </c>
    </row>
    <row r="69" spans="1:13" x14ac:dyDescent="0.2">
      <c r="A69" s="9" t="s">
        <v>15</v>
      </c>
      <c r="B69" s="2">
        <v>42424</v>
      </c>
      <c r="C69" s="10">
        <v>87</v>
      </c>
      <c r="D69" s="10">
        <v>13.1</v>
      </c>
      <c r="E69" s="10">
        <v>0.61</v>
      </c>
      <c r="F69" s="10">
        <v>20.3</v>
      </c>
      <c r="G69" s="10">
        <v>10</v>
      </c>
      <c r="H69" s="10">
        <v>54938</v>
      </c>
      <c r="I69" s="10">
        <v>0</v>
      </c>
      <c r="J69" s="1">
        <f t="shared" si="4"/>
        <v>719687.79999999993</v>
      </c>
      <c r="K69" s="1">
        <f t="shared" si="5"/>
        <v>33512.18</v>
      </c>
      <c r="L69" s="1">
        <f t="shared" si="6"/>
        <v>1115241.4000000001</v>
      </c>
      <c r="M69" s="1">
        <f t="shared" si="7"/>
        <v>549380</v>
      </c>
    </row>
    <row r="70" spans="1:13" x14ac:dyDescent="0.2">
      <c r="A70" s="9" t="s">
        <v>15</v>
      </c>
      <c r="B70" s="2">
        <v>42424</v>
      </c>
      <c r="C70" s="10">
        <v>87</v>
      </c>
      <c r="D70" s="10">
        <v>13.1</v>
      </c>
      <c r="E70" s="10">
        <v>0.61</v>
      </c>
      <c r="F70" s="10">
        <v>20.3</v>
      </c>
      <c r="G70" s="10">
        <v>10</v>
      </c>
      <c r="H70" s="10">
        <v>25965</v>
      </c>
      <c r="I70" s="10">
        <v>0</v>
      </c>
      <c r="J70" s="1">
        <f t="shared" si="4"/>
        <v>340141.5</v>
      </c>
      <c r="K70" s="1">
        <f t="shared" si="5"/>
        <v>15838.65</v>
      </c>
      <c r="L70" s="1">
        <f t="shared" si="6"/>
        <v>527089.5</v>
      </c>
      <c r="M70" s="1">
        <f t="shared" si="7"/>
        <v>259650</v>
      </c>
    </row>
    <row r="71" spans="1:13" s="8" customFormat="1" ht="15" hidden="1" x14ac:dyDescent="0.25">
      <c r="A71" s="11" t="s">
        <v>16</v>
      </c>
      <c r="B71" s="12">
        <v>42424</v>
      </c>
      <c r="C71" s="13" t="s">
        <v>18</v>
      </c>
      <c r="D71" s="27"/>
      <c r="E71" s="28"/>
      <c r="F71" s="29"/>
      <c r="G71" s="29"/>
      <c r="H71" s="30"/>
      <c r="I71" s="30">
        <v>18010</v>
      </c>
      <c r="J71" s="1">
        <f t="shared" si="4"/>
        <v>0</v>
      </c>
      <c r="K71" s="1">
        <f t="shared" si="5"/>
        <v>0</v>
      </c>
      <c r="L71" s="1">
        <f t="shared" si="6"/>
        <v>0</v>
      </c>
      <c r="M71" s="1">
        <f t="shared" si="7"/>
        <v>0</v>
      </c>
    </row>
    <row r="72" spans="1:13" x14ac:dyDescent="0.2">
      <c r="A72" s="1" t="s">
        <v>13</v>
      </c>
      <c r="B72" s="2">
        <v>42430</v>
      </c>
      <c r="C72" s="10">
        <v>87.2</v>
      </c>
      <c r="D72" s="10">
        <v>12.94</v>
      </c>
      <c r="E72" s="10">
        <v>0.76</v>
      </c>
      <c r="F72" s="10">
        <v>26.3</v>
      </c>
      <c r="G72" s="10">
        <v>8</v>
      </c>
      <c r="H72" s="31">
        <v>80024</v>
      </c>
      <c r="I72" s="32" t="s">
        <v>14</v>
      </c>
      <c r="J72" s="1">
        <f t="shared" si="4"/>
        <v>1035510.5599999999</v>
      </c>
      <c r="K72" s="1">
        <f t="shared" si="5"/>
        <v>60818.239999999998</v>
      </c>
      <c r="L72" s="1">
        <f t="shared" si="6"/>
        <v>2104631.2000000002</v>
      </c>
      <c r="M72" s="1">
        <f t="shared" si="7"/>
        <v>640192</v>
      </c>
    </row>
    <row r="73" spans="1:13" x14ac:dyDescent="0.2">
      <c r="A73" s="11" t="s">
        <v>16</v>
      </c>
      <c r="B73" s="12">
        <v>42433</v>
      </c>
      <c r="C73" s="13">
        <v>87</v>
      </c>
      <c r="D73" s="27">
        <v>13.26</v>
      </c>
      <c r="E73" s="27">
        <v>0.59</v>
      </c>
      <c r="F73" s="29">
        <v>21.8</v>
      </c>
      <c r="G73" s="27">
        <v>16</v>
      </c>
      <c r="H73" s="30">
        <v>59905</v>
      </c>
      <c r="I73" s="30"/>
      <c r="J73" s="1">
        <f t="shared" si="4"/>
        <v>794340.29999999993</v>
      </c>
      <c r="K73" s="1">
        <f t="shared" si="5"/>
        <v>35343.949999999997</v>
      </c>
      <c r="L73" s="1">
        <f t="shared" si="6"/>
        <v>1305929</v>
      </c>
      <c r="M73" s="1">
        <f t="shared" si="7"/>
        <v>958480</v>
      </c>
    </row>
    <row r="74" spans="1:13" x14ac:dyDescent="0.2">
      <c r="A74" s="11" t="s">
        <v>16</v>
      </c>
      <c r="B74" s="12">
        <v>42433</v>
      </c>
      <c r="C74" s="13">
        <v>87</v>
      </c>
      <c r="D74" s="27">
        <v>13.26</v>
      </c>
      <c r="E74" s="27">
        <v>0.59</v>
      </c>
      <c r="F74" s="29">
        <v>21.8</v>
      </c>
      <c r="G74" s="27">
        <v>16</v>
      </c>
      <c r="H74" s="30">
        <v>9995</v>
      </c>
      <c r="I74" s="30"/>
      <c r="J74" s="1">
        <f t="shared" si="4"/>
        <v>132533.70000000001</v>
      </c>
      <c r="K74" s="1">
        <f t="shared" si="5"/>
        <v>5897.0499999999993</v>
      </c>
      <c r="L74" s="1">
        <f t="shared" si="6"/>
        <v>217891</v>
      </c>
      <c r="M74" s="1">
        <f t="shared" si="7"/>
        <v>159920</v>
      </c>
    </row>
    <row r="75" spans="1:13" x14ac:dyDescent="0.2">
      <c r="A75" s="9" t="s">
        <v>15</v>
      </c>
      <c r="B75" s="2">
        <v>42434</v>
      </c>
      <c r="C75" s="10">
        <v>87</v>
      </c>
      <c r="D75" s="10">
        <v>13.72</v>
      </c>
      <c r="E75" s="10">
        <v>0.52</v>
      </c>
      <c r="F75" s="10">
        <v>19.600000000000001</v>
      </c>
      <c r="G75" s="10">
        <v>13</v>
      </c>
      <c r="H75" s="10">
        <v>76636</v>
      </c>
      <c r="I75" s="10">
        <v>0</v>
      </c>
      <c r="J75" s="1">
        <f t="shared" si="4"/>
        <v>1051445.9200000002</v>
      </c>
      <c r="K75" s="1">
        <f t="shared" si="5"/>
        <v>39850.720000000001</v>
      </c>
      <c r="L75" s="1">
        <f t="shared" si="6"/>
        <v>1502065.6</v>
      </c>
      <c r="M75" s="1">
        <f t="shared" si="7"/>
        <v>996268</v>
      </c>
    </row>
    <row r="76" spans="1:13" x14ac:dyDescent="0.2">
      <c r="A76" s="9" t="s">
        <v>15</v>
      </c>
      <c r="B76" s="2">
        <v>42434</v>
      </c>
      <c r="C76" s="10">
        <v>87</v>
      </c>
      <c r="D76" s="10">
        <v>13.72</v>
      </c>
      <c r="E76" s="10">
        <v>0.52</v>
      </c>
      <c r="F76" s="10">
        <v>19.600000000000001</v>
      </c>
      <c r="G76" s="10">
        <v>13</v>
      </c>
      <c r="H76" s="10">
        <v>28322</v>
      </c>
      <c r="I76" s="10">
        <v>0</v>
      </c>
      <c r="J76" s="1">
        <f t="shared" si="4"/>
        <v>388577.84</v>
      </c>
      <c r="K76" s="1">
        <f t="shared" si="5"/>
        <v>14727.44</v>
      </c>
      <c r="L76" s="1">
        <f t="shared" si="6"/>
        <v>555111.20000000007</v>
      </c>
      <c r="M76" s="1">
        <f t="shared" si="7"/>
        <v>368186</v>
      </c>
    </row>
    <row r="77" spans="1:13" x14ac:dyDescent="0.2">
      <c r="A77" s="1" t="s">
        <v>17</v>
      </c>
      <c r="B77" s="2">
        <v>42434</v>
      </c>
      <c r="C77" s="26">
        <v>83.8</v>
      </c>
      <c r="D77" s="33">
        <v>13.37</v>
      </c>
      <c r="E77" s="33">
        <v>0.6</v>
      </c>
      <c r="F77" s="34">
        <v>22.1</v>
      </c>
      <c r="G77" s="34">
        <v>16</v>
      </c>
      <c r="H77" s="31">
        <v>40872</v>
      </c>
      <c r="I77" s="31"/>
      <c r="J77" s="1">
        <f t="shared" si="4"/>
        <v>546458.64</v>
      </c>
      <c r="K77" s="1">
        <f t="shared" si="5"/>
        <v>24523.200000000001</v>
      </c>
      <c r="L77" s="1">
        <f t="shared" si="6"/>
        <v>903271.20000000007</v>
      </c>
      <c r="M77" s="1">
        <f t="shared" si="7"/>
        <v>653952</v>
      </c>
    </row>
    <row r="78" spans="1:13" x14ac:dyDescent="0.2">
      <c r="A78" s="1" t="s">
        <v>13</v>
      </c>
      <c r="B78" s="2">
        <v>42435</v>
      </c>
      <c r="C78" s="10">
        <v>82.9</v>
      </c>
      <c r="D78" s="10">
        <v>9.16</v>
      </c>
      <c r="E78" s="10">
        <v>0.4</v>
      </c>
      <c r="F78" s="10">
        <v>19.5</v>
      </c>
      <c r="G78" s="10">
        <v>8</v>
      </c>
      <c r="H78" s="31">
        <v>84765</v>
      </c>
      <c r="I78" s="32" t="s">
        <v>14</v>
      </c>
      <c r="J78" s="1">
        <f t="shared" si="4"/>
        <v>776447.4</v>
      </c>
      <c r="K78" s="1">
        <f t="shared" si="5"/>
        <v>33906</v>
      </c>
      <c r="L78" s="1">
        <f t="shared" si="6"/>
        <v>1652917.5</v>
      </c>
      <c r="M78" s="1">
        <f t="shared" si="7"/>
        <v>678120</v>
      </c>
    </row>
    <row r="79" spans="1:13" s="8" customFormat="1" ht="15" hidden="1" x14ac:dyDescent="0.25">
      <c r="A79" s="1" t="s">
        <v>17</v>
      </c>
      <c r="B79" s="2">
        <v>42436</v>
      </c>
      <c r="C79" s="26" t="s">
        <v>18</v>
      </c>
      <c r="D79" s="33"/>
      <c r="E79" s="33"/>
      <c r="F79" s="34"/>
      <c r="G79" s="34"/>
      <c r="H79" s="31"/>
      <c r="I79" s="31">
        <v>17666</v>
      </c>
      <c r="J79" s="1">
        <f t="shared" si="4"/>
        <v>0</v>
      </c>
      <c r="K79" s="1">
        <f t="shared" si="5"/>
        <v>0</v>
      </c>
      <c r="L79" s="1">
        <f t="shared" si="6"/>
        <v>0</v>
      </c>
      <c r="M79" s="1">
        <f t="shared" si="7"/>
        <v>0</v>
      </c>
    </row>
    <row r="80" spans="1:13" s="8" customFormat="1" ht="15" hidden="1" x14ac:dyDescent="0.25">
      <c r="A80" s="9" t="s">
        <v>15</v>
      </c>
      <c r="B80" s="2">
        <v>42437</v>
      </c>
      <c r="C80" s="26" t="s">
        <v>18</v>
      </c>
      <c r="D80" s="1"/>
      <c r="E80" s="1"/>
      <c r="F80" s="1"/>
      <c r="G80" s="1"/>
      <c r="H80" s="10"/>
      <c r="I80" s="10">
        <v>38010</v>
      </c>
      <c r="J80" s="1">
        <f t="shared" si="4"/>
        <v>0</v>
      </c>
      <c r="K80" s="1">
        <f t="shared" si="5"/>
        <v>0</v>
      </c>
      <c r="L80" s="1">
        <f t="shared" si="6"/>
        <v>0</v>
      </c>
      <c r="M80" s="1">
        <f t="shared" si="7"/>
        <v>0</v>
      </c>
    </row>
    <row r="81" spans="1:13" x14ac:dyDescent="0.2">
      <c r="A81" s="9" t="s">
        <v>15</v>
      </c>
      <c r="B81" s="2">
        <v>42438</v>
      </c>
      <c r="C81" s="10">
        <v>87</v>
      </c>
      <c r="D81" s="10">
        <v>10.18</v>
      </c>
      <c r="E81" s="10">
        <v>0.54</v>
      </c>
      <c r="F81" s="10">
        <v>18.5</v>
      </c>
      <c r="G81" s="10">
        <v>13</v>
      </c>
      <c r="H81" s="10">
        <v>60292</v>
      </c>
      <c r="I81" s="10">
        <v>0</v>
      </c>
      <c r="J81" s="1">
        <f t="shared" si="4"/>
        <v>613772.55999999994</v>
      </c>
      <c r="K81" s="1">
        <f t="shared" si="5"/>
        <v>32557.680000000004</v>
      </c>
      <c r="L81" s="1">
        <f t="shared" si="6"/>
        <v>1115402</v>
      </c>
      <c r="M81" s="1">
        <f t="shared" si="7"/>
        <v>783796</v>
      </c>
    </row>
    <row r="82" spans="1:13" x14ac:dyDescent="0.2">
      <c r="A82" s="9" t="s">
        <v>15</v>
      </c>
      <c r="B82" s="2">
        <v>42438</v>
      </c>
      <c r="C82" s="10">
        <v>87</v>
      </c>
      <c r="D82" s="10">
        <v>10.18</v>
      </c>
      <c r="E82" s="10">
        <v>0.54</v>
      </c>
      <c r="F82" s="10">
        <v>18.5</v>
      </c>
      <c r="G82" s="10">
        <v>13</v>
      </c>
      <c r="H82" s="10">
        <v>44551</v>
      </c>
      <c r="I82" s="10">
        <v>0</v>
      </c>
      <c r="J82" s="1">
        <f t="shared" si="4"/>
        <v>453529.18</v>
      </c>
      <c r="K82" s="1">
        <f t="shared" si="5"/>
        <v>24057.54</v>
      </c>
      <c r="L82" s="1">
        <f t="shared" si="6"/>
        <v>824193.5</v>
      </c>
      <c r="M82" s="1">
        <f t="shared" si="7"/>
        <v>579163</v>
      </c>
    </row>
    <row r="83" spans="1:13" s="8" customFormat="1" ht="15" hidden="1" x14ac:dyDescent="0.25">
      <c r="A83" s="11" t="s">
        <v>16</v>
      </c>
      <c r="B83" s="12">
        <v>42438</v>
      </c>
      <c r="C83" s="13" t="s">
        <v>18</v>
      </c>
      <c r="D83" s="27"/>
      <c r="E83" s="27"/>
      <c r="F83" s="29"/>
      <c r="G83" s="27"/>
      <c r="H83" s="30"/>
      <c r="I83" s="30">
        <v>15010</v>
      </c>
      <c r="J83" s="1">
        <f t="shared" si="4"/>
        <v>0</v>
      </c>
      <c r="K83" s="1">
        <f t="shared" si="5"/>
        <v>0</v>
      </c>
      <c r="L83" s="1">
        <f t="shared" si="6"/>
        <v>0</v>
      </c>
      <c r="M83" s="1">
        <f t="shared" si="7"/>
        <v>0</v>
      </c>
    </row>
    <row r="84" spans="1:13" x14ac:dyDescent="0.2">
      <c r="A84" s="11" t="s">
        <v>16</v>
      </c>
      <c r="B84" s="12">
        <v>42438</v>
      </c>
      <c r="C84" s="13">
        <v>87</v>
      </c>
      <c r="D84" s="27">
        <v>9.42</v>
      </c>
      <c r="E84" s="28">
        <v>0.6</v>
      </c>
      <c r="F84" s="29">
        <v>21</v>
      </c>
      <c r="G84" s="27">
        <v>15</v>
      </c>
      <c r="H84" s="30">
        <v>47837</v>
      </c>
      <c r="I84" s="30"/>
      <c r="J84" s="1">
        <f t="shared" si="4"/>
        <v>450624.54</v>
      </c>
      <c r="K84" s="1">
        <f t="shared" si="5"/>
        <v>28702.2</v>
      </c>
      <c r="L84" s="1">
        <f t="shared" si="6"/>
        <v>1004577</v>
      </c>
      <c r="M84" s="1">
        <f t="shared" si="7"/>
        <v>717555</v>
      </c>
    </row>
    <row r="85" spans="1:13" x14ac:dyDescent="0.2">
      <c r="A85" s="11" t="s">
        <v>16</v>
      </c>
      <c r="B85" s="12">
        <v>42438</v>
      </c>
      <c r="C85" s="13">
        <v>87</v>
      </c>
      <c r="D85" s="27">
        <v>9.42</v>
      </c>
      <c r="E85" s="28">
        <v>0.6</v>
      </c>
      <c r="F85" s="29">
        <v>21</v>
      </c>
      <c r="G85" s="27">
        <v>15</v>
      </c>
      <c r="H85" s="30">
        <v>71809</v>
      </c>
      <c r="I85" s="30"/>
      <c r="J85" s="1">
        <f t="shared" si="4"/>
        <v>676440.78</v>
      </c>
      <c r="K85" s="1">
        <f t="shared" si="5"/>
        <v>43085.4</v>
      </c>
      <c r="L85" s="1">
        <f t="shared" si="6"/>
        <v>1507989</v>
      </c>
      <c r="M85" s="1">
        <f t="shared" si="7"/>
        <v>1077135</v>
      </c>
    </row>
    <row r="86" spans="1:13" x14ac:dyDescent="0.2">
      <c r="A86" s="11" t="s">
        <v>16</v>
      </c>
      <c r="B86" s="12">
        <v>42440</v>
      </c>
      <c r="C86" s="13">
        <v>87</v>
      </c>
      <c r="D86" s="27">
        <v>9.4700000000000006</v>
      </c>
      <c r="E86" s="28">
        <v>0.6</v>
      </c>
      <c r="F86" s="29">
        <v>21</v>
      </c>
      <c r="G86" s="27">
        <v>18</v>
      </c>
      <c r="H86" s="30">
        <v>19684</v>
      </c>
      <c r="I86" s="30"/>
      <c r="J86" s="1">
        <f t="shared" si="4"/>
        <v>186407.48</v>
      </c>
      <c r="K86" s="1">
        <f t="shared" si="5"/>
        <v>11810.4</v>
      </c>
      <c r="L86" s="1">
        <f t="shared" si="6"/>
        <v>413364</v>
      </c>
      <c r="M86" s="1">
        <f t="shared" si="7"/>
        <v>354312</v>
      </c>
    </row>
    <row r="87" spans="1:13" x14ac:dyDescent="0.2">
      <c r="A87" s="9" t="s">
        <v>15</v>
      </c>
      <c r="B87" s="2">
        <v>42441</v>
      </c>
      <c r="C87" s="10">
        <v>87</v>
      </c>
      <c r="D87" s="10">
        <v>10.24</v>
      </c>
      <c r="E87" s="10">
        <v>0.53</v>
      </c>
      <c r="F87" s="10">
        <v>18.600000000000001</v>
      </c>
      <c r="G87" s="10">
        <v>17</v>
      </c>
      <c r="H87" s="10">
        <v>44925</v>
      </c>
      <c r="I87" s="10">
        <v>0</v>
      </c>
      <c r="J87" s="1">
        <f t="shared" si="4"/>
        <v>460032</v>
      </c>
      <c r="K87" s="1">
        <f t="shared" si="5"/>
        <v>23810.25</v>
      </c>
      <c r="L87" s="1">
        <f t="shared" si="6"/>
        <v>835605.00000000012</v>
      </c>
      <c r="M87" s="1">
        <f t="shared" si="7"/>
        <v>763725</v>
      </c>
    </row>
    <row r="88" spans="1:13" x14ac:dyDescent="0.2">
      <c r="A88" s="9" t="s">
        <v>15</v>
      </c>
      <c r="B88" s="2">
        <v>42441</v>
      </c>
      <c r="C88" s="10">
        <v>87</v>
      </c>
      <c r="D88" s="10">
        <v>10.24</v>
      </c>
      <c r="E88" s="10">
        <v>0.53</v>
      </c>
      <c r="F88" s="10">
        <v>18.600000000000001</v>
      </c>
      <c r="G88" s="10">
        <v>17</v>
      </c>
      <c r="H88" s="10">
        <v>30950</v>
      </c>
      <c r="I88" s="10">
        <v>0</v>
      </c>
      <c r="J88" s="1">
        <f t="shared" si="4"/>
        <v>316928</v>
      </c>
      <c r="K88" s="1">
        <f t="shared" si="5"/>
        <v>16403.5</v>
      </c>
      <c r="L88" s="1">
        <f t="shared" si="6"/>
        <v>575670</v>
      </c>
      <c r="M88" s="1">
        <f t="shared" si="7"/>
        <v>526150</v>
      </c>
    </row>
    <row r="89" spans="1:13" x14ac:dyDescent="0.2">
      <c r="A89" s="11" t="s">
        <v>16</v>
      </c>
      <c r="B89" s="12">
        <v>42447</v>
      </c>
      <c r="C89" s="13">
        <v>87</v>
      </c>
      <c r="D89" s="27">
        <v>9.6999999999999993</v>
      </c>
      <c r="E89" s="27">
        <v>0.54</v>
      </c>
      <c r="F89" s="29">
        <v>17.5</v>
      </c>
      <c r="G89" s="27">
        <v>23</v>
      </c>
      <c r="H89" s="30">
        <v>17051</v>
      </c>
      <c r="I89" s="30"/>
      <c r="J89" s="1">
        <f t="shared" si="4"/>
        <v>165394.69999999998</v>
      </c>
      <c r="K89" s="1">
        <f t="shared" si="5"/>
        <v>9207.5400000000009</v>
      </c>
      <c r="L89" s="1">
        <f t="shared" si="6"/>
        <v>298392.5</v>
      </c>
      <c r="M89" s="1">
        <f t="shared" si="7"/>
        <v>392173</v>
      </c>
    </row>
    <row r="90" spans="1:13" x14ac:dyDescent="0.2">
      <c r="A90" s="11" t="s">
        <v>16</v>
      </c>
      <c r="B90" s="12">
        <v>42447</v>
      </c>
      <c r="C90" s="13">
        <v>91</v>
      </c>
      <c r="D90" s="27">
        <v>8.91</v>
      </c>
      <c r="E90" s="28">
        <v>0.2</v>
      </c>
      <c r="F90" s="29">
        <v>10.9</v>
      </c>
      <c r="G90" s="27">
        <v>8</v>
      </c>
      <c r="H90" s="30">
        <v>18009</v>
      </c>
      <c r="I90" s="30"/>
      <c r="J90" s="1">
        <f t="shared" si="4"/>
        <v>160460.19</v>
      </c>
      <c r="K90" s="1">
        <f t="shared" si="5"/>
        <v>3601.8</v>
      </c>
      <c r="L90" s="1">
        <f t="shared" si="6"/>
        <v>196298.1</v>
      </c>
      <c r="M90" s="1">
        <f t="shared" si="7"/>
        <v>144072</v>
      </c>
    </row>
    <row r="91" spans="1:13" x14ac:dyDescent="0.2">
      <c r="A91" s="9" t="s">
        <v>15</v>
      </c>
      <c r="B91" s="2">
        <v>42448</v>
      </c>
      <c r="C91" s="10">
        <v>87</v>
      </c>
      <c r="D91" s="10">
        <v>10.52</v>
      </c>
      <c r="E91" s="10">
        <v>0.49</v>
      </c>
      <c r="F91" s="10">
        <v>15.4</v>
      </c>
      <c r="G91" s="10">
        <v>19</v>
      </c>
      <c r="H91" s="10">
        <v>90232</v>
      </c>
      <c r="I91" s="10">
        <v>0</v>
      </c>
      <c r="J91" s="1">
        <f t="shared" si="4"/>
        <v>949240.64</v>
      </c>
      <c r="K91" s="1">
        <f t="shared" si="5"/>
        <v>44213.68</v>
      </c>
      <c r="L91" s="1">
        <f t="shared" si="6"/>
        <v>1389572.8</v>
      </c>
      <c r="M91" s="1">
        <f t="shared" si="7"/>
        <v>1714408</v>
      </c>
    </row>
    <row r="92" spans="1:13" x14ac:dyDescent="0.2">
      <c r="A92" s="9" t="s">
        <v>15</v>
      </c>
      <c r="B92" s="2">
        <v>42448</v>
      </c>
      <c r="C92" s="10">
        <v>87</v>
      </c>
      <c r="D92" s="10">
        <v>10.52</v>
      </c>
      <c r="E92" s="10">
        <v>0.49</v>
      </c>
      <c r="F92" s="10">
        <v>15.4</v>
      </c>
      <c r="G92" s="10">
        <v>19</v>
      </c>
      <c r="H92" s="10">
        <v>33444</v>
      </c>
      <c r="I92" s="1"/>
      <c r="J92" s="1">
        <f t="shared" si="4"/>
        <v>351830.88</v>
      </c>
      <c r="K92" s="1">
        <f t="shared" si="5"/>
        <v>16387.560000000001</v>
      </c>
      <c r="L92" s="1">
        <f t="shared" si="6"/>
        <v>515037.60000000003</v>
      </c>
      <c r="M92" s="1">
        <f t="shared" si="7"/>
        <v>635436</v>
      </c>
    </row>
    <row r="93" spans="1:13" x14ac:dyDescent="0.2">
      <c r="A93" s="9" t="s">
        <v>15</v>
      </c>
      <c r="B93" s="2">
        <v>42448</v>
      </c>
      <c r="C93" s="10">
        <v>91</v>
      </c>
      <c r="D93" s="10">
        <v>9.58</v>
      </c>
      <c r="E93" s="10">
        <v>0.18</v>
      </c>
      <c r="F93" s="10">
        <v>10</v>
      </c>
      <c r="G93" s="10">
        <v>7</v>
      </c>
      <c r="H93" s="10">
        <v>20097</v>
      </c>
      <c r="I93" s="10">
        <v>0</v>
      </c>
      <c r="J93" s="1">
        <f t="shared" si="4"/>
        <v>192529.26</v>
      </c>
      <c r="K93" s="1">
        <f t="shared" si="5"/>
        <v>3617.46</v>
      </c>
      <c r="L93" s="1">
        <f t="shared" si="6"/>
        <v>200970</v>
      </c>
      <c r="M93" s="1">
        <f t="shared" si="7"/>
        <v>140679</v>
      </c>
    </row>
    <row r="94" spans="1:13" x14ac:dyDescent="0.2">
      <c r="A94" s="1" t="s">
        <v>17</v>
      </c>
      <c r="B94" s="36">
        <v>42449</v>
      </c>
      <c r="C94" s="26">
        <v>84.2</v>
      </c>
      <c r="D94" s="33">
        <v>9.4499999999999993</v>
      </c>
      <c r="E94" s="33">
        <v>0.65</v>
      </c>
      <c r="F94" s="34">
        <v>19.899999999999999</v>
      </c>
      <c r="G94" s="34">
        <v>28</v>
      </c>
      <c r="H94" s="31">
        <v>115262</v>
      </c>
      <c r="I94" s="31"/>
      <c r="J94" s="1">
        <f t="shared" si="4"/>
        <v>1089225.8999999999</v>
      </c>
      <c r="K94" s="1">
        <f t="shared" si="5"/>
        <v>74920.3</v>
      </c>
      <c r="L94" s="1">
        <f t="shared" si="6"/>
        <v>2293713.7999999998</v>
      </c>
      <c r="M94" s="1">
        <f t="shared" si="7"/>
        <v>3227336</v>
      </c>
    </row>
    <row r="95" spans="1:13" x14ac:dyDescent="0.2">
      <c r="A95" s="1" t="s">
        <v>13</v>
      </c>
      <c r="B95" s="2">
        <v>42450</v>
      </c>
      <c r="C95" s="10">
        <v>87.2</v>
      </c>
      <c r="D95" s="10">
        <v>13.15</v>
      </c>
      <c r="E95" s="10">
        <v>0.73</v>
      </c>
      <c r="F95" s="10">
        <v>26.4</v>
      </c>
      <c r="G95" s="10">
        <v>5</v>
      </c>
      <c r="H95" s="31">
        <v>149978</v>
      </c>
      <c r="I95" s="32" t="s">
        <v>14</v>
      </c>
      <c r="J95" s="1">
        <f t="shared" si="4"/>
        <v>1972210.7</v>
      </c>
      <c r="K95" s="1">
        <f t="shared" si="5"/>
        <v>109483.94</v>
      </c>
      <c r="L95" s="1">
        <f t="shared" si="6"/>
        <v>3959419.1999999997</v>
      </c>
      <c r="M95" s="1">
        <f t="shared" si="7"/>
        <v>749890</v>
      </c>
    </row>
    <row r="96" spans="1:13" s="8" customFormat="1" ht="15" hidden="1" x14ac:dyDescent="0.25">
      <c r="A96" s="1" t="s">
        <v>17</v>
      </c>
      <c r="B96" s="2">
        <v>42452</v>
      </c>
      <c r="C96" s="26" t="s">
        <v>18</v>
      </c>
      <c r="D96" s="33"/>
      <c r="E96" s="33"/>
      <c r="F96" s="34"/>
      <c r="G96" s="34"/>
      <c r="H96" s="31"/>
      <c r="I96" s="31">
        <v>20979</v>
      </c>
      <c r="J96" s="1">
        <f t="shared" si="4"/>
        <v>0</v>
      </c>
      <c r="K96" s="1">
        <f t="shared" si="5"/>
        <v>0</v>
      </c>
      <c r="L96" s="1">
        <f t="shared" si="6"/>
        <v>0</v>
      </c>
      <c r="M96" s="1">
        <f t="shared" si="7"/>
        <v>0</v>
      </c>
    </row>
    <row r="97" spans="1:16" x14ac:dyDescent="0.2">
      <c r="A97" s="9" t="s">
        <v>15</v>
      </c>
      <c r="B97" s="2">
        <v>42453</v>
      </c>
      <c r="C97" s="10">
        <v>87</v>
      </c>
      <c r="D97" s="10">
        <v>10.18</v>
      </c>
      <c r="E97" s="10">
        <v>0.62</v>
      </c>
      <c r="F97" s="10">
        <v>13.6</v>
      </c>
      <c r="G97" s="10">
        <v>22</v>
      </c>
      <c r="H97" s="10">
        <v>23192</v>
      </c>
      <c r="I97" s="10">
        <v>0</v>
      </c>
      <c r="J97" s="1">
        <f t="shared" si="4"/>
        <v>236094.56</v>
      </c>
      <c r="K97" s="1">
        <f t="shared" si="5"/>
        <v>14379.039999999999</v>
      </c>
      <c r="L97" s="1">
        <f t="shared" si="6"/>
        <v>315411.20000000001</v>
      </c>
      <c r="M97" s="1">
        <f t="shared" si="7"/>
        <v>510224</v>
      </c>
    </row>
    <row r="98" spans="1:16" s="8" customFormat="1" ht="15" hidden="1" x14ac:dyDescent="0.25">
      <c r="A98" s="9" t="s">
        <v>15</v>
      </c>
      <c r="B98" s="2">
        <v>42453</v>
      </c>
      <c r="C98" s="1" t="s">
        <v>18</v>
      </c>
      <c r="D98" s="1"/>
      <c r="E98" s="1"/>
      <c r="F98" s="1"/>
      <c r="G98" s="1"/>
      <c r="H98" s="10"/>
      <c r="I98" s="10">
        <v>24030</v>
      </c>
      <c r="J98" s="1">
        <f t="shared" si="4"/>
        <v>0</v>
      </c>
      <c r="K98" s="1">
        <f t="shared" si="5"/>
        <v>0</v>
      </c>
      <c r="L98" s="1">
        <f t="shared" si="6"/>
        <v>0</v>
      </c>
      <c r="M98" s="1">
        <f t="shared" si="7"/>
        <v>0</v>
      </c>
    </row>
    <row r="99" spans="1:16" x14ac:dyDescent="0.2">
      <c r="A99" s="11" t="s">
        <v>16</v>
      </c>
      <c r="B99" s="12">
        <v>42453</v>
      </c>
      <c r="C99" s="13">
        <v>87</v>
      </c>
      <c r="D99" s="27">
        <v>9.4499999999999993</v>
      </c>
      <c r="E99" s="27">
        <v>0.73</v>
      </c>
      <c r="F99" s="29">
        <v>15.5</v>
      </c>
      <c r="G99" s="27">
        <v>26</v>
      </c>
      <c r="H99" s="30">
        <v>45270</v>
      </c>
      <c r="I99" s="30"/>
      <c r="J99" s="1">
        <f t="shared" si="4"/>
        <v>427801.49999999994</v>
      </c>
      <c r="K99" s="1">
        <f t="shared" si="5"/>
        <v>33047.1</v>
      </c>
      <c r="L99" s="1">
        <f t="shared" si="6"/>
        <v>701685</v>
      </c>
      <c r="M99" s="1">
        <f t="shared" si="7"/>
        <v>1177020</v>
      </c>
    </row>
    <row r="100" spans="1:16" x14ac:dyDescent="0.2">
      <c r="A100" s="11" t="s">
        <v>16</v>
      </c>
      <c r="B100" s="12">
        <v>42453</v>
      </c>
      <c r="C100" s="13">
        <v>87</v>
      </c>
      <c r="D100" s="27">
        <v>9.4499999999999993</v>
      </c>
      <c r="E100" s="27">
        <v>0.73</v>
      </c>
      <c r="F100" s="29">
        <v>15.5</v>
      </c>
      <c r="G100" s="27">
        <v>26</v>
      </c>
      <c r="H100" s="30">
        <v>30322</v>
      </c>
      <c r="I100" s="30"/>
      <c r="J100" s="1">
        <f t="shared" si="4"/>
        <v>286542.89999999997</v>
      </c>
      <c r="K100" s="1">
        <f t="shared" si="5"/>
        <v>22135.059999999998</v>
      </c>
      <c r="L100" s="1">
        <f t="shared" si="6"/>
        <v>469991</v>
      </c>
      <c r="M100" s="1">
        <f t="shared" si="7"/>
        <v>788372</v>
      </c>
    </row>
    <row r="101" spans="1:16" x14ac:dyDescent="0.2">
      <c r="A101" s="9" t="s">
        <v>15</v>
      </c>
      <c r="B101" s="2">
        <v>42457</v>
      </c>
      <c r="C101" s="10">
        <v>87</v>
      </c>
      <c r="D101" s="10">
        <v>9.58</v>
      </c>
      <c r="E101" s="10">
        <v>0.74</v>
      </c>
      <c r="F101" s="10">
        <v>14.6</v>
      </c>
      <c r="G101" s="10">
        <v>19</v>
      </c>
      <c r="H101" s="10">
        <v>69991</v>
      </c>
      <c r="I101" s="10">
        <v>0</v>
      </c>
      <c r="J101" s="1">
        <f t="shared" si="4"/>
        <v>670513.78</v>
      </c>
      <c r="K101" s="1">
        <f t="shared" si="5"/>
        <v>51793.34</v>
      </c>
      <c r="L101" s="1">
        <f t="shared" si="6"/>
        <v>1021868.6</v>
      </c>
      <c r="M101" s="1">
        <f t="shared" si="7"/>
        <v>1329829</v>
      </c>
    </row>
    <row r="102" spans="1:16" x14ac:dyDescent="0.2">
      <c r="A102" s="37" t="s">
        <v>15</v>
      </c>
      <c r="B102" s="38">
        <v>42457</v>
      </c>
      <c r="C102" s="11">
        <v>87</v>
      </c>
      <c r="D102" s="11">
        <v>9.58</v>
      </c>
      <c r="E102" s="11">
        <v>0.74</v>
      </c>
      <c r="F102" s="11">
        <v>14.6</v>
      </c>
      <c r="G102" s="11">
        <v>19</v>
      </c>
      <c r="H102" s="11">
        <v>30297</v>
      </c>
      <c r="I102" s="11">
        <v>0</v>
      </c>
      <c r="J102" s="1">
        <f t="shared" si="4"/>
        <v>290245.26</v>
      </c>
      <c r="K102" s="1">
        <f t="shared" si="5"/>
        <v>22419.78</v>
      </c>
      <c r="L102" s="1">
        <f t="shared" si="6"/>
        <v>442336.2</v>
      </c>
      <c r="M102" s="1">
        <f t="shared" si="7"/>
        <v>575643</v>
      </c>
    </row>
    <row r="103" spans="1:16" x14ac:dyDescent="0.2">
      <c r="A103" s="39" t="s">
        <v>16</v>
      </c>
      <c r="B103" s="40">
        <v>42457</v>
      </c>
      <c r="C103" s="41">
        <v>87</v>
      </c>
      <c r="D103" s="42">
        <v>8.76</v>
      </c>
      <c r="E103" s="42">
        <v>0.89</v>
      </c>
      <c r="F103" s="43">
        <v>16.3</v>
      </c>
      <c r="G103" s="42">
        <v>22</v>
      </c>
      <c r="H103" s="44">
        <v>40160</v>
      </c>
      <c r="I103" s="44"/>
      <c r="J103" s="45">
        <f t="shared" si="4"/>
        <v>351801.59999999998</v>
      </c>
      <c r="K103" s="45">
        <f t="shared" si="5"/>
        <v>35742.400000000001</v>
      </c>
      <c r="L103" s="45">
        <f t="shared" si="6"/>
        <v>654608</v>
      </c>
      <c r="M103" s="45">
        <f t="shared" si="7"/>
        <v>883520</v>
      </c>
    </row>
    <row r="104" spans="1:16" ht="15" hidden="1" customHeight="1" x14ac:dyDescent="0.2">
      <c r="A104" s="9" t="s">
        <v>15</v>
      </c>
      <c r="B104" s="2">
        <v>42461</v>
      </c>
      <c r="C104" s="46" t="s">
        <v>18</v>
      </c>
      <c r="D104" s="1"/>
      <c r="E104" s="1"/>
      <c r="F104" s="1"/>
      <c r="G104" s="1"/>
      <c r="H104" s="10">
        <v>0</v>
      </c>
      <c r="I104" s="10">
        <v>20437</v>
      </c>
      <c r="J104" s="47" t="e">
        <f>(D104*H104)/$H481</f>
        <v>#DIV/0!</v>
      </c>
      <c r="K104" s="47">
        <f>E104*H104</f>
        <v>0</v>
      </c>
      <c r="L104" s="47">
        <f>F104*H104</f>
        <v>0</v>
      </c>
      <c r="M104" s="47">
        <f>G104*H104</f>
        <v>0</v>
      </c>
      <c r="N104" s="48"/>
      <c r="O104" s="48"/>
    </row>
    <row r="105" spans="1:16" ht="15" customHeight="1" x14ac:dyDescent="0.2">
      <c r="A105" s="9" t="s">
        <v>15</v>
      </c>
      <c r="B105" s="2">
        <v>42465</v>
      </c>
      <c r="C105" s="35">
        <v>87</v>
      </c>
      <c r="D105" s="10">
        <v>9.9600000000000009</v>
      </c>
      <c r="E105" s="10">
        <v>0.6</v>
      </c>
      <c r="F105" s="10">
        <v>19.100000000000001</v>
      </c>
      <c r="G105" s="10">
        <v>15</v>
      </c>
      <c r="H105" s="10">
        <v>78897</v>
      </c>
      <c r="I105" s="10"/>
      <c r="J105" s="47">
        <f>(D105*H105)</f>
        <v>785814.12000000011</v>
      </c>
      <c r="K105" s="47">
        <f t="shared" ref="K105:K168" si="8">E105*H105</f>
        <v>47338.2</v>
      </c>
      <c r="L105" s="47">
        <f t="shared" ref="L105:L168" si="9">F105*H105</f>
        <v>1506932.7000000002</v>
      </c>
      <c r="M105" s="47">
        <f t="shared" ref="M105:M168" si="10">G105*H105</f>
        <v>1183455</v>
      </c>
      <c r="N105" s="48"/>
      <c r="O105" s="48"/>
      <c r="P105" s="48"/>
    </row>
    <row r="106" spans="1:16" ht="15" customHeight="1" x14ac:dyDescent="0.2">
      <c r="A106" s="9" t="s">
        <v>15</v>
      </c>
      <c r="B106" s="2">
        <v>42465</v>
      </c>
      <c r="C106" s="35">
        <v>87</v>
      </c>
      <c r="D106" s="10">
        <v>9.9600000000000009</v>
      </c>
      <c r="E106" s="10">
        <v>0.6</v>
      </c>
      <c r="F106" s="10">
        <v>19.100000000000001</v>
      </c>
      <c r="G106" s="10">
        <v>15</v>
      </c>
      <c r="H106" s="10">
        <v>33080</v>
      </c>
      <c r="I106" s="10"/>
      <c r="J106" s="47">
        <f t="shared" ref="J106:J169" si="11">(D106*H106)</f>
        <v>329476.80000000005</v>
      </c>
      <c r="K106" s="47">
        <f t="shared" si="8"/>
        <v>19848</v>
      </c>
      <c r="L106" s="47">
        <f t="shared" si="9"/>
        <v>631828</v>
      </c>
      <c r="M106" s="47">
        <f t="shared" si="10"/>
        <v>496200</v>
      </c>
      <c r="N106" s="48"/>
      <c r="O106" s="48"/>
      <c r="P106" s="48"/>
    </row>
    <row r="107" spans="1:16" ht="15" hidden="1" customHeight="1" x14ac:dyDescent="0.2">
      <c r="A107" s="9" t="s">
        <v>13</v>
      </c>
      <c r="B107" s="50">
        <v>42466</v>
      </c>
      <c r="C107" s="51" t="s">
        <v>18</v>
      </c>
      <c r="D107" s="52" t="s">
        <v>14</v>
      </c>
      <c r="E107" s="52" t="s">
        <v>14</v>
      </c>
      <c r="F107" s="52" t="s">
        <v>14</v>
      </c>
      <c r="G107" s="52" t="s">
        <v>14</v>
      </c>
      <c r="H107" s="53" t="s">
        <v>14</v>
      </c>
      <c r="I107" s="54">
        <v>30342</v>
      </c>
      <c r="J107" s="47">
        <v>0</v>
      </c>
      <c r="K107" s="47">
        <v>0</v>
      </c>
      <c r="L107" s="47">
        <v>0</v>
      </c>
      <c r="M107" s="47">
        <v>0</v>
      </c>
      <c r="N107" s="48"/>
      <c r="O107" s="48"/>
      <c r="P107" s="48"/>
    </row>
    <row r="108" spans="1:16" ht="15" hidden="1" customHeight="1" x14ac:dyDescent="0.2">
      <c r="A108" s="9" t="s">
        <v>17</v>
      </c>
      <c r="B108" s="50">
        <v>42468</v>
      </c>
      <c r="C108" s="51" t="s">
        <v>18</v>
      </c>
      <c r="D108" s="55"/>
      <c r="E108" s="55"/>
      <c r="F108" s="56"/>
      <c r="G108" s="56"/>
      <c r="H108" s="53"/>
      <c r="I108" s="53">
        <v>19669</v>
      </c>
      <c r="J108" s="47">
        <f t="shared" si="11"/>
        <v>0</v>
      </c>
      <c r="K108" s="47">
        <f t="shared" si="8"/>
        <v>0</v>
      </c>
      <c r="L108" s="47">
        <f t="shared" si="9"/>
        <v>0</v>
      </c>
      <c r="M108" s="47">
        <f t="shared" si="10"/>
        <v>0</v>
      </c>
      <c r="N108" s="48"/>
      <c r="O108" s="48"/>
      <c r="P108" s="48"/>
    </row>
    <row r="109" spans="1:16" ht="15" hidden="1" customHeight="1" x14ac:dyDescent="0.2">
      <c r="A109" s="9" t="s">
        <v>15</v>
      </c>
      <c r="B109" s="2">
        <v>42469</v>
      </c>
      <c r="C109" s="46" t="s">
        <v>18</v>
      </c>
      <c r="D109" s="1"/>
      <c r="E109" s="1"/>
      <c r="F109" s="1"/>
      <c r="G109" s="1"/>
      <c r="H109" s="10">
        <v>0</v>
      </c>
      <c r="I109" s="10">
        <v>16582</v>
      </c>
      <c r="J109" s="47">
        <f t="shared" si="11"/>
        <v>0</v>
      </c>
      <c r="K109" s="47">
        <f t="shared" si="8"/>
        <v>0</v>
      </c>
      <c r="L109" s="47">
        <f t="shared" si="9"/>
        <v>0</v>
      </c>
      <c r="M109" s="47">
        <f t="shared" si="10"/>
        <v>0</v>
      </c>
      <c r="N109" s="48"/>
      <c r="O109" s="48"/>
      <c r="P109" s="48"/>
    </row>
    <row r="110" spans="1:16" ht="15" customHeight="1" x14ac:dyDescent="0.2">
      <c r="A110" s="9" t="s">
        <v>17</v>
      </c>
      <c r="B110" s="50">
        <v>42470</v>
      </c>
      <c r="C110" s="51">
        <v>83.9</v>
      </c>
      <c r="D110" s="55">
        <v>9.14</v>
      </c>
      <c r="E110" s="55">
        <v>0.63</v>
      </c>
      <c r="F110" s="56">
        <v>21.5</v>
      </c>
      <c r="G110" s="56">
        <v>17</v>
      </c>
      <c r="H110" s="53">
        <v>30104</v>
      </c>
      <c r="I110" s="53"/>
      <c r="J110" s="47">
        <f t="shared" si="11"/>
        <v>275150.56</v>
      </c>
      <c r="K110" s="47">
        <f t="shared" si="8"/>
        <v>18965.52</v>
      </c>
      <c r="L110" s="47">
        <f t="shared" si="9"/>
        <v>647236</v>
      </c>
      <c r="M110" s="47">
        <f t="shared" si="10"/>
        <v>511768</v>
      </c>
      <c r="N110" s="48"/>
      <c r="O110" s="48"/>
      <c r="P110" s="48"/>
    </row>
    <row r="111" spans="1:16" ht="15" hidden="1" customHeight="1" x14ac:dyDescent="0.2">
      <c r="A111" s="9" t="s">
        <v>16</v>
      </c>
      <c r="B111" s="57">
        <v>42470</v>
      </c>
      <c r="C111" s="58" t="s">
        <v>18</v>
      </c>
      <c r="D111" s="59"/>
      <c r="E111" s="59"/>
      <c r="F111" s="60"/>
      <c r="G111" s="59"/>
      <c r="H111" s="61"/>
      <c r="I111" s="61">
        <v>9971</v>
      </c>
      <c r="J111" s="47">
        <f t="shared" si="11"/>
        <v>0</v>
      </c>
      <c r="K111" s="47">
        <f t="shared" si="8"/>
        <v>0</v>
      </c>
      <c r="L111" s="47">
        <f t="shared" si="9"/>
        <v>0</v>
      </c>
      <c r="M111" s="47">
        <f t="shared" si="10"/>
        <v>0</v>
      </c>
      <c r="N111" s="48"/>
      <c r="O111" s="48"/>
      <c r="P111" s="48"/>
    </row>
    <row r="112" spans="1:16" ht="15" customHeight="1" x14ac:dyDescent="0.2">
      <c r="A112" s="9" t="s">
        <v>15</v>
      </c>
      <c r="B112" s="2">
        <v>42472</v>
      </c>
      <c r="C112" s="35">
        <v>87</v>
      </c>
      <c r="D112" s="10">
        <v>6.95</v>
      </c>
      <c r="E112" s="10">
        <v>0.55000000000000004</v>
      </c>
      <c r="F112" s="10">
        <v>23.4</v>
      </c>
      <c r="G112" s="10">
        <v>20</v>
      </c>
      <c r="H112" s="10">
        <v>46477</v>
      </c>
      <c r="I112" s="10"/>
      <c r="J112" s="47">
        <f t="shared" si="11"/>
        <v>323015.15000000002</v>
      </c>
      <c r="K112" s="47">
        <f t="shared" si="8"/>
        <v>25562.350000000002</v>
      </c>
      <c r="L112" s="47">
        <f t="shared" si="9"/>
        <v>1087561.8</v>
      </c>
      <c r="M112" s="47">
        <f t="shared" si="10"/>
        <v>929540</v>
      </c>
      <c r="N112" s="48"/>
      <c r="O112" s="48"/>
      <c r="P112" s="48"/>
    </row>
    <row r="113" spans="1:16" ht="15" customHeight="1" x14ac:dyDescent="0.2">
      <c r="A113" s="9" t="s">
        <v>15</v>
      </c>
      <c r="B113" s="2">
        <v>42472</v>
      </c>
      <c r="C113" s="35">
        <v>87</v>
      </c>
      <c r="D113" s="10">
        <v>7.64</v>
      </c>
      <c r="E113" s="10">
        <v>0.56000000000000005</v>
      </c>
      <c r="F113" s="10">
        <v>22.6</v>
      </c>
      <c r="G113" s="10">
        <v>17</v>
      </c>
      <c r="H113" s="10">
        <v>15060</v>
      </c>
      <c r="I113" s="10"/>
      <c r="J113" s="47">
        <f t="shared" si="11"/>
        <v>115058.4</v>
      </c>
      <c r="K113" s="47">
        <f t="shared" si="8"/>
        <v>8433.6</v>
      </c>
      <c r="L113" s="47">
        <f t="shared" si="9"/>
        <v>340356</v>
      </c>
      <c r="M113" s="47">
        <f t="shared" si="10"/>
        <v>256020</v>
      </c>
      <c r="N113" s="48"/>
      <c r="O113" s="48"/>
      <c r="P113" s="48"/>
    </row>
    <row r="114" spans="1:16" ht="15" customHeight="1" x14ac:dyDescent="0.2">
      <c r="A114" s="9" t="s">
        <v>16</v>
      </c>
      <c r="B114" s="57">
        <v>42472</v>
      </c>
      <c r="C114" s="58">
        <v>87</v>
      </c>
      <c r="D114" s="59">
        <v>6.33</v>
      </c>
      <c r="E114" s="59">
        <v>0.63</v>
      </c>
      <c r="F114" s="60">
        <v>25.7</v>
      </c>
      <c r="G114" s="59">
        <v>19</v>
      </c>
      <c r="H114" s="61">
        <v>34956</v>
      </c>
      <c r="I114" s="61"/>
      <c r="J114" s="47">
        <f t="shared" si="11"/>
        <v>221271.48</v>
      </c>
      <c r="K114" s="47">
        <f t="shared" si="8"/>
        <v>22022.28</v>
      </c>
      <c r="L114" s="47">
        <f t="shared" si="9"/>
        <v>898369.2</v>
      </c>
      <c r="M114" s="47">
        <f t="shared" si="10"/>
        <v>664164</v>
      </c>
    </row>
    <row r="115" spans="1:16" ht="15" customHeight="1" x14ac:dyDescent="0.2">
      <c r="A115" s="9" t="s">
        <v>16</v>
      </c>
      <c r="B115" s="57">
        <v>42472</v>
      </c>
      <c r="C115" s="58">
        <v>87</v>
      </c>
      <c r="D115" s="59">
        <v>6.33</v>
      </c>
      <c r="E115" s="59">
        <v>0.55000000000000004</v>
      </c>
      <c r="F115" s="60">
        <v>23.4</v>
      </c>
      <c r="G115" s="59">
        <v>20</v>
      </c>
      <c r="H115" s="61">
        <v>90183</v>
      </c>
      <c r="I115" s="61"/>
      <c r="J115" s="47">
        <f t="shared" si="11"/>
        <v>570858.39</v>
      </c>
      <c r="K115" s="47">
        <f t="shared" si="8"/>
        <v>49600.65</v>
      </c>
      <c r="L115" s="47">
        <f t="shared" si="9"/>
        <v>2110282.1999999997</v>
      </c>
      <c r="M115" s="47">
        <f t="shared" si="10"/>
        <v>1803660</v>
      </c>
    </row>
    <row r="116" spans="1:16" ht="15" customHeight="1" x14ac:dyDescent="0.2">
      <c r="A116" s="9" t="s">
        <v>15</v>
      </c>
      <c r="B116" s="2">
        <v>42477</v>
      </c>
      <c r="C116" s="35">
        <v>87</v>
      </c>
      <c r="D116" s="10">
        <v>6.82</v>
      </c>
      <c r="E116" s="10">
        <v>0.45</v>
      </c>
      <c r="F116" s="10">
        <v>20.8</v>
      </c>
      <c r="G116" s="10">
        <v>22</v>
      </c>
      <c r="H116" s="10">
        <v>82914</v>
      </c>
      <c r="I116" s="10"/>
      <c r="J116" s="47">
        <f t="shared" si="11"/>
        <v>565473.48</v>
      </c>
      <c r="K116" s="47">
        <f t="shared" si="8"/>
        <v>37311.300000000003</v>
      </c>
      <c r="L116" s="47">
        <f t="shared" si="9"/>
        <v>1724611.2</v>
      </c>
      <c r="M116" s="47">
        <f t="shared" si="10"/>
        <v>1824108</v>
      </c>
    </row>
    <row r="117" spans="1:16" ht="15" customHeight="1" x14ac:dyDescent="0.2">
      <c r="A117" s="9" t="s">
        <v>15</v>
      </c>
      <c r="B117" s="2">
        <v>42477</v>
      </c>
      <c r="C117" s="35">
        <v>87</v>
      </c>
      <c r="D117" s="10">
        <v>7.54</v>
      </c>
      <c r="E117" s="10">
        <v>0.53</v>
      </c>
      <c r="F117" s="10">
        <v>22.2</v>
      </c>
      <c r="G117" s="10">
        <v>17</v>
      </c>
      <c r="H117" s="10">
        <v>25098</v>
      </c>
      <c r="I117" s="10"/>
      <c r="J117" s="47">
        <f t="shared" si="11"/>
        <v>189238.92</v>
      </c>
      <c r="K117" s="47">
        <f t="shared" si="8"/>
        <v>13301.94</v>
      </c>
      <c r="L117" s="47">
        <f t="shared" si="9"/>
        <v>557175.6</v>
      </c>
      <c r="M117" s="47">
        <f t="shared" si="10"/>
        <v>426666</v>
      </c>
    </row>
    <row r="118" spans="1:16" ht="15" customHeight="1" x14ac:dyDescent="0.2">
      <c r="A118" s="9" t="s">
        <v>13</v>
      </c>
      <c r="B118" s="50">
        <v>42477</v>
      </c>
      <c r="C118" s="51">
        <v>87.2</v>
      </c>
      <c r="D118" s="52">
        <v>7.07</v>
      </c>
      <c r="E118" s="52">
        <v>0.55000000000000004</v>
      </c>
      <c r="F118" s="52">
        <v>23</v>
      </c>
      <c r="G118" s="52">
        <v>23</v>
      </c>
      <c r="H118" s="53">
        <v>115021</v>
      </c>
      <c r="I118" s="62"/>
      <c r="J118" s="47">
        <f t="shared" si="11"/>
        <v>813198.47000000009</v>
      </c>
      <c r="K118" s="47">
        <f t="shared" si="8"/>
        <v>63261.55</v>
      </c>
      <c r="L118" s="47">
        <f t="shared" si="9"/>
        <v>2645483</v>
      </c>
      <c r="M118" s="47">
        <f t="shared" si="10"/>
        <v>2645483</v>
      </c>
    </row>
    <row r="119" spans="1:16" ht="15" customHeight="1" x14ac:dyDescent="0.2">
      <c r="A119" s="9" t="s">
        <v>13</v>
      </c>
      <c r="B119" s="50">
        <v>42480</v>
      </c>
      <c r="C119" s="51">
        <v>95.4</v>
      </c>
      <c r="D119" s="52">
        <v>6.98</v>
      </c>
      <c r="E119" s="52">
        <v>0.1</v>
      </c>
      <c r="F119" s="52">
        <v>2.8</v>
      </c>
      <c r="G119" s="52">
        <v>2</v>
      </c>
      <c r="H119" s="53">
        <v>26195</v>
      </c>
      <c r="I119" s="54"/>
      <c r="J119" s="47">
        <f t="shared" si="11"/>
        <v>182841.1</v>
      </c>
      <c r="K119" s="47">
        <f t="shared" si="8"/>
        <v>2619.5</v>
      </c>
      <c r="L119" s="47">
        <f t="shared" si="9"/>
        <v>73346</v>
      </c>
      <c r="M119" s="47">
        <f t="shared" si="10"/>
        <v>52390</v>
      </c>
    </row>
    <row r="120" spans="1:16" ht="15" customHeight="1" x14ac:dyDescent="0.2">
      <c r="A120" s="9" t="s">
        <v>13</v>
      </c>
      <c r="B120" s="50">
        <v>42480</v>
      </c>
      <c r="C120" s="51">
        <v>87.1</v>
      </c>
      <c r="D120" s="52">
        <v>12.78</v>
      </c>
      <c r="E120" s="52">
        <v>0.56999999999999995</v>
      </c>
      <c r="F120" s="52">
        <v>21.6</v>
      </c>
      <c r="G120" s="52">
        <v>16</v>
      </c>
      <c r="H120" s="53">
        <v>54279</v>
      </c>
      <c r="I120" s="62"/>
      <c r="J120" s="47">
        <f t="shared" si="11"/>
        <v>693685.62</v>
      </c>
      <c r="K120" s="47">
        <f t="shared" si="8"/>
        <v>30939.03</v>
      </c>
      <c r="L120" s="47">
        <f t="shared" si="9"/>
        <v>1172426.4000000001</v>
      </c>
      <c r="M120" s="47">
        <f t="shared" si="10"/>
        <v>868464</v>
      </c>
    </row>
    <row r="121" spans="1:16" ht="15" customHeight="1" x14ac:dyDescent="0.2">
      <c r="A121" s="9" t="s">
        <v>16</v>
      </c>
      <c r="B121" s="57">
        <v>42480</v>
      </c>
      <c r="C121" s="58">
        <v>91</v>
      </c>
      <c r="D121" s="59">
        <v>6.79</v>
      </c>
      <c r="E121" s="59">
        <v>0.22</v>
      </c>
      <c r="F121" s="60">
        <v>12.4</v>
      </c>
      <c r="G121" s="59">
        <v>7</v>
      </c>
      <c r="H121" s="61">
        <v>25116</v>
      </c>
      <c r="I121" s="61"/>
      <c r="J121" s="47">
        <f t="shared" si="11"/>
        <v>170537.64</v>
      </c>
      <c r="K121" s="47">
        <f t="shared" si="8"/>
        <v>5525.52</v>
      </c>
      <c r="L121" s="47">
        <f t="shared" si="9"/>
        <v>311438.40000000002</v>
      </c>
      <c r="M121" s="47">
        <f t="shared" si="10"/>
        <v>175812</v>
      </c>
    </row>
    <row r="122" spans="1:16" ht="15" customHeight="1" x14ac:dyDescent="0.2">
      <c r="A122" s="9" t="s">
        <v>16</v>
      </c>
      <c r="B122" s="57">
        <v>42480</v>
      </c>
      <c r="C122" s="58">
        <v>87</v>
      </c>
      <c r="D122" s="63">
        <v>7.5</v>
      </c>
      <c r="E122" s="59">
        <v>0.51</v>
      </c>
      <c r="F122" s="60">
        <v>23.9</v>
      </c>
      <c r="G122" s="59">
        <v>12</v>
      </c>
      <c r="H122" s="61">
        <v>73674</v>
      </c>
      <c r="I122" s="61"/>
      <c r="J122" s="47">
        <f t="shared" si="11"/>
        <v>552555</v>
      </c>
      <c r="K122" s="47">
        <f t="shared" si="8"/>
        <v>37573.74</v>
      </c>
      <c r="L122" s="47">
        <f t="shared" si="9"/>
        <v>1760808.5999999999</v>
      </c>
      <c r="M122" s="47">
        <f t="shared" si="10"/>
        <v>884088</v>
      </c>
    </row>
    <row r="123" spans="1:16" ht="15" customHeight="1" x14ac:dyDescent="0.2">
      <c r="A123" s="9" t="s">
        <v>15</v>
      </c>
      <c r="B123" s="2">
        <v>42481</v>
      </c>
      <c r="C123" s="35">
        <v>87</v>
      </c>
      <c r="D123" s="10">
        <v>7.04</v>
      </c>
      <c r="E123" s="10">
        <v>0.44</v>
      </c>
      <c r="F123" s="10">
        <v>21.6</v>
      </c>
      <c r="G123" s="10">
        <v>17</v>
      </c>
      <c r="H123" s="10">
        <v>45191</v>
      </c>
      <c r="I123" s="10"/>
      <c r="J123" s="47">
        <f t="shared" si="11"/>
        <v>318144.64000000001</v>
      </c>
      <c r="K123" s="47">
        <f t="shared" si="8"/>
        <v>19884.04</v>
      </c>
      <c r="L123" s="47">
        <f t="shared" si="9"/>
        <v>976125.60000000009</v>
      </c>
      <c r="M123" s="47">
        <f t="shared" si="10"/>
        <v>768247</v>
      </c>
    </row>
    <row r="124" spans="1:16" ht="15" customHeight="1" x14ac:dyDescent="0.2">
      <c r="A124" s="9" t="s">
        <v>15</v>
      </c>
      <c r="B124" s="2">
        <v>42481</v>
      </c>
      <c r="C124" s="35">
        <v>87</v>
      </c>
      <c r="D124" s="10">
        <v>7.5</v>
      </c>
      <c r="E124" s="10">
        <v>0.51</v>
      </c>
      <c r="F124" s="10">
        <v>23.9</v>
      </c>
      <c r="G124" s="10">
        <v>12</v>
      </c>
      <c r="H124" s="10">
        <v>14987</v>
      </c>
      <c r="I124" s="10"/>
      <c r="J124" s="47">
        <f t="shared" si="11"/>
        <v>112402.5</v>
      </c>
      <c r="K124" s="47">
        <f t="shared" si="8"/>
        <v>7643.37</v>
      </c>
      <c r="L124" s="47">
        <f t="shared" si="9"/>
        <v>358189.3</v>
      </c>
      <c r="M124" s="47">
        <f t="shared" si="10"/>
        <v>179844</v>
      </c>
    </row>
    <row r="125" spans="1:16" ht="15" hidden="1" customHeight="1" x14ac:dyDescent="0.2">
      <c r="A125" s="9" t="s">
        <v>17</v>
      </c>
      <c r="B125" s="64">
        <v>42481</v>
      </c>
      <c r="C125" s="51" t="s">
        <v>18</v>
      </c>
      <c r="D125" s="55"/>
      <c r="E125" s="55"/>
      <c r="F125" s="56"/>
      <c r="G125" s="56"/>
      <c r="H125" s="53"/>
      <c r="I125" s="54">
        <v>15443</v>
      </c>
      <c r="J125" s="47">
        <f t="shared" si="11"/>
        <v>0</v>
      </c>
      <c r="K125" s="47">
        <f t="shared" si="8"/>
        <v>0</v>
      </c>
      <c r="L125" s="47">
        <f t="shared" si="9"/>
        <v>0</v>
      </c>
      <c r="M125" s="47">
        <f t="shared" si="10"/>
        <v>0</v>
      </c>
    </row>
    <row r="126" spans="1:16" ht="15" hidden="1" customHeight="1" x14ac:dyDescent="0.2">
      <c r="A126" s="9" t="s">
        <v>15</v>
      </c>
      <c r="B126" s="2">
        <v>42482</v>
      </c>
      <c r="C126" s="46" t="s">
        <v>18</v>
      </c>
      <c r="D126" s="1"/>
      <c r="E126" s="1"/>
      <c r="F126" s="1"/>
      <c r="G126" s="1"/>
      <c r="H126" s="10">
        <v>0</v>
      </c>
      <c r="I126" s="10">
        <v>20057</v>
      </c>
      <c r="J126" s="47">
        <f t="shared" si="11"/>
        <v>0</v>
      </c>
      <c r="K126" s="47">
        <f t="shared" si="8"/>
        <v>0</v>
      </c>
      <c r="L126" s="47">
        <f t="shared" si="9"/>
        <v>0</v>
      </c>
      <c r="M126" s="47">
        <f t="shared" si="10"/>
        <v>0</v>
      </c>
    </row>
    <row r="127" spans="1:16" ht="15" customHeight="1" x14ac:dyDescent="0.2">
      <c r="A127" s="9" t="s">
        <v>17</v>
      </c>
      <c r="B127" s="64">
        <v>42482</v>
      </c>
      <c r="C127" s="65">
        <v>84.1</v>
      </c>
      <c r="D127" s="66">
        <v>6.28</v>
      </c>
      <c r="E127" s="55">
        <v>0.57999999999999996</v>
      </c>
      <c r="F127" s="56">
        <v>27.3</v>
      </c>
      <c r="G127" s="56">
        <v>15</v>
      </c>
      <c r="H127" s="54">
        <v>124982</v>
      </c>
      <c r="I127" s="54"/>
      <c r="J127" s="47">
        <f t="shared" si="11"/>
        <v>784886.96000000008</v>
      </c>
      <c r="K127" s="47">
        <f t="shared" si="8"/>
        <v>72489.56</v>
      </c>
      <c r="L127" s="47">
        <f t="shared" si="9"/>
        <v>3412008.6</v>
      </c>
      <c r="M127" s="47">
        <f t="shared" si="10"/>
        <v>1874730</v>
      </c>
    </row>
    <row r="128" spans="1:16" ht="15" hidden="1" customHeight="1" x14ac:dyDescent="0.2">
      <c r="A128" s="9" t="s">
        <v>16</v>
      </c>
      <c r="B128" s="57">
        <v>42482</v>
      </c>
      <c r="C128" s="58" t="s">
        <v>18</v>
      </c>
      <c r="D128" s="59"/>
      <c r="E128" s="59"/>
      <c r="F128" s="60"/>
      <c r="G128" s="59"/>
      <c r="H128" s="61"/>
      <c r="I128" s="61">
        <v>14662</v>
      </c>
      <c r="J128" s="47">
        <f t="shared" si="11"/>
        <v>0</v>
      </c>
      <c r="K128" s="47">
        <f t="shared" si="8"/>
        <v>0</v>
      </c>
      <c r="L128" s="47">
        <f t="shared" si="9"/>
        <v>0</v>
      </c>
      <c r="M128" s="47">
        <f t="shared" si="10"/>
        <v>0</v>
      </c>
    </row>
    <row r="129" spans="1:13" ht="15" hidden="1" customHeight="1" x14ac:dyDescent="0.2">
      <c r="A129" s="9" t="s">
        <v>15</v>
      </c>
      <c r="B129" s="2">
        <v>42485</v>
      </c>
      <c r="C129" s="46" t="s">
        <v>18</v>
      </c>
      <c r="D129" s="1"/>
      <c r="E129" s="1"/>
      <c r="F129" s="1"/>
      <c r="G129" s="1"/>
      <c r="H129" s="10">
        <v>0</v>
      </c>
      <c r="I129" s="10">
        <v>15118</v>
      </c>
      <c r="J129" s="47">
        <f t="shared" si="11"/>
        <v>0</v>
      </c>
      <c r="K129" s="47">
        <f t="shared" si="8"/>
        <v>0</v>
      </c>
      <c r="L129" s="47">
        <f t="shared" si="9"/>
        <v>0</v>
      </c>
      <c r="M129" s="47">
        <f t="shared" si="10"/>
        <v>0</v>
      </c>
    </row>
    <row r="130" spans="1:13" ht="15" customHeight="1" x14ac:dyDescent="0.2">
      <c r="A130" s="9" t="s">
        <v>16</v>
      </c>
      <c r="B130" s="57">
        <v>42485</v>
      </c>
      <c r="C130" s="58">
        <v>87</v>
      </c>
      <c r="D130" s="59">
        <v>6.28</v>
      </c>
      <c r="E130" s="59">
        <v>0.56999999999999995</v>
      </c>
      <c r="F130" s="60">
        <v>12.4</v>
      </c>
      <c r="G130" s="59">
        <v>17</v>
      </c>
      <c r="H130" s="61">
        <v>15108</v>
      </c>
      <c r="I130" s="61"/>
      <c r="J130" s="47">
        <f t="shared" si="11"/>
        <v>94878.24</v>
      </c>
      <c r="K130" s="47">
        <f t="shared" si="8"/>
        <v>8611.56</v>
      </c>
      <c r="L130" s="47">
        <f t="shared" si="9"/>
        <v>187339.2</v>
      </c>
      <c r="M130" s="47">
        <f t="shared" si="10"/>
        <v>256836</v>
      </c>
    </row>
    <row r="131" spans="1:13" ht="15" customHeight="1" x14ac:dyDescent="0.2">
      <c r="A131" s="9" t="s">
        <v>16</v>
      </c>
      <c r="B131" s="57">
        <v>42485</v>
      </c>
      <c r="C131" s="58">
        <v>87</v>
      </c>
      <c r="D131" s="59">
        <v>5.71</v>
      </c>
      <c r="E131" s="59">
        <v>0.52</v>
      </c>
      <c r="F131" s="60">
        <v>22.2</v>
      </c>
      <c r="G131" s="59">
        <v>21</v>
      </c>
      <c r="H131" s="61">
        <v>69909</v>
      </c>
      <c r="I131" s="61"/>
      <c r="J131" s="47">
        <f t="shared" si="11"/>
        <v>399180.39</v>
      </c>
      <c r="K131" s="47">
        <f t="shared" si="8"/>
        <v>36352.68</v>
      </c>
      <c r="L131" s="47">
        <f t="shared" si="9"/>
        <v>1551979.8</v>
      </c>
      <c r="M131" s="47">
        <f t="shared" si="10"/>
        <v>1468089</v>
      </c>
    </row>
    <row r="132" spans="1:13" ht="15" customHeight="1" x14ac:dyDescent="0.2">
      <c r="A132" s="9" t="s">
        <v>16</v>
      </c>
      <c r="B132" s="57">
        <v>42485</v>
      </c>
      <c r="C132" s="58">
        <v>91</v>
      </c>
      <c r="D132" s="59">
        <v>6.89</v>
      </c>
      <c r="E132" s="59">
        <v>0.21</v>
      </c>
      <c r="F132" s="60">
        <v>12.9</v>
      </c>
      <c r="G132" s="59">
        <v>8</v>
      </c>
      <c r="H132" s="61">
        <v>15108</v>
      </c>
      <c r="I132" s="61"/>
      <c r="J132" s="47">
        <f t="shared" si="11"/>
        <v>104094.12</v>
      </c>
      <c r="K132" s="47">
        <f t="shared" si="8"/>
        <v>3172.68</v>
      </c>
      <c r="L132" s="47">
        <f t="shared" si="9"/>
        <v>194893.2</v>
      </c>
      <c r="M132" s="47">
        <f t="shared" si="10"/>
        <v>120864</v>
      </c>
    </row>
    <row r="133" spans="1:13" ht="15" customHeight="1" x14ac:dyDescent="0.2">
      <c r="A133" s="9" t="s">
        <v>15</v>
      </c>
      <c r="B133" s="2">
        <v>42487</v>
      </c>
      <c r="C133" s="35">
        <v>87</v>
      </c>
      <c r="D133" s="10">
        <v>7.03</v>
      </c>
      <c r="E133" s="10">
        <v>0.46</v>
      </c>
      <c r="F133" s="10">
        <v>20.2</v>
      </c>
      <c r="G133" s="10">
        <v>18</v>
      </c>
      <c r="H133" s="10">
        <v>69590</v>
      </c>
      <c r="I133" s="10"/>
      <c r="J133" s="47">
        <f t="shared" si="11"/>
        <v>489217.7</v>
      </c>
      <c r="K133" s="47">
        <f t="shared" si="8"/>
        <v>32011.4</v>
      </c>
      <c r="L133" s="47">
        <f t="shared" si="9"/>
        <v>1405718</v>
      </c>
      <c r="M133" s="47">
        <f t="shared" si="10"/>
        <v>1252620</v>
      </c>
    </row>
    <row r="134" spans="1:13" ht="15" customHeight="1" x14ac:dyDescent="0.2">
      <c r="A134" s="9" t="s">
        <v>15</v>
      </c>
      <c r="B134" s="2">
        <v>42487</v>
      </c>
      <c r="C134" s="35">
        <v>87</v>
      </c>
      <c r="D134" s="10">
        <v>7.59</v>
      </c>
      <c r="E134" s="10">
        <v>0.51</v>
      </c>
      <c r="F134" s="10">
        <v>22.8</v>
      </c>
      <c r="G134" s="10">
        <v>14</v>
      </c>
      <c r="H134" s="10">
        <v>71223</v>
      </c>
      <c r="I134" s="10"/>
      <c r="J134" s="47">
        <f t="shared" si="11"/>
        <v>540582.56999999995</v>
      </c>
      <c r="K134" s="47">
        <f t="shared" si="8"/>
        <v>36323.730000000003</v>
      </c>
      <c r="L134" s="47">
        <f t="shared" si="9"/>
        <v>1623884.4000000001</v>
      </c>
      <c r="M134" s="47">
        <f t="shared" si="10"/>
        <v>997122</v>
      </c>
    </row>
    <row r="135" spans="1:13" ht="15" customHeight="1" x14ac:dyDescent="0.2">
      <c r="A135" s="9" t="s">
        <v>15</v>
      </c>
      <c r="B135" s="2">
        <v>42487</v>
      </c>
      <c r="C135" s="35">
        <v>91</v>
      </c>
      <c r="D135" s="10">
        <v>6.89</v>
      </c>
      <c r="E135" s="10">
        <v>0.21</v>
      </c>
      <c r="F135" s="10">
        <v>12.9</v>
      </c>
      <c r="G135" s="10">
        <v>8</v>
      </c>
      <c r="H135" s="10">
        <v>27730</v>
      </c>
      <c r="I135" s="10"/>
      <c r="J135" s="47">
        <f t="shared" si="11"/>
        <v>191059.69999999998</v>
      </c>
      <c r="K135" s="47">
        <f t="shared" si="8"/>
        <v>5823.3</v>
      </c>
      <c r="L135" s="47">
        <f t="shared" si="9"/>
        <v>357717</v>
      </c>
      <c r="M135" s="47">
        <f t="shared" si="10"/>
        <v>221840</v>
      </c>
    </row>
    <row r="136" spans="1:13" ht="15" customHeight="1" x14ac:dyDescent="0.2">
      <c r="A136" s="9" t="s">
        <v>16</v>
      </c>
      <c r="B136" s="57">
        <v>42490</v>
      </c>
      <c r="C136" s="58">
        <v>87</v>
      </c>
      <c r="D136" s="59">
        <v>7.11</v>
      </c>
      <c r="E136" s="59">
        <v>0.55000000000000004</v>
      </c>
      <c r="F136" s="60">
        <v>22.2</v>
      </c>
      <c r="G136" s="59">
        <v>18</v>
      </c>
      <c r="H136" s="61">
        <v>19983</v>
      </c>
      <c r="I136" s="61"/>
      <c r="J136" s="47">
        <f t="shared" si="11"/>
        <v>142079.13</v>
      </c>
      <c r="K136" s="47">
        <f t="shared" si="8"/>
        <v>10990.650000000001</v>
      </c>
      <c r="L136" s="47">
        <f t="shared" si="9"/>
        <v>443622.6</v>
      </c>
      <c r="M136" s="47">
        <f t="shared" si="10"/>
        <v>359694</v>
      </c>
    </row>
    <row r="137" spans="1:13" ht="15" customHeight="1" x14ac:dyDescent="0.2">
      <c r="A137" s="9" t="s">
        <v>16</v>
      </c>
      <c r="B137" s="57">
        <v>42490</v>
      </c>
      <c r="C137" s="58">
        <v>87</v>
      </c>
      <c r="D137" s="63">
        <v>5.61</v>
      </c>
      <c r="E137" s="59">
        <v>0.52</v>
      </c>
      <c r="F137" s="60">
        <v>24.1</v>
      </c>
      <c r="G137" s="59">
        <v>24</v>
      </c>
      <c r="H137" s="61">
        <v>39992</v>
      </c>
      <c r="I137" s="61"/>
      <c r="J137" s="47">
        <f t="shared" si="11"/>
        <v>224355.12000000002</v>
      </c>
      <c r="K137" s="47">
        <f t="shared" si="8"/>
        <v>20795.84</v>
      </c>
      <c r="L137" s="47">
        <f t="shared" si="9"/>
        <v>963807.20000000007</v>
      </c>
      <c r="M137" s="47">
        <f t="shared" si="10"/>
        <v>959808</v>
      </c>
    </row>
    <row r="138" spans="1:13" ht="15" hidden="1" customHeight="1" x14ac:dyDescent="0.2">
      <c r="A138" s="9" t="s">
        <v>15</v>
      </c>
      <c r="B138" s="2">
        <v>42491</v>
      </c>
      <c r="C138" s="35">
        <v>87</v>
      </c>
      <c r="D138" s="10">
        <v>6.88</v>
      </c>
      <c r="E138" s="10">
        <v>0.47</v>
      </c>
      <c r="F138" s="10">
        <v>21.9</v>
      </c>
      <c r="G138" s="10">
        <v>21</v>
      </c>
      <c r="H138" s="10">
        <v>50316</v>
      </c>
      <c r="I138" s="10"/>
      <c r="J138" s="47">
        <f t="shared" si="11"/>
        <v>346174.08</v>
      </c>
      <c r="K138" s="47">
        <f t="shared" si="8"/>
        <v>23648.52</v>
      </c>
      <c r="L138" s="47">
        <f t="shared" si="9"/>
        <v>1101920.3999999999</v>
      </c>
      <c r="M138" s="47">
        <f t="shared" si="10"/>
        <v>1056636</v>
      </c>
    </row>
    <row r="139" spans="1:13" ht="15" hidden="1" customHeight="1" x14ac:dyDescent="0.2">
      <c r="A139" s="9" t="s">
        <v>15</v>
      </c>
      <c r="B139" s="2">
        <v>42491</v>
      </c>
      <c r="C139" s="35">
        <v>87</v>
      </c>
      <c r="D139" s="10">
        <v>8.27</v>
      </c>
      <c r="E139" s="10">
        <v>0.51</v>
      </c>
      <c r="F139" s="10">
        <v>19.399999999999999</v>
      </c>
      <c r="G139" s="10">
        <v>15</v>
      </c>
      <c r="H139" s="10">
        <v>21305</v>
      </c>
      <c r="I139" s="10"/>
      <c r="J139" s="47">
        <f t="shared" si="11"/>
        <v>176192.34999999998</v>
      </c>
      <c r="K139" s="47">
        <f t="shared" si="8"/>
        <v>10865.550000000001</v>
      </c>
      <c r="L139" s="47">
        <f t="shared" si="9"/>
        <v>413316.99999999994</v>
      </c>
      <c r="M139" s="47">
        <f t="shared" si="10"/>
        <v>319575</v>
      </c>
    </row>
    <row r="140" spans="1:13" ht="15" hidden="1" customHeight="1" x14ac:dyDescent="0.2">
      <c r="A140" s="9" t="s">
        <v>13</v>
      </c>
      <c r="B140" s="50">
        <v>42491</v>
      </c>
      <c r="C140" s="51">
        <v>87.3</v>
      </c>
      <c r="D140" s="52">
        <v>8.5</v>
      </c>
      <c r="E140" s="52">
        <v>1.39</v>
      </c>
      <c r="F140" s="52">
        <v>32.1</v>
      </c>
      <c r="G140" s="52">
        <v>26</v>
      </c>
      <c r="H140" s="53">
        <v>54433</v>
      </c>
      <c r="I140" s="54" t="s">
        <v>14</v>
      </c>
      <c r="J140" s="47">
        <f t="shared" si="11"/>
        <v>462680.5</v>
      </c>
      <c r="K140" s="47">
        <f t="shared" si="8"/>
        <v>75661.87</v>
      </c>
      <c r="L140" s="47">
        <f t="shared" si="9"/>
        <v>1747299.3</v>
      </c>
      <c r="M140" s="47">
        <f t="shared" si="10"/>
        <v>1415258</v>
      </c>
    </row>
    <row r="141" spans="1:13" ht="15" hidden="1" customHeight="1" x14ac:dyDescent="0.2">
      <c r="A141" s="9" t="s">
        <v>13</v>
      </c>
      <c r="B141" s="50">
        <v>42491</v>
      </c>
      <c r="C141" s="51">
        <v>93.3</v>
      </c>
      <c r="D141" s="52">
        <v>6.7</v>
      </c>
      <c r="E141" s="52">
        <v>0.55000000000000004</v>
      </c>
      <c r="F141" s="52">
        <v>15.3</v>
      </c>
      <c r="G141" s="52">
        <v>5</v>
      </c>
      <c r="H141" s="53">
        <v>7025</v>
      </c>
      <c r="I141" s="54" t="s">
        <v>14</v>
      </c>
      <c r="J141" s="47">
        <f t="shared" si="11"/>
        <v>47067.5</v>
      </c>
      <c r="K141" s="47">
        <f t="shared" si="8"/>
        <v>3863.7500000000005</v>
      </c>
      <c r="L141" s="47">
        <f t="shared" si="9"/>
        <v>107482.5</v>
      </c>
      <c r="M141" s="47">
        <f t="shared" si="10"/>
        <v>35125</v>
      </c>
    </row>
    <row r="142" spans="1:13" ht="15" hidden="1" customHeight="1" x14ac:dyDescent="0.2">
      <c r="A142" s="9" t="s">
        <v>17</v>
      </c>
      <c r="B142" s="64">
        <v>42493</v>
      </c>
      <c r="C142" s="51">
        <v>84.4</v>
      </c>
      <c r="D142" s="55">
        <v>7.02</v>
      </c>
      <c r="E142" s="55">
        <v>0.56000000000000005</v>
      </c>
      <c r="F142" s="56">
        <v>22.3</v>
      </c>
      <c r="G142" s="56">
        <v>18</v>
      </c>
      <c r="H142" s="53">
        <v>84919</v>
      </c>
      <c r="I142" s="54"/>
      <c r="J142" s="47">
        <f t="shared" si="11"/>
        <v>596131.38</v>
      </c>
      <c r="K142" s="47">
        <f t="shared" si="8"/>
        <v>47554.640000000007</v>
      </c>
      <c r="L142" s="47">
        <f t="shared" si="9"/>
        <v>1893693.7</v>
      </c>
      <c r="M142" s="47">
        <f t="shared" si="10"/>
        <v>1528542</v>
      </c>
    </row>
    <row r="143" spans="1:13" ht="15" hidden="1" customHeight="1" x14ac:dyDescent="0.2">
      <c r="A143" s="9" t="s">
        <v>15</v>
      </c>
      <c r="B143" s="2">
        <v>42496</v>
      </c>
      <c r="C143" s="46" t="s">
        <v>18</v>
      </c>
      <c r="D143" s="1"/>
      <c r="E143" s="1"/>
      <c r="F143" s="1"/>
      <c r="G143" s="1"/>
      <c r="H143" s="10">
        <v>0</v>
      </c>
      <c r="I143" s="10">
        <v>15096</v>
      </c>
      <c r="J143" s="47">
        <f t="shared" si="11"/>
        <v>0</v>
      </c>
      <c r="K143" s="47">
        <f t="shared" si="8"/>
        <v>0</v>
      </c>
      <c r="L143" s="47">
        <f t="shared" si="9"/>
        <v>0</v>
      </c>
      <c r="M143" s="47">
        <f t="shared" si="10"/>
        <v>0</v>
      </c>
    </row>
    <row r="144" spans="1:13" ht="15" hidden="1" customHeight="1" x14ac:dyDescent="0.2">
      <c r="A144" s="9" t="s">
        <v>16</v>
      </c>
      <c r="B144" s="57">
        <v>42496</v>
      </c>
      <c r="C144" s="67" t="s">
        <v>18</v>
      </c>
      <c r="D144" s="59"/>
      <c r="E144" s="59"/>
      <c r="F144" s="60"/>
      <c r="G144" s="59"/>
      <c r="H144" s="61"/>
      <c r="I144" s="61">
        <v>12753</v>
      </c>
      <c r="J144" s="47">
        <f t="shared" si="11"/>
        <v>0</v>
      </c>
      <c r="K144" s="47">
        <f t="shared" si="8"/>
        <v>0</v>
      </c>
      <c r="L144" s="47">
        <f t="shared" si="9"/>
        <v>0</v>
      </c>
      <c r="M144" s="47">
        <f t="shared" si="10"/>
        <v>0</v>
      </c>
    </row>
    <row r="145" spans="1:13" ht="15" hidden="1" customHeight="1" x14ac:dyDescent="0.2">
      <c r="A145" s="9" t="s">
        <v>13</v>
      </c>
      <c r="B145" s="50">
        <v>42497</v>
      </c>
      <c r="C145" s="51" t="s">
        <v>18</v>
      </c>
      <c r="D145" s="52" t="s">
        <v>14</v>
      </c>
      <c r="E145" s="52" t="s">
        <v>14</v>
      </c>
      <c r="F145" s="52" t="s">
        <v>14</v>
      </c>
      <c r="G145" s="52" t="s">
        <v>14</v>
      </c>
      <c r="H145" s="53" t="s">
        <v>14</v>
      </c>
      <c r="I145" s="54">
        <v>53175</v>
      </c>
      <c r="J145" s="47">
        <v>0</v>
      </c>
      <c r="K145" s="47">
        <v>0</v>
      </c>
      <c r="L145" s="47">
        <v>0</v>
      </c>
      <c r="M145" s="47">
        <v>0</v>
      </c>
    </row>
    <row r="146" spans="1:13" ht="15" hidden="1" customHeight="1" x14ac:dyDescent="0.2">
      <c r="A146" s="9" t="s">
        <v>13</v>
      </c>
      <c r="B146" s="50">
        <v>42497</v>
      </c>
      <c r="C146" s="51">
        <v>87.4</v>
      </c>
      <c r="D146" s="52">
        <v>8.5</v>
      </c>
      <c r="E146" s="52">
        <v>1.1499999999999999</v>
      </c>
      <c r="F146" s="52">
        <v>22.7</v>
      </c>
      <c r="G146" s="52">
        <v>39</v>
      </c>
      <c r="H146" s="53">
        <v>26931</v>
      </c>
      <c r="I146" s="54" t="s">
        <v>14</v>
      </c>
      <c r="J146" s="47">
        <f t="shared" si="11"/>
        <v>228913.5</v>
      </c>
      <c r="K146" s="47">
        <f t="shared" si="8"/>
        <v>30970.649999999998</v>
      </c>
      <c r="L146" s="47">
        <f t="shared" si="9"/>
        <v>611333.69999999995</v>
      </c>
      <c r="M146" s="47">
        <f t="shared" si="10"/>
        <v>1050309</v>
      </c>
    </row>
    <row r="147" spans="1:13" ht="15" hidden="1" customHeight="1" x14ac:dyDescent="0.2">
      <c r="A147" s="9" t="s">
        <v>13</v>
      </c>
      <c r="B147" s="50">
        <v>42497</v>
      </c>
      <c r="C147" s="51">
        <v>87</v>
      </c>
      <c r="D147" s="52">
        <v>6.85</v>
      </c>
      <c r="E147" s="52">
        <v>0.46</v>
      </c>
      <c r="F147" s="52">
        <v>25.5</v>
      </c>
      <c r="G147" s="52">
        <v>3</v>
      </c>
      <c r="H147" s="53">
        <v>27542</v>
      </c>
      <c r="I147" s="54" t="s">
        <v>14</v>
      </c>
      <c r="J147" s="47">
        <f t="shared" si="11"/>
        <v>188662.69999999998</v>
      </c>
      <c r="K147" s="47">
        <f t="shared" si="8"/>
        <v>12669.32</v>
      </c>
      <c r="L147" s="47">
        <f t="shared" si="9"/>
        <v>702321</v>
      </c>
      <c r="M147" s="47">
        <f t="shared" si="10"/>
        <v>82626</v>
      </c>
    </row>
    <row r="148" spans="1:13" ht="15" hidden="1" customHeight="1" x14ac:dyDescent="0.2">
      <c r="A148" s="9" t="s">
        <v>16</v>
      </c>
      <c r="B148" s="57">
        <v>42497</v>
      </c>
      <c r="C148" s="58">
        <v>87</v>
      </c>
      <c r="D148" s="59">
        <v>7.58</v>
      </c>
      <c r="E148" s="63">
        <v>0.63</v>
      </c>
      <c r="F148" s="60">
        <v>25.5</v>
      </c>
      <c r="G148" s="59">
        <v>12</v>
      </c>
      <c r="H148" s="61">
        <v>16266</v>
      </c>
      <c r="I148" s="61"/>
      <c r="J148" s="47">
        <f t="shared" si="11"/>
        <v>123296.28</v>
      </c>
      <c r="K148" s="47">
        <f t="shared" si="8"/>
        <v>10247.58</v>
      </c>
      <c r="L148" s="47">
        <f t="shared" si="9"/>
        <v>414783</v>
      </c>
      <c r="M148" s="47">
        <f t="shared" si="10"/>
        <v>195192</v>
      </c>
    </row>
    <row r="149" spans="1:13" ht="15" hidden="1" customHeight="1" x14ac:dyDescent="0.2">
      <c r="A149" s="9" t="s">
        <v>16</v>
      </c>
      <c r="B149" s="57">
        <v>42497</v>
      </c>
      <c r="C149" s="58">
        <v>87</v>
      </c>
      <c r="D149" s="59">
        <v>5.64</v>
      </c>
      <c r="E149" s="59">
        <v>0.6</v>
      </c>
      <c r="F149" s="60">
        <v>23.4</v>
      </c>
      <c r="G149" s="59">
        <v>22</v>
      </c>
      <c r="H149" s="61">
        <v>10025</v>
      </c>
      <c r="I149" s="61"/>
      <c r="J149" s="47">
        <f t="shared" si="11"/>
        <v>56541</v>
      </c>
      <c r="K149" s="47">
        <f t="shared" si="8"/>
        <v>6015</v>
      </c>
      <c r="L149" s="47">
        <f t="shared" si="9"/>
        <v>234585</v>
      </c>
      <c r="M149" s="47">
        <f t="shared" si="10"/>
        <v>220550</v>
      </c>
    </row>
    <row r="150" spans="1:13" ht="15" hidden="1" customHeight="1" x14ac:dyDescent="0.2">
      <c r="A150" s="9" t="s">
        <v>16</v>
      </c>
      <c r="B150" s="57">
        <v>42497</v>
      </c>
      <c r="C150" s="58">
        <v>91</v>
      </c>
      <c r="D150" s="59">
        <v>6.04</v>
      </c>
      <c r="E150" s="63">
        <v>0.25</v>
      </c>
      <c r="F150" s="60">
        <v>14.7</v>
      </c>
      <c r="G150" s="59">
        <v>6</v>
      </c>
      <c r="H150" s="61">
        <v>25019</v>
      </c>
      <c r="I150" s="61"/>
      <c r="J150" s="47">
        <f t="shared" si="11"/>
        <v>151114.76</v>
      </c>
      <c r="K150" s="47">
        <f t="shared" si="8"/>
        <v>6254.75</v>
      </c>
      <c r="L150" s="47">
        <f t="shared" si="9"/>
        <v>367779.3</v>
      </c>
      <c r="M150" s="47">
        <f t="shared" si="10"/>
        <v>150114</v>
      </c>
    </row>
    <row r="151" spans="1:13" ht="15" hidden="1" customHeight="1" x14ac:dyDescent="0.2">
      <c r="A151" s="9" t="s">
        <v>15</v>
      </c>
      <c r="B151" s="2">
        <v>42498</v>
      </c>
      <c r="C151" s="35">
        <v>87</v>
      </c>
      <c r="D151" s="10">
        <v>6.92</v>
      </c>
      <c r="E151" s="10">
        <v>0.52</v>
      </c>
      <c r="F151" s="10">
        <v>21</v>
      </c>
      <c r="G151" s="10">
        <v>18</v>
      </c>
      <c r="H151" s="10">
        <v>77106</v>
      </c>
      <c r="I151" s="10"/>
      <c r="J151" s="47">
        <f t="shared" si="11"/>
        <v>533573.52</v>
      </c>
      <c r="K151" s="47">
        <f t="shared" si="8"/>
        <v>40095.120000000003</v>
      </c>
      <c r="L151" s="47">
        <f t="shared" si="9"/>
        <v>1619226</v>
      </c>
      <c r="M151" s="47">
        <f t="shared" si="10"/>
        <v>1387908</v>
      </c>
    </row>
    <row r="152" spans="1:13" ht="15" hidden="1" customHeight="1" x14ac:dyDescent="0.2">
      <c r="A152" s="9" t="s">
        <v>15</v>
      </c>
      <c r="B152" s="2">
        <v>42498</v>
      </c>
      <c r="C152" s="35">
        <v>87</v>
      </c>
      <c r="D152" s="10">
        <v>8.6199999999999992</v>
      </c>
      <c r="E152" s="10">
        <v>0.57999999999999996</v>
      </c>
      <c r="F152" s="10">
        <v>22.9</v>
      </c>
      <c r="G152" s="10">
        <v>11</v>
      </c>
      <c r="H152" s="10">
        <v>25079</v>
      </c>
      <c r="I152" s="10"/>
      <c r="J152" s="47">
        <f t="shared" si="11"/>
        <v>216180.97999999998</v>
      </c>
      <c r="K152" s="47">
        <f t="shared" si="8"/>
        <v>14545.82</v>
      </c>
      <c r="L152" s="47">
        <f t="shared" si="9"/>
        <v>574309.1</v>
      </c>
      <c r="M152" s="47">
        <f t="shared" si="10"/>
        <v>275869</v>
      </c>
    </row>
    <row r="153" spans="1:13" ht="15" hidden="1" customHeight="1" x14ac:dyDescent="0.2">
      <c r="A153" s="9" t="s">
        <v>15</v>
      </c>
      <c r="B153" s="2">
        <v>42498</v>
      </c>
      <c r="C153" s="35">
        <v>91</v>
      </c>
      <c r="D153" s="10">
        <v>7.06</v>
      </c>
      <c r="E153" s="10">
        <v>0.22</v>
      </c>
      <c r="F153" s="10">
        <v>13.4</v>
      </c>
      <c r="G153" s="10">
        <v>5</v>
      </c>
      <c r="H153" s="10">
        <v>13150</v>
      </c>
      <c r="I153" s="10"/>
      <c r="J153" s="47">
        <f t="shared" si="11"/>
        <v>92839</v>
      </c>
      <c r="K153" s="47">
        <f t="shared" si="8"/>
        <v>2893</v>
      </c>
      <c r="L153" s="47">
        <f t="shared" si="9"/>
        <v>176210</v>
      </c>
      <c r="M153" s="47">
        <f t="shared" si="10"/>
        <v>65750</v>
      </c>
    </row>
    <row r="154" spans="1:13" ht="15" hidden="1" customHeight="1" x14ac:dyDescent="0.2">
      <c r="A154" s="9" t="s">
        <v>16</v>
      </c>
      <c r="B154" s="57">
        <v>42500</v>
      </c>
      <c r="C154" s="58">
        <v>87</v>
      </c>
      <c r="D154" s="59">
        <v>7.2</v>
      </c>
      <c r="E154" s="59">
        <v>0.66</v>
      </c>
      <c r="F154" s="60">
        <v>26.4</v>
      </c>
      <c r="G154" s="59">
        <v>11</v>
      </c>
      <c r="H154" s="61">
        <v>59927</v>
      </c>
      <c r="I154" s="61"/>
      <c r="J154" s="47">
        <f t="shared" si="11"/>
        <v>431474.4</v>
      </c>
      <c r="K154" s="47">
        <f t="shared" si="8"/>
        <v>39551.82</v>
      </c>
      <c r="L154" s="47">
        <f t="shared" si="9"/>
        <v>1582072.7999999998</v>
      </c>
      <c r="M154" s="47">
        <f t="shared" si="10"/>
        <v>659197</v>
      </c>
    </row>
    <row r="155" spans="1:13" ht="15" hidden="1" customHeight="1" x14ac:dyDescent="0.2">
      <c r="A155" s="9" t="s">
        <v>16</v>
      </c>
      <c r="B155" s="57">
        <v>42500</v>
      </c>
      <c r="C155" s="58">
        <v>87</v>
      </c>
      <c r="D155" s="59">
        <v>5.6</v>
      </c>
      <c r="E155" s="59">
        <v>0.63</v>
      </c>
      <c r="F155" s="60">
        <v>23.5</v>
      </c>
      <c r="G155" s="59">
        <v>21</v>
      </c>
      <c r="H155" s="61">
        <v>15044</v>
      </c>
      <c r="I155" s="61"/>
      <c r="J155" s="47">
        <f t="shared" si="11"/>
        <v>84246.399999999994</v>
      </c>
      <c r="K155" s="47">
        <f t="shared" si="8"/>
        <v>9477.7199999999993</v>
      </c>
      <c r="L155" s="47">
        <f t="shared" si="9"/>
        <v>353534</v>
      </c>
      <c r="M155" s="47">
        <f t="shared" si="10"/>
        <v>315924</v>
      </c>
    </row>
    <row r="156" spans="1:13" ht="15" hidden="1" customHeight="1" x14ac:dyDescent="0.2">
      <c r="A156" s="9" t="s">
        <v>15</v>
      </c>
      <c r="B156" s="2">
        <v>42501</v>
      </c>
      <c r="C156" s="35">
        <v>87</v>
      </c>
      <c r="D156" s="10">
        <v>6.92</v>
      </c>
      <c r="E156" s="10">
        <v>0.54</v>
      </c>
      <c r="F156" s="10">
        <v>20.8</v>
      </c>
      <c r="G156" s="10">
        <v>18</v>
      </c>
      <c r="H156" s="10">
        <v>67114</v>
      </c>
      <c r="I156" s="10"/>
      <c r="J156" s="47">
        <f t="shared" si="11"/>
        <v>464428.88</v>
      </c>
      <c r="K156" s="47">
        <f t="shared" si="8"/>
        <v>36241.560000000005</v>
      </c>
      <c r="L156" s="47">
        <f t="shared" si="9"/>
        <v>1395971.2</v>
      </c>
      <c r="M156" s="47">
        <f t="shared" si="10"/>
        <v>1208052</v>
      </c>
    </row>
    <row r="157" spans="1:13" ht="15" hidden="1" customHeight="1" x14ac:dyDescent="0.2">
      <c r="A157" s="9" t="s">
        <v>15</v>
      </c>
      <c r="B157" s="2">
        <v>42501</v>
      </c>
      <c r="C157" s="35">
        <v>87</v>
      </c>
      <c r="D157" s="10">
        <v>8.32</v>
      </c>
      <c r="E157" s="10">
        <v>0.6</v>
      </c>
      <c r="F157" s="10">
        <v>23.8</v>
      </c>
      <c r="G157" s="10">
        <v>10</v>
      </c>
      <c r="H157" s="10">
        <v>34937</v>
      </c>
      <c r="I157" s="10"/>
      <c r="J157" s="47">
        <f t="shared" si="11"/>
        <v>290675.84000000003</v>
      </c>
      <c r="K157" s="47">
        <f t="shared" si="8"/>
        <v>20962.2</v>
      </c>
      <c r="L157" s="47">
        <f t="shared" si="9"/>
        <v>831500.6</v>
      </c>
      <c r="M157" s="47">
        <f t="shared" si="10"/>
        <v>349370</v>
      </c>
    </row>
    <row r="158" spans="1:13" ht="15" hidden="1" customHeight="1" x14ac:dyDescent="0.2">
      <c r="A158" s="9" t="s">
        <v>15</v>
      </c>
      <c r="B158" s="2">
        <v>42502</v>
      </c>
      <c r="C158" s="46" t="s">
        <v>18</v>
      </c>
      <c r="D158" s="1"/>
      <c r="E158" s="1"/>
      <c r="F158" s="1"/>
      <c r="G158" s="1"/>
      <c r="H158" s="10">
        <v>0</v>
      </c>
      <c r="I158" s="10">
        <v>19986</v>
      </c>
      <c r="J158" s="47">
        <f t="shared" si="11"/>
        <v>0</v>
      </c>
      <c r="K158" s="47">
        <f t="shared" si="8"/>
        <v>0</v>
      </c>
      <c r="L158" s="47">
        <f t="shared" si="9"/>
        <v>0</v>
      </c>
      <c r="M158" s="47">
        <f t="shared" si="10"/>
        <v>0</v>
      </c>
    </row>
    <row r="159" spans="1:13" ht="15" hidden="1" customHeight="1" x14ac:dyDescent="0.2">
      <c r="A159" s="9" t="s">
        <v>15</v>
      </c>
      <c r="B159" s="2">
        <v>42505</v>
      </c>
      <c r="C159" s="35">
        <v>87</v>
      </c>
      <c r="D159" s="10">
        <v>6.93</v>
      </c>
      <c r="E159" s="10">
        <v>0.52</v>
      </c>
      <c r="F159" s="10">
        <v>19.7</v>
      </c>
      <c r="G159" s="10">
        <v>19</v>
      </c>
      <c r="H159" s="10">
        <v>65861</v>
      </c>
      <c r="I159" s="10"/>
      <c r="J159" s="47">
        <f t="shared" si="11"/>
        <v>456416.73</v>
      </c>
      <c r="K159" s="47">
        <f t="shared" si="8"/>
        <v>34247.72</v>
      </c>
      <c r="L159" s="47">
        <f t="shared" si="9"/>
        <v>1297461.7</v>
      </c>
      <c r="M159" s="47">
        <f t="shared" si="10"/>
        <v>1251359</v>
      </c>
    </row>
    <row r="160" spans="1:13" ht="15" hidden="1" customHeight="1" x14ac:dyDescent="0.2">
      <c r="A160" s="9" t="s">
        <v>15</v>
      </c>
      <c r="B160" s="2">
        <v>42505</v>
      </c>
      <c r="C160" s="35">
        <v>87</v>
      </c>
      <c r="D160" s="10">
        <v>7.85</v>
      </c>
      <c r="E160" s="10">
        <v>0.59</v>
      </c>
      <c r="F160" s="10">
        <v>24.4</v>
      </c>
      <c r="G160" s="10">
        <v>11</v>
      </c>
      <c r="H160" s="10">
        <v>20042</v>
      </c>
      <c r="I160" s="10"/>
      <c r="J160" s="47">
        <f t="shared" si="11"/>
        <v>157329.69999999998</v>
      </c>
      <c r="K160" s="47">
        <f t="shared" si="8"/>
        <v>11824.779999999999</v>
      </c>
      <c r="L160" s="47">
        <f t="shared" si="9"/>
        <v>489024.8</v>
      </c>
      <c r="M160" s="47">
        <f t="shared" si="10"/>
        <v>220462</v>
      </c>
    </row>
    <row r="161" spans="1:13" ht="15" hidden="1" customHeight="1" x14ac:dyDescent="0.2">
      <c r="A161" s="9" t="s">
        <v>15</v>
      </c>
      <c r="B161" s="2">
        <v>42505</v>
      </c>
      <c r="C161" s="35">
        <v>91</v>
      </c>
      <c r="D161" s="10">
        <v>6.89</v>
      </c>
      <c r="E161" s="10">
        <v>0.21</v>
      </c>
      <c r="F161" s="10">
        <v>12.9</v>
      </c>
      <c r="G161" s="10">
        <v>5</v>
      </c>
      <c r="H161" s="10">
        <v>22513</v>
      </c>
      <c r="I161" s="10"/>
      <c r="J161" s="47">
        <f t="shared" si="11"/>
        <v>155114.57</v>
      </c>
      <c r="K161" s="47">
        <f t="shared" si="8"/>
        <v>4727.7299999999996</v>
      </c>
      <c r="L161" s="47">
        <f t="shared" si="9"/>
        <v>290417.7</v>
      </c>
      <c r="M161" s="47">
        <f t="shared" si="10"/>
        <v>112565</v>
      </c>
    </row>
    <row r="162" spans="1:13" ht="15" hidden="1" customHeight="1" x14ac:dyDescent="0.2">
      <c r="A162" s="9" t="s">
        <v>16</v>
      </c>
      <c r="B162" s="57">
        <v>42505</v>
      </c>
      <c r="C162" s="58">
        <v>87</v>
      </c>
      <c r="D162" s="59">
        <v>6.8</v>
      </c>
      <c r="E162" s="63">
        <v>0.67</v>
      </c>
      <c r="F162" s="60">
        <v>27.5</v>
      </c>
      <c r="G162" s="59">
        <v>11</v>
      </c>
      <c r="H162" s="61">
        <v>29626</v>
      </c>
      <c r="I162" s="61"/>
      <c r="J162" s="47">
        <f t="shared" si="11"/>
        <v>201456.8</v>
      </c>
      <c r="K162" s="47">
        <f t="shared" si="8"/>
        <v>19849.420000000002</v>
      </c>
      <c r="L162" s="47">
        <f t="shared" si="9"/>
        <v>814715</v>
      </c>
      <c r="M162" s="47">
        <f t="shared" si="10"/>
        <v>325886</v>
      </c>
    </row>
    <row r="163" spans="1:13" ht="15" hidden="1" customHeight="1" x14ac:dyDescent="0.2">
      <c r="A163" s="9" t="s">
        <v>16</v>
      </c>
      <c r="B163" s="57">
        <v>42505</v>
      </c>
      <c r="C163" s="58">
        <v>87</v>
      </c>
      <c r="D163" s="59">
        <v>5.7</v>
      </c>
      <c r="E163" s="59">
        <v>0.57999999999999996</v>
      </c>
      <c r="F163" s="60">
        <v>21.9</v>
      </c>
      <c r="G163" s="59">
        <v>22</v>
      </c>
      <c r="H163" s="61">
        <v>20155</v>
      </c>
      <c r="I163" s="61"/>
      <c r="J163" s="47">
        <f t="shared" si="11"/>
        <v>114883.5</v>
      </c>
      <c r="K163" s="47">
        <f t="shared" si="8"/>
        <v>11689.9</v>
      </c>
      <c r="L163" s="47">
        <f t="shared" si="9"/>
        <v>441394.5</v>
      </c>
      <c r="M163" s="47">
        <f t="shared" si="10"/>
        <v>443410</v>
      </c>
    </row>
    <row r="164" spans="1:13" ht="15" hidden="1" customHeight="1" x14ac:dyDescent="0.2">
      <c r="A164" s="9" t="s">
        <v>16</v>
      </c>
      <c r="B164" s="57">
        <v>42505</v>
      </c>
      <c r="C164" s="58">
        <v>91</v>
      </c>
      <c r="D164" s="63">
        <v>5.78</v>
      </c>
      <c r="E164" s="59">
        <v>0.26</v>
      </c>
      <c r="F164" s="60">
        <v>14.2</v>
      </c>
      <c r="G164" s="59">
        <v>5</v>
      </c>
      <c r="H164" s="61">
        <v>15014</v>
      </c>
      <c r="I164" s="61"/>
      <c r="J164" s="47">
        <f t="shared" si="11"/>
        <v>86780.92</v>
      </c>
      <c r="K164" s="47">
        <f t="shared" si="8"/>
        <v>3903.6400000000003</v>
      </c>
      <c r="L164" s="47">
        <f t="shared" si="9"/>
        <v>213198.8</v>
      </c>
      <c r="M164" s="47">
        <f t="shared" si="10"/>
        <v>75070</v>
      </c>
    </row>
    <row r="165" spans="1:13" ht="15" hidden="1" customHeight="1" x14ac:dyDescent="0.2">
      <c r="A165" s="9" t="s">
        <v>13</v>
      </c>
      <c r="B165" s="50">
        <v>42506</v>
      </c>
      <c r="C165" s="51">
        <v>87</v>
      </c>
      <c r="D165" s="52">
        <v>7.85</v>
      </c>
      <c r="E165" s="52">
        <v>0.59</v>
      </c>
      <c r="F165" s="52">
        <v>24.1</v>
      </c>
      <c r="G165" s="52">
        <v>11</v>
      </c>
      <c r="H165" s="53">
        <v>44666</v>
      </c>
      <c r="I165" s="54" t="s">
        <v>14</v>
      </c>
      <c r="J165" s="47">
        <f t="shared" si="11"/>
        <v>350628.1</v>
      </c>
      <c r="K165" s="47">
        <f t="shared" si="8"/>
        <v>26352.94</v>
      </c>
      <c r="L165" s="47">
        <f t="shared" si="9"/>
        <v>1076450.6000000001</v>
      </c>
      <c r="M165" s="47">
        <f t="shared" si="10"/>
        <v>491326</v>
      </c>
    </row>
    <row r="166" spans="1:13" ht="15" hidden="1" customHeight="1" x14ac:dyDescent="0.2">
      <c r="A166" s="9" t="s">
        <v>13</v>
      </c>
      <c r="B166" s="50">
        <v>42506</v>
      </c>
      <c r="C166" s="51">
        <v>87.4</v>
      </c>
      <c r="D166" s="52">
        <v>7.01</v>
      </c>
      <c r="E166" s="52">
        <v>0.52</v>
      </c>
      <c r="F166" s="52">
        <v>20.7</v>
      </c>
      <c r="G166" s="52">
        <v>21</v>
      </c>
      <c r="H166" s="53">
        <v>45358</v>
      </c>
      <c r="I166" s="54" t="s">
        <v>14</v>
      </c>
      <c r="J166" s="47">
        <f t="shared" si="11"/>
        <v>317959.58</v>
      </c>
      <c r="K166" s="47">
        <f t="shared" si="8"/>
        <v>23586.16</v>
      </c>
      <c r="L166" s="47">
        <f t="shared" si="9"/>
        <v>938910.6</v>
      </c>
      <c r="M166" s="47">
        <f t="shared" si="10"/>
        <v>952518</v>
      </c>
    </row>
    <row r="167" spans="1:13" ht="15" hidden="1" customHeight="1" x14ac:dyDescent="0.2">
      <c r="A167" s="9" t="s">
        <v>17</v>
      </c>
      <c r="B167" s="64">
        <v>42507</v>
      </c>
      <c r="C167" s="65">
        <v>84</v>
      </c>
      <c r="D167" s="66">
        <v>7.27</v>
      </c>
      <c r="E167" s="55">
        <v>0.69</v>
      </c>
      <c r="F167" s="56">
        <v>27.3</v>
      </c>
      <c r="G167" s="56">
        <v>13</v>
      </c>
      <c r="H167" s="54">
        <v>89137</v>
      </c>
      <c r="I167" s="54"/>
      <c r="J167" s="47">
        <f t="shared" si="11"/>
        <v>648025.99</v>
      </c>
      <c r="K167" s="47">
        <f t="shared" si="8"/>
        <v>61504.53</v>
      </c>
      <c r="L167" s="47">
        <f t="shared" si="9"/>
        <v>2433440.1</v>
      </c>
      <c r="M167" s="47">
        <f t="shared" si="10"/>
        <v>1158781</v>
      </c>
    </row>
    <row r="168" spans="1:13" ht="15" hidden="1" customHeight="1" x14ac:dyDescent="0.2">
      <c r="A168" s="9" t="s">
        <v>16</v>
      </c>
      <c r="B168" s="57">
        <v>42510</v>
      </c>
      <c r="C168" s="58">
        <v>87</v>
      </c>
      <c r="D168" s="59">
        <v>7.41</v>
      </c>
      <c r="E168" s="59">
        <v>0.66</v>
      </c>
      <c r="F168" s="60">
        <v>25.6</v>
      </c>
      <c r="G168" s="59">
        <v>13</v>
      </c>
      <c r="H168" s="61">
        <v>72359</v>
      </c>
      <c r="I168" s="61"/>
      <c r="J168" s="47">
        <f t="shared" si="11"/>
        <v>536180.19000000006</v>
      </c>
      <c r="K168" s="47">
        <f t="shared" si="8"/>
        <v>47756.94</v>
      </c>
      <c r="L168" s="47">
        <f t="shared" si="9"/>
        <v>1852390.4000000001</v>
      </c>
      <c r="M168" s="47">
        <f t="shared" si="10"/>
        <v>940667</v>
      </c>
    </row>
    <row r="169" spans="1:13" ht="15" hidden="1" customHeight="1" x14ac:dyDescent="0.2">
      <c r="A169" s="9" t="s">
        <v>16</v>
      </c>
      <c r="B169" s="57">
        <v>42510</v>
      </c>
      <c r="C169" s="58">
        <v>87</v>
      </c>
      <c r="D169" s="59">
        <v>5.79</v>
      </c>
      <c r="E169" s="59">
        <v>0.57999999999999996</v>
      </c>
      <c r="F169" s="60">
        <v>21.4</v>
      </c>
      <c r="G169" s="59">
        <v>25</v>
      </c>
      <c r="H169" s="61">
        <v>34848</v>
      </c>
      <c r="I169" s="61"/>
      <c r="J169" s="47">
        <f t="shared" si="11"/>
        <v>201769.92</v>
      </c>
      <c r="K169" s="47">
        <f t="shared" ref="K169:K226" si="12">E169*H169</f>
        <v>20211.84</v>
      </c>
      <c r="L169" s="47">
        <f t="shared" ref="L169:L226" si="13">F169*H169</f>
        <v>745747.2</v>
      </c>
      <c r="M169" s="47">
        <f t="shared" ref="M169:M226" si="14">G169*H169</f>
        <v>871200</v>
      </c>
    </row>
    <row r="170" spans="1:13" ht="15" hidden="1" customHeight="1" x14ac:dyDescent="0.2">
      <c r="A170" s="9" t="s">
        <v>15</v>
      </c>
      <c r="B170" s="2">
        <v>42511</v>
      </c>
      <c r="C170" s="35">
        <v>87</v>
      </c>
      <c r="D170" s="10">
        <v>7.08</v>
      </c>
      <c r="E170" s="10">
        <v>0.48</v>
      </c>
      <c r="F170" s="10">
        <v>19.600000000000001</v>
      </c>
      <c r="G170" s="10">
        <v>22</v>
      </c>
      <c r="H170" s="10">
        <v>55344</v>
      </c>
      <c r="I170" s="10"/>
      <c r="J170" s="47">
        <f t="shared" ref="J170:J226" si="15">(D170*H170)</f>
        <v>391835.52</v>
      </c>
      <c r="K170" s="47">
        <f t="shared" si="12"/>
        <v>26565.119999999999</v>
      </c>
      <c r="L170" s="47">
        <f t="shared" si="13"/>
        <v>1084742.4000000001</v>
      </c>
      <c r="M170" s="47">
        <f t="shared" si="14"/>
        <v>1217568</v>
      </c>
    </row>
    <row r="171" spans="1:13" ht="15" hidden="1" customHeight="1" x14ac:dyDescent="0.2">
      <c r="A171" s="9" t="s">
        <v>15</v>
      </c>
      <c r="B171" s="2">
        <v>42511</v>
      </c>
      <c r="C171" s="35">
        <v>87</v>
      </c>
      <c r="D171" s="10">
        <v>8.57</v>
      </c>
      <c r="E171" s="10">
        <v>0.6</v>
      </c>
      <c r="F171" s="10">
        <v>22.4</v>
      </c>
      <c r="G171" s="10">
        <v>11</v>
      </c>
      <c r="H171" s="10">
        <v>52101</v>
      </c>
      <c r="I171" s="10"/>
      <c r="J171" s="47">
        <f t="shared" si="15"/>
        <v>446505.57</v>
      </c>
      <c r="K171" s="47">
        <f t="shared" si="12"/>
        <v>31260.6</v>
      </c>
      <c r="L171" s="47">
        <f t="shared" si="13"/>
        <v>1167062.3999999999</v>
      </c>
      <c r="M171" s="47">
        <f t="shared" si="14"/>
        <v>573111</v>
      </c>
    </row>
    <row r="172" spans="1:13" ht="15" hidden="1" customHeight="1" x14ac:dyDescent="0.2">
      <c r="A172" s="9" t="s">
        <v>17</v>
      </c>
      <c r="B172" s="64">
        <v>42515</v>
      </c>
      <c r="C172" s="65" t="s">
        <v>18</v>
      </c>
      <c r="D172" s="66"/>
      <c r="E172" s="55"/>
      <c r="F172" s="56"/>
      <c r="G172" s="51"/>
      <c r="H172" s="62"/>
      <c r="I172" s="54">
        <v>19687</v>
      </c>
      <c r="J172" s="47">
        <f t="shared" si="15"/>
        <v>0</v>
      </c>
      <c r="K172" s="47">
        <f t="shared" si="12"/>
        <v>0</v>
      </c>
      <c r="L172" s="47">
        <f t="shared" si="13"/>
        <v>0</v>
      </c>
      <c r="M172" s="47">
        <f t="shared" si="14"/>
        <v>0</v>
      </c>
    </row>
    <row r="173" spans="1:13" ht="15" hidden="1" customHeight="1" x14ac:dyDescent="0.2">
      <c r="A173" s="9" t="s">
        <v>15</v>
      </c>
      <c r="B173" s="2">
        <v>42516</v>
      </c>
      <c r="C173" s="46" t="s">
        <v>18</v>
      </c>
      <c r="D173" s="1"/>
      <c r="E173" s="1"/>
      <c r="F173" s="1"/>
      <c r="G173" s="1"/>
      <c r="H173" s="10">
        <v>0</v>
      </c>
      <c r="I173" s="10">
        <v>24721</v>
      </c>
      <c r="J173" s="47">
        <f t="shared" si="15"/>
        <v>0</v>
      </c>
      <c r="K173" s="47">
        <f t="shared" si="12"/>
        <v>0</v>
      </c>
      <c r="L173" s="47">
        <f t="shared" si="13"/>
        <v>0</v>
      </c>
      <c r="M173" s="47">
        <f t="shared" si="14"/>
        <v>0</v>
      </c>
    </row>
    <row r="174" spans="1:13" ht="15" hidden="1" customHeight="1" x14ac:dyDescent="0.2">
      <c r="A174" s="9" t="s">
        <v>16</v>
      </c>
      <c r="B174" s="57">
        <v>42516</v>
      </c>
      <c r="C174" s="58">
        <v>87</v>
      </c>
      <c r="D174" s="59">
        <v>5.79</v>
      </c>
      <c r="E174" s="59">
        <v>0.62</v>
      </c>
      <c r="F174" s="60">
        <v>23.7</v>
      </c>
      <c r="G174" s="59">
        <v>22</v>
      </c>
      <c r="H174" s="61">
        <v>15142</v>
      </c>
      <c r="I174" s="61"/>
      <c r="J174" s="47">
        <f t="shared" si="15"/>
        <v>87672.180000000008</v>
      </c>
      <c r="K174" s="47">
        <f t="shared" si="12"/>
        <v>9388.0399999999991</v>
      </c>
      <c r="L174" s="47">
        <f t="shared" si="13"/>
        <v>358865.39999999997</v>
      </c>
      <c r="M174" s="47">
        <f t="shared" si="14"/>
        <v>333124</v>
      </c>
    </row>
    <row r="175" spans="1:13" ht="15" hidden="1" customHeight="1" x14ac:dyDescent="0.2">
      <c r="A175" s="9" t="s">
        <v>16</v>
      </c>
      <c r="B175" s="57">
        <v>42516</v>
      </c>
      <c r="C175" s="58">
        <v>87</v>
      </c>
      <c r="D175" s="59">
        <v>7.09</v>
      </c>
      <c r="E175" s="59">
        <v>0.69</v>
      </c>
      <c r="F175" s="60">
        <v>24.7</v>
      </c>
      <c r="G175" s="59">
        <v>13</v>
      </c>
      <c r="H175" s="61">
        <v>17030</v>
      </c>
      <c r="I175" s="61"/>
      <c r="J175" s="47">
        <f t="shared" si="15"/>
        <v>120742.7</v>
      </c>
      <c r="K175" s="47">
        <f t="shared" si="12"/>
        <v>11750.699999999999</v>
      </c>
      <c r="L175" s="47">
        <f t="shared" si="13"/>
        <v>420641</v>
      </c>
      <c r="M175" s="47">
        <f t="shared" si="14"/>
        <v>221390</v>
      </c>
    </row>
    <row r="176" spans="1:13" ht="15" hidden="1" customHeight="1" x14ac:dyDescent="0.2">
      <c r="A176" s="9" t="s">
        <v>15</v>
      </c>
      <c r="B176" s="2">
        <v>42517</v>
      </c>
      <c r="C176" s="35">
        <v>87</v>
      </c>
      <c r="D176" s="10">
        <v>7.13</v>
      </c>
      <c r="E176" s="10">
        <v>0.53</v>
      </c>
      <c r="F176" s="10">
        <v>21.2</v>
      </c>
      <c r="G176" s="10">
        <v>19</v>
      </c>
      <c r="H176" s="10">
        <v>69984</v>
      </c>
      <c r="I176" s="10"/>
      <c r="J176" s="47">
        <f t="shared" si="15"/>
        <v>498985.92</v>
      </c>
      <c r="K176" s="47">
        <f t="shared" si="12"/>
        <v>37091.520000000004</v>
      </c>
      <c r="L176" s="47">
        <f t="shared" si="13"/>
        <v>1483660.8</v>
      </c>
      <c r="M176" s="47">
        <f t="shared" si="14"/>
        <v>1329696</v>
      </c>
    </row>
    <row r="177" spans="1:13" ht="15" hidden="1" customHeight="1" x14ac:dyDescent="0.2">
      <c r="A177" s="9" t="s">
        <v>15</v>
      </c>
      <c r="B177" s="2">
        <v>42517</v>
      </c>
      <c r="C177" s="35">
        <v>87</v>
      </c>
      <c r="D177" s="10">
        <v>8.27</v>
      </c>
      <c r="E177" s="10">
        <v>0.65</v>
      </c>
      <c r="F177" s="10">
        <v>22.4</v>
      </c>
      <c r="G177" s="10">
        <v>12</v>
      </c>
      <c r="H177" s="10">
        <v>26503</v>
      </c>
      <c r="I177" s="10"/>
      <c r="J177" s="47">
        <f t="shared" si="15"/>
        <v>219179.81</v>
      </c>
      <c r="K177" s="47">
        <f t="shared" si="12"/>
        <v>17226.95</v>
      </c>
      <c r="L177" s="47">
        <f t="shared" si="13"/>
        <v>593667.19999999995</v>
      </c>
      <c r="M177" s="47">
        <f t="shared" si="14"/>
        <v>318036</v>
      </c>
    </row>
    <row r="178" spans="1:13" ht="15" hidden="1" customHeight="1" x14ac:dyDescent="0.2">
      <c r="A178" s="9" t="s">
        <v>13</v>
      </c>
      <c r="B178" s="50">
        <v>42520</v>
      </c>
      <c r="C178" s="51">
        <v>87</v>
      </c>
      <c r="D178" s="52">
        <v>6.74</v>
      </c>
      <c r="E178" s="52">
        <v>0.19</v>
      </c>
      <c r="F178" s="52">
        <v>24.7</v>
      </c>
      <c r="G178" s="52">
        <v>29.5</v>
      </c>
      <c r="H178" s="53">
        <v>83053</v>
      </c>
      <c r="I178" s="54" t="s">
        <v>14</v>
      </c>
      <c r="J178" s="47">
        <f t="shared" si="15"/>
        <v>559777.22</v>
      </c>
      <c r="K178" s="47">
        <f t="shared" si="12"/>
        <v>15780.07</v>
      </c>
      <c r="L178" s="47">
        <f t="shared" si="13"/>
        <v>2051409.0999999999</v>
      </c>
      <c r="M178" s="47">
        <f t="shared" si="14"/>
        <v>2450063.5</v>
      </c>
    </row>
    <row r="179" spans="1:13" ht="15" hidden="1" customHeight="1" x14ac:dyDescent="0.2">
      <c r="A179" s="9" t="s">
        <v>13</v>
      </c>
      <c r="B179" s="50">
        <v>42520</v>
      </c>
      <c r="C179" s="51">
        <v>93.2</v>
      </c>
      <c r="D179" s="52">
        <v>6.59</v>
      </c>
      <c r="E179" s="52">
        <v>0.19</v>
      </c>
      <c r="F179" s="52">
        <v>32.299999999999997</v>
      </c>
      <c r="G179" s="52">
        <v>9.5</v>
      </c>
      <c r="H179" s="53">
        <v>9842</v>
      </c>
      <c r="I179" s="62"/>
      <c r="J179" s="47">
        <f t="shared" si="15"/>
        <v>64858.78</v>
      </c>
      <c r="K179" s="47">
        <f t="shared" si="12"/>
        <v>1869.98</v>
      </c>
      <c r="L179" s="47">
        <f t="shared" si="13"/>
        <v>317896.59999999998</v>
      </c>
      <c r="M179" s="47">
        <f t="shared" si="14"/>
        <v>93499</v>
      </c>
    </row>
    <row r="180" spans="1:13" ht="15" hidden="1" customHeight="1" x14ac:dyDescent="0.2">
      <c r="A180" s="9" t="s">
        <v>17</v>
      </c>
      <c r="B180" s="64">
        <v>42520</v>
      </c>
      <c r="C180" s="51">
        <v>83.8</v>
      </c>
      <c r="D180" s="55">
        <v>7.09</v>
      </c>
      <c r="E180" s="55">
        <v>0.77</v>
      </c>
      <c r="F180" s="56">
        <v>23.4</v>
      </c>
      <c r="G180" s="51">
        <v>12</v>
      </c>
      <c r="H180" s="54">
        <v>79876</v>
      </c>
      <c r="I180" s="54"/>
      <c r="J180" s="47">
        <f t="shared" si="15"/>
        <v>566320.84</v>
      </c>
      <c r="K180" s="47">
        <f t="shared" si="12"/>
        <v>61504.520000000004</v>
      </c>
      <c r="L180" s="47">
        <f t="shared" si="13"/>
        <v>1869098.4</v>
      </c>
      <c r="M180" s="47">
        <f t="shared" si="14"/>
        <v>958512</v>
      </c>
    </row>
    <row r="181" spans="1:13" ht="15" hidden="1" customHeight="1" x14ac:dyDescent="0.2">
      <c r="A181" s="9" t="s">
        <v>16</v>
      </c>
      <c r="B181" s="57">
        <v>42520</v>
      </c>
      <c r="C181" s="58">
        <v>87</v>
      </c>
      <c r="D181" s="63">
        <v>7.2</v>
      </c>
      <c r="E181" s="63">
        <v>0.76</v>
      </c>
      <c r="F181" s="60">
        <v>22.1</v>
      </c>
      <c r="G181" s="59">
        <v>13</v>
      </c>
      <c r="H181" s="61">
        <v>49915</v>
      </c>
      <c r="I181" s="61"/>
      <c r="J181" s="47">
        <f t="shared" si="15"/>
        <v>359388</v>
      </c>
      <c r="K181" s="47">
        <f t="shared" si="12"/>
        <v>37935.4</v>
      </c>
      <c r="L181" s="47">
        <f t="shared" si="13"/>
        <v>1103121.5</v>
      </c>
      <c r="M181" s="47">
        <f t="shared" si="14"/>
        <v>648895</v>
      </c>
    </row>
    <row r="182" spans="1:13" ht="15" hidden="1" customHeight="1" x14ac:dyDescent="0.2">
      <c r="A182" s="9" t="s">
        <v>16</v>
      </c>
      <c r="B182" s="57">
        <v>42520</v>
      </c>
      <c r="C182" s="58">
        <v>87</v>
      </c>
      <c r="D182" s="59">
        <v>5.79</v>
      </c>
      <c r="E182" s="63">
        <v>0.63</v>
      </c>
      <c r="F182" s="60">
        <v>24</v>
      </c>
      <c r="G182" s="59">
        <v>23</v>
      </c>
      <c r="H182" s="61">
        <v>29293</v>
      </c>
      <c r="I182" s="61"/>
      <c r="J182" s="47">
        <f t="shared" si="15"/>
        <v>169606.47</v>
      </c>
      <c r="K182" s="47">
        <f t="shared" si="12"/>
        <v>18454.59</v>
      </c>
      <c r="L182" s="47">
        <f t="shared" si="13"/>
        <v>703032</v>
      </c>
      <c r="M182" s="47">
        <f t="shared" si="14"/>
        <v>673739</v>
      </c>
    </row>
    <row r="183" spans="1:13" ht="15" hidden="1" customHeight="1" x14ac:dyDescent="0.2">
      <c r="A183" s="9" t="s">
        <v>16</v>
      </c>
      <c r="B183" s="57">
        <v>42520</v>
      </c>
      <c r="C183" s="58">
        <v>91</v>
      </c>
      <c r="D183" s="59">
        <v>5.57</v>
      </c>
      <c r="E183" s="59">
        <v>0.24</v>
      </c>
      <c r="F183" s="60">
        <v>20.6</v>
      </c>
      <c r="G183" s="59">
        <v>5</v>
      </c>
      <c r="H183" s="61">
        <v>22972</v>
      </c>
      <c r="I183" s="61"/>
      <c r="J183" s="47">
        <f t="shared" si="15"/>
        <v>127954.04000000001</v>
      </c>
      <c r="K183" s="47">
        <f t="shared" si="12"/>
        <v>5513.28</v>
      </c>
      <c r="L183" s="47">
        <f t="shared" si="13"/>
        <v>473223.2</v>
      </c>
      <c r="M183" s="47">
        <f t="shared" si="14"/>
        <v>114860</v>
      </c>
    </row>
    <row r="184" spans="1:13" ht="15" hidden="1" customHeight="1" x14ac:dyDescent="0.2">
      <c r="A184" s="9" t="s">
        <v>15</v>
      </c>
      <c r="B184" s="2">
        <v>42521</v>
      </c>
      <c r="C184" s="35">
        <v>87</v>
      </c>
      <c r="D184" s="10">
        <v>7.08</v>
      </c>
      <c r="E184" s="10">
        <v>0.56000000000000005</v>
      </c>
      <c r="F184" s="10">
        <v>21.8</v>
      </c>
      <c r="G184" s="10">
        <v>20</v>
      </c>
      <c r="H184" s="10">
        <v>56205</v>
      </c>
      <c r="I184" s="10"/>
      <c r="J184" s="47">
        <f t="shared" si="15"/>
        <v>397931.4</v>
      </c>
      <c r="K184" s="47">
        <f t="shared" si="12"/>
        <v>31474.800000000003</v>
      </c>
      <c r="L184" s="47">
        <f t="shared" si="13"/>
        <v>1225269</v>
      </c>
      <c r="M184" s="47">
        <f t="shared" si="14"/>
        <v>1124100</v>
      </c>
    </row>
    <row r="185" spans="1:13" s="68" customFormat="1" ht="15" hidden="1" customHeight="1" x14ac:dyDescent="0.2">
      <c r="A185" s="9" t="s">
        <v>15</v>
      </c>
      <c r="B185" s="2">
        <v>42521</v>
      </c>
      <c r="C185" s="35">
        <v>87</v>
      </c>
      <c r="D185" s="10">
        <v>8.36</v>
      </c>
      <c r="E185" s="10">
        <v>0.65</v>
      </c>
      <c r="F185" s="10">
        <v>20</v>
      </c>
      <c r="G185" s="10">
        <v>11</v>
      </c>
      <c r="H185" s="10">
        <v>39807</v>
      </c>
      <c r="I185" s="10"/>
      <c r="J185" s="47">
        <f t="shared" si="15"/>
        <v>332786.51999999996</v>
      </c>
      <c r="K185" s="47">
        <f t="shared" si="12"/>
        <v>25874.55</v>
      </c>
      <c r="L185" s="47">
        <f t="shared" si="13"/>
        <v>796140</v>
      </c>
      <c r="M185" s="47">
        <f t="shared" si="14"/>
        <v>437877</v>
      </c>
    </row>
    <row r="186" spans="1:13" s="68" customFormat="1" ht="15" hidden="1" customHeight="1" x14ac:dyDescent="0.2">
      <c r="A186" s="9" t="s">
        <v>15</v>
      </c>
      <c r="B186" s="2">
        <v>42521</v>
      </c>
      <c r="C186" s="35">
        <v>91</v>
      </c>
      <c r="D186" s="10">
        <v>6.5</v>
      </c>
      <c r="E186" s="10">
        <v>0.21</v>
      </c>
      <c r="F186" s="10">
        <v>18.399999999999999</v>
      </c>
      <c r="G186" s="10">
        <v>4</v>
      </c>
      <c r="H186" s="10">
        <v>14471</v>
      </c>
      <c r="I186" s="10"/>
      <c r="J186" s="47">
        <f t="shared" si="15"/>
        <v>94061.5</v>
      </c>
      <c r="K186" s="47">
        <f t="shared" si="12"/>
        <v>3038.91</v>
      </c>
      <c r="L186" s="47">
        <f t="shared" si="13"/>
        <v>266266.39999999997</v>
      </c>
      <c r="M186" s="47">
        <f t="shared" si="14"/>
        <v>57884</v>
      </c>
    </row>
    <row r="187" spans="1:13" s="68" customFormat="1" ht="15" hidden="1" customHeight="1" x14ac:dyDescent="0.2">
      <c r="A187" s="9" t="s">
        <v>15</v>
      </c>
      <c r="B187" s="2">
        <v>42525</v>
      </c>
      <c r="C187" s="35">
        <v>87</v>
      </c>
      <c r="D187" s="10">
        <v>7.06</v>
      </c>
      <c r="E187" s="10">
        <v>0.64</v>
      </c>
      <c r="F187" s="10">
        <v>20.6</v>
      </c>
      <c r="G187" s="10">
        <v>20</v>
      </c>
      <c r="H187" s="10">
        <v>60021</v>
      </c>
      <c r="I187" s="10"/>
      <c r="J187" s="47">
        <f t="shared" si="15"/>
        <v>423748.25999999995</v>
      </c>
      <c r="K187" s="47">
        <f t="shared" si="12"/>
        <v>38413.440000000002</v>
      </c>
      <c r="L187" s="47">
        <f t="shared" si="13"/>
        <v>1236432.6000000001</v>
      </c>
      <c r="M187" s="47">
        <f t="shared" si="14"/>
        <v>1200420</v>
      </c>
    </row>
    <row r="188" spans="1:13" s="68" customFormat="1" ht="15" hidden="1" customHeight="1" x14ac:dyDescent="0.2">
      <c r="A188" s="9" t="s">
        <v>15</v>
      </c>
      <c r="B188" s="2">
        <v>42525</v>
      </c>
      <c r="C188" s="35">
        <v>87</v>
      </c>
      <c r="D188" s="10">
        <v>8.3000000000000007</v>
      </c>
      <c r="E188" s="10">
        <v>0.68</v>
      </c>
      <c r="F188" s="10">
        <v>20.8</v>
      </c>
      <c r="G188" s="10">
        <v>11</v>
      </c>
      <c r="H188" s="10">
        <v>15074</v>
      </c>
      <c r="I188" s="10"/>
      <c r="J188" s="47">
        <f t="shared" si="15"/>
        <v>125114.20000000001</v>
      </c>
      <c r="K188" s="47">
        <f t="shared" si="12"/>
        <v>10250.320000000002</v>
      </c>
      <c r="L188" s="47">
        <f t="shared" si="13"/>
        <v>313539.20000000001</v>
      </c>
      <c r="M188" s="47">
        <f t="shared" si="14"/>
        <v>165814</v>
      </c>
    </row>
    <row r="189" spans="1:13" s="68" customFormat="1" ht="15" hidden="1" customHeight="1" x14ac:dyDescent="0.2">
      <c r="A189" s="9" t="s">
        <v>13</v>
      </c>
      <c r="B189" s="50">
        <v>42525</v>
      </c>
      <c r="C189" s="51">
        <v>87</v>
      </c>
      <c r="D189" s="52">
        <v>8.68</v>
      </c>
      <c r="E189" s="52">
        <v>0.3</v>
      </c>
      <c r="F189" s="52">
        <v>12.8</v>
      </c>
      <c r="G189" s="52">
        <v>21</v>
      </c>
      <c r="H189" s="53">
        <v>33832</v>
      </c>
      <c r="I189" s="54" t="s">
        <v>14</v>
      </c>
      <c r="J189" s="47">
        <f t="shared" si="15"/>
        <v>293661.76</v>
      </c>
      <c r="K189" s="47">
        <f t="shared" si="12"/>
        <v>10149.6</v>
      </c>
      <c r="L189" s="47">
        <f t="shared" si="13"/>
        <v>433049.60000000003</v>
      </c>
      <c r="M189" s="47">
        <f t="shared" si="14"/>
        <v>710472</v>
      </c>
    </row>
    <row r="190" spans="1:13" s="68" customFormat="1" ht="15" hidden="1" customHeight="1" x14ac:dyDescent="0.2">
      <c r="A190" s="9" t="s">
        <v>13</v>
      </c>
      <c r="B190" s="50">
        <v>42525</v>
      </c>
      <c r="C190" s="51" t="s">
        <v>18</v>
      </c>
      <c r="D190" s="52" t="s">
        <v>14</v>
      </c>
      <c r="E190" s="52" t="s">
        <v>14</v>
      </c>
      <c r="F190" s="52" t="s">
        <v>14</v>
      </c>
      <c r="G190" s="52" t="s">
        <v>19</v>
      </c>
      <c r="H190" s="54" t="s">
        <v>14</v>
      </c>
      <c r="I190" s="53">
        <v>24916</v>
      </c>
      <c r="J190" s="47">
        <v>0</v>
      </c>
      <c r="K190" s="47">
        <v>0</v>
      </c>
      <c r="L190" s="47">
        <v>0</v>
      </c>
      <c r="M190" s="47">
        <v>0</v>
      </c>
    </row>
    <row r="191" spans="1:13" s="68" customFormat="1" ht="15" hidden="1" customHeight="1" x14ac:dyDescent="0.2">
      <c r="A191" s="9" t="s">
        <v>16</v>
      </c>
      <c r="B191" s="57">
        <v>42525</v>
      </c>
      <c r="C191" s="58">
        <v>87</v>
      </c>
      <c r="D191" s="59">
        <v>7.14</v>
      </c>
      <c r="E191" s="59">
        <v>0.77</v>
      </c>
      <c r="F191" s="60">
        <v>23.6</v>
      </c>
      <c r="G191" s="59">
        <v>13</v>
      </c>
      <c r="H191" s="61">
        <v>29830</v>
      </c>
      <c r="I191" s="61"/>
      <c r="J191" s="47">
        <f t="shared" si="15"/>
        <v>212986.19999999998</v>
      </c>
      <c r="K191" s="47">
        <f t="shared" si="12"/>
        <v>22969.100000000002</v>
      </c>
      <c r="L191" s="47">
        <f t="shared" si="13"/>
        <v>703988</v>
      </c>
      <c r="M191" s="47">
        <f t="shared" si="14"/>
        <v>387790</v>
      </c>
    </row>
    <row r="192" spans="1:13" s="68" customFormat="1" ht="15" hidden="1" customHeight="1" x14ac:dyDescent="0.2">
      <c r="A192" s="9" t="s">
        <v>16</v>
      </c>
      <c r="B192" s="57">
        <v>42525</v>
      </c>
      <c r="C192" s="58">
        <v>87</v>
      </c>
      <c r="D192" s="59">
        <v>5.77</v>
      </c>
      <c r="E192" s="63">
        <v>0.67</v>
      </c>
      <c r="F192" s="60">
        <v>22.9</v>
      </c>
      <c r="G192" s="60">
        <v>22</v>
      </c>
      <c r="H192" s="61">
        <v>26544</v>
      </c>
      <c r="I192" s="61"/>
      <c r="J192" s="47">
        <f t="shared" si="15"/>
        <v>153158.87999999998</v>
      </c>
      <c r="K192" s="47">
        <f t="shared" si="12"/>
        <v>17784.48</v>
      </c>
      <c r="L192" s="47">
        <f t="shared" si="13"/>
        <v>607857.6</v>
      </c>
      <c r="M192" s="47">
        <f t="shared" si="14"/>
        <v>583968</v>
      </c>
    </row>
    <row r="193" spans="1:13" s="68" customFormat="1" ht="15" hidden="1" customHeight="1" x14ac:dyDescent="0.2">
      <c r="A193" s="9" t="s">
        <v>16</v>
      </c>
      <c r="B193" s="57">
        <v>42525</v>
      </c>
      <c r="C193" s="58">
        <v>87</v>
      </c>
      <c r="D193" s="59">
        <v>7.48</v>
      </c>
      <c r="E193" s="59">
        <v>0.3</v>
      </c>
      <c r="F193" s="60">
        <v>12.8</v>
      </c>
      <c r="G193" s="59">
        <v>21</v>
      </c>
      <c r="H193" s="61">
        <v>19811</v>
      </c>
      <c r="I193" s="61"/>
      <c r="J193" s="47">
        <f t="shared" si="15"/>
        <v>148186.28</v>
      </c>
      <c r="K193" s="47">
        <f t="shared" si="12"/>
        <v>5943.3</v>
      </c>
      <c r="L193" s="47">
        <f t="shared" si="13"/>
        <v>253580.80000000002</v>
      </c>
      <c r="M193" s="47">
        <f t="shared" si="14"/>
        <v>416031</v>
      </c>
    </row>
    <row r="194" spans="1:13" s="68" customFormat="1" ht="15" hidden="1" customHeight="1" x14ac:dyDescent="0.2">
      <c r="A194" s="9" t="s">
        <v>16</v>
      </c>
      <c r="B194" s="57">
        <v>42531</v>
      </c>
      <c r="C194" s="58">
        <v>87</v>
      </c>
      <c r="D194" s="59">
        <v>7</v>
      </c>
      <c r="E194" s="59">
        <v>0.75</v>
      </c>
      <c r="F194" s="60">
        <v>25.5</v>
      </c>
      <c r="G194" s="59">
        <v>13</v>
      </c>
      <c r="H194" s="61">
        <v>44863</v>
      </c>
      <c r="I194" s="61"/>
      <c r="J194" s="47">
        <f t="shared" si="15"/>
        <v>314041</v>
      </c>
      <c r="K194" s="47">
        <f t="shared" si="12"/>
        <v>33647.25</v>
      </c>
      <c r="L194" s="47">
        <f t="shared" si="13"/>
        <v>1144006.5</v>
      </c>
      <c r="M194" s="47">
        <f t="shared" si="14"/>
        <v>583219</v>
      </c>
    </row>
    <row r="195" spans="1:13" s="68" customFormat="1" ht="15" hidden="1" customHeight="1" x14ac:dyDescent="0.2">
      <c r="A195" s="9" t="s">
        <v>16</v>
      </c>
      <c r="B195" s="57">
        <v>42531</v>
      </c>
      <c r="C195" s="58">
        <v>87</v>
      </c>
      <c r="D195" s="59">
        <v>5.71</v>
      </c>
      <c r="E195" s="59">
        <v>0.63</v>
      </c>
      <c r="F195" s="60">
        <v>23.7</v>
      </c>
      <c r="G195" s="59">
        <v>24</v>
      </c>
      <c r="H195" s="61">
        <v>48030</v>
      </c>
      <c r="I195" s="61"/>
      <c r="J195" s="47">
        <f t="shared" si="15"/>
        <v>274251.3</v>
      </c>
      <c r="K195" s="47">
        <f t="shared" si="12"/>
        <v>30258.9</v>
      </c>
      <c r="L195" s="47">
        <f t="shared" si="13"/>
        <v>1138311</v>
      </c>
      <c r="M195" s="47">
        <f t="shared" si="14"/>
        <v>1152720</v>
      </c>
    </row>
    <row r="196" spans="1:13" s="68" customFormat="1" ht="15" hidden="1" customHeight="1" x14ac:dyDescent="0.2">
      <c r="A196" s="9" t="s">
        <v>16</v>
      </c>
      <c r="B196" s="57">
        <v>42531</v>
      </c>
      <c r="C196" s="58">
        <v>91</v>
      </c>
      <c r="D196" s="59">
        <v>5.89</v>
      </c>
      <c r="E196" s="59">
        <v>0.28999999999999998</v>
      </c>
      <c r="F196" s="60">
        <v>20.2</v>
      </c>
      <c r="G196" s="59">
        <v>5</v>
      </c>
      <c r="H196" s="61">
        <v>17113</v>
      </c>
      <c r="I196" s="61"/>
      <c r="J196" s="47">
        <f t="shared" si="15"/>
        <v>100795.56999999999</v>
      </c>
      <c r="K196" s="47">
        <f t="shared" si="12"/>
        <v>4962.7699999999995</v>
      </c>
      <c r="L196" s="47">
        <f t="shared" si="13"/>
        <v>345682.6</v>
      </c>
      <c r="M196" s="47">
        <f t="shared" si="14"/>
        <v>85565</v>
      </c>
    </row>
    <row r="197" spans="1:13" s="68" customFormat="1" ht="15" hidden="1" customHeight="1" x14ac:dyDescent="0.2">
      <c r="A197" s="9" t="s">
        <v>15</v>
      </c>
      <c r="B197" s="2">
        <v>42532</v>
      </c>
      <c r="C197" s="35">
        <v>87</v>
      </c>
      <c r="D197" s="10">
        <v>7</v>
      </c>
      <c r="E197" s="10">
        <v>0.56999999999999995</v>
      </c>
      <c r="F197" s="10">
        <v>21.2</v>
      </c>
      <c r="G197" s="10">
        <v>21</v>
      </c>
      <c r="H197" s="10">
        <v>83760</v>
      </c>
      <c r="I197" s="10">
        <v>0</v>
      </c>
      <c r="J197" s="47">
        <f t="shared" si="15"/>
        <v>586320</v>
      </c>
      <c r="K197" s="47">
        <f t="shared" si="12"/>
        <v>47743.199999999997</v>
      </c>
      <c r="L197" s="47">
        <f t="shared" si="13"/>
        <v>1775712</v>
      </c>
      <c r="M197" s="47">
        <f t="shared" si="14"/>
        <v>1758960</v>
      </c>
    </row>
    <row r="198" spans="1:13" s="68" customFormat="1" ht="15" hidden="1" customHeight="1" x14ac:dyDescent="0.2">
      <c r="A198" s="9" t="s">
        <v>15</v>
      </c>
      <c r="B198" s="2">
        <v>42532</v>
      </c>
      <c r="C198" s="35">
        <v>91</v>
      </c>
      <c r="D198" s="10">
        <v>6.85</v>
      </c>
      <c r="E198" s="10">
        <v>0.26</v>
      </c>
      <c r="F198" s="10">
        <v>18.399999999999999</v>
      </c>
      <c r="G198" s="10">
        <v>4</v>
      </c>
      <c r="H198" s="10">
        <v>24185</v>
      </c>
      <c r="I198" s="10">
        <v>0</v>
      </c>
      <c r="J198" s="47">
        <f t="shared" si="15"/>
        <v>165667.25</v>
      </c>
      <c r="K198" s="47">
        <f t="shared" si="12"/>
        <v>6288.1</v>
      </c>
      <c r="L198" s="47">
        <f t="shared" si="13"/>
        <v>445003.99999999994</v>
      </c>
      <c r="M198" s="47">
        <f t="shared" si="14"/>
        <v>96740</v>
      </c>
    </row>
    <row r="199" spans="1:13" s="68" customFormat="1" ht="15" hidden="1" customHeight="1" x14ac:dyDescent="0.2">
      <c r="A199" s="9" t="s">
        <v>13</v>
      </c>
      <c r="B199" s="50">
        <v>42532</v>
      </c>
      <c r="C199" s="51">
        <v>87</v>
      </c>
      <c r="D199" s="52">
        <v>8.77</v>
      </c>
      <c r="E199" s="52">
        <v>0.49</v>
      </c>
      <c r="F199" s="52">
        <v>17</v>
      </c>
      <c r="G199" s="52">
        <v>21</v>
      </c>
      <c r="H199" s="53">
        <v>26367</v>
      </c>
      <c r="I199" s="53" t="s">
        <v>14</v>
      </c>
      <c r="J199" s="47">
        <f t="shared" si="15"/>
        <v>231238.59</v>
      </c>
      <c r="K199" s="47">
        <f t="shared" si="12"/>
        <v>12919.83</v>
      </c>
      <c r="L199" s="47">
        <f t="shared" si="13"/>
        <v>448239</v>
      </c>
      <c r="M199" s="47">
        <f t="shared" si="14"/>
        <v>553707</v>
      </c>
    </row>
    <row r="200" spans="1:13" s="68" customFormat="1" ht="15" hidden="1" customHeight="1" x14ac:dyDescent="0.2">
      <c r="A200" s="9" t="s">
        <v>13</v>
      </c>
      <c r="B200" s="50">
        <v>42532</v>
      </c>
      <c r="C200" s="51">
        <v>87.2</v>
      </c>
      <c r="D200" s="52">
        <v>7.24</v>
      </c>
      <c r="E200" s="52">
        <v>0.46</v>
      </c>
      <c r="F200" s="52">
        <v>15</v>
      </c>
      <c r="G200" s="52">
        <v>31</v>
      </c>
      <c r="H200" s="53">
        <v>53926</v>
      </c>
      <c r="I200" s="62"/>
      <c r="J200" s="47">
        <f t="shared" si="15"/>
        <v>390424.24</v>
      </c>
      <c r="K200" s="47">
        <f t="shared" si="12"/>
        <v>24805.960000000003</v>
      </c>
      <c r="L200" s="47">
        <f t="shared" si="13"/>
        <v>808890</v>
      </c>
      <c r="M200" s="47">
        <f t="shared" si="14"/>
        <v>1671706</v>
      </c>
    </row>
    <row r="201" spans="1:13" s="68" customFormat="1" ht="15" hidden="1" customHeight="1" x14ac:dyDescent="0.2">
      <c r="A201" s="9" t="s">
        <v>17</v>
      </c>
      <c r="B201" s="64">
        <v>42532</v>
      </c>
      <c r="C201" s="51" t="s">
        <v>18</v>
      </c>
      <c r="D201" s="55"/>
      <c r="E201" s="55"/>
      <c r="F201" s="55"/>
      <c r="G201" s="56"/>
      <c r="H201" s="62"/>
      <c r="I201" s="54">
        <v>20000</v>
      </c>
      <c r="J201" s="47">
        <f t="shared" si="15"/>
        <v>0</v>
      </c>
      <c r="K201" s="47">
        <f t="shared" si="12"/>
        <v>0</v>
      </c>
      <c r="L201" s="47">
        <f t="shared" si="13"/>
        <v>0</v>
      </c>
      <c r="M201" s="47">
        <f t="shared" si="14"/>
        <v>0</v>
      </c>
    </row>
    <row r="202" spans="1:13" s="68" customFormat="1" ht="15" hidden="1" customHeight="1" x14ac:dyDescent="0.2">
      <c r="A202" s="9" t="s">
        <v>15</v>
      </c>
      <c r="B202" s="2">
        <v>42534</v>
      </c>
      <c r="C202" s="46" t="s">
        <v>18</v>
      </c>
      <c r="D202" s="1"/>
      <c r="E202" s="1"/>
      <c r="F202" s="1"/>
      <c r="G202" s="1"/>
      <c r="H202" s="10">
        <v>0</v>
      </c>
      <c r="I202" s="10">
        <v>10190</v>
      </c>
      <c r="J202" s="47">
        <f t="shared" si="15"/>
        <v>0</v>
      </c>
      <c r="K202" s="47">
        <f t="shared" si="12"/>
        <v>0</v>
      </c>
      <c r="L202" s="47">
        <f t="shared" si="13"/>
        <v>0</v>
      </c>
      <c r="M202" s="47">
        <f t="shared" si="14"/>
        <v>0</v>
      </c>
    </row>
    <row r="203" spans="1:13" s="68" customFormat="1" ht="15" hidden="1" customHeight="1" x14ac:dyDescent="0.2">
      <c r="A203" s="9" t="s">
        <v>16</v>
      </c>
      <c r="B203" s="57">
        <v>42534</v>
      </c>
      <c r="C203" s="58" t="s">
        <v>18</v>
      </c>
      <c r="D203" s="59"/>
      <c r="E203" s="63"/>
      <c r="F203" s="60"/>
      <c r="G203" s="60"/>
      <c r="H203" s="61"/>
      <c r="I203" s="61">
        <v>15004</v>
      </c>
      <c r="J203" s="47">
        <f t="shared" si="15"/>
        <v>0</v>
      </c>
      <c r="K203" s="47">
        <f t="shared" si="12"/>
        <v>0</v>
      </c>
      <c r="L203" s="47">
        <f t="shared" si="13"/>
        <v>0</v>
      </c>
      <c r="M203" s="47">
        <f t="shared" si="14"/>
        <v>0</v>
      </c>
    </row>
    <row r="204" spans="1:13" s="68" customFormat="1" ht="15" hidden="1" customHeight="1" x14ac:dyDescent="0.2">
      <c r="A204" s="9" t="s">
        <v>15</v>
      </c>
      <c r="B204" s="2">
        <v>42537</v>
      </c>
      <c r="C204" s="46" t="s">
        <v>18</v>
      </c>
      <c r="D204" s="1"/>
      <c r="E204" s="1"/>
      <c r="F204" s="1"/>
      <c r="G204" s="1"/>
      <c r="H204" s="10">
        <v>0</v>
      </c>
      <c r="I204" s="10">
        <v>14746</v>
      </c>
      <c r="J204" s="47">
        <f t="shared" si="15"/>
        <v>0</v>
      </c>
      <c r="K204" s="47">
        <f t="shared" si="12"/>
        <v>0</v>
      </c>
      <c r="L204" s="47">
        <f t="shared" si="13"/>
        <v>0</v>
      </c>
      <c r="M204" s="47">
        <f t="shared" si="14"/>
        <v>0</v>
      </c>
    </row>
    <row r="205" spans="1:13" s="68" customFormat="1" ht="15" hidden="1" customHeight="1" x14ac:dyDescent="0.2">
      <c r="A205" s="9" t="s">
        <v>16</v>
      </c>
      <c r="B205" s="57">
        <v>42537</v>
      </c>
      <c r="C205" s="58">
        <v>87</v>
      </c>
      <c r="D205" s="59">
        <v>7.33</v>
      </c>
      <c r="E205" s="59">
        <v>0.71</v>
      </c>
      <c r="F205" s="60">
        <v>25</v>
      </c>
      <c r="G205" s="59">
        <v>13</v>
      </c>
      <c r="H205" s="61">
        <v>44820</v>
      </c>
      <c r="I205" s="61"/>
      <c r="J205" s="47">
        <f t="shared" si="15"/>
        <v>328530.59999999998</v>
      </c>
      <c r="K205" s="47">
        <f t="shared" si="12"/>
        <v>31822.199999999997</v>
      </c>
      <c r="L205" s="47">
        <f t="shared" si="13"/>
        <v>1120500</v>
      </c>
      <c r="M205" s="47">
        <f t="shared" si="14"/>
        <v>582660</v>
      </c>
    </row>
    <row r="206" spans="1:13" s="68" customFormat="1" ht="15" hidden="1" customHeight="1" x14ac:dyDescent="0.2">
      <c r="A206" s="9" t="s">
        <v>16</v>
      </c>
      <c r="B206" s="57">
        <v>42537</v>
      </c>
      <c r="C206" s="58">
        <v>87</v>
      </c>
      <c r="D206" s="59">
        <v>5.61</v>
      </c>
      <c r="E206" s="59">
        <v>0.6</v>
      </c>
      <c r="F206" s="60">
        <v>25.2</v>
      </c>
      <c r="G206" s="59">
        <v>24</v>
      </c>
      <c r="H206" s="61">
        <v>44914</v>
      </c>
      <c r="I206" s="61"/>
      <c r="J206" s="47">
        <f t="shared" si="15"/>
        <v>251967.54</v>
      </c>
      <c r="K206" s="47">
        <f t="shared" si="12"/>
        <v>26948.399999999998</v>
      </c>
      <c r="L206" s="47">
        <f t="shared" si="13"/>
        <v>1131832.8</v>
      </c>
      <c r="M206" s="47">
        <f t="shared" si="14"/>
        <v>1077936</v>
      </c>
    </row>
    <row r="207" spans="1:13" s="68" customFormat="1" ht="15" hidden="1" customHeight="1" x14ac:dyDescent="0.2">
      <c r="A207" s="9" t="s">
        <v>15</v>
      </c>
      <c r="B207" s="2">
        <v>42538</v>
      </c>
      <c r="C207" s="35">
        <v>87</v>
      </c>
      <c r="D207" s="10">
        <v>6.93</v>
      </c>
      <c r="E207" s="10">
        <v>0.54</v>
      </c>
      <c r="F207" s="10">
        <v>22.8</v>
      </c>
      <c r="G207" s="10">
        <v>20</v>
      </c>
      <c r="H207" s="10">
        <v>49971</v>
      </c>
      <c r="I207" s="10"/>
      <c r="J207" s="47">
        <f t="shared" si="15"/>
        <v>346299.02999999997</v>
      </c>
      <c r="K207" s="47">
        <f t="shared" si="12"/>
        <v>26984.34</v>
      </c>
      <c r="L207" s="47">
        <f t="shared" si="13"/>
        <v>1139338.8</v>
      </c>
      <c r="M207" s="47">
        <f t="shared" si="14"/>
        <v>999420</v>
      </c>
    </row>
    <row r="208" spans="1:13" s="68" customFormat="1" ht="15" hidden="1" customHeight="1" x14ac:dyDescent="0.2">
      <c r="A208" s="9" t="s">
        <v>15</v>
      </c>
      <c r="B208" s="2">
        <v>42538</v>
      </c>
      <c r="C208" s="35">
        <v>87</v>
      </c>
      <c r="D208" s="10">
        <v>8.52</v>
      </c>
      <c r="E208" s="10">
        <v>0.64</v>
      </c>
      <c r="F208" s="10">
        <v>22.2</v>
      </c>
      <c r="G208" s="10">
        <v>9</v>
      </c>
      <c r="H208" s="10">
        <v>57349</v>
      </c>
      <c r="I208" s="10"/>
      <c r="J208" s="47">
        <f t="shared" si="15"/>
        <v>488613.48</v>
      </c>
      <c r="K208" s="47">
        <f t="shared" si="12"/>
        <v>36703.360000000001</v>
      </c>
      <c r="L208" s="47">
        <f t="shared" si="13"/>
        <v>1273147.8</v>
      </c>
      <c r="M208" s="47">
        <f t="shared" si="14"/>
        <v>516141</v>
      </c>
    </row>
    <row r="209" spans="1:13" s="68" customFormat="1" ht="15" hidden="1" customHeight="1" x14ac:dyDescent="0.2">
      <c r="A209" s="9" t="s">
        <v>17</v>
      </c>
      <c r="B209" s="64">
        <v>42538</v>
      </c>
      <c r="C209" s="51">
        <v>83.4</v>
      </c>
      <c r="D209" s="55">
        <v>6.99</v>
      </c>
      <c r="E209" s="55">
        <v>0.68</v>
      </c>
      <c r="F209" s="55">
        <v>25.4</v>
      </c>
      <c r="G209" s="55">
        <v>12</v>
      </c>
      <c r="H209" s="54">
        <v>89520</v>
      </c>
      <c r="I209" s="54"/>
      <c r="J209" s="47">
        <f t="shared" si="15"/>
        <v>625744.80000000005</v>
      </c>
      <c r="K209" s="47">
        <f t="shared" si="12"/>
        <v>60873.600000000006</v>
      </c>
      <c r="L209" s="47">
        <f t="shared" si="13"/>
        <v>2273808</v>
      </c>
      <c r="M209" s="47">
        <f t="shared" si="14"/>
        <v>1074240</v>
      </c>
    </row>
    <row r="210" spans="1:13" s="68" customFormat="1" ht="15" hidden="1" customHeight="1" x14ac:dyDescent="0.2">
      <c r="A210" s="9" t="s">
        <v>13</v>
      </c>
      <c r="B210" s="50">
        <v>42541</v>
      </c>
      <c r="C210" s="51">
        <v>87.8</v>
      </c>
      <c r="D210" s="62">
        <v>8.77</v>
      </c>
      <c r="E210" s="52">
        <v>0.51</v>
      </c>
      <c r="F210" s="62">
        <v>16.5</v>
      </c>
      <c r="G210" s="52">
        <v>18</v>
      </c>
      <c r="H210" s="53">
        <v>26164</v>
      </c>
      <c r="I210" s="62"/>
      <c r="J210" s="47">
        <f t="shared" si="15"/>
        <v>229458.28</v>
      </c>
      <c r="K210" s="47">
        <f t="shared" si="12"/>
        <v>13343.64</v>
      </c>
      <c r="L210" s="47">
        <f t="shared" si="13"/>
        <v>431706</v>
      </c>
      <c r="M210" s="47">
        <f t="shared" si="14"/>
        <v>470952</v>
      </c>
    </row>
    <row r="211" spans="1:13" s="68" customFormat="1" ht="15" hidden="1" customHeight="1" x14ac:dyDescent="0.2">
      <c r="A211" s="9" t="s">
        <v>13</v>
      </c>
      <c r="B211" s="50">
        <v>42541</v>
      </c>
      <c r="C211" s="51">
        <v>87.2</v>
      </c>
      <c r="D211" s="52">
        <v>7.47</v>
      </c>
      <c r="E211" s="52">
        <v>0.46</v>
      </c>
      <c r="F211" s="52">
        <v>12.2</v>
      </c>
      <c r="G211" s="52">
        <v>22</v>
      </c>
      <c r="H211" s="53">
        <v>53936</v>
      </c>
      <c r="I211" s="62"/>
      <c r="J211" s="47">
        <f t="shared" si="15"/>
        <v>402901.92</v>
      </c>
      <c r="K211" s="47">
        <f t="shared" si="12"/>
        <v>24810.560000000001</v>
      </c>
      <c r="L211" s="47">
        <f t="shared" si="13"/>
        <v>658019.19999999995</v>
      </c>
      <c r="M211" s="47">
        <f t="shared" si="14"/>
        <v>1186592</v>
      </c>
    </row>
    <row r="212" spans="1:13" s="68" customFormat="1" ht="15" hidden="1" customHeight="1" x14ac:dyDescent="0.2">
      <c r="A212" s="9" t="s">
        <v>16</v>
      </c>
      <c r="B212" s="57">
        <v>42542</v>
      </c>
      <c r="C212" s="58">
        <v>87</v>
      </c>
      <c r="D212" s="59">
        <v>6.95</v>
      </c>
      <c r="E212" s="59">
        <v>0.65</v>
      </c>
      <c r="F212" s="60">
        <v>24.2</v>
      </c>
      <c r="G212" s="59">
        <v>13</v>
      </c>
      <c r="H212" s="61">
        <v>34998</v>
      </c>
      <c r="I212" s="61"/>
      <c r="J212" s="47">
        <f t="shared" si="15"/>
        <v>243236.1</v>
      </c>
      <c r="K212" s="47">
        <f t="shared" si="12"/>
        <v>22748.7</v>
      </c>
      <c r="L212" s="47">
        <f t="shared" si="13"/>
        <v>846951.6</v>
      </c>
      <c r="M212" s="47">
        <f t="shared" si="14"/>
        <v>454974</v>
      </c>
    </row>
    <row r="213" spans="1:13" s="68" customFormat="1" ht="15" hidden="1" customHeight="1" x14ac:dyDescent="0.2">
      <c r="A213" s="9" t="s">
        <v>16</v>
      </c>
      <c r="B213" s="57">
        <v>42542</v>
      </c>
      <c r="C213" s="58">
        <v>87</v>
      </c>
      <c r="D213" s="59">
        <v>5.6</v>
      </c>
      <c r="E213" s="59">
        <v>0.56999999999999995</v>
      </c>
      <c r="F213" s="60">
        <v>23.4</v>
      </c>
      <c r="G213" s="59">
        <v>24</v>
      </c>
      <c r="H213" s="61">
        <v>33232</v>
      </c>
      <c r="I213" s="61"/>
      <c r="J213" s="47">
        <f t="shared" si="15"/>
        <v>186099.19999999998</v>
      </c>
      <c r="K213" s="47">
        <f t="shared" si="12"/>
        <v>18942.239999999998</v>
      </c>
      <c r="L213" s="47">
        <f t="shared" si="13"/>
        <v>777628.79999999993</v>
      </c>
      <c r="M213" s="47">
        <f t="shared" si="14"/>
        <v>797568</v>
      </c>
    </row>
    <row r="214" spans="1:13" s="68" customFormat="1" ht="15" hidden="1" customHeight="1" x14ac:dyDescent="0.2">
      <c r="A214" s="9" t="s">
        <v>16</v>
      </c>
      <c r="B214" s="57">
        <v>42542</v>
      </c>
      <c r="C214" s="58">
        <v>91</v>
      </c>
      <c r="D214" s="63">
        <v>6</v>
      </c>
      <c r="E214" s="59">
        <v>0.24</v>
      </c>
      <c r="F214" s="60">
        <v>13.2</v>
      </c>
      <c r="G214" s="59">
        <v>1</v>
      </c>
      <c r="H214" s="61">
        <v>23150</v>
      </c>
      <c r="I214" s="61"/>
      <c r="J214" s="47">
        <f t="shared" si="15"/>
        <v>138900</v>
      </c>
      <c r="K214" s="47">
        <f t="shared" si="12"/>
        <v>5556</v>
      </c>
      <c r="L214" s="47">
        <f t="shared" si="13"/>
        <v>305580</v>
      </c>
      <c r="M214" s="47">
        <f t="shared" si="14"/>
        <v>23150</v>
      </c>
    </row>
    <row r="215" spans="1:13" s="68" customFormat="1" ht="15" hidden="1" customHeight="1" x14ac:dyDescent="0.2">
      <c r="A215" s="9" t="s">
        <v>15</v>
      </c>
      <c r="B215" s="2">
        <v>42543</v>
      </c>
      <c r="C215" s="35">
        <v>87</v>
      </c>
      <c r="D215" s="10">
        <v>6.89</v>
      </c>
      <c r="E215" s="10">
        <v>0.51</v>
      </c>
      <c r="F215" s="10">
        <v>20.8</v>
      </c>
      <c r="G215" s="10">
        <v>21</v>
      </c>
      <c r="H215" s="10">
        <v>58957</v>
      </c>
      <c r="I215" s="10"/>
      <c r="J215" s="47">
        <f t="shared" si="15"/>
        <v>406213.73</v>
      </c>
      <c r="K215" s="47">
        <f t="shared" si="12"/>
        <v>30068.07</v>
      </c>
      <c r="L215" s="47">
        <f t="shared" si="13"/>
        <v>1226305.6000000001</v>
      </c>
      <c r="M215" s="47">
        <f t="shared" si="14"/>
        <v>1238097</v>
      </c>
    </row>
    <row r="216" spans="1:13" s="68" customFormat="1" ht="15" hidden="1" customHeight="1" x14ac:dyDescent="0.2">
      <c r="A216" s="9" t="s">
        <v>15</v>
      </c>
      <c r="B216" s="2">
        <v>42543</v>
      </c>
      <c r="C216" s="35">
        <v>87</v>
      </c>
      <c r="D216" s="10">
        <v>8.17</v>
      </c>
      <c r="E216" s="10">
        <v>0.59</v>
      </c>
      <c r="F216" s="10">
        <v>22.3</v>
      </c>
      <c r="G216" s="10">
        <v>11</v>
      </c>
      <c r="H216" s="10">
        <v>6465</v>
      </c>
      <c r="I216" s="10"/>
      <c r="J216" s="47">
        <f t="shared" si="15"/>
        <v>52819.05</v>
      </c>
      <c r="K216" s="47">
        <f t="shared" si="12"/>
        <v>3814.35</v>
      </c>
      <c r="L216" s="47">
        <f t="shared" si="13"/>
        <v>144169.5</v>
      </c>
      <c r="M216" s="47">
        <f t="shared" si="14"/>
        <v>71115</v>
      </c>
    </row>
    <row r="217" spans="1:13" s="68" customFormat="1" ht="15" hidden="1" customHeight="1" x14ac:dyDescent="0.2">
      <c r="A217" s="9" t="s">
        <v>15</v>
      </c>
      <c r="B217" s="2">
        <v>42543</v>
      </c>
      <c r="C217" s="35">
        <v>91</v>
      </c>
      <c r="D217" s="10">
        <v>7.14</v>
      </c>
      <c r="E217" s="10">
        <v>0.21</v>
      </c>
      <c r="F217" s="10">
        <v>12</v>
      </c>
      <c r="G217" s="10">
        <v>1</v>
      </c>
      <c r="H217" s="10">
        <v>14920</v>
      </c>
      <c r="I217" s="10"/>
      <c r="J217" s="47">
        <f t="shared" si="15"/>
        <v>106528.79999999999</v>
      </c>
      <c r="K217" s="47">
        <f t="shared" si="12"/>
        <v>3133.2</v>
      </c>
      <c r="L217" s="47">
        <f t="shared" si="13"/>
        <v>179040</v>
      </c>
      <c r="M217" s="47">
        <f t="shared" si="14"/>
        <v>14920</v>
      </c>
    </row>
    <row r="218" spans="1:13" s="68" customFormat="1" ht="15" hidden="1" customHeight="1" x14ac:dyDescent="0.2">
      <c r="A218" s="9" t="s">
        <v>17</v>
      </c>
      <c r="B218" s="64">
        <v>42547</v>
      </c>
      <c r="C218" s="51" t="s">
        <v>18</v>
      </c>
      <c r="D218" s="55"/>
      <c r="E218" s="55"/>
      <c r="F218" s="55"/>
      <c r="G218" s="56"/>
      <c r="H218" s="62"/>
      <c r="I218" s="54">
        <v>19906</v>
      </c>
      <c r="J218" s="47">
        <f t="shared" si="15"/>
        <v>0</v>
      </c>
      <c r="K218" s="47">
        <f t="shared" si="12"/>
        <v>0</v>
      </c>
      <c r="L218" s="47">
        <f t="shared" si="13"/>
        <v>0</v>
      </c>
      <c r="M218" s="47">
        <f t="shared" si="14"/>
        <v>0</v>
      </c>
    </row>
    <row r="219" spans="1:13" s="68" customFormat="1" ht="15" hidden="1" customHeight="1" x14ac:dyDescent="0.2">
      <c r="A219" s="9" t="s">
        <v>15</v>
      </c>
      <c r="B219" s="2">
        <v>42548</v>
      </c>
      <c r="C219" s="46" t="s">
        <v>18</v>
      </c>
      <c r="D219" s="1"/>
      <c r="E219" s="1"/>
      <c r="F219" s="1"/>
      <c r="G219" s="1"/>
      <c r="H219" s="10">
        <v>0</v>
      </c>
      <c r="I219" s="10">
        <v>10131</v>
      </c>
      <c r="J219" s="47">
        <f t="shared" si="15"/>
        <v>0</v>
      </c>
      <c r="K219" s="47">
        <f t="shared" si="12"/>
        <v>0</v>
      </c>
      <c r="L219" s="47">
        <f t="shared" si="13"/>
        <v>0</v>
      </c>
      <c r="M219" s="47">
        <f t="shared" si="14"/>
        <v>0</v>
      </c>
    </row>
    <row r="220" spans="1:13" s="68" customFormat="1" ht="15" hidden="1" customHeight="1" x14ac:dyDescent="0.2">
      <c r="A220" s="9" t="s">
        <v>15</v>
      </c>
      <c r="B220" s="2">
        <v>42548</v>
      </c>
      <c r="C220" s="46" t="s">
        <v>18</v>
      </c>
      <c r="D220" s="1"/>
      <c r="E220" s="1"/>
      <c r="F220" s="1"/>
      <c r="G220" s="1"/>
      <c r="H220" s="10">
        <v>0</v>
      </c>
      <c r="I220" s="10">
        <v>15161</v>
      </c>
      <c r="J220" s="47">
        <f t="shared" si="15"/>
        <v>0</v>
      </c>
      <c r="K220" s="47">
        <f t="shared" si="12"/>
        <v>0</v>
      </c>
      <c r="L220" s="47">
        <f t="shared" si="13"/>
        <v>0</v>
      </c>
      <c r="M220" s="47">
        <f t="shared" si="14"/>
        <v>0</v>
      </c>
    </row>
    <row r="221" spans="1:13" s="68" customFormat="1" ht="15" hidden="1" customHeight="1" x14ac:dyDescent="0.2">
      <c r="A221" s="9" t="s">
        <v>16</v>
      </c>
      <c r="B221" s="57">
        <v>42548</v>
      </c>
      <c r="C221" s="58">
        <v>87</v>
      </c>
      <c r="D221" s="59">
        <v>6.81</v>
      </c>
      <c r="E221" s="59">
        <v>0.56999999999999995</v>
      </c>
      <c r="F221" s="60">
        <v>24.5</v>
      </c>
      <c r="G221" s="59">
        <v>11</v>
      </c>
      <c r="H221" s="61">
        <v>59922</v>
      </c>
      <c r="I221" s="61"/>
      <c r="J221" s="47">
        <f t="shared" si="15"/>
        <v>408068.81999999995</v>
      </c>
      <c r="K221" s="47">
        <f t="shared" si="12"/>
        <v>34155.539999999994</v>
      </c>
      <c r="L221" s="47">
        <f t="shared" si="13"/>
        <v>1468089</v>
      </c>
      <c r="M221" s="47">
        <f t="shared" si="14"/>
        <v>659142</v>
      </c>
    </row>
    <row r="222" spans="1:13" s="68" customFormat="1" ht="15" hidden="1" customHeight="1" x14ac:dyDescent="0.2">
      <c r="A222" s="9" t="s">
        <v>16</v>
      </c>
      <c r="B222" s="57">
        <v>42548</v>
      </c>
      <c r="C222" s="58">
        <v>87</v>
      </c>
      <c r="D222" s="59">
        <v>5.64</v>
      </c>
      <c r="E222" s="59">
        <v>0.57999999999999996</v>
      </c>
      <c r="F222" s="60">
        <v>24.8</v>
      </c>
      <c r="G222" s="59">
        <v>22</v>
      </c>
      <c r="H222" s="61">
        <v>49629</v>
      </c>
      <c r="I222" s="61"/>
      <c r="J222" s="47">
        <f t="shared" si="15"/>
        <v>279907.56</v>
      </c>
      <c r="K222" s="47">
        <f t="shared" si="12"/>
        <v>28784.82</v>
      </c>
      <c r="L222" s="47">
        <f t="shared" si="13"/>
        <v>1230799.2</v>
      </c>
      <c r="M222" s="47">
        <f t="shared" si="14"/>
        <v>1091838</v>
      </c>
    </row>
    <row r="223" spans="1:13" s="68" customFormat="1" ht="15" hidden="1" customHeight="1" x14ac:dyDescent="0.2">
      <c r="A223" s="9" t="s">
        <v>16</v>
      </c>
      <c r="B223" s="57">
        <v>42548</v>
      </c>
      <c r="C223" s="58" t="s">
        <v>18</v>
      </c>
      <c r="D223" s="59"/>
      <c r="E223" s="59"/>
      <c r="F223" s="60"/>
      <c r="G223" s="59"/>
      <c r="H223" s="61"/>
      <c r="I223" s="61">
        <v>15236</v>
      </c>
      <c r="J223" s="47">
        <f t="shared" si="15"/>
        <v>0</v>
      </c>
      <c r="K223" s="47">
        <f t="shared" si="12"/>
        <v>0</v>
      </c>
      <c r="L223" s="47">
        <f t="shared" si="13"/>
        <v>0</v>
      </c>
      <c r="M223" s="47">
        <f t="shared" si="14"/>
        <v>0</v>
      </c>
    </row>
    <row r="224" spans="1:13" s="68" customFormat="1" ht="15" hidden="1" customHeight="1" x14ac:dyDescent="0.2">
      <c r="A224" s="9" t="s">
        <v>15</v>
      </c>
      <c r="B224" s="2">
        <v>42549</v>
      </c>
      <c r="C224" s="35">
        <v>87</v>
      </c>
      <c r="D224" s="10">
        <v>6.99</v>
      </c>
      <c r="E224" s="10">
        <v>0.53</v>
      </c>
      <c r="F224" s="10">
        <v>21.7</v>
      </c>
      <c r="G224" s="10">
        <v>20</v>
      </c>
      <c r="H224" s="10">
        <v>25076</v>
      </c>
      <c r="I224" s="10"/>
      <c r="J224" s="47">
        <f t="shared" si="15"/>
        <v>175281.24000000002</v>
      </c>
      <c r="K224" s="47">
        <f t="shared" si="12"/>
        <v>13290.28</v>
      </c>
      <c r="L224" s="47">
        <f t="shared" si="13"/>
        <v>544149.19999999995</v>
      </c>
      <c r="M224" s="47">
        <f t="shared" si="14"/>
        <v>501520</v>
      </c>
    </row>
    <row r="225" spans="1:16" s="68" customFormat="1" ht="15" hidden="1" customHeight="1" x14ac:dyDescent="0.2">
      <c r="A225" s="9" t="s">
        <v>15</v>
      </c>
      <c r="B225" s="2">
        <v>42549</v>
      </c>
      <c r="C225" s="35">
        <v>87</v>
      </c>
      <c r="D225" s="10">
        <v>8.1199999999999992</v>
      </c>
      <c r="E225" s="10">
        <v>0.5</v>
      </c>
      <c r="F225" s="10">
        <v>22</v>
      </c>
      <c r="G225" s="10">
        <v>11</v>
      </c>
      <c r="H225" s="10">
        <v>28870</v>
      </c>
      <c r="I225" s="10"/>
      <c r="J225" s="47">
        <f t="shared" si="15"/>
        <v>234424.39999999997</v>
      </c>
      <c r="K225" s="47">
        <f t="shared" si="12"/>
        <v>14435</v>
      </c>
      <c r="L225" s="47">
        <f t="shared" si="13"/>
        <v>635140</v>
      </c>
      <c r="M225" s="47">
        <f t="shared" si="14"/>
        <v>317570</v>
      </c>
    </row>
    <row r="226" spans="1:16" s="68" customFormat="1" ht="15" hidden="1" customHeight="1" x14ac:dyDescent="0.2">
      <c r="A226" s="9" t="s">
        <v>13</v>
      </c>
      <c r="B226" s="50">
        <v>42549</v>
      </c>
      <c r="C226" s="51">
        <v>87</v>
      </c>
      <c r="D226" s="52">
        <v>6.99</v>
      </c>
      <c r="E226" s="52">
        <v>0.53</v>
      </c>
      <c r="F226" s="52">
        <v>21.7</v>
      </c>
      <c r="G226" s="52">
        <v>20</v>
      </c>
      <c r="H226" s="53">
        <v>47517</v>
      </c>
      <c r="I226" s="62"/>
      <c r="J226" s="47">
        <f t="shared" si="15"/>
        <v>332143.83</v>
      </c>
      <c r="K226" s="47">
        <f t="shared" si="12"/>
        <v>25184.010000000002</v>
      </c>
      <c r="L226" s="47">
        <f t="shared" si="13"/>
        <v>1031118.9</v>
      </c>
      <c r="M226" s="47">
        <f t="shared" si="14"/>
        <v>950340</v>
      </c>
    </row>
    <row r="227" spans="1:16" s="68" customFormat="1" ht="12.75" hidden="1" customHeight="1" x14ac:dyDescent="0.2">
      <c r="A227" s="69" t="s">
        <v>13</v>
      </c>
      <c r="B227" s="64">
        <v>42552</v>
      </c>
      <c r="C227" s="70">
        <v>93.4</v>
      </c>
      <c r="D227" s="69">
        <v>7.23</v>
      </c>
      <c r="E227" s="69">
        <v>0.23</v>
      </c>
      <c r="F227" s="69">
        <v>8</v>
      </c>
      <c r="G227" s="69">
        <v>13</v>
      </c>
      <c r="H227" s="71">
        <v>14939</v>
      </c>
      <c r="I227" s="71" t="s">
        <v>14</v>
      </c>
      <c r="J227" s="72">
        <f>D227*H227</f>
        <v>108008.97</v>
      </c>
      <c r="K227" s="72">
        <f>E227*H227</f>
        <v>3435.9700000000003</v>
      </c>
      <c r="L227" s="72">
        <f>F227*H227</f>
        <v>119512</v>
      </c>
      <c r="M227" s="72">
        <f>G227*H227</f>
        <v>194207</v>
      </c>
      <c r="N227" s="73"/>
      <c r="O227" s="73"/>
      <c r="P227" s="74"/>
    </row>
    <row r="228" spans="1:16" s="68" customFormat="1" ht="12.75" hidden="1" customHeight="1" x14ac:dyDescent="0.2">
      <c r="A228" s="75" t="s">
        <v>16</v>
      </c>
      <c r="B228" s="57">
        <v>42553</v>
      </c>
      <c r="C228" s="58">
        <v>87</v>
      </c>
      <c r="D228" s="72">
        <v>6.47</v>
      </c>
      <c r="E228" s="76">
        <v>0.65</v>
      </c>
      <c r="F228" s="77">
        <v>26.9</v>
      </c>
      <c r="G228" s="72">
        <v>11</v>
      </c>
      <c r="H228" s="78">
        <v>52962</v>
      </c>
      <c r="I228" s="78"/>
      <c r="J228" s="72">
        <f t="shared" ref="J228:J291" si="16">D228*H228</f>
        <v>342664.14</v>
      </c>
      <c r="K228" s="72">
        <f t="shared" ref="K228:K291" si="17">E228*H228</f>
        <v>34425.300000000003</v>
      </c>
      <c r="L228" s="72">
        <f t="shared" ref="L228:L291" si="18">F228*H228</f>
        <v>1424677.7999999998</v>
      </c>
      <c r="M228" s="72">
        <f t="shared" ref="M228:M291" si="19">G228*H228</f>
        <v>582582</v>
      </c>
      <c r="N228" s="73"/>
      <c r="O228" s="73"/>
      <c r="P228" s="73"/>
    </row>
    <row r="229" spans="1:16" s="68" customFormat="1" ht="12.75" hidden="1" customHeight="1" x14ac:dyDescent="0.2">
      <c r="A229" s="75" t="s">
        <v>16</v>
      </c>
      <c r="B229" s="57">
        <v>42553</v>
      </c>
      <c r="C229" s="58">
        <v>87</v>
      </c>
      <c r="D229" s="72">
        <v>5.57</v>
      </c>
      <c r="E229" s="76">
        <v>0.59</v>
      </c>
      <c r="F229" s="77">
        <v>23.6</v>
      </c>
      <c r="G229" s="72">
        <v>23</v>
      </c>
      <c r="H229" s="78">
        <v>31908</v>
      </c>
      <c r="I229" s="78"/>
      <c r="J229" s="72">
        <f t="shared" si="16"/>
        <v>177727.56</v>
      </c>
      <c r="K229" s="72">
        <f t="shared" si="17"/>
        <v>18825.719999999998</v>
      </c>
      <c r="L229" s="72">
        <f t="shared" si="18"/>
        <v>753028.8</v>
      </c>
      <c r="M229" s="72">
        <f t="shared" si="19"/>
        <v>733884</v>
      </c>
      <c r="N229" s="73"/>
      <c r="O229" s="73"/>
      <c r="P229" s="73"/>
    </row>
    <row r="230" spans="1:16" s="68" customFormat="1" ht="12.75" hidden="1" customHeight="1" x14ac:dyDescent="0.2">
      <c r="A230" s="69" t="s">
        <v>17</v>
      </c>
      <c r="B230" s="64">
        <v>42553</v>
      </c>
      <c r="C230" s="70">
        <v>83.3</v>
      </c>
      <c r="D230" s="79">
        <v>7.08</v>
      </c>
      <c r="E230" s="79">
        <v>0.69</v>
      </c>
      <c r="F230" s="80">
        <v>27.3</v>
      </c>
      <c r="G230" s="69">
        <v>15</v>
      </c>
      <c r="H230" s="71">
        <v>94047</v>
      </c>
      <c r="I230" s="71"/>
      <c r="J230" s="72">
        <f t="shared" si="16"/>
        <v>665852.76</v>
      </c>
      <c r="K230" s="72">
        <f t="shared" si="17"/>
        <v>64892.429999999993</v>
      </c>
      <c r="L230" s="72">
        <f t="shared" si="18"/>
        <v>2567483.1</v>
      </c>
      <c r="M230" s="72">
        <f t="shared" si="19"/>
        <v>1410705</v>
      </c>
      <c r="N230" s="73"/>
      <c r="O230" s="73"/>
      <c r="P230" s="73"/>
    </row>
    <row r="231" spans="1:16" s="68" customFormat="1" ht="12.75" hidden="1" customHeight="1" x14ac:dyDescent="0.2">
      <c r="A231" s="75" t="s">
        <v>16</v>
      </c>
      <c r="B231" s="57">
        <v>42554</v>
      </c>
      <c r="C231" s="58" t="s">
        <v>18</v>
      </c>
      <c r="D231" s="72"/>
      <c r="E231" s="76"/>
      <c r="F231" s="77"/>
      <c r="G231" s="72"/>
      <c r="H231" s="78"/>
      <c r="I231" s="78">
        <v>14973</v>
      </c>
      <c r="J231" s="72">
        <f t="shared" si="16"/>
        <v>0</v>
      </c>
      <c r="K231" s="72">
        <f t="shared" si="17"/>
        <v>0</v>
      </c>
      <c r="L231" s="72">
        <f t="shared" si="18"/>
        <v>0</v>
      </c>
      <c r="M231" s="72">
        <f t="shared" si="19"/>
        <v>0</v>
      </c>
      <c r="N231" s="73"/>
      <c r="O231" s="73"/>
      <c r="P231" s="73"/>
    </row>
    <row r="232" spans="1:16" s="68" customFormat="1" ht="12.75" hidden="1" customHeight="1" x14ac:dyDescent="0.2">
      <c r="A232" s="81" t="s">
        <v>15</v>
      </c>
      <c r="B232" s="36">
        <v>42554</v>
      </c>
      <c r="C232" s="82">
        <v>87</v>
      </c>
      <c r="D232" s="75">
        <v>6.89</v>
      </c>
      <c r="E232" s="75">
        <v>0.5</v>
      </c>
      <c r="F232" s="75">
        <v>21.2</v>
      </c>
      <c r="G232" s="75">
        <v>19</v>
      </c>
      <c r="H232" s="75">
        <v>91888</v>
      </c>
      <c r="I232" s="75">
        <v>0</v>
      </c>
      <c r="J232" s="72">
        <f t="shared" si="16"/>
        <v>633108.31999999995</v>
      </c>
      <c r="K232" s="72">
        <f t="shared" si="17"/>
        <v>45944</v>
      </c>
      <c r="L232" s="72">
        <f t="shared" si="18"/>
        <v>1948025.5999999999</v>
      </c>
      <c r="M232" s="72">
        <f t="shared" si="19"/>
        <v>1745872</v>
      </c>
      <c r="N232" s="73"/>
      <c r="O232" s="73"/>
      <c r="P232" s="73"/>
    </row>
    <row r="233" spans="1:16" s="68" customFormat="1" ht="12.75" hidden="1" customHeight="1" x14ac:dyDescent="0.2">
      <c r="A233" s="81" t="s">
        <v>15</v>
      </c>
      <c r="B233" s="36">
        <v>42554</v>
      </c>
      <c r="C233" s="82">
        <v>87</v>
      </c>
      <c r="D233" s="75">
        <v>7.69</v>
      </c>
      <c r="E233" s="75">
        <v>0.57999999999999996</v>
      </c>
      <c r="F233" s="75">
        <v>24.5</v>
      </c>
      <c r="G233" s="75">
        <v>10</v>
      </c>
      <c r="H233" s="75">
        <v>39860</v>
      </c>
      <c r="I233" s="75">
        <v>0</v>
      </c>
      <c r="J233" s="72">
        <f t="shared" si="16"/>
        <v>306523.40000000002</v>
      </c>
      <c r="K233" s="72">
        <f t="shared" si="17"/>
        <v>23118.799999999999</v>
      </c>
      <c r="L233" s="72">
        <f t="shared" si="18"/>
        <v>976570</v>
      </c>
      <c r="M233" s="72">
        <f t="shared" si="19"/>
        <v>398600</v>
      </c>
      <c r="N233" s="73"/>
      <c r="O233" s="73"/>
      <c r="P233" s="73"/>
    </row>
    <row r="234" spans="1:16" s="68" customFormat="1" ht="12.75" hidden="1" customHeight="1" x14ac:dyDescent="0.2">
      <c r="A234" s="81" t="s">
        <v>15</v>
      </c>
      <c r="B234" s="36">
        <v>42554</v>
      </c>
      <c r="C234" s="82" t="s">
        <v>18</v>
      </c>
      <c r="D234" s="75"/>
      <c r="E234" s="75"/>
      <c r="F234" s="75"/>
      <c r="G234" s="75"/>
      <c r="H234" s="75">
        <v>0</v>
      </c>
      <c r="I234" s="75">
        <v>15013</v>
      </c>
      <c r="J234" s="72">
        <f t="shared" si="16"/>
        <v>0</v>
      </c>
      <c r="K234" s="72">
        <f t="shared" si="17"/>
        <v>0</v>
      </c>
      <c r="L234" s="72">
        <f t="shared" si="18"/>
        <v>0</v>
      </c>
      <c r="M234" s="72">
        <f t="shared" si="19"/>
        <v>0</v>
      </c>
      <c r="N234" s="73"/>
      <c r="O234" s="73"/>
      <c r="P234" s="73"/>
    </row>
    <row r="235" spans="1:16" s="68" customFormat="1" ht="12.75" hidden="1" customHeight="1" x14ac:dyDescent="0.2">
      <c r="A235" s="69" t="s">
        <v>17</v>
      </c>
      <c r="B235" s="64">
        <v>42555</v>
      </c>
      <c r="C235" s="70" t="s">
        <v>18</v>
      </c>
      <c r="D235" s="69"/>
      <c r="E235" s="79"/>
      <c r="F235" s="69"/>
      <c r="G235" s="69"/>
      <c r="H235" s="69"/>
      <c r="I235" s="71">
        <v>19831</v>
      </c>
      <c r="J235" s="72">
        <f t="shared" si="16"/>
        <v>0</v>
      </c>
      <c r="K235" s="72">
        <f t="shared" si="17"/>
        <v>0</v>
      </c>
      <c r="L235" s="72">
        <f t="shared" si="18"/>
        <v>0</v>
      </c>
      <c r="M235" s="72">
        <f t="shared" si="19"/>
        <v>0</v>
      </c>
      <c r="N235" s="73"/>
      <c r="O235" s="73"/>
      <c r="P235" s="73"/>
    </row>
    <row r="236" spans="1:16" s="68" customFormat="1" ht="12.75" hidden="1" customHeight="1" x14ac:dyDescent="0.2">
      <c r="A236" s="75" t="s">
        <v>16</v>
      </c>
      <c r="B236" s="57">
        <v>42557</v>
      </c>
      <c r="C236" s="58">
        <v>87</v>
      </c>
      <c r="D236" s="72">
        <v>7.76</v>
      </c>
      <c r="E236" s="76">
        <v>0.55000000000000004</v>
      </c>
      <c r="F236" s="77">
        <v>17.600000000000001</v>
      </c>
      <c r="G236" s="72">
        <v>24</v>
      </c>
      <c r="H236" s="78">
        <v>19053</v>
      </c>
      <c r="I236" s="78"/>
      <c r="J236" s="72">
        <f t="shared" si="16"/>
        <v>147851.28</v>
      </c>
      <c r="K236" s="72">
        <f t="shared" si="17"/>
        <v>10479.150000000001</v>
      </c>
      <c r="L236" s="72">
        <f t="shared" si="18"/>
        <v>335332.80000000005</v>
      </c>
      <c r="M236" s="72">
        <f t="shared" si="19"/>
        <v>457272</v>
      </c>
      <c r="N236" s="73"/>
      <c r="O236" s="73"/>
      <c r="P236" s="73"/>
    </row>
    <row r="237" spans="1:16" s="68" customFormat="1" ht="12.75" hidden="1" customHeight="1" x14ac:dyDescent="0.2">
      <c r="A237" s="69" t="s">
        <v>13</v>
      </c>
      <c r="B237" s="64">
        <v>42557</v>
      </c>
      <c r="C237" s="70">
        <v>87.2</v>
      </c>
      <c r="D237" s="69">
        <v>8.6999999999999993</v>
      </c>
      <c r="E237" s="69">
        <v>0.55000000000000004</v>
      </c>
      <c r="F237" s="69">
        <v>17.600000000000001</v>
      </c>
      <c r="G237" s="69">
        <v>24</v>
      </c>
      <c r="H237" s="71">
        <v>35127</v>
      </c>
      <c r="I237" s="69"/>
      <c r="J237" s="72">
        <f t="shared" si="16"/>
        <v>305604.89999999997</v>
      </c>
      <c r="K237" s="72">
        <f t="shared" si="17"/>
        <v>19319.850000000002</v>
      </c>
      <c r="L237" s="72">
        <f t="shared" si="18"/>
        <v>618235.20000000007</v>
      </c>
      <c r="M237" s="72">
        <f t="shared" si="19"/>
        <v>843048</v>
      </c>
      <c r="N237" s="74"/>
      <c r="O237" s="74"/>
      <c r="P237" s="74"/>
    </row>
    <row r="238" spans="1:16" s="68" customFormat="1" ht="12.75" hidden="1" customHeight="1" x14ac:dyDescent="0.2">
      <c r="A238" s="69" t="s">
        <v>13</v>
      </c>
      <c r="B238" s="64">
        <v>42557</v>
      </c>
      <c r="C238" s="70">
        <v>87</v>
      </c>
      <c r="D238" s="69">
        <v>7.01</v>
      </c>
      <c r="E238" s="69">
        <v>0.56999999999999995</v>
      </c>
      <c r="F238" s="69">
        <v>17.8</v>
      </c>
      <c r="G238" s="69">
        <v>27</v>
      </c>
      <c r="H238" s="71">
        <v>54730</v>
      </c>
      <c r="I238" s="71" t="s">
        <v>14</v>
      </c>
      <c r="J238" s="72">
        <f t="shared" si="16"/>
        <v>383657.3</v>
      </c>
      <c r="K238" s="72">
        <f t="shared" si="17"/>
        <v>31196.1</v>
      </c>
      <c r="L238" s="72">
        <f t="shared" si="18"/>
        <v>974194</v>
      </c>
      <c r="M238" s="72">
        <f t="shared" si="19"/>
        <v>1477710</v>
      </c>
    </row>
    <row r="239" spans="1:16" s="68" customFormat="1" ht="12.75" hidden="1" customHeight="1" x14ac:dyDescent="0.2">
      <c r="A239" s="75" t="s">
        <v>16</v>
      </c>
      <c r="B239" s="57">
        <v>42559</v>
      </c>
      <c r="C239" s="58">
        <v>87</v>
      </c>
      <c r="D239" s="72">
        <v>7.05</v>
      </c>
      <c r="E239" s="76">
        <v>0.66</v>
      </c>
      <c r="F239" s="77">
        <v>25.2</v>
      </c>
      <c r="G239" s="72">
        <v>11</v>
      </c>
      <c r="H239" s="78">
        <v>44934</v>
      </c>
      <c r="I239" s="78"/>
      <c r="J239" s="72">
        <f t="shared" si="16"/>
        <v>316784.7</v>
      </c>
      <c r="K239" s="72">
        <f t="shared" si="17"/>
        <v>29656.440000000002</v>
      </c>
      <c r="L239" s="72">
        <f t="shared" si="18"/>
        <v>1132336.8</v>
      </c>
      <c r="M239" s="72">
        <f t="shared" si="19"/>
        <v>494274</v>
      </c>
    </row>
    <row r="240" spans="1:16" s="68" customFormat="1" ht="12.75" hidden="1" customHeight="1" x14ac:dyDescent="0.2">
      <c r="A240" s="75" t="s">
        <v>16</v>
      </c>
      <c r="B240" s="57">
        <v>42559</v>
      </c>
      <c r="C240" s="58">
        <v>87</v>
      </c>
      <c r="D240" s="72">
        <v>6.99</v>
      </c>
      <c r="E240" s="76">
        <v>0.53</v>
      </c>
      <c r="F240" s="77">
        <v>21.3</v>
      </c>
      <c r="G240" s="72">
        <v>19</v>
      </c>
      <c r="H240" s="78">
        <v>25066</v>
      </c>
      <c r="I240" s="78"/>
      <c r="J240" s="72">
        <f t="shared" si="16"/>
        <v>175211.34</v>
      </c>
      <c r="K240" s="72">
        <f t="shared" si="17"/>
        <v>13284.980000000001</v>
      </c>
      <c r="L240" s="72">
        <f t="shared" si="18"/>
        <v>533905.80000000005</v>
      </c>
      <c r="M240" s="72">
        <f t="shared" si="19"/>
        <v>476254</v>
      </c>
    </row>
    <row r="241" spans="1:13" s="68" customFormat="1" ht="12.75" hidden="1" customHeight="1" x14ac:dyDescent="0.2">
      <c r="A241" s="81" t="s">
        <v>15</v>
      </c>
      <c r="B241" s="36">
        <v>42560</v>
      </c>
      <c r="C241" s="82">
        <v>87</v>
      </c>
      <c r="D241" s="75">
        <v>6.99</v>
      </c>
      <c r="E241" s="75">
        <v>0.53</v>
      </c>
      <c r="F241" s="75">
        <v>21.3</v>
      </c>
      <c r="G241" s="75">
        <v>19</v>
      </c>
      <c r="H241" s="75">
        <v>16125</v>
      </c>
      <c r="I241" s="75">
        <v>0</v>
      </c>
      <c r="J241" s="72">
        <f t="shared" si="16"/>
        <v>112713.75</v>
      </c>
      <c r="K241" s="72">
        <f t="shared" si="17"/>
        <v>8546.25</v>
      </c>
      <c r="L241" s="72">
        <f t="shared" si="18"/>
        <v>343462.5</v>
      </c>
      <c r="M241" s="72">
        <f t="shared" si="19"/>
        <v>306375</v>
      </c>
    </row>
    <row r="242" spans="1:13" s="68" customFormat="1" ht="12.75" hidden="1" customHeight="1" x14ac:dyDescent="0.2">
      <c r="A242" s="81" t="s">
        <v>15</v>
      </c>
      <c r="B242" s="36">
        <v>42560</v>
      </c>
      <c r="C242" s="82">
        <v>87</v>
      </c>
      <c r="D242" s="75">
        <v>8.19</v>
      </c>
      <c r="E242" s="75">
        <v>0.6</v>
      </c>
      <c r="F242" s="75">
        <v>22.9</v>
      </c>
      <c r="G242" s="75">
        <v>10</v>
      </c>
      <c r="H242" s="75">
        <v>45209</v>
      </c>
      <c r="I242" s="75">
        <v>0</v>
      </c>
      <c r="J242" s="72">
        <f t="shared" si="16"/>
        <v>370261.70999999996</v>
      </c>
      <c r="K242" s="72">
        <f t="shared" si="17"/>
        <v>27125.399999999998</v>
      </c>
      <c r="L242" s="72">
        <f t="shared" si="18"/>
        <v>1035286.1</v>
      </c>
      <c r="M242" s="72">
        <f t="shared" si="19"/>
        <v>452090</v>
      </c>
    </row>
    <row r="243" spans="1:13" s="68" customFormat="1" ht="12.75" hidden="1" customHeight="1" x14ac:dyDescent="0.2">
      <c r="A243" s="69" t="s">
        <v>17</v>
      </c>
      <c r="B243" s="64">
        <v>42562</v>
      </c>
      <c r="C243" s="70" t="s">
        <v>18</v>
      </c>
      <c r="D243" s="79"/>
      <c r="E243" s="79"/>
      <c r="F243" s="80"/>
      <c r="G243" s="69"/>
      <c r="H243" s="71"/>
      <c r="I243" s="71">
        <v>16859</v>
      </c>
      <c r="J243" s="72">
        <f t="shared" si="16"/>
        <v>0</v>
      </c>
      <c r="K243" s="72">
        <f t="shared" si="17"/>
        <v>0</v>
      </c>
      <c r="L243" s="72">
        <f t="shared" si="18"/>
        <v>0</v>
      </c>
      <c r="M243" s="72">
        <f t="shared" si="19"/>
        <v>0</v>
      </c>
    </row>
    <row r="244" spans="1:13" s="68" customFormat="1" ht="12.75" hidden="1" customHeight="1" x14ac:dyDescent="0.2">
      <c r="A244" s="75" t="s">
        <v>16</v>
      </c>
      <c r="B244" s="57">
        <v>42564</v>
      </c>
      <c r="C244" s="58">
        <v>87</v>
      </c>
      <c r="D244" s="76">
        <v>7.28</v>
      </c>
      <c r="E244" s="76">
        <v>0.6</v>
      </c>
      <c r="F244" s="77">
        <v>24.2</v>
      </c>
      <c r="G244" s="72">
        <v>12</v>
      </c>
      <c r="H244" s="78">
        <v>21310</v>
      </c>
      <c r="I244" s="78"/>
      <c r="J244" s="72">
        <f t="shared" si="16"/>
        <v>155136.80000000002</v>
      </c>
      <c r="K244" s="72">
        <f t="shared" si="17"/>
        <v>12786</v>
      </c>
      <c r="L244" s="72">
        <f t="shared" si="18"/>
        <v>515702</v>
      </c>
      <c r="M244" s="72">
        <f t="shared" si="19"/>
        <v>255720</v>
      </c>
    </row>
    <row r="245" spans="1:13" s="68" customFormat="1" ht="12.75" hidden="1" customHeight="1" x14ac:dyDescent="0.2">
      <c r="A245" s="75" t="s">
        <v>16</v>
      </c>
      <c r="B245" s="57">
        <v>42564</v>
      </c>
      <c r="C245" s="58">
        <v>87</v>
      </c>
      <c r="D245" s="72">
        <v>5.59</v>
      </c>
      <c r="E245" s="76">
        <v>0.51</v>
      </c>
      <c r="F245" s="77">
        <v>20.2</v>
      </c>
      <c r="G245" s="58">
        <v>25</v>
      </c>
      <c r="H245" s="78">
        <v>49996</v>
      </c>
      <c r="I245" s="78"/>
      <c r="J245" s="72">
        <f t="shared" si="16"/>
        <v>279477.64</v>
      </c>
      <c r="K245" s="72">
        <f t="shared" si="17"/>
        <v>25497.96</v>
      </c>
      <c r="L245" s="72">
        <f t="shared" si="18"/>
        <v>1009919.2</v>
      </c>
      <c r="M245" s="72">
        <f t="shared" si="19"/>
        <v>1249900</v>
      </c>
    </row>
    <row r="246" spans="1:13" s="68" customFormat="1" ht="12.75" hidden="1" customHeight="1" x14ac:dyDescent="0.2">
      <c r="A246" s="75" t="s">
        <v>16</v>
      </c>
      <c r="B246" s="57">
        <v>42564</v>
      </c>
      <c r="C246" s="58">
        <v>87</v>
      </c>
      <c r="D246" s="72">
        <v>5.88</v>
      </c>
      <c r="E246" s="72">
        <v>0.23</v>
      </c>
      <c r="F246" s="77">
        <v>12.8</v>
      </c>
      <c r="G246" s="72">
        <v>6</v>
      </c>
      <c r="H246" s="78">
        <v>22023</v>
      </c>
      <c r="I246" s="78"/>
      <c r="J246" s="72">
        <f t="shared" si="16"/>
        <v>129495.23999999999</v>
      </c>
      <c r="K246" s="72">
        <f t="shared" si="17"/>
        <v>5065.29</v>
      </c>
      <c r="L246" s="72">
        <f t="shared" si="18"/>
        <v>281894.40000000002</v>
      </c>
      <c r="M246" s="72">
        <f t="shared" si="19"/>
        <v>132138</v>
      </c>
    </row>
    <row r="247" spans="1:13" s="68" customFormat="1" ht="12.75" hidden="1" customHeight="1" x14ac:dyDescent="0.2">
      <c r="A247" s="81" t="s">
        <v>15</v>
      </c>
      <c r="B247" s="36">
        <v>42564</v>
      </c>
      <c r="C247" s="82" t="s">
        <v>18</v>
      </c>
      <c r="D247" s="75"/>
      <c r="E247" s="75"/>
      <c r="F247" s="75"/>
      <c r="G247" s="75"/>
      <c r="H247" s="75">
        <v>0</v>
      </c>
      <c r="I247" s="75">
        <v>15022</v>
      </c>
      <c r="J247" s="72">
        <f t="shared" si="16"/>
        <v>0</v>
      </c>
      <c r="K247" s="72">
        <f t="shared" si="17"/>
        <v>0</v>
      </c>
      <c r="L247" s="72">
        <f t="shared" si="18"/>
        <v>0</v>
      </c>
      <c r="M247" s="72">
        <f t="shared" si="19"/>
        <v>0</v>
      </c>
    </row>
    <row r="248" spans="1:13" s="68" customFormat="1" ht="12.75" hidden="1" customHeight="1" x14ac:dyDescent="0.2">
      <c r="A248" s="75" t="s">
        <v>16</v>
      </c>
      <c r="B248" s="57">
        <v>42565</v>
      </c>
      <c r="C248" s="58" t="s">
        <v>18</v>
      </c>
      <c r="D248" s="72"/>
      <c r="E248" s="76"/>
      <c r="F248" s="77"/>
      <c r="G248" s="58"/>
      <c r="H248" s="78"/>
      <c r="I248" s="78">
        <v>20020</v>
      </c>
      <c r="J248" s="72">
        <f t="shared" si="16"/>
        <v>0</v>
      </c>
      <c r="K248" s="72">
        <f t="shared" si="17"/>
        <v>0</v>
      </c>
      <c r="L248" s="72">
        <f t="shared" si="18"/>
        <v>0</v>
      </c>
      <c r="M248" s="72">
        <f t="shared" si="19"/>
        <v>0</v>
      </c>
    </row>
    <row r="249" spans="1:13" s="68" customFormat="1" ht="12.75" hidden="1" customHeight="1" x14ac:dyDescent="0.2">
      <c r="A249" s="81" t="s">
        <v>15</v>
      </c>
      <c r="B249" s="36">
        <v>42565</v>
      </c>
      <c r="C249" s="82">
        <v>87</v>
      </c>
      <c r="D249" s="75">
        <v>6.98</v>
      </c>
      <c r="E249" s="75">
        <v>0.45</v>
      </c>
      <c r="F249" s="75">
        <v>18.7</v>
      </c>
      <c r="G249" s="75">
        <v>21</v>
      </c>
      <c r="H249" s="75">
        <v>45202</v>
      </c>
      <c r="I249" s="75">
        <v>0</v>
      </c>
      <c r="J249" s="72">
        <f t="shared" si="16"/>
        <v>315509.96000000002</v>
      </c>
      <c r="K249" s="72">
        <f t="shared" si="17"/>
        <v>20340.900000000001</v>
      </c>
      <c r="L249" s="72">
        <f t="shared" si="18"/>
        <v>845277.4</v>
      </c>
      <c r="M249" s="72">
        <f t="shared" si="19"/>
        <v>949242</v>
      </c>
    </row>
    <row r="250" spans="1:13" s="68" customFormat="1" ht="12.75" hidden="1" customHeight="1" x14ac:dyDescent="0.2">
      <c r="A250" s="81" t="s">
        <v>15</v>
      </c>
      <c r="B250" s="36">
        <v>42565</v>
      </c>
      <c r="C250" s="82">
        <v>87</v>
      </c>
      <c r="D250" s="75">
        <v>8.36</v>
      </c>
      <c r="E250" s="75">
        <v>0.55000000000000004</v>
      </c>
      <c r="F250" s="75">
        <v>22.5</v>
      </c>
      <c r="G250" s="75">
        <v>11</v>
      </c>
      <c r="H250" s="75">
        <v>19988</v>
      </c>
      <c r="I250" s="75">
        <v>0</v>
      </c>
      <c r="J250" s="72">
        <f t="shared" si="16"/>
        <v>167099.68</v>
      </c>
      <c r="K250" s="72">
        <f t="shared" si="17"/>
        <v>10993.400000000001</v>
      </c>
      <c r="L250" s="72">
        <f t="shared" si="18"/>
        <v>449730</v>
      </c>
      <c r="M250" s="72">
        <f t="shared" si="19"/>
        <v>219868</v>
      </c>
    </row>
    <row r="251" spans="1:13" s="68" customFormat="1" ht="12.75" hidden="1" customHeight="1" x14ac:dyDescent="0.2">
      <c r="A251" s="81" t="s">
        <v>15</v>
      </c>
      <c r="B251" s="36">
        <v>42565</v>
      </c>
      <c r="C251" s="82">
        <v>91</v>
      </c>
      <c r="D251" s="75">
        <v>7.13</v>
      </c>
      <c r="E251" s="75">
        <v>0.19</v>
      </c>
      <c r="F251" s="75">
        <v>11.6</v>
      </c>
      <c r="G251" s="75">
        <v>6</v>
      </c>
      <c r="H251" s="75">
        <v>19450</v>
      </c>
      <c r="I251" s="75">
        <v>0</v>
      </c>
      <c r="J251" s="72">
        <f t="shared" si="16"/>
        <v>138678.5</v>
      </c>
      <c r="K251" s="72">
        <f t="shared" si="17"/>
        <v>3695.5</v>
      </c>
      <c r="L251" s="72">
        <f t="shared" si="18"/>
        <v>225620</v>
      </c>
      <c r="M251" s="72">
        <f t="shared" si="19"/>
        <v>116700</v>
      </c>
    </row>
    <row r="252" spans="1:13" s="68" customFormat="1" ht="12.75" hidden="1" customHeight="1" x14ac:dyDescent="0.2">
      <c r="A252" s="81" t="s">
        <v>15</v>
      </c>
      <c r="B252" s="36">
        <v>42566</v>
      </c>
      <c r="C252" s="82" t="s">
        <v>18</v>
      </c>
      <c r="D252" s="75"/>
      <c r="E252" s="75"/>
      <c r="F252" s="75"/>
      <c r="G252" s="75"/>
      <c r="H252" s="75">
        <v>0</v>
      </c>
      <c r="I252" s="75">
        <v>14844</v>
      </c>
      <c r="J252" s="72">
        <f t="shared" si="16"/>
        <v>0</v>
      </c>
      <c r="K252" s="72">
        <f t="shared" si="17"/>
        <v>0</v>
      </c>
      <c r="L252" s="72">
        <f t="shared" si="18"/>
        <v>0</v>
      </c>
      <c r="M252" s="72">
        <f t="shared" si="19"/>
        <v>0</v>
      </c>
    </row>
    <row r="253" spans="1:13" s="68" customFormat="1" ht="12.75" hidden="1" customHeight="1" x14ac:dyDescent="0.2">
      <c r="A253" s="75" t="s">
        <v>16</v>
      </c>
      <c r="B253" s="57">
        <v>42569</v>
      </c>
      <c r="C253" s="58">
        <v>87</v>
      </c>
      <c r="D253" s="72">
        <v>7.22</v>
      </c>
      <c r="E253" s="76">
        <v>0.6</v>
      </c>
      <c r="F253" s="77">
        <v>23.8</v>
      </c>
      <c r="G253" s="72">
        <v>13</v>
      </c>
      <c r="H253" s="78">
        <v>69550</v>
      </c>
      <c r="I253" s="78"/>
      <c r="J253" s="72">
        <f t="shared" si="16"/>
        <v>502151</v>
      </c>
      <c r="K253" s="72">
        <f t="shared" si="17"/>
        <v>41730</v>
      </c>
      <c r="L253" s="72">
        <f t="shared" si="18"/>
        <v>1655290</v>
      </c>
      <c r="M253" s="72">
        <f t="shared" si="19"/>
        <v>904150</v>
      </c>
    </row>
    <row r="254" spans="1:13" s="68" customFormat="1" ht="12.75" hidden="1" customHeight="1" x14ac:dyDescent="0.2">
      <c r="A254" s="75" t="s">
        <v>16</v>
      </c>
      <c r="B254" s="57">
        <v>42569</v>
      </c>
      <c r="C254" s="58">
        <v>87</v>
      </c>
      <c r="D254" s="72">
        <v>5.64</v>
      </c>
      <c r="E254" s="76">
        <v>0.56999999999999995</v>
      </c>
      <c r="F254" s="77">
        <v>24.2</v>
      </c>
      <c r="G254" s="72">
        <v>22</v>
      </c>
      <c r="H254" s="78">
        <v>50044</v>
      </c>
      <c r="I254" s="78"/>
      <c r="J254" s="72">
        <f t="shared" si="16"/>
        <v>282248.15999999997</v>
      </c>
      <c r="K254" s="72">
        <f t="shared" si="17"/>
        <v>28525.079999999998</v>
      </c>
      <c r="L254" s="72">
        <f t="shared" si="18"/>
        <v>1211064.8</v>
      </c>
      <c r="M254" s="72">
        <f t="shared" si="19"/>
        <v>1100968</v>
      </c>
    </row>
    <row r="255" spans="1:13" s="68" customFormat="1" ht="12.75" hidden="1" customHeight="1" x14ac:dyDescent="0.2">
      <c r="A255" s="69" t="s">
        <v>17</v>
      </c>
      <c r="B255" s="64">
        <v>42569</v>
      </c>
      <c r="C255" s="70">
        <v>83.3</v>
      </c>
      <c r="D255" s="69">
        <v>7.37</v>
      </c>
      <c r="E255" s="79">
        <v>0.57999999999999996</v>
      </c>
      <c r="F255" s="69">
        <v>25.4</v>
      </c>
      <c r="G255" s="80">
        <v>14</v>
      </c>
      <c r="H255" s="71">
        <v>93710</v>
      </c>
      <c r="I255" s="71"/>
      <c r="J255" s="72">
        <f t="shared" si="16"/>
        <v>690642.7</v>
      </c>
      <c r="K255" s="72">
        <f t="shared" si="17"/>
        <v>54351.799999999996</v>
      </c>
      <c r="L255" s="72">
        <f t="shared" si="18"/>
        <v>2380234</v>
      </c>
      <c r="M255" s="72">
        <f t="shared" si="19"/>
        <v>1311940</v>
      </c>
    </row>
    <row r="256" spans="1:13" s="68" customFormat="1" ht="12.75" hidden="1" customHeight="1" x14ac:dyDescent="0.2">
      <c r="A256" s="81" t="s">
        <v>15</v>
      </c>
      <c r="B256" s="36">
        <v>42570</v>
      </c>
      <c r="C256" s="82">
        <v>87</v>
      </c>
      <c r="D256" s="75">
        <v>6.98</v>
      </c>
      <c r="E256" s="75">
        <v>0.46</v>
      </c>
      <c r="F256" s="75">
        <v>22</v>
      </c>
      <c r="G256" s="75">
        <v>19</v>
      </c>
      <c r="H256" s="75">
        <v>80966</v>
      </c>
      <c r="I256" s="75">
        <v>0</v>
      </c>
      <c r="J256" s="72">
        <f t="shared" si="16"/>
        <v>565142.68000000005</v>
      </c>
      <c r="K256" s="72">
        <f t="shared" si="17"/>
        <v>37244.36</v>
      </c>
      <c r="L256" s="72">
        <f t="shared" si="18"/>
        <v>1781252</v>
      </c>
      <c r="M256" s="72">
        <f t="shared" si="19"/>
        <v>1538354</v>
      </c>
    </row>
    <row r="257" spans="1:13" s="68" customFormat="1" ht="12.75" hidden="1" customHeight="1" x14ac:dyDescent="0.2">
      <c r="A257" s="81" t="s">
        <v>15</v>
      </c>
      <c r="B257" s="36">
        <v>42570</v>
      </c>
      <c r="C257" s="82">
        <v>87</v>
      </c>
      <c r="D257" s="75">
        <v>8.36</v>
      </c>
      <c r="E257" s="75">
        <v>0.54</v>
      </c>
      <c r="F257" s="75">
        <v>21.8</v>
      </c>
      <c r="G257" s="75">
        <v>11</v>
      </c>
      <c r="H257" s="75">
        <v>20055</v>
      </c>
      <c r="I257" s="75">
        <v>0</v>
      </c>
      <c r="J257" s="72">
        <f t="shared" si="16"/>
        <v>167659.79999999999</v>
      </c>
      <c r="K257" s="72">
        <f t="shared" si="17"/>
        <v>10829.7</v>
      </c>
      <c r="L257" s="72">
        <f t="shared" si="18"/>
        <v>437199</v>
      </c>
      <c r="M257" s="72">
        <f t="shared" si="19"/>
        <v>220605</v>
      </c>
    </row>
    <row r="258" spans="1:13" s="68" customFormat="1" ht="12.75" hidden="1" customHeight="1" x14ac:dyDescent="0.2">
      <c r="A258" s="75" t="s">
        <v>16</v>
      </c>
      <c r="B258" s="57">
        <v>42573</v>
      </c>
      <c r="C258" s="58">
        <v>87</v>
      </c>
      <c r="D258" s="72">
        <v>7.25</v>
      </c>
      <c r="E258" s="76">
        <v>0.56999999999999995</v>
      </c>
      <c r="F258" s="77">
        <v>25.1</v>
      </c>
      <c r="G258" s="72">
        <v>14</v>
      </c>
      <c r="H258" s="78">
        <v>49508</v>
      </c>
      <c r="I258" s="78"/>
      <c r="J258" s="72">
        <f t="shared" si="16"/>
        <v>358933</v>
      </c>
      <c r="K258" s="72">
        <f t="shared" si="17"/>
        <v>28219.559999999998</v>
      </c>
      <c r="L258" s="72">
        <f t="shared" si="18"/>
        <v>1242650.8</v>
      </c>
      <c r="M258" s="72">
        <f t="shared" si="19"/>
        <v>693112</v>
      </c>
    </row>
    <row r="259" spans="1:13" s="68" customFormat="1" ht="12.75" hidden="1" customHeight="1" x14ac:dyDescent="0.2">
      <c r="A259" s="75" t="s">
        <v>16</v>
      </c>
      <c r="B259" s="57">
        <v>42573</v>
      </c>
      <c r="C259" s="58">
        <v>87</v>
      </c>
      <c r="D259" s="72">
        <v>5.57</v>
      </c>
      <c r="E259" s="72">
        <v>0.55000000000000004</v>
      </c>
      <c r="F259" s="77">
        <v>22.2</v>
      </c>
      <c r="G259" s="72">
        <v>25</v>
      </c>
      <c r="H259" s="78">
        <v>45133</v>
      </c>
      <c r="I259" s="78"/>
      <c r="J259" s="72">
        <f t="shared" si="16"/>
        <v>251390.81000000003</v>
      </c>
      <c r="K259" s="72">
        <f t="shared" si="17"/>
        <v>24823.15</v>
      </c>
      <c r="L259" s="72">
        <f t="shared" si="18"/>
        <v>1001952.6</v>
      </c>
      <c r="M259" s="72">
        <f t="shared" si="19"/>
        <v>1128325</v>
      </c>
    </row>
    <row r="260" spans="1:13" s="68" customFormat="1" ht="12.75" hidden="1" customHeight="1" x14ac:dyDescent="0.2">
      <c r="A260" s="81" t="s">
        <v>15</v>
      </c>
      <c r="B260" s="36">
        <v>42573</v>
      </c>
      <c r="C260" s="82">
        <v>87</v>
      </c>
      <c r="D260" s="75">
        <v>8.3699999999999992</v>
      </c>
      <c r="E260" s="75">
        <v>0.56000000000000005</v>
      </c>
      <c r="F260" s="75">
        <v>7.4</v>
      </c>
      <c r="G260" s="75">
        <v>11</v>
      </c>
      <c r="H260" s="75">
        <v>26911</v>
      </c>
      <c r="I260" s="75">
        <v>0</v>
      </c>
      <c r="J260" s="72">
        <f t="shared" si="16"/>
        <v>225245.06999999998</v>
      </c>
      <c r="K260" s="72">
        <f t="shared" si="17"/>
        <v>15070.160000000002</v>
      </c>
      <c r="L260" s="72">
        <f t="shared" si="18"/>
        <v>199141.40000000002</v>
      </c>
      <c r="M260" s="72">
        <f t="shared" si="19"/>
        <v>296021</v>
      </c>
    </row>
    <row r="261" spans="1:13" s="68" customFormat="1" ht="12.75" hidden="1" customHeight="1" x14ac:dyDescent="0.2">
      <c r="A261" s="69" t="s">
        <v>13</v>
      </c>
      <c r="B261" s="64">
        <v>42574</v>
      </c>
      <c r="C261" s="70">
        <v>87</v>
      </c>
      <c r="D261" s="69">
        <v>8.8000000000000007</v>
      </c>
      <c r="E261" s="69">
        <v>0.56999999999999995</v>
      </c>
      <c r="F261" s="69">
        <v>18.7</v>
      </c>
      <c r="G261" s="69">
        <v>24</v>
      </c>
      <c r="H261" s="71">
        <v>26950</v>
      </c>
      <c r="I261" s="69" t="s">
        <v>14</v>
      </c>
      <c r="J261" s="72">
        <f t="shared" si="16"/>
        <v>237160.00000000003</v>
      </c>
      <c r="K261" s="72">
        <f t="shared" si="17"/>
        <v>15361.499999999998</v>
      </c>
      <c r="L261" s="72">
        <f t="shared" si="18"/>
        <v>503965</v>
      </c>
      <c r="M261" s="72">
        <f t="shared" si="19"/>
        <v>646800</v>
      </c>
    </row>
    <row r="262" spans="1:13" s="68" customFormat="1" ht="12.75" hidden="1" customHeight="1" x14ac:dyDescent="0.2">
      <c r="A262" s="69" t="s">
        <v>13</v>
      </c>
      <c r="B262" s="64">
        <v>42574</v>
      </c>
      <c r="C262" s="70">
        <v>87</v>
      </c>
      <c r="D262" s="69">
        <v>7.29</v>
      </c>
      <c r="E262" s="69">
        <v>0.7</v>
      </c>
      <c r="F262" s="69">
        <v>22.2</v>
      </c>
      <c r="G262" s="69">
        <v>18</v>
      </c>
      <c r="H262" s="71">
        <v>54196</v>
      </c>
      <c r="I262" s="69"/>
      <c r="J262" s="72">
        <f t="shared" si="16"/>
        <v>395088.84</v>
      </c>
      <c r="K262" s="72">
        <f t="shared" si="17"/>
        <v>37937.199999999997</v>
      </c>
      <c r="L262" s="72">
        <f t="shared" si="18"/>
        <v>1203151.2</v>
      </c>
      <c r="M262" s="72">
        <f t="shared" si="19"/>
        <v>975528</v>
      </c>
    </row>
    <row r="263" spans="1:13" s="68" customFormat="1" ht="12.75" hidden="1" customHeight="1" x14ac:dyDescent="0.2">
      <c r="A263" s="69" t="s">
        <v>13</v>
      </c>
      <c r="B263" s="64">
        <v>42574</v>
      </c>
      <c r="C263" s="70">
        <v>93</v>
      </c>
      <c r="D263" s="69">
        <v>6.71</v>
      </c>
      <c r="E263" s="69">
        <v>0.72</v>
      </c>
      <c r="F263" s="69">
        <v>37.6</v>
      </c>
      <c r="G263" s="69">
        <v>19</v>
      </c>
      <c r="H263" s="71">
        <v>9977</v>
      </c>
      <c r="I263" s="71" t="s">
        <v>14</v>
      </c>
      <c r="J263" s="72">
        <f t="shared" si="16"/>
        <v>66945.67</v>
      </c>
      <c r="K263" s="72">
        <f t="shared" si="17"/>
        <v>7183.44</v>
      </c>
      <c r="L263" s="72">
        <f t="shared" si="18"/>
        <v>375135.2</v>
      </c>
      <c r="M263" s="72">
        <f t="shared" si="19"/>
        <v>189563</v>
      </c>
    </row>
    <row r="264" spans="1:13" s="68" customFormat="1" ht="12.75" hidden="1" customHeight="1" x14ac:dyDescent="0.2">
      <c r="A264" s="75" t="s">
        <v>16</v>
      </c>
      <c r="B264" s="57">
        <v>42576</v>
      </c>
      <c r="C264" s="58">
        <v>87</v>
      </c>
      <c r="D264" s="72">
        <v>7.28</v>
      </c>
      <c r="E264" s="76">
        <v>0.56999999999999995</v>
      </c>
      <c r="F264" s="77">
        <v>25.4</v>
      </c>
      <c r="G264" s="72">
        <v>12</v>
      </c>
      <c r="H264" s="78">
        <v>44913</v>
      </c>
      <c r="I264" s="78"/>
      <c r="J264" s="72">
        <f t="shared" si="16"/>
        <v>326966.64</v>
      </c>
      <c r="K264" s="72">
        <f t="shared" si="17"/>
        <v>25600.409999999996</v>
      </c>
      <c r="L264" s="72">
        <f t="shared" si="18"/>
        <v>1140790.2</v>
      </c>
      <c r="M264" s="72">
        <f t="shared" si="19"/>
        <v>538956</v>
      </c>
    </row>
    <row r="265" spans="1:13" s="68" customFormat="1" ht="12.75" hidden="1" customHeight="1" x14ac:dyDescent="0.2">
      <c r="A265" s="75" t="s">
        <v>16</v>
      </c>
      <c r="B265" s="57">
        <v>42576</v>
      </c>
      <c r="C265" s="58">
        <v>87</v>
      </c>
      <c r="D265" s="72">
        <v>5.6</v>
      </c>
      <c r="E265" s="72">
        <v>0.5</v>
      </c>
      <c r="F265" s="77">
        <v>20.8</v>
      </c>
      <c r="G265" s="72">
        <v>24</v>
      </c>
      <c r="H265" s="78">
        <v>25036</v>
      </c>
      <c r="I265" s="78"/>
      <c r="J265" s="72">
        <f t="shared" si="16"/>
        <v>140201.59999999998</v>
      </c>
      <c r="K265" s="72">
        <f t="shared" si="17"/>
        <v>12518</v>
      </c>
      <c r="L265" s="72">
        <f t="shared" si="18"/>
        <v>520748.80000000005</v>
      </c>
      <c r="M265" s="72">
        <f t="shared" si="19"/>
        <v>600864</v>
      </c>
    </row>
    <row r="266" spans="1:13" s="68" customFormat="1" ht="12.75" hidden="1" customHeight="1" x14ac:dyDescent="0.2">
      <c r="A266" s="75" t="s">
        <v>16</v>
      </c>
      <c r="B266" s="57">
        <v>42576</v>
      </c>
      <c r="C266" s="58">
        <v>87</v>
      </c>
      <c r="D266" s="72">
        <v>6</v>
      </c>
      <c r="E266" s="72">
        <v>0.24</v>
      </c>
      <c r="F266" s="77">
        <v>17</v>
      </c>
      <c r="G266" s="72">
        <v>6</v>
      </c>
      <c r="H266" s="78">
        <v>18057</v>
      </c>
      <c r="I266" s="78"/>
      <c r="J266" s="72">
        <f t="shared" si="16"/>
        <v>108342</v>
      </c>
      <c r="K266" s="72">
        <f t="shared" si="17"/>
        <v>4333.68</v>
      </c>
      <c r="L266" s="72">
        <f t="shared" si="18"/>
        <v>306969</v>
      </c>
      <c r="M266" s="72">
        <f t="shared" si="19"/>
        <v>108342</v>
      </c>
    </row>
    <row r="267" spans="1:13" s="68" customFormat="1" ht="12.75" hidden="1" customHeight="1" x14ac:dyDescent="0.2">
      <c r="A267" s="69" t="s">
        <v>17</v>
      </c>
      <c r="B267" s="64">
        <v>42576</v>
      </c>
      <c r="C267" s="70" t="s">
        <v>18</v>
      </c>
      <c r="D267" s="79"/>
      <c r="E267" s="79"/>
      <c r="F267" s="80"/>
      <c r="G267" s="69"/>
      <c r="H267" s="69"/>
      <c r="I267" s="71">
        <v>22661</v>
      </c>
      <c r="J267" s="72">
        <f t="shared" si="16"/>
        <v>0</v>
      </c>
      <c r="K267" s="72">
        <f t="shared" si="17"/>
        <v>0</v>
      </c>
      <c r="L267" s="72">
        <f t="shared" si="18"/>
        <v>0</v>
      </c>
      <c r="M267" s="72">
        <f t="shared" si="19"/>
        <v>0</v>
      </c>
    </row>
    <row r="268" spans="1:13" s="68" customFormat="1" ht="12.75" hidden="1" customHeight="1" x14ac:dyDescent="0.2">
      <c r="A268" s="75" t="s">
        <v>16</v>
      </c>
      <c r="B268" s="57">
        <v>42577</v>
      </c>
      <c r="C268" s="58" t="s">
        <v>18</v>
      </c>
      <c r="D268" s="72"/>
      <c r="E268" s="76"/>
      <c r="F268" s="77"/>
      <c r="G268" s="72"/>
      <c r="H268" s="78"/>
      <c r="I268" s="78">
        <v>14980</v>
      </c>
      <c r="J268" s="72">
        <f t="shared" si="16"/>
        <v>0</v>
      </c>
      <c r="K268" s="72">
        <f t="shared" si="17"/>
        <v>0</v>
      </c>
      <c r="L268" s="72">
        <f t="shared" si="18"/>
        <v>0</v>
      </c>
      <c r="M268" s="72">
        <f t="shared" si="19"/>
        <v>0</v>
      </c>
    </row>
    <row r="269" spans="1:13" s="68" customFormat="1" ht="12.75" hidden="1" customHeight="1" x14ac:dyDescent="0.2">
      <c r="A269" s="81" t="s">
        <v>15</v>
      </c>
      <c r="B269" s="36">
        <v>42577</v>
      </c>
      <c r="C269" s="82">
        <v>87</v>
      </c>
      <c r="D269" s="75">
        <v>6.82</v>
      </c>
      <c r="E269" s="75">
        <v>0.44</v>
      </c>
      <c r="F269" s="75">
        <v>19.2</v>
      </c>
      <c r="G269" s="75">
        <v>22</v>
      </c>
      <c r="H269" s="75">
        <v>69817</v>
      </c>
      <c r="I269" s="75">
        <v>0</v>
      </c>
      <c r="J269" s="72">
        <f t="shared" si="16"/>
        <v>476151.94</v>
      </c>
      <c r="K269" s="72">
        <f t="shared" si="17"/>
        <v>30719.48</v>
      </c>
      <c r="L269" s="72">
        <f t="shared" si="18"/>
        <v>1340486.3999999999</v>
      </c>
      <c r="M269" s="72">
        <f t="shared" si="19"/>
        <v>1535974</v>
      </c>
    </row>
    <row r="270" spans="1:13" s="68" customFormat="1" ht="12.75" hidden="1" customHeight="1" x14ac:dyDescent="0.2">
      <c r="A270" s="81" t="s">
        <v>15</v>
      </c>
      <c r="B270" s="36">
        <v>42577</v>
      </c>
      <c r="C270" s="82">
        <v>87</v>
      </c>
      <c r="D270" s="75">
        <v>8.2799999999999994</v>
      </c>
      <c r="E270" s="75">
        <v>0.52</v>
      </c>
      <c r="F270" s="75">
        <v>22.7</v>
      </c>
      <c r="G270" s="75">
        <v>11</v>
      </c>
      <c r="H270" s="75">
        <v>37399</v>
      </c>
      <c r="I270" s="75">
        <v>0</v>
      </c>
      <c r="J270" s="72">
        <f t="shared" si="16"/>
        <v>309663.71999999997</v>
      </c>
      <c r="K270" s="72">
        <f t="shared" si="17"/>
        <v>19447.48</v>
      </c>
      <c r="L270" s="72">
        <f t="shared" si="18"/>
        <v>848957.29999999993</v>
      </c>
      <c r="M270" s="72">
        <f t="shared" si="19"/>
        <v>411389</v>
      </c>
    </row>
    <row r="271" spans="1:13" s="68" customFormat="1" ht="12.75" hidden="1" customHeight="1" x14ac:dyDescent="0.2">
      <c r="A271" s="81" t="s">
        <v>15</v>
      </c>
      <c r="B271" s="36">
        <v>42577</v>
      </c>
      <c r="C271" s="82">
        <v>91</v>
      </c>
      <c r="D271" s="75">
        <v>6.83</v>
      </c>
      <c r="E271" s="75">
        <v>0.2</v>
      </c>
      <c r="F271" s="75">
        <v>15.7</v>
      </c>
      <c r="G271" s="75">
        <v>6</v>
      </c>
      <c r="H271" s="75">
        <v>22972</v>
      </c>
      <c r="I271" s="75">
        <v>0</v>
      </c>
      <c r="J271" s="72">
        <f t="shared" si="16"/>
        <v>156898.76</v>
      </c>
      <c r="K271" s="72">
        <f t="shared" si="17"/>
        <v>4594.4000000000005</v>
      </c>
      <c r="L271" s="72">
        <f t="shared" si="18"/>
        <v>360660.39999999997</v>
      </c>
      <c r="M271" s="72">
        <f t="shared" si="19"/>
        <v>137832</v>
      </c>
    </row>
    <row r="272" spans="1:13" s="68" customFormat="1" ht="12.75" hidden="1" customHeight="1" x14ac:dyDescent="0.2">
      <c r="A272" s="81" t="s">
        <v>15</v>
      </c>
      <c r="B272" s="36">
        <v>42577</v>
      </c>
      <c r="C272" s="82" t="s">
        <v>18</v>
      </c>
      <c r="D272" s="75"/>
      <c r="E272" s="75"/>
      <c r="F272" s="75"/>
      <c r="G272" s="75"/>
      <c r="H272" s="75">
        <v>0</v>
      </c>
      <c r="I272" s="75">
        <v>15013</v>
      </c>
      <c r="J272" s="72">
        <f t="shared" si="16"/>
        <v>0</v>
      </c>
      <c r="K272" s="72">
        <f t="shared" si="17"/>
        <v>0</v>
      </c>
      <c r="L272" s="72">
        <f t="shared" si="18"/>
        <v>0</v>
      </c>
      <c r="M272" s="72">
        <f t="shared" si="19"/>
        <v>0</v>
      </c>
    </row>
    <row r="273" spans="1:13" s="68" customFormat="1" ht="12.75" hidden="1" customHeight="1" x14ac:dyDescent="0.2">
      <c r="A273" s="81" t="s">
        <v>15</v>
      </c>
      <c r="B273" s="36">
        <v>42579</v>
      </c>
      <c r="C273" s="82" t="s">
        <v>18</v>
      </c>
      <c r="D273" s="75"/>
      <c r="E273" s="75"/>
      <c r="F273" s="75"/>
      <c r="G273" s="75"/>
      <c r="H273" s="75">
        <v>0</v>
      </c>
      <c r="I273" s="75">
        <v>14742</v>
      </c>
      <c r="J273" s="72">
        <f t="shared" si="16"/>
        <v>0</v>
      </c>
      <c r="K273" s="72">
        <f t="shared" si="17"/>
        <v>0</v>
      </c>
      <c r="L273" s="72">
        <f t="shared" si="18"/>
        <v>0</v>
      </c>
      <c r="M273" s="72">
        <f t="shared" si="19"/>
        <v>0</v>
      </c>
    </row>
    <row r="274" spans="1:13" s="68" customFormat="1" ht="12.75" hidden="1" customHeight="1" x14ac:dyDescent="0.2">
      <c r="A274" s="69" t="s">
        <v>13</v>
      </c>
      <c r="B274" s="64">
        <v>42580</v>
      </c>
      <c r="C274" s="82" t="s">
        <v>18</v>
      </c>
      <c r="D274" s="69" t="s">
        <v>14</v>
      </c>
      <c r="E274" s="69" t="s">
        <v>14</v>
      </c>
      <c r="F274" s="69" t="s">
        <v>14</v>
      </c>
      <c r="G274" s="69" t="s">
        <v>14</v>
      </c>
      <c r="H274" s="71" t="s">
        <v>14</v>
      </c>
      <c r="I274" s="71">
        <v>17810</v>
      </c>
      <c r="J274" s="72">
        <v>0</v>
      </c>
      <c r="K274" s="72">
        <v>0</v>
      </c>
      <c r="L274" s="72">
        <v>0</v>
      </c>
      <c r="M274" s="72">
        <v>0</v>
      </c>
    </row>
    <row r="275" spans="1:13" s="68" customFormat="1" ht="12.75" hidden="1" customHeight="1" x14ac:dyDescent="0.2">
      <c r="A275" s="75" t="s">
        <v>16</v>
      </c>
      <c r="B275" s="57">
        <v>42583</v>
      </c>
      <c r="C275" s="58">
        <v>87</v>
      </c>
      <c r="D275" s="72">
        <v>7.35</v>
      </c>
      <c r="E275" s="72">
        <v>0.56000000000000005</v>
      </c>
      <c r="F275" s="77">
        <v>20.100000000000001</v>
      </c>
      <c r="G275" s="72">
        <v>13</v>
      </c>
      <c r="H275" s="78">
        <v>50002</v>
      </c>
      <c r="I275" s="78"/>
      <c r="J275" s="72">
        <f t="shared" si="16"/>
        <v>367514.69999999995</v>
      </c>
      <c r="K275" s="72">
        <f t="shared" si="17"/>
        <v>28001.120000000003</v>
      </c>
      <c r="L275" s="72">
        <f t="shared" si="18"/>
        <v>1005040.2000000001</v>
      </c>
      <c r="M275" s="72">
        <f t="shared" si="19"/>
        <v>650026</v>
      </c>
    </row>
    <row r="276" spans="1:13" s="68" customFormat="1" ht="12.75" hidden="1" customHeight="1" x14ac:dyDescent="0.2">
      <c r="A276" s="75" t="s">
        <v>16</v>
      </c>
      <c r="B276" s="57">
        <v>42583</v>
      </c>
      <c r="C276" s="58">
        <v>87</v>
      </c>
      <c r="D276" s="76">
        <v>5.73</v>
      </c>
      <c r="E276" s="72">
        <v>0.56999999999999995</v>
      </c>
      <c r="F276" s="77">
        <v>23.7</v>
      </c>
      <c r="G276" s="72">
        <v>19</v>
      </c>
      <c r="H276" s="78">
        <v>39866</v>
      </c>
      <c r="I276" s="78"/>
      <c r="J276" s="72">
        <f t="shared" si="16"/>
        <v>228432.18000000002</v>
      </c>
      <c r="K276" s="72">
        <f t="shared" si="17"/>
        <v>22723.62</v>
      </c>
      <c r="L276" s="72">
        <f t="shared" si="18"/>
        <v>944824.2</v>
      </c>
      <c r="M276" s="72">
        <f t="shared" si="19"/>
        <v>757454</v>
      </c>
    </row>
    <row r="277" spans="1:13" s="68" customFormat="1" ht="12.75" hidden="1" customHeight="1" x14ac:dyDescent="0.2">
      <c r="A277" s="81" t="s">
        <v>15</v>
      </c>
      <c r="B277" s="36">
        <v>42584</v>
      </c>
      <c r="C277" s="82">
        <v>87</v>
      </c>
      <c r="D277" s="75">
        <v>7.04</v>
      </c>
      <c r="E277" s="75">
        <v>0.54</v>
      </c>
      <c r="F277" s="75">
        <v>21.5</v>
      </c>
      <c r="G277" s="75">
        <v>18</v>
      </c>
      <c r="H277" s="75">
        <v>53595</v>
      </c>
      <c r="I277" s="75">
        <v>0</v>
      </c>
      <c r="J277" s="72">
        <f t="shared" si="16"/>
        <v>377308.8</v>
      </c>
      <c r="K277" s="72">
        <f t="shared" si="17"/>
        <v>28941.300000000003</v>
      </c>
      <c r="L277" s="72">
        <f t="shared" si="18"/>
        <v>1152292.5</v>
      </c>
      <c r="M277" s="72">
        <f t="shared" si="19"/>
        <v>964710</v>
      </c>
    </row>
    <row r="278" spans="1:13" s="68" customFormat="1" ht="12.75" hidden="1" customHeight="1" x14ac:dyDescent="0.2">
      <c r="A278" s="81" t="s">
        <v>15</v>
      </c>
      <c r="B278" s="36">
        <v>42584</v>
      </c>
      <c r="C278" s="82">
        <v>87</v>
      </c>
      <c r="D278" s="75">
        <v>8.43</v>
      </c>
      <c r="E278" s="75">
        <v>0.5</v>
      </c>
      <c r="F278" s="75">
        <v>18.100000000000001</v>
      </c>
      <c r="G278" s="75">
        <v>12</v>
      </c>
      <c r="H278" s="75">
        <v>38969</v>
      </c>
      <c r="I278" s="75">
        <v>0</v>
      </c>
      <c r="J278" s="72">
        <f t="shared" si="16"/>
        <v>328508.67</v>
      </c>
      <c r="K278" s="72">
        <f t="shared" si="17"/>
        <v>19484.5</v>
      </c>
      <c r="L278" s="72">
        <f t="shared" si="18"/>
        <v>705338.9</v>
      </c>
      <c r="M278" s="72">
        <f t="shared" si="19"/>
        <v>467628</v>
      </c>
    </row>
    <row r="279" spans="1:13" s="68" customFormat="1" ht="12.75" hidden="1" customHeight="1" x14ac:dyDescent="0.2">
      <c r="A279" s="69" t="s">
        <v>13</v>
      </c>
      <c r="B279" s="64">
        <v>42587</v>
      </c>
      <c r="C279" s="70">
        <v>87</v>
      </c>
      <c r="D279" s="69">
        <v>7.27</v>
      </c>
      <c r="E279" s="69">
        <v>0.88</v>
      </c>
      <c r="F279" s="69">
        <v>24.1</v>
      </c>
      <c r="G279" s="69">
        <v>28</v>
      </c>
      <c r="H279" s="71">
        <v>62292</v>
      </c>
      <c r="I279" s="71" t="s">
        <v>14</v>
      </c>
      <c r="J279" s="72">
        <f t="shared" si="16"/>
        <v>452862.83999999997</v>
      </c>
      <c r="K279" s="72">
        <f t="shared" si="17"/>
        <v>54816.959999999999</v>
      </c>
      <c r="L279" s="72">
        <f t="shared" si="18"/>
        <v>1501237.2000000002</v>
      </c>
      <c r="M279" s="72">
        <f t="shared" si="19"/>
        <v>1744176</v>
      </c>
    </row>
    <row r="280" spans="1:13" s="68" customFormat="1" ht="12.75" hidden="1" customHeight="1" x14ac:dyDescent="0.2">
      <c r="A280" s="69" t="s">
        <v>17</v>
      </c>
      <c r="B280" s="64">
        <v>42587</v>
      </c>
      <c r="C280" s="70">
        <v>82.8</v>
      </c>
      <c r="D280" s="69">
        <v>7.04</v>
      </c>
      <c r="E280" s="79">
        <v>0.6</v>
      </c>
      <c r="F280" s="69">
        <v>19.2</v>
      </c>
      <c r="G280" s="69">
        <v>13</v>
      </c>
      <c r="H280" s="71">
        <v>90451</v>
      </c>
      <c r="I280" s="71"/>
      <c r="J280" s="72">
        <f t="shared" si="16"/>
        <v>636775.04</v>
      </c>
      <c r="K280" s="72">
        <f t="shared" si="17"/>
        <v>54270.6</v>
      </c>
      <c r="L280" s="72">
        <f t="shared" si="18"/>
        <v>1736659.2</v>
      </c>
      <c r="M280" s="72">
        <f t="shared" si="19"/>
        <v>1175863</v>
      </c>
    </row>
    <row r="281" spans="1:13" s="68" customFormat="1" ht="12.75" hidden="1" customHeight="1" x14ac:dyDescent="0.2">
      <c r="A281" s="69" t="s">
        <v>17</v>
      </c>
      <c r="B281" s="64">
        <v>42588</v>
      </c>
      <c r="C281" s="70" t="s">
        <v>18</v>
      </c>
      <c r="D281" s="69"/>
      <c r="E281" s="79"/>
      <c r="F281" s="69"/>
      <c r="G281" s="69"/>
      <c r="H281" s="71"/>
      <c r="I281" s="71">
        <v>22686</v>
      </c>
      <c r="J281" s="72">
        <f t="shared" si="16"/>
        <v>0</v>
      </c>
      <c r="K281" s="72">
        <f t="shared" si="17"/>
        <v>0</v>
      </c>
      <c r="L281" s="72">
        <f t="shared" si="18"/>
        <v>0</v>
      </c>
      <c r="M281" s="72">
        <f t="shared" si="19"/>
        <v>0</v>
      </c>
    </row>
    <row r="282" spans="1:13" s="68" customFormat="1" ht="12.75" hidden="1" customHeight="1" x14ac:dyDescent="0.2">
      <c r="A282" s="75" t="s">
        <v>16</v>
      </c>
      <c r="B282" s="57">
        <v>42589</v>
      </c>
      <c r="C282" s="58">
        <v>87</v>
      </c>
      <c r="D282" s="72">
        <v>7.25</v>
      </c>
      <c r="E282" s="76">
        <v>0.65</v>
      </c>
      <c r="F282" s="77">
        <v>19.899999999999999</v>
      </c>
      <c r="G282" s="72">
        <v>14</v>
      </c>
      <c r="H282" s="78">
        <v>49614</v>
      </c>
      <c r="I282" s="78"/>
      <c r="J282" s="72">
        <f t="shared" si="16"/>
        <v>359701.5</v>
      </c>
      <c r="K282" s="72">
        <f t="shared" si="17"/>
        <v>32249.100000000002</v>
      </c>
      <c r="L282" s="72">
        <f t="shared" si="18"/>
        <v>987318.6</v>
      </c>
      <c r="M282" s="72">
        <f t="shared" si="19"/>
        <v>694596</v>
      </c>
    </row>
    <row r="283" spans="1:13" s="68" customFormat="1" ht="12.75" hidden="1" customHeight="1" x14ac:dyDescent="0.2">
      <c r="A283" s="75" t="s">
        <v>16</v>
      </c>
      <c r="B283" s="57">
        <v>42589</v>
      </c>
      <c r="C283" s="58">
        <v>87</v>
      </c>
      <c r="D283" s="72">
        <v>5.67</v>
      </c>
      <c r="E283" s="76">
        <v>0.68</v>
      </c>
      <c r="F283" s="77">
        <v>26.8</v>
      </c>
      <c r="G283" s="72">
        <v>17</v>
      </c>
      <c r="H283" s="78">
        <v>45079</v>
      </c>
      <c r="I283" s="78"/>
      <c r="J283" s="72">
        <f t="shared" si="16"/>
        <v>255597.93</v>
      </c>
      <c r="K283" s="72">
        <f t="shared" si="17"/>
        <v>30653.72</v>
      </c>
      <c r="L283" s="72">
        <f t="shared" si="18"/>
        <v>1208117.2</v>
      </c>
      <c r="M283" s="72">
        <f t="shared" si="19"/>
        <v>766343</v>
      </c>
    </row>
    <row r="284" spans="1:13" s="68" customFormat="1" ht="12.75" hidden="1" customHeight="1" x14ac:dyDescent="0.2">
      <c r="A284" s="81" t="s">
        <v>15</v>
      </c>
      <c r="B284" s="36">
        <v>42589</v>
      </c>
      <c r="C284" s="82">
        <v>87</v>
      </c>
      <c r="D284" s="75">
        <v>6.96</v>
      </c>
      <c r="E284" s="75">
        <v>0.57999999999999996</v>
      </c>
      <c r="F284" s="75">
        <v>24.1</v>
      </c>
      <c r="G284" s="75">
        <v>16</v>
      </c>
      <c r="H284" s="75">
        <v>44105</v>
      </c>
      <c r="I284" s="75">
        <v>0</v>
      </c>
      <c r="J284" s="72">
        <f t="shared" si="16"/>
        <v>306970.8</v>
      </c>
      <c r="K284" s="72">
        <f t="shared" si="17"/>
        <v>25580.899999999998</v>
      </c>
      <c r="L284" s="72">
        <f t="shared" si="18"/>
        <v>1062930.5</v>
      </c>
      <c r="M284" s="72">
        <f t="shared" si="19"/>
        <v>705680</v>
      </c>
    </row>
    <row r="285" spans="1:13" s="68" customFormat="1" ht="12.75" hidden="1" customHeight="1" x14ac:dyDescent="0.2">
      <c r="A285" s="81" t="s">
        <v>15</v>
      </c>
      <c r="B285" s="36">
        <v>42589</v>
      </c>
      <c r="C285" s="82">
        <v>87</v>
      </c>
      <c r="D285" s="75">
        <v>8.3000000000000007</v>
      </c>
      <c r="E285" s="75">
        <v>0.54</v>
      </c>
      <c r="F285" s="75">
        <v>18.100000000000001</v>
      </c>
      <c r="G285" s="75">
        <v>12</v>
      </c>
      <c r="H285" s="75">
        <v>36826</v>
      </c>
      <c r="I285" s="75">
        <v>0</v>
      </c>
      <c r="J285" s="72">
        <f t="shared" si="16"/>
        <v>305655.80000000005</v>
      </c>
      <c r="K285" s="72">
        <f t="shared" si="17"/>
        <v>19886.04</v>
      </c>
      <c r="L285" s="72">
        <f t="shared" si="18"/>
        <v>666550.60000000009</v>
      </c>
      <c r="M285" s="72">
        <f t="shared" si="19"/>
        <v>441912</v>
      </c>
    </row>
    <row r="286" spans="1:13" s="68" customFormat="1" ht="12.75" hidden="1" customHeight="1" x14ac:dyDescent="0.2">
      <c r="A286" s="75" t="s">
        <v>16</v>
      </c>
      <c r="B286" s="57">
        <v>42590</v>
      </c>
      <c r="C286" s="58" t="s">
        <v>18</v>
      </c>
      <c r="D286" s="72"/>
      <c r="E286" s="72"/>
      <c r="F286" s="77"/>
      <c r="G286" s="72"/>
      <c r="H286" s="78"/>
      <c r="I286" s="78">
        <v>15150</v>
      </c>
      <c r="J286" s="72">
        <f t="shared" si="16"/>
        <v>0</v>
      </c>
      <c r="K286" s="72">
        <f t="shared" si="17"/>
        <v>0</v>
      </c>
      <c r="L286" s="72">
        <f t="shared" si="18"/>
        <v>0</v>
      </c>
      <c r="M286" s="72">
        <f t="shared" si="19"/>
        <v>0</v>
      </c>
    </row>
    <row r="287" spans="1:13" s="68" customFormat="1" ht="12.75" hidden="1" customHeight="1" x14ac:dyDescent="0.2">
      <c r="A287" s="81" t="s">
        <v>15</v>
      </c>
      <c r="B287" s="36">
        <v>42590</v>
      </c>
      <c r="C287" s="82" t="s">
        <v>18</v>
      </c>
      <c r="D287" s="75"/>
      <c r="E287" s="75"/>
      <c r="F287" s="75"/>
      <c r="G287" s="75"/>
      <c r="H287" s="75">
        <v>0</v>
      </c>
      <c r="I287" s="75">
        <v>14895</v>
      </c>
      <c r="J287" s="72">
        <f t="shared" si="16"/>
        <v>0</v>
      </c>
      <c r="K287" s="72">
        <f t="shared" si="17"/>
        <v>0</v>
      </c>
      <c r="L287" s="72">
        <f t="shared" si="18"/>
        <v>0</v>
      </c>
      <c r="M287" s="72">
        <f t="shared" si="19"/>
        <v>0</v>
      </c>
    </row>
    <row r="288" spans="1:13" s="68" customFormat="1" ht="12.75" hidden="1" customHeight="1" x14ac:dyDescent="0.2">
      <c r="A288" s="75" t="s">
        <v>16</v>
      </c>
      <c r="B288" s="57">
        <v>42593</v>
      </c>
      <c r="C288" s="58">
        <v>87</v>
      </c>
      <c r="D288" s="72">
        <v>7.35</v>
      </c>
      <c r="E288" s="72">
        <v>0.64</v>
      </c>
      <c r="F288" s="77">
        <v>23</v>
      </c>
      <c r="G288" s="72">
        <v>16</v>
      </c>
      <c r="H288" s="78">
        <v>54932</v>
      </c>
      <c r="I288" s="78"/>
      <c r="J288" s="72">
        <f t="shared" si="16"/>
        <v>403750.19999999995</v>
      </c>
      <c r="K288" s="72">
        <f t="shared" si="17"/>
        <v>35156.480000000003</v>
      </c>
      <c r="L288" s="72">
        <f t="shared" si="18"/>
        <v>1263436</v>
      </c>
      <c r="M288" s="72">
        <f t="shared" si="19"/>
        <v>878912</v>
      </c>
    </row>
    <row r="289" spans="1:13" s="68" customFormat="1" ht="12.75" hidden="1" customHeight="1" x14ac:dyDescent="0.2">
      <c r="A289" s="75" t="s">
        <v>16</v>
      </c>
      <c r="B289" s="57">
        <v>42593</v>
      </c>
      <c r="C289" s="58">
        <v>87</v>
      </c>
      <c r="D289" s="76">
        <v>5.66</v>
      </c>
      <c r="E289" s="76">
        <v>0.69</v>
      </c>
      <c r="F289" s="77">
        <v>25.7</v>
      </c>
      <c r="G289" s="72">
        <v>21</v>
      </c>
      <c r="H289" s="78">
        <v>49859</v>
      </c>
      <c r="I289" s="78"/>
      <c r="J289" s="72">
        <f t="shared" si="16"/>
        <v>282201.94</v>
      </c>
      <c r="K289" s="72">
        <f t="shared" si="17"/>
        <v>34402.71</v>
      </c>
      <c r="L289" s="72">
        <f t="shared" si="18"/>
        <v>1281376.3</v>
      </c>
      <c r="M289" s="72">
        <f t="shared" si="19"/>
        <v>1047039</v>
      </c>
    </row>
    <row r="290" spans="1:13" s="68" customFormat="1" ht="12.75" hidden="1" customHeight="1" x14ac:dyDescent="0.2">
      <c r="A290" s="75" t="s">
        <v>16</v>
      </c>
      <c r="B290" s="57">
        <v>42593</v>
      </c>
      <c r="C290" s="58">
        <v>87</v>
      </c>
      <c r="D290" s="72">
        <v>5.72</v>
      </c>
      <c r="E290" s="76">
        <v>0.3</v>
      </c>
      <c r="F290" s="77">
        <v>23.2</v>
      </c>
      <c r="G290" s="72">
        <v>7</v>
      </c>
      <c r="H290" s="78">
        <v>14904</v>
      </c>
      <c r="I290" s="78"/>
      <c r="J290" s="72">
        <f t="shared" si="16"/>
        <v>85250.87999999999</v>
      </c>
      <c r="K290" s="72">
        <f t="shared" si="17"/>
        <v>4471.2</v>
      </c>
      <c r="L290" s="72">
        <f t="shared" si="18"/>
        <v>345772.79999999999</v>
      </c>
      <c r="M290" s="72">
        <f t="shared" si="19"/>
        <v>104328</v>
      </c>
    </row>
    <row r="291" spans="1:13" s="68" customFormat="1" ht="12.75" hidden="1" customHeight="1" x14ac:dyDescent="0.2">
      <c r="A291" s="81" t="s">
        <v>15</v>
      </c>
      <c r="B291" s="36">
        <v>42594</v>
      </c>
      <c r="C291" s="82">
        <v>87</v>
      </c>
      <c r="D291" s="75">
        <v>6.98</v>
      </c>
      <c r="E291" s="75">
        <v>0.57999999999999996</v>
      </c>
      <c r="F291" s="75">
        <v>23.8</v>
      </c>
      <c r="G291" s="75">
        <v>19</v>
      </c>
      <c r="H291" s="75">
        <v>84259</v>
      </c>
      <c r="I291" s="75">
        <v>0</v>
      </c>
      <c r="J291" s="72">
        <f t="shared" si="16"/>
        <v>588127.82000000007</v>
      </c>
      <c r="K291" s="72">
        <f t="shared" si="17"/>
        <v>48870.219999999994</v>
      </c>
      <c r="L291" s="72">
        <f t="shared" si="18"/>
        <v>2005364.2</v>
      </c>
      <c r="M291" s="72">
        <f t="shared" si="19"/>
        <v>1600921</v>
      </c>
    </row>
    <row r="292" spans="1:13" s="68" customFormat="1" ht="12.75" hidden="1" customHeight="1" x14ac:dyDescent="0.2">
      <c r="A292" s="81" t="s">
        <v>15</v>
      </c>
      <c r="B292" s="36">
        <v>42594</v>
      </c>
      <c r="C292" s="82">
        <v>87</v>
      </c>
      <c r="D292" s="75">
        <v>8.4</v>
      </c>
      <c r="E292" s="75">
        <v>0.57999999999999996</v>
      </c>
      <c r="F292" s="75">
        <v>20.8</v>
      </c>
      <c r="G292" s="75">
        <v>15</v>
      </c>
      <c r="H292" s="75">
        <v>34260</v>
      </c>
      <c r="I292" s="75">
        <v>0</v>
      </c>
      <c r="J292" s="72">
        <f t="shared" ref="J292:J355" si="20">D292*H292</f>
        <v>287784</v>
      </c>
      <c r="K292" s="72">
        <f t="shared" ref="K292:K355" si="21">E292*H292</f>
        <v>19870.8</v>
      </c>
      <c r="L292" s="72">
        <f t="shared" ref="L292:L355" si="22">F292*H292</f>
        <v>712608</v>
      </c>
      <c r="M292" s="72">
        <f t="shared" ref="M292:M355" si="23">G292*H292</f>
        <v>513900</v>
      </c>
    </row>
    <row r="293" spans="1:13" s="68" customFormat="1" ht="12.75" hidden="1" customHeight="1" x14ac:dyDescent="0.2">
      <c r="A293" s="81" t="s">
        <v>15</v>
      </c>
      <c r="B293" s="36">
        <v>42594</v>
      </c>
      <c r="C293" s="82">
        <v>91</v>
      </c>
      <c r="D293" s="75">
        <v>6.67</v>
      </c>
      <c r="E293" s="75">
        <v>0.28000000000000003</v>
      </c>
      <c r="F293" s="75">
        <v>21.3</v>
      </c>
      <c r="G293" s="75">
        <v>6</v>
      </c>
      <c r="H293" s="75">
        <v>20844</v>
      </c>
      <c r="I293" s="75">
        <v>0</v>
      </c>
      <c r="J293" s="72">
        <f t="shared" si="20"/>
        <v>139029.48000000001</v>
      </c>
      <c r="K293" s="72">
        <f t="shared" si="21"/>
        <v>5836.3200000000006</v>
      </c>
      <c r="L293" s="72">
        <f t="shared" si="22"/>
        <v>443977.2</v>
      </c>
      <c r="M293" s="72">
        <f t="shared" si="23"/>
        <v>125064</v>
      </c>
    </row>
    <row r="294" spans="1:13" s="68" customFormat="1" ht="12.75" hidden="1" customHeight="1" x14ac:dyDescent="0.2">
      <c r="A294" s="69" t="s">
        <v>13</v>
      </c>
      <c r="B294" s="64">
        <v>42594</v>
      </c>
      <c r="C294" s="70" t="s">
        <v>18</v>
      </c>
      <c r="D294" s="69" t="s">
        <v>19</v>
      </c>
      <c r="E294" s="69" t="s">
        <v>14</v>
      </c>
      <c r="F294" s="69" t="s">
        <v>14</v>
      </c>
      <c r="G294" s="69" t="s">
        <v>14</v>
      </c>
      <c r="H294" s="71" t="s">
        <v>14</v>
      </c>
      <c r="I294" s="71">
        <v>19930</v>
      </c>
      <c r="J294" s="72">
        <v>0</v>
      </c>
      <c r="K294" s="72">
        <v>0</v>
      </c>
      <c r="L294" s="72">
        <v>0</v>
      </c>
      <c r="M294" s="72">
        <v>0</v>
      </c>
    </row>
    <row r="295" spans="1:13" s="68" customFormat="1" ht="12.75" hidden="1" customHeight="1" x14ac:dyDescent="0.2">
      <c r="A295" s="81" t="s">
        <v>15</v>
      </c>
      <c r="B295" s="36">
        <v>42595</v>
      </c>
      <c r="C295" s="70" t="s">
        <v>18</v>
      </c>
      <c r="D295" s="75"/>
      <c r="E295" s="75"/>
      <c r="F295" s="75"/>
      <c r="G295" s="75"/>
      <c r="H295" s="75">
        <v>0</v>
      </c>
      <c r="I295" s="75">
        <v>15075</v>
      </c>
      <c r="J295" s="72">
        <f t="shared" si="20"/>
        <v>0</v>
      </c>
      <c r="K295" s="72">
        <f t="shared" si="21"/>
        <v>0</v>
      </c>
      <c r="L295" s="72">
        <f t="shared" si="22"/>
        <v>0</v>
      </c>
      <c r="M295" s="72">
        <f t="shared" si="23"/>
        <v>0</v>
      </c>
    </row>
    <row r="296" spans="1:13" s="68" customFormat="1" ht="12.75" hidden="1" customHeight="1" x14ac:dyDescent="0.2">
      <c r="A296" s="69" t="s">
        <v>17</v>
      </c>
      <c r="B296" s="64">
        <v>42597</v>
      </c>
      <c r="C296" s="70" t="s">
        <v>18</v>
      </c>
      <c r="D296" s="79"/>
      <c r="E296" s="79"/>
      <c r="F296" s="80"/>
      <c r="G296" s="69"/>
      <c r="H296" s="69"/>
      <c r="I296" s="71">
        <v>17089</v>
      </c>
      <c r="J296" s="72">
        <f t="shared" si="20"/>
        <v>0</v>
      </c>
      <c r="K296" s="72">
        <f t="shared" si="21"/>
        <v>0</v>
      </c>
      <c r="L296" s="72">
        <f t="shared" si="22"/>
        <v>0</v>
      </c>
      <c r="M296" s="72">
        <f t="shared" si="23"/>
        <v>0</v>
      </c>
    </row>
    <row r="297" spans="1:13" s="68" customFormat="1" ht="12.75" hidden="1" customHeight="1" x14ac:dyDescent="0.2">
      <c r="A297" s="75" t="s">
        <v>16</v>
      </c>
      <c r="B297" s="57">
        <v>42598</v>
      </c>
      <c r="C297" s="58">
        <v>87</v>
      </c>
      <c r="D297" s="72">
        <v>7.24</v>
      </c>
      <c r="E297" s="72">
        <v>0.65</v>
      </c>
      <c r="F297" s="77">
        <v>23.3</v>
      </c>
      <c r="G297" s="72">
        <v>15</v>
      </c>
      <c r="H297" s="78">
        <v>44976</v>
      </c>
      <c r="I297" s="78"/>
      <c r="J297" s="72">
        <f t="shared" si="20"/>
        <v>325626.23999999999</v>
      </c>
      <c r="K297" s="72">
        <f t="shared" si="21"/>
        <v>29234.400000000001</v>
      </c>
      <c r="L297" s="72">
        <f t="shared" si="22"/>
        <v>1047940.8</v>
      </c>
      <c r="M297" s="72">
        <f t="shared" si="23"/>
        <v>674640</v>
      </c>
    </row>
    <row r="298" spans="1:13" s="68" customFormat="1" ht="12.75" hidden="1" customHeight="1" x14ac:dyDescent="0.2">
      <c r="A298" s="75" t="s">
        <v>16</v>
      </c>
      <c r="B298" s="57">
        <v>42598</v>
      </c>
      <c r="C298" s="58">
        <v>87</v>
      </c>
      <c r="D298" s="72">
        <v>5.88</v>
      </c>
      <c r="E298" s="72">
        <v>0.63</v>
      </c>
      <c r="F298" s="77">
        <v>22</v>
      </c>
      <c r="G298" s="72">
        <v>24</v>
      </c>
      <c r="H298" s="78">
        <v>44174</v>
      </c>
      <c r="I298" s="78"/>
      <c r="J298" s="72">
        <f t="shared" si="20"/>
        <v>259743.12</v>
      </c>
      <c r="K298" s="72">
        <f t="shared" si="21"/>
        <v>27829.62</v>
      </c>
      <c r="L298" s="72">
        <f t="shared" si="22"/>
        <v>971828</v>
      </c>
      <c r="M298" s="72">
        <f t="shared" si="23"/>
        <v>1060176</v>
      </c>
    </row>
    <row r="299" spans="1:13" s="68" customFormat="1" ht="12.75" hidden="1" customHeight="1" x14ac:dyDescent="0.2">
      <c r="A299" s="69" t="s">
        <v>13</v>
      </c>
      <c r="B299" s="64">
        <v>42598</v>
      </c>
      <c r="C299" s="70">
        <v>93</v>
      </c>
      <c r="D299" s="69">
        <v>7.02</v>
      </c>
      <c r="E299" s="69">
        <v>0.32</v>
      </c>
      <c r="F299" s="69">
        <v>20.5</v>
      </c>
      <c r="G299" s="69">
        <v>35</v>
      </c>
      <c r="H299" s="71">
        <v>26538</v>
      </c>
      <c r="I299" s="71"/>
      <c r="J299" s="72">
        <f t="shared" si="20"/>
        <v>186296.75999999998</v>
      </c>
      <c r="K299" s="72">
        <f t="shared" si="21"/>
        <v>8492.16</v>
      </c>
      <c r="L299" s="72">
        <f t="shared" si="22"/>
        <v>544029</v>
      </c>
      <c r="M299" s="72">
        <f t="shared" si="23"/>
        <v>928830</v>
      </c>
    </row>
    <row r="300" spans="1:13" s="68" customFormat="1" ht="12.75" hidden="1" customHeight="1" x14ac:dyDescent="0.2">
      <c r="A300" s="69" t="s">
        <v>13</v>
      </c>
      <c r="B300" s="64">
        <v>42598</v>
      </c>
      <c r="C300" s="70">
        <v>87.5</v>
      </c>
      <c r="D300" s="80">
        <v>7.3</v>
      </c>
      <c r="E300" s="69">
        <v>0.67</v>
      </c>
      <c r="F300" s="69">
        <v>23</v>
      </c>
      <c r="G300" s="69">
        <v>15</v>
      </c>
      <c r="H300" s="71">
        <v>83137</v>
      </c>
      <c r="I300" s="71"/>
      <c r="J300" s="72">
        <f t="shared" si="20"/>
        <v>606900.1</v>
      </c>
      <c r="K300" s="72">
        <f t="shared" si="21"/>
        <v>55701.79</v>
      </c>
      <c r="L300" s="72">
        <f t="shared" si="22"/>
        <v>1912151</v>
      </c>
      <c r="M300" s="72">
        <f t="shared" si="23"/>
        <v>1247055</v>
      </c>
    </row>
    <row r="301" spans="1:13" s="68" customFormat="1" ht="12.75" hidden="1" customHeight="1" x14ac:dyDescent="0.2">
      <c r="A301" s="69" t="s">
        <v>17</v>
      </c>
      <c r="B301" s="64">
        <v>42598</v>
      </c>
      <c r="C301" s="70">
        <v>83.7</v>
      </c>
      <c r="D301" s="69">
        <v>7.34</v>
      </c>
      <c r="E301" s="79">
        <v>0.71</v>
      </c>
      <c r="F301" s="80">
        <v>22.6</v>
      </c>
      <c r="G301" s="69">
        <v>15</v>
      </c>
      <c r="H301" s="71">
        <v>93180</v>
      </c>
      <c r="I301" s="71"/>
      <c r="J301" s="72">
        <f t="shared" si="20"/>
        <v>683941.2</v>
      </c>
      <c r="K301" s="72">
        <f t="shared" si="21"/>
        <v>66157.8</v>
      </c>
      <c r="L301" s="72">
        <f t="shared" si="22"/>
        <v>2105868</v>
      </c>
      <c r="M301" s="72">
        <f t="shared" si="23"/>
        <v>1397700</v>
      </c>
    </row>
    <row r="302" spans="1:13" s="68" customFormat="1" ht="12.75" hidden="1" customHeight="1" x14ac:dyDescent="0.2">
      <c r="A302" s="75" t="s">
        <v>16</v>
      </c>
      <c r="B302" s="57">
        <v>42599</v>
      </c>
      <c r="C302" s="58" t="s">
        <v>18</v>
      </c>
      <c r="D302" s="72"/>
      <c r="E302" s="76"/>
      <c r="F302" s="77"/>
      <c r="G302" s="77"/>
      <c r="H302" s="78"/>
      <c r="I302" s="78">
        <v>20696</v>
      </c>
      <c r="J302" s="72">
        <f t="shared" si="20"/>
        <v>0</v>
      </c>
      <c r="K302" s="72">
        <f t="shared" si="21"/>
        <v>0</v>
      </c>
      <c r="L302" s="72">
        <f t="shared" si="22"/>
        <v>0</v>
      </c>
      <c r="M302" s="72">
        <f t="shared" si="23"/>
        <v>0</v>
      </c>
    </row>
    <row r="303" spans="1:13" s="68" customFormat="1" ht="12.75" hidden="1" customHeight="1" x14ac:dyDescent="0.2">
      <c r="A303" s="81" t="s">
        <v>15</v>
      </c>
      <c r="B303" s="36">
        <v>42599</v>
      </c>
      <c r="C303" s="82">
        <v>87</v>
      </c>
      <c r="D303" s="75">
        <v>7.14</v>
      </c>
      <c r="E303" s="75">
        <v>0.53</v>
      </c>
      <c r="F303" s="75">
        <v>19.7</v>
      </c>
      <c r="G303" s="75">
        <v>21</v>
      </c>
      <c r="H303" s="75">
        <v>45099</v>
      </c>
      <c r="I303" s="75">
        <v>0</v>
      </c>
      <c r="J303" s="72">
        <f t="shared" si="20"/>
        <v>322006.86</v>
      </c>
      <c r="K303" s="72">
        <f t="shared" si="21"/>
        <v>23902.47</v>
      </c>
      <c r="L303" s="72">
        <f t="shared" si="22"/>
        <v>888450.29999999993</v>
      </c>
      <c r="M303" s="72">
        <f t="shared" si="23"/>
        <v>947079</v>
      </c>
    </row>
    <row r="304" spans="1:13" s="68" customFormat="1" ht="12.75" hidden="1" customHeight="1" x14ac:dyDescent="0.2">
      <c r="A304" s="81" t="s">
        <v>15</v>
      </c>
      <c r="B304" s="36">
        <v>42599</v>
      </c>
      <c r="C304" s="82">
        <v>87</v>
      </c>
      <c r="D304" s="75">
        <v>8.25</v>
      </c>
      <c r="E304" s="75">
        <v>0.57999999999999996</v>
      </c>
      <c r="F304" s="75">
        <v>21.2</v>
      </c>
      <c r="G304" s="75">
        <v>13</v>
      </c>
      <c r="H304" s="75">
        <v>42101</v>
      </c>
      <c r="I304" s="75">
        <v>0</v>
      </c>
      <c r="J304" s="72">
        <f t="shared" si="20"/>
        <v>347333.25</v>
      </c>
      <c r="K304" s="72">
        <f t="shared" si="21"/>
        <v>24418.579999999998</v>
      </c>
      <c r="L304" s="72">
        <f t="shared" si="22"/>
        <v>892541.2</v>
      </c>
      <c r="M304" s="72">
        <f t="shared" si="23"/>
        <v>547313</v>
      </c>
    </row>
    <row r="305" spans="1:13" s="68" customFormat="1" ht="12.75" hidden="1" customHeight="1" x14ac:dyDescent="0.2">
      <c r="A305" s="81" t="s">
        <v>15</v>
      </c>
      <c r="B305" s="36">
        <v>42599</v>
      </c>
      <c r="C305" s="82" t="s">
        <v>18</v>
      </c>
      <c r="D305" s="75"/>
      <c r="E305" s="75"/>
      <c r="F305" s="75"/>
      <c r="G305" s="75"/>
      <c r="H305" s="75">
        <v>0</v>
      </c>
      <c r="I305" s="75">
        <v>15158</v>
      </c>
      <c r="J305" s="72">
        <f t="shared" si="20"/>
        <v>0</v>
      </c>
      <c r="K305" s="72">
        <f t="shared" si="21"/>
        <v>0</v>
      </c>
      <c r="L305" s="72">
        <f t="shared" si="22"/>
        <v>0</v>
      </c>
      <c r="M305" s="72">
        <f t="shared" si="23"/>
        <v>0</v>
      </c>
    </row>
    <row r="306" spans="1:13" s="68" customFormat="1" ht="12.75" hidden="1" customHeight="1" x14ac:dyDescent="0.2">
      <c r="A306" s="75" t="s">
        <v>16</v>
      </c>
      <c r="B306" s="57">
        <v>42603</v>
      </c>
      <c r="C306" s="58">
        <v>87</v>
      </c>
      <c r="D306" s="72">
        <v>7.3</v>
      </c>
      <c r="E306" s="72">
        <v>0.66</v>
      </c>
      <c r="F306" s="77">
        <v>21.1</v>
      </c>
      <c r="G306" s="72">
        <v>17</v>
      </c>
      <c r="H306" s="78">
        <v>49904</v>
      </c>
      <c r="I306" s="78"/>
      <c r="J306" s="72">
        <f t="shared" si="20"/>
        <v>364299.2</v>
      </c>
      <c r="K306" s="72">
        <f t="shared" si="21"/>
        <v>32936.639999999999</v>
      </c>
      <c r="L306" s="72">
        <f t="shared" si="22"/>
        <v>1052974.4000000001</v>
      </c>
      <c r="M306" s="72">
        <f t="shared" si="23"/>
        <v>848368</v>
      </c>
    </row>
    <row r="307" spans="1:13" s="68" customFormat="1" ht="12.75" hidden="1" customHeight="1" x14ac:dyDescent="0.2">
      <c r="A307" s="75" t="s">
        <v>16</v>
      </c>
      <c r="B307" s="57">
        <v>42603</v>
      </c>
      <c r="C307" s="58">
        <v>87</v>
      </c>
      <c r="D307" s="72">
        <v>5.79</v>
      </c>
      <c r="E307" s="76">
        <v>0.57999999999999996</v>
      </c>
      <c r="F307" s="77">
        <v>22.8</v>
      </c>
      <c r="G307" s="77">
        <v>26</v>
      </c>
      <c r="H307" s="78">
        <v>50130</v>
      </c>
      <c r="I307" s="78"/>
      <c r="J307" s="72">
        <f t="shared" si="20"/>
        <v>290252.7</v>
      </c>
      <c r="K307" s="72">
        <f t="shared" si="21"/>
        <v>29075.399999999998</v>
      </c>
      <c r="L307" s="72">
        <f t="shared" si="22"/>
        <v>1142964</v>
      </c>
      <c r="M307" s="72">
        <f t="shared" si="23"/>
        <v>1303380</v>
      </c>
    </row>
    <row r="308" spans="1:13" s="68" customFormat="1" ht="12.75" hidden="1" customHeight="1" x14ac:dyDescent="0.2">
      <c r="A308" s="81" t="s">
        <v>15</v>
      </c>
      <c r="B308" s="36">
        <v>42603</v>
      </c>
      <c r="C308" s="82">
        <v>87</v>
      </c>
      <c r="D308" s="75">
        <v>7.1</v>
      </c>
      <c r="E308" s="75">
        <v>0.52</v>
      </c>
      <c r="F308" s="75">
        <v>20.8</v>
      </c>
      <c r="G308" s="75">
        <v>23</v>
      </c>
      <c r="H308" s="75">
        <v>77298</v>
      </c>
      <c r="I308" s="75">
        <v>0</v>
      </c>
      <c r="J308" s="72">
        <f t="shared" si="20"/>
        <v>548815.79999999993</v>
      </c>
      <c r="K308" s="72">
        <f t="shared" si="21"/>
        <v>40194.959999999999</v>
      </c>
      <c r="L308" s="72">
        <f t="shared" si="22"/>
        <v>1607798.4000000001</v>
      </c>
      <c r="M308" s="72">
        <f t="shared" si="23"/>
        <v>1777854</v>
      </c>
    </row>
    <row r="309" spans="1:13" s="68" customFormat="1" ht="12.75" hidden="1" customHeight="1" x14ac:dyDescent="0.2">
      <c r="A309" s="81" t="s">
        <v>15</v>
      </c>
      <c r="B309" s="36">
        <v>42603</v>
      </c>
      <c r="C309" s="82">
        <v>87</v>
      </c>
      <c r="D309" s="75">
        <v>8.4</v>
      </c>
      <c r="E309" s="75">
        <v>0.56000000000000005</v>
      </c>
      <c r="F309" s="75">
        <v>19.2</v>
      </c>
      <c r="G309" s="75">
        <v>15</v>
      </c>
      <c r="H309" s="75">
        <v>39766</v>
      </c>
      <c r="I309" s="75">
        <v>0</v>
      </c>
      <c r="J309" s="72">
        <f t="shared" si="20"/>
        <v>334034.40000000002</v>
      </c>
      <c r="K309" s="72">
        <f t="shared" si="21"/>
        <v>22268.960000000003</v>
      </c>
      <c r="L309" s="72">
        <f t="shared" si="22"/>
        <v>763507.19999999995</v>
      </c>
      <c r="M309" s="72">
        <f t="shared" si="23"/>
        <v>596490</v>
      </c>
    </row>
    <row r="310" spans="1:13" s="68" customFormat="1" ht="12.75" hidden="1" customHeight="1" x14ac:dyDescent="0.2">
      <c r="A310" s="75" t="s">
        <v>16</v>
      </c>
      <c r="B310" s="57">
        <v>42607</v>
      </c>
      <c r="C310" s="58">
        <v>87</v>
      </c>
      <c r="D310" s="72">
        <v>7.36</v>
      </c>
      <c r="E310" s="72">
        <v>0.62</v>
      </c>
      <c r="F310" s="77">
        <v>21.3</v>
      </c>
      <c r="G310" s="72">
        <v>14</v>
      </c>
      <c r="H310" s="78">
        <v>40158</v>
      </c>
      <c r="I310" s="78"/>
      <c r="J310" s="72">
        <f t="shared" si="20"/>
        <v>295562.88</v>
      </c>
      <c r="K310" s="72">
        <f t="shared" si="21"/>
        <v>24897.96</v>
      </c>
      <c r="L310" s="72">
        <f t="shared" si="22"/>
        <v>855365.4</v>
      </c>
      <c r="M310" s="72">
        <f t="shared" si="23"/>
        <v>562212</v>
      </c>
    </row>
    <row r="311" spans="1:13" s="68" customFormat="1" ht="12.75" hidden="1" customHeight="1" x14ac:dyDescent="0.2">
      <c r="A311" s="75" t="s">
        <v>16</v>
      </c>
      <c r="B311" s="57">
        <v>42607</v>
      </c>
      <c r="C311" s="58">
        <v>87</v>
      </c>
      <c r="D311" s="72">
        <v>5.7</v>
      </c>
      <c r="E311" s="72">
        <v>0.56999999999999995</v>
      </c>
      <c r="F311" s="77">
        <v>23.2</v>
      </c>
      <c r="G311" s="72">
        <v>24</v>
      </c>
      <c r="H311" s="78">
        <v>30020</v>
      </c>
      <c r="I311" s="78"/>
      <c r="J311" s="72">
        <f t="shared" si="20"/>
        <v>171114</v>
      </c>
      <c r="K311" s="72">
        <f t="shared" si="21"/>
        <v>17111.399999999998</v>
      </c>
      <c r="L311" s="72">
        <f t="shared" si="22"/>
        <v>696464</v>
      </c>
      <c r="M311" s="72">
        <f t="shared" si="23"/>
        <v>720480</v>
      </c>
    </row>
    <row r="312" spans="1:13" s="68" customFormat="1" ht="12.75" hidden="1" customHeight="1" x14ac:dyDescent="0.2">
      <c r="A312" s="75" t="s">
        <v>16</v>
      </c>
      <c r="B312" s="57">
        <v>42607</v>
      </c>
      <c r="C312" s="58">
        <v>87</v>
      </c>
      <c r="D312" s="72">
        <v>6.02</v>
      </c>
      <c r="E312" s="72">
        <v>0.28000000000000003</v>
      </c>
      <c r="F312" s="77">
        <v>19.2</v>
      </c>
      <c r="G312" s="72">
        <v>3</v>
      </c>
      <c r="H312" s="78">
        <v>25010</v>
      </c>
      <c r="I312" s="78"/>
      <c r="J312" s="72">
        <f t="shared" si="20"/>
        <v>150560.19999999998</v>
      </c>
      <c r="K312" s="72">
        <f t="shared" si="21"/>
        <v>7002.8000000000011</v>
      </c>
      <c r="L312" s="72">
        <f t="shared" si="22"/>
        <v>480192</v>
      </c>
      <c r="M312" s="72">
        <f t="shared" si="23"/>
        <v>75030</v>
      </c>
    </row>
    <row r="313" spans="1:13" s="68" customFormat="1" ht="12.75" hidden="1" customHeight="1" x14ac:dyDescent="0.2">
      <c r="A313" s="69" t="s">
        <v>13</v>
      </c>
      <c r="B313" s="64">
        <v>42607</v>
      </c>
      <c r="C313" s="70">
        <v>87</v>
      </c>
      <c r="D313" s="69">
        <v>8.7100000000000009</v>
      </c>
      <c r="E313" s="69">
        <v>0.79</v>
      </c>
      <c r="F313" s="69">
        <v>19.600000000000001</v>
      </c>
      <c r="G313" s="69">
        <v>23</v>
      </c>
      <c r="H313" s="71">
        <v>33582</v>
      </c>
      <c r="I313" s="71" t="s">
        <v>14</v>
      </c>
      <c r="J313" s="72">
        <f t="shared" si="20"/>
        <v>292499.22000000003</v>
      </c>
      <c r="K313" s="72">
        <f t="shared" si="21"/>
        <v>26529.780000000002</v>
      </c>
      <c r="L313" s="72">
        <f t="shared" si="22"/>
        <v>658207.20000000007</v>
      </c>
      <c r="M313" s="72">
        <f t="shared" si="23"/>
        <v>772386</v>
      </c>
    </row>
    <row r="314" spans="1:13" s="68" customFormat="1" ht="12.75" hidden="1" customHeight="1" x14ac:dyDescent="0.2">
      <c r="A314" s="69" t="s">
        <v>13</v>
      </c>
      <c r="B314" s="64">
        <v>42607</v>
      </c>
      <c r="C314" s="70">
        <v>87.2</v>
      </c>
      <c r="D314" s="69">
        <v>7.19</v>
      </c>
      <c r="E314" s="69">
        <v>0.47</v>
      </c>
      <c r="F314" s="69">
        <v>22.3</v>
      </c>
      <c r="G314" s="69">
        <v>39</v>
      </c>
      <c r="H314" s="71">
        <v>25943</v>
      </c>
      <c r="I314" s="69"/>
      <c r="J314" s="72">
        <f t="shared" si="20"/>
        <v>186530.17</v>
      </c>
      <c r="K314" s="72">
        <f t="shared" si="21"/>
        <v>12193.21</v>
      </c>
      <c r="L314" s="72">
        <f t="shared" si="22"/>
        <v>578528.9</v>
      </c>
      <c r="M314" s="72">
        <f t="shared" si="23"/>
        <v>1011777</v>
      </c>
    </row>
    <row r="315" spans="1:13" s="68" customFormat="1" ht="12.75" hidden="1" customHeight="1" x14ac:dyDescent="0.2">
      <c r="A315" s="81" t="s">
        <v>15</v>
      </c>
      <c r="B315" s="36">
        <v>42609</v>
      </c>
      <c r="C315" s="82">
        <v>87</v>
      </c>
      <c r="D315" s="75">
        <v>6.98</v>
      </c>
      <c r="E315" s="75">
        <v>0.48</v>
      </c>
      <c r="F315" s="75">
        <v>21</v>
      </c>
      <c r="G315" s="75">
        <v>20</v>
      </c>
      <c r="H315" s="75">
        <v>19567</v>
      </c>
      <c r="I315" s="75">
        <v>0</v>
      </c>
      <c r="J315" s="72">
        <f t="shared" si="20"/>
        <v>136577.66</v>
      </c>
      <c r="K315" s="72">
        <f t="shared" si="21"/>
        <v>9392.16</v>
      </c>
      <c r="L315" s="72">
        <f t="shared" si="22"/>
        <v>410907</v>
      </c>
      <c r="M315" s="72">
        <f t="shared" si="23"/>
        <v>391340</v>
      </c>
    </row>
    <row r="316" spans="1:13" s="68" customFormat="1" ht="12.75" hidden="1" customHeight="1" x14ac:dyDescent="0.2">
      <c r="A316" s="81" t="s">
        <v>15</v>
      </c>
      <c r="B316" s="36">
        <v>42609</v>
      </c>
      <c r="C316" s="82">
        <v>87</v>
      </c>
      <c r="D316" s="75">
        <v>8.4700000000000006</v>
      </c>
      <c r="E316" s="75">
        <v>0.54</v>
      </c>
      <c r="F316" s="75">
        <v>19.2</v>
      </c>
      <c r="G316" s="75">
        <v>13</v>
      </c>
      <c r="H316" s="75">
        <v>49219</v>
      </c>
      <c r="I316" s="75">
        <v>0</v>
      </c>
      <c r="J316" s="72">
        <f t="shared" si="20"/>
        <v>416884.93000000005</v>
      </c>
      <c r="K316" s="72">
        <f t="shared" si="21"/>
        <v>26578.260000000002</v>
      </c>
      <c r="L316" s="72">
        <f t="shared" si="22"/>
        <v>945004.79999999993</v>
      </c>
      <c r="M316" s="72">
        <f t="shared" si="23"/>
        <v>639847</v>
      </c>
    </row>
    <row r="317" spans="1:13" s="68" customFormat="1" ht="12.75" hidden="1" customHeight="1" x14ac:dyDescent="0.2">
      <c r="A317" s="81" t="s">
        <v>15</v>
      </c>
      <c r="B317" s="36">
        <v>42609</v>
      </c>
      <c r="C317" s="82">
        <v>91</v>
      </c>
      <c r="D317" s="75">
        <v>7.06</v>
      </c>
      <c r="E317" s="75">
        <v>0.24</v>
      </c>
      <c r="F317" s="75">
        <v>17.5</v>
      </c>
      <c r="G317" s="75">
        <v>2.7</v>
      </c>
      <c r="H317" s="75">
        <v>15983</v>
      </c>
      <c r="I317" s="75"/>
      <c r="J317" s="72">
        <f t="shared" si="20"/>
        <v>112839.98</v>
      </c>
      <c r="K317" s="72">
        <f t="shared" si="21"/>
        <v>3835.92</v>
      </c>
      <c r="L317" s="72">
        <f t="shared" si="22"/>
        <v>279702.5</v>
      </c>
      <c r="M317" s="72">
        <f t="shared" si="23"/>
        <v>43154.100000000006</v>
      </c>
    </row>
    <row r="318" spans="1:13" s="68" customFormat="1" ht="12.75" hidden="1" customHeight="1" x14ac:dyDescent="0.2">
      <c r="A318" s="81" t="s">
        <v>15</v>
      </c>
      <c r="B318" s="36">
        <v>42610</v>
      </c>
      <c r="C318" s="82" t="s">
        <v>18</v>
      </c>
      <c r="D318" s="75"/>
      <c r="E318" s="75"/>
      <c r="F318" s="75"/>
      <c r="G318" s="75"/>
      <c r="H318" s="75">
        <v>0</v>
      </c>
      <c r="I318" s="75">
        <v>14781</v>
      </c>
      <c r="J318" s="72">
        <f t="shared" si="20"/>
        <v>0</v>
      </c>
      <c r="K318" s="72">
        <f t="shared" si="21"/>
        <v>0</v>
      </c>
      <c r="L318" s="72">
        <f t="shared" si="22"/>
        <v>0</v>
      </c>
      <c r="M318" s="72">
        <f t="shared" si="23"/>
        <v>0</v>
      </c>
    </row>
    <row r="319" spans="1:13" s="68" customFormat="1" ht="12.75" hidden="1" customHeight="1" x14ac:dyDescent="0.2">
      <c r="A319" s="75" t="s">
        <v>16</v>
      </c>
      <c r="B319" s="57">
        <v>42611</v>
      </c>
      <c r="C319" s="58">
        <v>87</v>
      </c>
      <c r="D319" s="72">
        <v>7.69</v>
      </c>
      <c r="E319" s="72">
        <v>0.77</v>
      </c>
      <c r="F319" s="77">
        <v>18.899999999999999</v>
      </c>
      <c r="G319" s="72">
        <v>22</v>
      </c>
      <c r="H319" s="78">
        <v>20158</v>
      </c>
      <c r="I319" s="78"/>
      <c r="J319" s="72">
        <f t="shared" si="20"/>
        <v>155015.02000000002</v>
      </c>
      <c r="K319" s="72">
        <f t="shared" si="21"/>
        <v>15521.66</v>
      </c>
      <c r="L319" s="72">
        <f t="shared" si="22"/>
        <v>380986.19999999995</v>
      </c>
      <c r="M319" s="72">
        <f t="shared" si="23"/>
        <v>443476</v>
      </c>
    </row>
    <row r="320" spans="1:13" s="68" customFormat="1" ht="12.75" hidden="1" customHeight="1" x14ac:dyDescent="0.2">
      <c r="A320" s="69" t="s">
        <v>17</v>
      </c>
      <c r="B320" s="64">
        <v>42611</v>
      </c>
      <c r="C320" s="70" t="s">
        <v>18</v>
      </c>
      <c r="D320" s="69"/>
      <c r="E320" s="79"/>
      <c r="F320" s="80"/>
      <c r="G320" s="69"/>
      <c r="H320" s="69"/>
      <c r="I320" s="71">
        <v>17746</v>
      </c>
      <c r="J320" s="72">
        <f t="shared" si="20"/>
        <v>0</v>
      </c>
      <c r="K320" s="72">
        <f t="shared" si="21"/>
        <v>0</v>
      </c>
      <c r="L320" s="72">
        <f t="shared" si="22"/>
        <v>0</v>
      </c>
      <c r="M320" s="72">
        <f t="shared" si="23"/>
        <v>0</v>
      </c>
    </row>
    <row r="321" spans="1:13" s="68" customFormat="1" ht="12.75" hidden="1" customHeight="1" x14ac:dyDescent="0.2">
      <c r="A321" s="75" t="s">
        <v>16</v>
      </c>
      <c r="B321" s="57">
        <v>42612</v>
      </c>
      <c r="C321" s="58" t="s">
        <v>18</v>
      </c>
      <c r="D321" s="72"/>
      <c r="E321" s="72"/>
      <c r="F321" s="77"/>
      <c r="G321" s="72"/>
      <c r="H321" s="78"/>
      <c r="I321" s="78">
        <v>11980</v>
      </c>
      <c r="J321" s="72">
        <f t="shared" si="20"/>
        <v>0</v>
      </c>
      <c r="K321" s="72">
        <f t="shared" si="21"/>
        <v>0</v>
      </c>
      <c r="L321" s="72">
        <f t="shared" si="22"/>
        <v>0</v>
      </c>
      <c r="M321" s="72">
        <f t="shared" si="23"/>
        <v>0</v>
      </c>
    </row>
    <row r="322" spans="1:13" s="68" customFormat="1" ht="12.75" hidden="1" customHeight="1" x14ac:dyDescent="0.2">
      <c r="A322" s="81" t="s">
        <v>15</v>
      </c>
      <c r="B322" s="36">
        <v>42612</v>
      </c>
      <c r="C322" s="58" t="s">
        <v>18</v>
      </c>
      <c r="D322" s="75"/>
      <c r="E322" s="75"/>
      <c r="F322" s="75"/>
      <c r="G322" s="75"/>
      <c r="H322" s="75">
        <v>0</v>
      </c>
      <c r="I322" s="75">
        <v>9976</v>
      </c>
      <c r="J322" s="72">
        <f t="shared" si="20"/>
        <v>0</v>
      </c>
      <c r="K322" s="72">
        <f t="shared" si="21"/>
        <v>0</v>
      </c>
      <c r="L322" s="72">
        <f t="shared" si="22"/>
        <v>0</v>
      </c>
      <c r="M322" s="72">
        <f t="shared" si="23"/>
        <v>0</v>
      </c>
    </row>
    <row r="323" spans="1:13" s="68" customFormat="1" ht="12.75" hidden="1" customHeight="1" x14ac:dyDescent="0.2">
      <c r="A323" s="75" t="s">
        <v>16</v>
      </c>
      <c r="B323" s="57">
        <v>42613</v>
      </c>
      <c r="C323" s="58">
        <v>87</v>
      </c>
      <c r="D323" s="72">
        <v>7.46</v>
      </c>
      <c r="E323" s="72">
        <v>0.69</v>
      </c>
      <c r="F323" s="77">
        <v>22.1</v>
      </c>
      <c r="G323" s="72">
        <v>16</v>
      </c>
      <c r="H323" s="78">
        <v>35148</v>
      </c>
      <c r="I323" s="78"/>
      <c r="J323" s="72">
        <f t="shared" si="20"/>
        <v>262204.08</v>
      </c>
      <c r="K323" s="72">
        <f t="shared" si="21"/>
        <v>24252.12</v>
      </c>
      <c r="L323" s="72">
        <f t="shared" si="22"/>
        <v>776770.8</v>
      </c>
      <c r="M323" s="72">
        <f t="shared" si="23"/>
        <v>562368</v>
      </c>
    </row>
    <row r="324" spans="1:13" s="68" customFormat="1" ht="12.75" hidden="1" customHeight="1" x14ac:dyDescent="0.2">
      <c r="A324" s="75" t="s">
        <v>16</v>
      </c>
      <c r="B324" s="57">
        <v>42613</v>
      </c>
      <c r="C324" s="58">
        <v>87</v>
      </c>
      <c r="D324" s="72">
        <v>5.63</v>
      </c>
      <c r="E324" s="72">
        <v>0.54</v>
      </c>
      <c r="F324" s="77">
        <v>20.9</v>
      </c>
      <c r="G324" s="72">
        <v>29</v>
      </c>
      <c r="H324" s="78">
        <v>49325</v>
      </c>
      <c r="I324" s="78"/>
      <c r="J324" s="72">
        <f t="shared" si="20"/>
        <v>277699.75</v>
      </c>
      <c r="K324" s="72">
        <f t="shared" si="21"/>
        <v>26635.5</v>
      </c>
      <c r="L324" s="72">
        <f t="shared" si="22"/>
        <v>1030892.4999999999</v>
      </c>
      <c r="M324" s="72">
        <f t="shared" si="23"/>
        <v>1430425</v>
      </c>
    </row>
    <row r="325" spans="1:13" s="68" customFormat="1" ht="12.75" hidden="1" customHeight="1" x14ac:dyDescent="0.2">
      <c r="A325" s="81" t="s">
        <v>15</v>
      </c>
      <c r="B325" s="36">
        <v>42613</v>
      </c>
      <c r="C325" s="82">
        <v>87</v>
      </c>
      <c r="D325" s="75">
        <v>6.96</v>
      </c>
      <c r="E325" s="75">
        <v>0.49</v>
      </c>
      <c r="F325" s="75">
        <v>19</v>
      </c>
      <c r="G325" s="75">
        <v>24</v>
      </c>
      <c r="H325" s="75">
        <v>40095</v>
      </c>
      <c r="I325" s="75">
        <v>0</v>
      </c>
      <c r="J325" s="72">
        <f t="shared" si="20"/>
        <v>279061.2</v>
      </c>
      <c r="K325" s="72">
        <f t="shared" si="21"/>
        <v>19646.55</v>
      </c>
      <c r="L325" s="72">
        <f t="shared" si="22"/>
        <v>761805</v>
      </c>
      <c r="M325" s="72">
        <f t="shared" si="23"/>
        <v>962280</v>
      </c>
    </row>
    <row r="326" spans="1:13" s="68" customFormat="1" ht="12.75" hidden="1" customHeight="1" x14ac:dyDescent="0.2">
      <c r="A326" s="69" t="s">
        <v>17</v>
      </c>
      <c r="B326" s="64">
        <v>42613</v>
      </c>
      <c r="C326" s="70">
        <v>83.4</v>
      </c>
      <c r="D326" s="69">
        <v>7.53</v>
      </c>
      <c r="E326" s="79">
        <v>0.71</v>
      </c>
      <c r="F326" s="69">
        <v>22.1</v>
      </c>
      <c r="G326" s="69">
        <v>17</v>
      </c>
      <c r="H326" s="71">
        <v>90328</v>
      </c>
      <c r="I326" s="71"/>
      <c r="J326" s="72">
        <f t="shared" si="20"/>
        <v>680169.84</v>
      </c>
      <c r="K326" s="72">
        <f t="shared" si="21"/>
        <v>64132.88</v>
      </c>
      <c r="L326" s="72">
        <f t="shared" si="22"/>
        <v>1996248.8</v>
      </c>
      <c r="M326" s="72">
        <f t="shared" si="23"/>
        <v>1535576</v>
      </c>
    </row>
    <row r="327" spans="1:13" s="68" customFormat="1" ht="12.75" hidden="1" customHeight="1" x14ac:dyDescent="0.2">
      <c r="A327" s="75" t="s">
        <v>16</v>
      </c>
      <c r="B327" s="57">
        <v>42617</v>
      </c>
      <c r="C327" s="58">
        <v>87</v>
      </c>
      <c r="D327" s="76">
        <v>7.34</v>
      </c>
      <c r="E327" s="72">
        <v>0.62</v>
      </c>
      <c r="F327" s="77">
        <v>21.8</v>
      </c>
      <c r="G327" s="72">
        <v>16</v>
      </c>
      <c r="H327" s="78">
        <v>59950</v>
      </c>
      <c r="I327" s="78"/>
      <c r="J327" s="72">
        <f t="shared" si="20"/>
        <v>440033</v>
      </c>
      <c r="K327" s="72">
        <f t="shared" si="21"/>
        <v>37169</v>
      </c>
      <c r="L327" s="72">
        <f t="shared" si="22"/>
        <v>1306910</v>
      </c>
      <c r="M327" s="72">
        <f t="shared" si="23"/>
        <v>959200</v>
      </c>
    </row>
    <row r="328" spans="1:13" s="68" customFormat="1" ht="12.75" hidden="1" customHeight="1" x14ac:dyDescent="0.2">
      <c r="A328" s="75" t="s">
        <v>16</v>
      </c>
      <c r="B328" s="57">
        <v>42617</v>
      </c>
      <c r="C328" s="58">
        <v>87</v>
      </c>
      <c r="D328" s="72">
        <v>5.83</v>
      </c>
      <c r="E328" s="72">
        <v>0.6</v>
      </c>
      <c r="F328" s="77">
        <v>23.9</v>
      </c>
      <c r="G328" s="72">
        <v>26</v>
      </c>
      <c r="H328" s="78">
        <v>45188</v>
      </c>
      <c r="I328" s="78"/>
      <c r="J328" s="72">
        <f t="shared" si="20"/>
        <v>263446.03999999998</v>
      </c>
      <c r="K328" s="72">
        <f t="shared" si="21"/>
        <v>27112.799999999999</v>
      </c>
      <c r="L328" s="72">
        <f t="shared" si="22"/>
        <v>1079993.2</v>
      </c>
      <c r="M328" s="72">
        <f t="shared" si="23"/>
        <v>1174888</v>
      </c>
    </row>
    <row r="329" spans="1:13" s="68" customFormat="1" ht="12.75" hidden="1" customHeight="1" x14ac:dyDescent="0.2">
      <c r="A329" s="75" t="s">
        <v>16</v>
      </c>
      <c r="B329" s="57">
        <v>42617</v>
      </c>
      <c r="C329" s="58">
        <v>87</v>
      </c>
      <c r="D329" s="72">
        <v>5.68</v>
      </c>
      <c r="E329" s="72">
        <v>0.42</v>
      </c>
      <c r="F329" s="77">
        <v>26.2</v>
      </c>
      <c r="G329" s="72">
        <v>3</v>
      </c>
      <c r="H329" s="78">
        <v>15076</v>
      </c>
      <c r="I329" s="78"/>
      <c r="J329" s="72">
        <f t="shared" si="20"/>
        <v>85631.679999999993</v>
      </c>
      <c r="K329" s="72">
        <f t="shared" si="21"/>
        <v>6331.92</v>
      </c>
      <c r="L329" s="72">
        <f t="shared" si="22"/>
        <v>394991.2</v>
      </c>
      <c r="M329" s="72">
        <f t="shared" si="23"/>
        <v>45228</v>
      </c>
    </row>
    <row r="330" spans="1:13" s="68" customFormat="1" ht="12.75" hidden="1" customHeight="1" x14ac:dyDescent="0.2">
      <c r="A330" s="81" t="s">
        <v>15</v>
      </c>
      <c r="B330" s="36">
        <v>42617</v>
      </c>
      <c r="C330" s="82">
        <v>87</v>
      </c>
      <c r="D330" s="75">
        <v>7.14</v>
      </c>
      <c r="E330" s="75">
        <v>0.53</v>
      </c>
      <c r="F330" s="75">
        <v>21.9</v>
      </c>
      <c r="G330" s="75">
        <v>23</v>
      </c>
      <c r="H330" s="75">
        <v>40321</v>
      </c>
      <c r="I330" s="75">
        <v>0</v>
      </c>
      <c r="J330" s="72">
        <f t="shared" si="20"/>
        <v>287891.94</v>
      </c>
      <c r="K330" s="72">
        <f t="shared" si="21"/>
        <v>21370.13</v>
      </c>
      <c r="L330" s="72">
        <f t="shared" si="22"/>
        <v>883029.89999999991</v>
      </c>
      <c r="M330" s="72">
        <f t="shared" si="23"/>
        <v>927383</v>
      </c>
    </row>
    <row r="331" spans="1:13" s="68" customFormat="1" ht="12.75" hidden="1" customHeight="1" x14ac:dyDescent="0.2">
      <c r="A331" s="81" t="s">
        <v>15</v>
      </c>
      <c r="B331" s="36">
        <v>42617</v>
      </c>
      <c r="C331" s="82">
        <v>87</v>
      </c>
      <c r="D331" s="75">
        <v>8.43</v>
      </c>
      <c r="E331" s="75">
        <v>0.56999999999999995</v>
      </c>
      <c r="F331" s="75">
        <v>19.600000000000001</v>
      </c>
      <c r="G331" s="75">
        <v>14</v>
      </c>
      <c r="H331" s="75">
        <v>55266</v>
      </c>
      <c r="I331" s="75">
        <v>0</v>
      </c>
      <c r="J331" s="72">
        <f t="shared" si="20"/>
        <v>465892.38</v>
      </c>
      <c r="K331" s="72">
        <f t="shared" si="21"/>
        <v>31501.62</v>
      </c>
      <c r="L331" s="72">
        <f t="shared" si="22"/>
        <v>1083213.6000000001</v>
      </c>
      <c r="M331" s="72">
        <f t="shared" si="23"/>
        <v>773724</v>
      </c>
    </row>
    <row r="332" spans="1:13" s="68" customFormat="1" ht="12.75" hidden="1" customHeight="1" x14ac:dyDescent="0.2">
      <c r="A332" s="81" t="s">
        <v>15</v>
      </c>
      <c r="B332" s="36">
        <v>42617</v>
      </c>
      <c r="C332" s="82">
        <v>91</v>
      </c>
      <c r="D332" s="75">
        <v>6.74</v>
      </c>
      <c r="E332" s="75">
        <v>0.32</v>
      </c>
      <c r="F332" s="75">
        <v>23.9</v>
      </c>
      <c r="G332" s="75">
        <v>3</v>
      </c>
      <c r="H332" s="75">
        <v>18270</v>
      </c>
      <c r="I332" s="75">
        <v>0</v>
      </c>
      <c r="J332" s="72">
        <f t="shared" si="20"/>
        <v>123139.8</v>
      </c>
      <c r="K332" s="72">
        <f t="shared" si="21"/>
        <v>5846.4000000000005</v>
      </c>
      <c r="L332" s="72">
        <f t="shared" si="22"/>
        <v>436653</v>
      </c>
      <c r="M332" s="72">
        <f t="shared" si="23"/>
        <v>54810</v>
      </c>
    </row>
    <row r="333" spans="1:13" s="68" customFormat="1" ht="12.75" hidden="1" customHeight="1" x14ac:dyDescent="0.2">
      <c r="A333" s="69" t="s">
        <v>13</v>
      </c>
      <c r="B333" s="64">
        <v>42617</v>
      </c>
      <c r="C333" s="70">
        <v>87</v>
      </c>
      <c r="D333" s="69">
        <v>7.29</v>
      </c>
      <c r="E333" s="69">
        <v>0.5</v>
      </c>
      <c r="F333" s="69">
        <v>24.2</v>
      </c>
      <c r="G333" s="69">
        <v>31</v>
      </c>
      <c r="H333" s="71">
        <v>100150</v>
      </c>
      <c r="I333" s="71" t="s">
        <v>14</v>
      </c>
      <c r="J333" s="72">
        <f t="shared" si="20"/>
        <v>730093.5</v>
      </c>
      <c r="K333" s="72">
        <f t="shared" si="21"/>
        <v>50075</v>
      </c>
      <c r="L333" s="72">
        <f t="shared" si="22"/>
        <v>2423630</v>
      </c>
      <c r="M333" s="72">
        <f t="shared" si="23"/>
        <v>3104650</v>
      </c>
    </row>
    <row r="334" spans="1:13" s="68" customFormat="1" ht="12.75" hidden="1" customHeight="1" x14ac:dyDescent="0.2">
      <c r="A334" s="69" t="s">
        <v>13</v>
      </c>
      <c r="B334" s="64">
        <v>42621</v>
      </c>
      <c r="C334" s="70" t="s">
        <v>18</v>
      </c>
      <c r="D334" s="69" t="s">
        <v>14</v>
      </c>
      <c r="E334" s="69" t="s">
        <v>14</v>
      </c>
      <c r="F334" s="69" t="s">
        <v>14</v>
      </c>
      <c r="G334" s="69" t="s">
        <v>14</v>
      </c>
      <c r="H334" s="71" t="s">
        <v>14</v>
      </c>
      <c r="I334" s="71">
        <v>39999</v>
      </c>
      <c r="J334" s="72">
        <v>0</v>
      </c>
      <c r="K334" s="72">
        <v>0</v>
      </c>
      <c r="L334" s="72">
        <v>0</v>
      </c>
      <c r="M334" s="72">
        <v>0</v>
      </c>
    </row>
    <row r="335" spans="1:13" s="68" customFormat="1" ht="12.75" hidden="1" customHeight="1" x14ac:dyDescent="0.2">
      <c r="A335" s="75" t="s">
        <v>16</v>
      </c>
      <c r="B335" s="57">
        <v>42622</v>
      </c>
      <c r="C335" s="58">
        <v>87</v>
      </c>
      <c r="D335" s="72">
        <v>5.66</v>
      </c>
      <c r="E335" s="72">
        <v>0.55000000000000004</v>
      </c>
      <c r="F335" s="77">
        <v>26.6</v>
      </c>
      <c r="G335" s="72">
        <v>8</v>
      </c>
      <c r="H335" s="78">
        <v>45045</v>
      </c>
      <c r="I335" s="78"/>
      <c r="J335" s="72">
        <f t="shared" si="20"/>
        <v>254954.7</v>
      </c>
      <c r="K335" s="72">
        <f t="shared" si="21"/>
        <v>24774.750000000004</v>
      </c>
      <c r="L335" s="72">
        <f t="shared" si="22"/>
        <v>1198197</v>
      </c>
      <c r="M335" s="72">
        <f t="shared" si="23"/>
        <v>360360</v>
      </c>
    </row>
    <row r="336" spans="1:13" s="68" customFormat="1" ht="12.75" hidden="1" customHeight="1" x14ac:dyDescent="0.2">
      <c r="A336" s="81" t="s">
        <v>15</v>
      </c>
      <c r="B336" s="36">
        <v>42623</v>
      </c>
      <c r="C336" s="82">
        <v>87</v>
      </c>
      <c r="D336" s="75">
        <v>6.95</v>
      </c>
      <c r="E336" s="75">
        <v>0.47</v>
      </c>
      <c r="F336" s="75">
        <v>24.7</v>
      </c>
      <c r="G336" s="75">
        <v>8</v>
      </c>
      <c r="H336" s="75">
        <v>20168</v>
      </c>
      <c r="I336" s="75">
        <v>0</v>
      </c>
      <c r="J336" s="72">
        <f t="shared" si="20"/>
        <v>140167.6</v>
      </c>
      <c r="K336" s="72">
        <f t="shared" si="21"/>
        <v>9478.9599999999991</v>
      </c>
      <c r="L336" s="72">
        <f t="shared" si="22"/>
        <v>498149.6</v>
      </c>
      <c r="M336" s="72">
        <f t="shared" si="23"/>
        <v>161344</v>
      </c>
    </row>
    <row r="337" spans="1:13" s="68" customFormat="1" ht="12.75" hidden="1" customHeight="1" x14ac:dyDescent="0.2">
      <c r="A337" s="75" t="s">
        <v>16</v>
      </c>
      <c r="B337" s="57">
        <v>42629</v>
      </c>
      <c r="C337" s="58">
        <v>87</v>
      </c>
      <c r="D337" s="72">
        <v>11.8</v>
      </c>
      <c r="E337" s="72">
        <v>0.56000000000000005</v>
      </c>
      <c r="F337" s="77">
        <v>23.1</v>
      </c>
      <c r="G337" s="72">
        <v>18</v>
      </c>
      <c r="H337" s="78">
        <v>39901</v>
      </c>
      <c r="I337" s="78"/>
      <c r="J337" s="72">
        <f t="shared" si="20"/>
        <v>470831.80000000005</v>
      </c>
      <c r="K337" s="72">
        <f t="shared" si="21"/>
        <v>22344.560000000001</v>
      </c>
      <c r="L337" s="72">
        <f t="shared" si="22"/>
        <v>921713.10000000009</v>
      </c>
      <c r="M337" s="72">
        <f t="shared" si="23"/>
        <v>718218</v>
      </c>
    </row>
    <row r="338" spans="1:13" s="68" customFormat="1" ht="12.75" hidden="1" customHeight="1" x14ac:dyDescent="0.2">
      <c r="A338" s="75" t="s">
        <v>16</v>
      </c>
      <c r="B338" s="57">
        <v>42629</v>
      </c>
      <c r="C338" s="58">
        <v>87</v>
      </c>
      <c r="D338" s="72">
        <v>11.8</v>
      </c>
      <c r="E338" s="72">
        <v>0.56000000000000005</v>
      </c>
      <c r="F338" s="77">
        <v>23.1</v>
      </c>
      <c r="G338" s="72">
        <v>18</v>
      </c>
      <c r="H338" s="78">
        <v>40098</v>
      </c>
      <c r="I338" s="78"/>
      <c r="J338" s="72">
        <f t="shared" si="20"/>
        <v>473156.4</v>
      </c>
      <c r="K338" s="72">
        <f t="shared" si="21"/>
        <v>22454.880000000001</v>
      </c>
      <c r="L338" s="72">
        <f t="shared" si="22"/>
        <v>926263.8</v>
      </c>
      <c r="M338" s="72">
        <f t="shared" si="23"/>
        <v>721764</v>
      </c>
    </row>
    <row r="339" spans="1:13" s="68" customFormat="1" ht="12.75" hidden="1" customHeight="1" x14ac:dyDescent="0.2">
      <c r="A339" s="75" t="s">
        <v>16</v>
      </c>
      <c r="B339" s="57">
        <v>42629</v>
      </c>
      <c r="C339" s="58">
        <v>87</v>
      </c>
      <c r="D339" s="76">
        <v>13.03</v>
      </c>
      <c r="E339" s="72">
        <v>0.36</v>
      </c>
      <c r="F339" s="77">
        <v>20.6</v>
      </c>
      <c r="G339" s="72">
        <v>9</v>
      </c>
      <c r="H339" s="78">
        <v>19997</v>
      </c>
      <c r="I339" s="78"/>
      <c r="J339" s="72">
        <f t="shared" si="20"/>
        <v>260560.90999999997</v>
      </c>
      <c r="K339" s="72">
        <f t="shared" si="21"/>
        <v>7198.92</v>
      </c>
      <c r="L339" s="72">
        <f t="shared" si="22"/>
        <v>411938.2</v>
      </c>
      <c r="M339" s="72">
        <f t="shared" si="23"/>
        <v>179973</v>
      </c>
    </row>
    <row r="340" spans="1:13" s="68" customFormat="1" ht="12.75" hidden="1" customHeight="1" x14ac:dyDescent="0.2">
      <c r="A340" s="81" t="s">
        <v>15</v>
      </c>
      <c r="B340" s="36">
        <v>42629</v>
      </c>
      <c r="C340" s="82">
        <v>87</v>
      </c>
      <c r="D340" s="75">
        <v>12.08</v>
      </c>
      <c r="E340" s="75">
        <v>0.5</v>
      </c>
      <c r="F340" s="75">
        <v>21.1</v>
      </c>
      <c r="G340" s="75">
        <v>15</v>
      </c>
      <c r="H340" s="75">
        <v>64875</v>
      </c>
      <c r="I340" s="75">
        <v>0</v>
      </c>
      <c r="J340" s="72">
        <f t="shared" si="20"/>
        <v>783690</v>
      </c>
      <c r="K340" s="72">
        <f t="shared" si="21"/>
        <v>32437.5</v>
      </c>
      <c r="L340" s="72">
        <f t="shared" si="22"/>
        <v>1368862.5</v>
      </c>
      <c r="M340" s="72">
        <f t="shared" si="23"/>
        <v>973125</v>
      </c>
    </row>
    <row r="341" spans="1:13" s="68" customFormat="1" ht="12.75" hidden="1" customHeight="1" x14ac:dyDescent="0.2">
      <c r="A341" s="81" t="s">
        <v>15</v>
      </c>
      <c r="B341" s="36">
        <v>42629</v>
      </c>
      <c r="C341" s="82">
        <v>87</v>
      </c>
      <c r="D341" s="75">
        <v>12.08</v>
      </c>
      <c r="E341" s="75">
        <v>0.5</v>
      </c>
      <c r="F341" s="75">
        <v>21.1</v>
      </c>
      <c r="G341" s="75">
        <v>15</v>
      </c>
      <c r="H341" s="75">
        <v>20119</v>
      </c>
      <c r="I341" s="75">
        <v>0</v>
      </c>
      <c r="J341" s="72">
        <f t="shared" si="20"/>
        <v>243037.52</v>
      </c>
      <c r="K341" s="72">
        <f t="shared" si="21"/>
        <v>10059.5</v>
      </c>
      <c r="L341" s="72">
        <f t="shared" si="22"/>
        <v>424510.9</v>
      </c>
      <c r="M341" s="72">
        <f t="shared" si="23"/>
        <v>301785</v>
      </c>
    </row>
    <row r="342" spans="1:13" s="68" customFormat="1" ht="12.75" hidden="1" customHeight="1" x14ac:dyDescent="0.2">
      <c r="A342" s="81" t="s">
        <v>15</v>
      </c>
      <c r="B342" s="36">
        <v>42629</v>
      </c>
      <c r="C342" s="82">
        <v>91</v>
      </c>
      <c r="D342" s="75">
        <v>12.76</v>
      </c>
      <c r="E342" s="75">
        <v>0.28999999999999998</v>
      </c>
      <c r="F342" s="75">
        <v>18.399999999999999</v>
      </c>
      <c r="G342" s="75">
        <v>8</v>
      </c>
      <c r="H342" s="75">
        <v>17188</v>
      </c>
      <c r="I342" s="75">
        <v>0</v>
      </c>
      <c r="J342" s="72">
        <f t="shared" si="20"/>
        <v>219318.88</v>
      </c>
      <c r="K342" s="72">
        <f t="shared" si="21"/>
        <v>4984.5199999999995</v>
      </c>
      <c r="L342" s="72">
        <f t="shared" si="22"/>
        <v>316259.19999999995</v>
      </c>
      <c r="M342" s="72">
        <f t="shared" si="23"/>
        <v>137504</v>
      </c>
    </row>
    <row r="343" spans="1:13" s="68" customFormat="1" ht="12.75" hidden="1" customHeight="1" x14ac:dyDescent="0.2">
      <c r="A343" s="69" t="s">
        <v>17</v>
      </c>
      <c r="B343" s="64">
        <v>42629</v>
      </c>
      <c r="C343" s="70">
        <v>83.8</v>
      </c>
      <c r="D343" s="69">
        <v>12.28</v>
      </c>
      <c r="E343" s="79">
        <v>0.59</v>
      </c>
      <c r="F343" s="80">
        <v>19.899999999999999</v>
      </c>
      <c r="G343" s="69">
        <v>18</v>
      </c>
      <c r="H343" s="71">
        <v>96266</v>
      </c>
      <c r="I343" s="71"/>
      <c r="J343" s="72">
        <f t="shared" si="20"/>
        <v>1182146.48</v>
      </c>
      <c r="K343" s="72">
        <f t="shared" si="21"/>
        <v>56796.939999999995</v>
      </c>
      <c r="L343" s="72">
        <f t="shared" si="22"/>
        <v>1915693.4</v>
      </c>
      <c r="M343" s="72">
        <f t="shared" si="23"/>
        <v>1732788</v>
      </c>
    </row>
    <row r="344" spans="1:13" s="68" customFormat="1" ht="12.75" hidden="1" customHeight="1" x14ac:dyDescent="0.2">
      <c r="A344" s="81" t="s">
        <v>15</v>
      </c>
      <c r="B344" s="36">
        <v>42630</v>
      </c>
      <c r="C344" s="82" t="s">
        <v>18</v>
      </c>
      <c r="D344" s="75"/>
      <c r="E344" s="75"/>
      <c r="F344" s="75"/>
      <c r="G344" s="75"/>
      <c r="H344" s="75">
        <v>0</v>
      </c>
      <c r="I344" s="75">
        <v>14687</v>
      </c>
      <c r="J344" s="72">
        <f t="shared" si="20"/>
        <v>0</v>
      </c>
      <c r="K344" s="72">
        <f t="shared" si="21"/>
        <v>0</v>
      </c>
      <c r="L344" s="72">
        <f t="shared" si="22"/>
        <v>0</v>
      </c>
      <c r="M344" s="72">
        <f t="shared" si="23"/>
        <v>0</v>
      </c>
    </row>
    <row r="345" spans="1:13" s="68" customFormat="1" ht="12.75" hidden="1" customHeight="1" x14ac:dyDescent="0.2">
      <c r="A345" s="81" t="s">
        <v>15</v>
      </c>
      <c r="B345" s="36">
        <v>42631</v>
      </c>
      <c r="C345" s="82" t="s">
        <v>18</v>
      </c>
      <c r="D345" s="75"/>
      <c r="E345" s="75"/>
      <c r="F345" s="75"/>
      <c r="G345" s="75"/>
      <c r="H345" s="75">
        <v>0</v>
      </c>
      <c r="I345" s="75">
        <v>19962</v>
      </c>
      <c r="J345" s="72">
        <f t="shared" si="20"/>
        <v>0</v>
      </c>
      <c r="K345" s="72">
        <f t="shared" si="21"/>
        <v>0</v>
      </c>
      <c r="L345" s="72">
        <f t="shared" si="22"/>
        <v>0</v>
      </c>
      <c r="M345" s="72">
        <f t="shared" si="23"/>
        <v>0</v>
      </c>
    </row>
    <row r="346" spans="1:13" s="68" customFormat="1" ht="12.75" hidden="1" customHeight="1" x14ac:dyDescent="0.2">
      <c r="A346" s="69" t="s">
        <v>17</v>
      </c>
      <c r="B346" s="64">
        <v>42631</v>
      </c>
      <c r="C346" s="82" t="s">
        <v>18</v>
      </c>
      <c r="D346" s="69"/>
      <c r="E346" s="79"/>
      <c r="F346" s="69"/>
      <c r="G346" s="69"/>
      <c r="H346" s="69"/>
      <c r="I346" s="71">
        <v>29219</v>
      </c>
      <c r="J346" s="72">
        <f t="shared" si="20"/>
        <v>0</v>
      </c>
      <c r="K346" s="72">
        <f t="shared" si="21"/>
        <v>0</v>
      </c>
      <c r="L346" s="72">
        <f t="shared" si="22"/>
        <v>0</v>
      </c>
      <c r="M346" s="72">
        <f t="shared" si="23"/>
        <v>0</v>
      </c>
    </row>
    <row r="347" spans="1:13" s="68" customFormat="1" ht="12.75" hidden="1" customHeight="1" x14ac:dyDescent="0.2">
      <c r="A347" s="75" t="s">
        <v>16</v>
      </c>
      <c r="B347" s="57">
        <v>42634</v>
      </c>
      <c r="C347" s="58">
        <v>87</v>
      </c>
      <c r="D347" s="72">
        <v>12.25</v>
      </c>
      <c r="E347" s="72">
        <v>0.62</v>
      </c>
      <c r="F347" s="77">
        <v>21</v>
      </c>
      <c r="G347" s="72">
        <v>17</v>
      </c>
      <c r="H347" s="78">
        <v>43812</v>
      </c>
      <c r="I347" s="78"/>
      <c r="J347" s="72">
        <f t="shared" si="20"/>
        <v>536697</v>
      </c>
      <c r="K347" s="72">
        <f t="shared" si="21"/>
        <v>27163.439999999999</v>
      </c>
      <c r="L347" s="72">
        <f t="shared" si="22"/>
        <v>920052</v>
      </c>
      <c r="M347" s="72">
        <f t="shared" si="23"/>
        <v>744804</v>
      </c>
    </row>
    <row r="348" spans="1:13" s="68" customFormat="1" ht="12.75" hidden="1" customHeight="1" x14ac:dyDescent="0.2">
      <c r="A348" s="75" t="s">
        <v>16</v>
      </c>
      <c r="B348" s="57">
        <v>42634</v>
      </c>
      <c r="C348" s="58">
        <v>87</v>
      </c>
      <c r="D348" s="72">
        <v>12.25</v>
      </c>
      <c r="E348" s="72">
        <v>0.62</v>
      </c>
      <c r="F348" s="77">
        <v>21</v>
      </c>
      <c r="G348" s="72">
        <v>17</v>
      </c>
      <c r="H348" s="78">
        <v>35866</v>
      </c>
      <c r="I348" s="78"/>
      <c r="J348" s="72">
        <f t="shared" si="20"/>
        <v>439358.5</v>
      </c>
      <c r="K348" s="72">
        <f t="shared" si="21"/>
        <v>22236.92</v>
      </c>
      <c r="L348" s="72">
        <f t="shared" si="22"/>
        <v>753186</v>
      </c>
      <c r="M348" s="72">
        <f t="shared" si="23"/>
        <v>609722</v>
      </c>
    </row>
    <row r="349" spans="1:13" s="68" customFormat="1" ht="12.75" hidden="1" customHeight="1" x14ac:dyDescent="0.2">
      <c r="A349" s="81" t="s">
        <v>15</v>
      </c>
      <c r="B349" s="36">
        <v>42634</v>
      </c>
      <c r="C349" s="82">
        <v>87</v>
      </c>
      <c r="D349" s="75">
        <v>12.76</v>
      </c>
      <c r="E349" s="75">
        <v>0.57999999999999996</v>
      </c>
      <c r="F349" s="75">
        <v>19.2</v>
      </c>
      <c r="G349" s="75">
        <v>15</v>
      </c>
      <c r="H349" s="75">
        <v>30045</v>
      </c>
      <c r="I349" s="75">
        <v>0</v>
      </c>
      <c r="J349" s="72">
        <f t="shared" si="20"/>
        <v>383374.2</v>
      </c>
      <c r="K349" s="72">
        <f t="shared" si="21"/>
        <v>17426.099999999999</v>
      </c>
      <c r="L349" s="72">
        <f t="shared" si="22"/>
        <v>576864</v>
      </c>
      <c r="M349" s="72">
        <f t="shared" si="23"/>
        <v>450675</v>
      </c>
    </row>
    <row r="350" spans="1:13" s="68" customFormat="1" ht="12.75" hidden="1" customHeight="1" x14ac:dyDescent="0.2">
      <c r="A350" s="81" t="s">
        <v>15</v>
      </c>
      <c r="B350" s="36">
        <v>42634</v>
      </c>
      <c r="C350" s="82">
        <v>87</v>
      </c>
      <c r="D350" s="75">
        <v>12.76</v>
      </c>
      <c r="E350" s="75">
        <v>0.57999999999999996</v>
      </c>
      <c r="F350" s="75">
        <v>19.2</v>
      </c>
      <c r="G350" s="75">
        <v>15</v>
      </c>
      <c r="H350" s="75">
        <v>29464</v>
      </c>
      <c r="I350" s="75">
        <v>0</v>
      </c>
      <c r="J350" s="72">
        <f t="shared" si="20"/>
        <v>375960.64</v>
      </c>
      <c r="K350" s="72">
        <f t="shared" si="21"/>
        <v>17089.12</v>
      </c>
      <c r="L350" s="72">
        <f t="shared" si="22"/>
        <v>565708.79999999993</v>
      </c>
      <c r="M350" s="72">
        <f t="shared" si="23"/>
        <v>441960</v>
      </c>
    </row>
    <row r="351" spans="1:13" s="68" customFormat="1" ht="12.75" hidden="1" customHeight="1" x14ac:dyDescent="0.2">
      <c r="A351" s="69" t="s">
        <v>13</v>
      </c>
      <c r="B351" s="64">
        <v>42635</v>
      </c>
      <c r="C351" s="70">
        <v>87</v>
      </c>
      <c r="D351" s="69">
        <v>13.89</v>
      </c>
      <c r="E351" s="69">
        <v>0.73</v>
      </c>
      <c r="F351" s="69">
        <v>13.1</v>
      </c>
      <c r="G351" s="69">
        <v>18</v>
      </c>
      <c r="H351" s="71">
        <v>109731</v>
      </c>
      <c r="I351" s="71" t="s">
        <v>14</v>
      </c>
      <c r="J351" s="72">
        <f t="shared" si="20"/>
        <v>1524163.59</v>
      </c>
      <c r="K351" s="72">
        <f t="shared" si="21"/>
        <v>80103.63</v>
      </c>
      <c r="L351" s="72">
        <f t="shared" si="22"/>
        <v>1437476.0999999999</v>
      </c>
      <c r="M351" s="72">
        <f t="shared" si="23"/>
        <v>1975158</v>
      </c>
    </row>
    <row r="352" spans="1:13" s="68" customFormat="1" ht="12.75" hidden="1" customHeight="1" x14ac:dyDescent="0.2">
      <c r="A352" s="75" t="s">
        <v>16</v>
      </c>
      <c r="B352" s="57">
        <v>42636</v>
      </c>
      <c r="C352" s="58">
        <v>87</v>
      </c>
      <c r="D352" s="72">
        <v>11.5</v>
      </c>
      <c r="E352" s="72">
        <v>0.61</v>
      </c>
      <c r="F352" s="77">
        <v>21.5</v>
      </c>
      <c r="G352" s="72">
        <v>18</v>
      </c>
      <c r="H352" s="78">
        <v>29860</v>
      </c>
      <c r="I352" s="78"/>
      <c r="J352" s="72">
        <f t="shared" si="20"/>
        <v>343390</v>
      </c>
      <c r="K352" s="72">
        <f t="shared" si="21"/>
        <v>18214.599999999999</v>
      </c>
      <c r="L352" s="72">
        <f t="shared" si="22"/>
        <v>641990</v>
      </c>
      <c r="M352" s="72">
        <f t="shared" si="23"/>
        <v>537480</v>
      </c>
    </row>
    <row r="353" spans="1:16" s="68" customFormat="1" ht="12.75" hidden="1" customHeight="1" x14ac:dyDescent="0.2">
      <c r="A353" s="75" t="s">
        <v>16</v>
      </c>
      <c r="B353" s="57">
        <v>42636</v>
      </c>
      <c r="C353" s="58">
        <v>87</v>
      </c>
      <c r="D353" s="76">
        <v>11.5</v>
      </c>
      <c r="E353" s="76">
        <v>0.61</v>
      </c>
      <c r="F353" s="77">
        <v>21.5</v>
      </c>
      <c r="G353" s="72">
        <v>18</v>
      </c>
      <c r="H353" s="78">
        <v>40102</v>
      </c>
      <c r="I353" s="78"/>
      <c r="J353" s="72">
        <f t="shared" si="20"/>
        <v>461173</v>
      </c>
      <c r="K353" s="72">
        <f t="shared" si="21"/>
        <v>24462.22</v>
      </c>
      <c r="L353" s="72">
        <f t="shared" si="22"/>
        <v>862193</v>
      </c>
      <c r="M353" s="72">
        <f t="shared" si="23"/>
        <v>721836</v>
      </c>
    </row>
    <row r="354" spans="1:16" s="68" customFormat="1" ht="12.75" hidden="1" customHeight="1" x14ac:dyDescent="0.2">
      <c r="A354" s="81" t="s">
        <v>15</v>
      </c>
      <c r="B354" s="36">
        <v>42636</v>
      </c>
      <c r="C354" s="82">
        <v>87</v>
      </c>
      <c r="D354" s="75">
        <v>12</v>
      </c>
      <c r="E354" s="75">
        <v>0.59</v>
      </c>
      <c r="F354" s="75">
        <v>19.3</v>
      </c>
      <c r="G354" s="75">
        <v>15</v>
      </c>
      <c r="H354" s="75">
        <v>30045</v>
      </c>
      <c r="I354" s="75">
        <v>0</v>
      </c>
      <c r="J354" s="72">
        <f t="shared" si="20"/>
        <v>360540</v>
      </c>
      <c r="K354" s="72">
        <f t="shared" si="21"/>
        <v>17726.55</v>
      </c>
      <c r="L354" s="72">
        <f t="shared" si="22"/>
        <v>579868.5</v>
      </c>
      <c r="M354" s="72">
        <f t="shared" si="23"/>
        <v>450675</v>
      </c>
    </row>
    <row r="355" spans="1:16" s="68" customFormat="1" ht="12.75" hidden="1" customHeight="1" x14ac:dyDescent="0.2">
      <c r="A355" s="81" t="s">
        <v>15</v>
      </c>
      <c r="B355" s="36">
        <v>42636</v>
      </c>
      <c r="C355" s="82">
        <v>87</v>
      </c>
      <c r="D355" s="75">
        <v>12</v>
      </c>
      <c r="E355" s="75">
        <v>0.59</v>
      </c>
      <c r="F355" s="75">
        <v>19.3</v>
      </c>
      <c r="G355" s="75">
        <v>15</v>
      </c>
      <c r="H355" s="75">
        <v>20027</v>
      </c>
      <c r="I355" s="75">
        <v>0</v>
      </c>
      <c r="J355" s="72">
        <f t="shared" si="20"/>
        <v>240324</v>
      </c>
      <c r="K355" s="72">
        <f t="shared" si="21"/>
        <v>11815.929999999998</v>
      </c>
      <c r="L355" s="72">
        <f t="shared" si="22"/>
        <v>386521.10000000003</v>
      </c>
      <c r="M355" s="72">
        <f t="shared" si="23"/>
        <v>300405</v>
      </c>
    </row>
    <row r="356" spans="1:16" s="68" customFormat="1" ht="12.75" hidden="1" customHeight="1" x14ac:dyDescent="0.2">
      <c r="A356" s="75" t="s">
        <v>16</v>
      </c>
      <c r="B356" s="57">
        <v>42637</v>
      </c>
      <c r="C356" s="58" t="s">
        <v>18</v>
      </c>
      <c r="D356" s="72"/>
      <c r="E356" s="72"/>
      <c r="F356" s="77"/>
      <c r="G356" s="72"/>
      <c r="H356" s="78"/>
      <c r="I356" s="78">
        <v>19744</v>
      </c>
      <c r="J356" s="72">
        <f t="shared" ref="J356:J366" si="24">D356*H356</f>
        <v>0</v>
      </c>
      <c r="K356" s="72">
        <f t="shared" ref="K356:K366" si="25">E356*H356</f>
        <v>0</v>
      </c>
      <c r="L356" s="72">
        <f t="shared" ref="L356:L366" si="26">F356*H356</f>
        <v>0</v>
      </c>
      <c r="M356" s="72">
        <f t="shared" ref="M356:M366" si="27">G356*H356</f>
        <v>0</v>
      </c>
    </row>
    <row r="357" spans="1:16" s="68" customFormat="1" ht="12.75" hidden="1" customHeight="1" x14ac:dyDescent="0.2">
      <c r="A357" s="81" t="s">
        <v>15</v>
      </c>
      <c r="B357" s="36">
        <v>42638</v>
      </c>
      <c r="C357" s="58" t="s">
        <v>18</v>
      </c>
      <c r="D357" s="75"/>
      <c r="E357" s="75"/>
      <c r="F357" s="75"/>
      <c r="G357" s="75"/>
      <c r="H357" s="75">
        <v>0</v>
      </c>
      <c r="I357" s="75">
        <v>9866</v>
      </c>
      <c r="J357" s="72">
        <f t="shared" si="24"/>
        <v>0</v>
      </c>
      <c r="K357" s="72">
        <f t="shared" si="25"/>
        <v>0</v>
      </c>
      <c r="L357" s="72">
        <f t="shared" si="26"/>
        <v>0</v>
      </c>
      <c r="M357" s="72">
        <f t="shared" si="27"/>
        <v>0</v>
      </c>
    </row>
    <row r="358" spans="1:16" s="68" customFormat="1" ht="12.75" hidden="1" customHeight="1" x14ac:dyDescent="0.2">
      <c r="A358" s="75" t="s">
        <v>16</v>
      </c>
      <c r="B358" s="57">
        <v>42639</v>
      </c>
      <c r="C358" s="58">
        <v>87</v>
      </c>
      <c r="D358" s="72">
        <v>11.66</v>
      </c>
      <c r="E358" s="72">
        <v>0.56999999999999995</v>
      </c>
      <c r="F358" s="77">
        <v>20.100000000000001</v>
      </c>
      <c r="G358" s="72">
        <v>21</v>
      </c>
      <c r="H358" s="78">
        <v>29992</v>
      </c>
      <c r="I358" s="78"/>
      <c r="J358" s="72">
        <f t="shared" si="24"/>
        <v>349706.72000000003</v>
      </c>
      <c r="K358" s="72">
        <f t="shared" si="25"/>
        <v>17095.439999999999</v>
      </c>
      <c r="L358" s="72">
        <f t="shared" si="26"/>
        <v>602839.20000000007</v>
      </c>
      <c r="M358" s="72">
        <f t="shared" si="27"/>
        <v>629832</v>
      </c>
    </row>
    <row r="359" spans="1:16" s="68" customFormat="1" ht="12.75" hidden="1" customHeight="1" x14ac:dyDescent="0.2">
      <c r="A359" s="75" t="s">
        <v>16</v>
      </c>
      <c r="B359" s="57">
        <v>42639</v>
      </c>
      <c r="C359" s="58">
        <v>87</v>
      </c>
      <c r="D359" s="72">
        <v>11.66</v>
      </c>
      <c r="E359" s="72">
        <v>0.56999999999999995</v>
      </c>
      <c r="F359" s="77">
        <v>20.100000000000001</v>
      </c>
      <c r="G359" s="72">
        <v>21</v>
      </c>
      <c r="H359" s="78">
        <v>29971</v>
      </c>
      <c r="I359" s="78"/>
      <c r="J359" s="72">
        <f t="shared" si="24"/>
        <v>349461.86</v>
      </c>
      <c r="K359" s="72">
        <f t="shared" si="25"/>
        <v>17083.469999999998</v>
      </c>
      <c r="L359" s="72">
        <f t="shared" si="26"/>
        <v>602417.10000000009</v>
      </c>
      <c r="M359" s="72">
        <f t="shared" si="27"/>
        <v>629391</v>
      </c>
    </row>
    <row r="360" spans="1:16" s="68" customFormat="1" ht="12.75" hidden="1" customHeight="1" x14ac:dyDescent="0.2">
      <c r="A360" s="75" t="s">
        <v>16</v>
      </c>
      <c r="B360" s="57">
        <v>42639</v>
      </c>
      <c r="C360" s="58">
        <v>87</v>
      </c>
      <c r="D360" s="72">
        <v>12.04</v>
      </c>
      <c r="E360" s="72">
        <v>0.22</v>
      </c>
      <c r="F360" s="77">
        <v>7.1</v>
      </c>
      <c r="G360" s="72">
        <v>7</v>
      </c>
      <c r="H360" s="78">
        <v>23904</v>
      </c>
      <c r="I360" s="78"/>
      <c r="J360" s="72">
        <f t="shared" si="24"/>
        <v>287804.15999999997</v>
      </c>
      <c r="K360" s="72">
        <f t="shared" si="25"/>
        <v>5258.88</v>
      </c>
      <c r="L360" s="72">
        <f t="shared" si="26"/>
        <v>169718.39999999999</v>
      </c>
      <c r="M360" s="72">
        <f t="shared" si="27"/>
        <v>167328</v>
      </c>
    </row>
    <row r="361" spans="1:16" s="68" customFormat="1" ht="12.75" hidden="1" customHeight="1" x14ac:dyDescent="0.2">
      <c r="A361" s="69" t="s">
        <v>17</v>
      </c>
      <c r="B361" s="64">
        <v>42639</v>
      </c>
      <c r="C361" s="70" t="s">
        <v>18</v>
      </c>
      <c r="D361" s="69"/>
      <c r="E361" s="79"/>
      <c r="F361" s="80"/>
      <c r="G361" s="80"/>
      <c r="H361" s="69"/>
      <c r="I361" s="71">
        <v>14837</v>
      </c>
      <c r="J361" s="72">
        <f t="shared" si="24"/>
        <v>0</v>
      </c>
      <c r="K361" s="72">
        <f t="shared" si="25"/>
        <v>0</v>
      </c>
      <c r="L361" s="72">
        <f t="shared" si="26"/>
        <v>0</v>
      </c>
      <c r="M361" s="72">
        <f t="shared" si="27"/>
        <v>0</v>
      </c>
    </row>
    <row r="362" spans="1:16" s="68" customFormat="1" ht="12.75" hidden="1" customHeight="1" x14ac:dyDescent="0.2">
      <c r="A362" s="81" t="s">
        <v>15</v>
      </c>
      <c r="B362" s="36">
        <v>42640</v>
      </c>
      <c r="C362" s="82">
        <v>87</v>
      </c>
      <c r="D362" s="75">
        <v>12.1</v>
      </c>
      <c r="E362" s="75">
        <v>0.5</v>
      </c>
      <c r="F362" s="75">
        <v>18.2</v>
      </c>
      <c r="G362" s="75">
        <v>18</v>
      </c>
      <c r="H362" s="75">
        <v>78374</v>
      </c>
      <c r="I362" s="75">
        <v>0</v>
      </c>
      <c r="J362" s="72">
        <f t="shared" si="24"/>
        <v>948325.4</v>
      </c>
      <c r="K362" s="72">
        <f t="shared" si="25"/>
        <v>39187</v>
      </c>
      <c r="L362" s="72">
        <f t="shared" si="26"/>
        <v>1426406.8</v>
      </c>
      <c r="M362" s="72">
        <f t="shared" si="27"/>
        <v>1410732</v>
      </c>
    </row>
    <row r="363" spans="1:16" s="68" customFormat="1" ht="12.75" hidden="1" customHeight="1" x14ac:dyDescent="0.2">
      <c r="A363" s="81" t="s">
        <v>15</v>
      </c>
      <c r="B363" s="36">
        <v>42640</v>
      </c>
      <c r="C363" s="82">
        <v>91</v>
      </c>
      <c r="D363" s="75">
        <v>12.4</v>
      </c>
      <c r="E363" s="75">
        <v>0.19</v>
      </c>
      <c r="F363" s="75">
        <v>6.4</v>
      </c>
      <c r="G363" s="75">
        <v>6</v>
      </c>
      <c r="H363" s="75">
        <v>13422</v>
      </c>
      <c r="I363" s="75">
        <v>0</v>
      </c>
      <c r="J363" s="72">
        <f t="shared" si="24"/>
        <v>166432.80000000002</v>
      </c>
      <c r="K363" s="72">
        <f t="shared" si="25"/>
        <v>2550.1799999999998</v>
      </c>
      <c r="L363" s="72">
        <f t="shared" si="26"/>
        <v>85900.800000000003</v>
      </c>
      <c r="M363" s="72">
        <f t="shared" si="27"/>
        <v>80532</v>
      </c>
    </row>
    <row r="364" spans="1:16" s="68" customFormat="1" ht="12.75" hidden="1" customHeight="1" x14ac:dyDescent="0.2">
      <c r="A364" s="69" t="s">
        <v>17</v>
      </c>
      <c r="B364" s="64">
        <v>42640</v>
      </c>
      <c r="C364" s="70">
        <v>83.8</v>
      </c>
      <c r="D364" s="69">
        <v>11.7</v>
      </c>
      <c r="E364" s="79">
        <v>0.56999999999999995</v>
      </c>
      <c r="F364" s="69">
        <v>18.3</v>
      </c>
      <c r="G364" s="69">
        <v>21</v>
      </c>
      <c r="H364" s="71">
        <v>89825</v>
      </c>
      <c r="I364" s="71"/>
      <c r="J364" s="72">
        <f t="shared" si="24"/>
        <v>1050952.5</v>
      </c>
      <c r="K364" s="72">
        <f t="shared" si="25"/>
        <v>51200.249999999993</v>
      </c>
      <c r="L364" s="72">
        <f t="shared" si="26"/>
        <v>1643797.5</v>
      </c>
      <c r="M364" s="72">
        <f t="shared" si="27"/>
        <v>1886325</v>
      </c>
    </row>
    <row r="365" spans="1:16" s="68" customFormat="1" ht="12.75" hidden="1" customHeight="1" x14ac:dyDescent="0.2">
      <c r="A365" s="69" t="s">
        <v>13</v>
      </c>
      <c r="B365" s="64">
        <v>42643</v>
      </c>
      <c r="C365" s="70">
        <v>87.2</v>
      </c>
      <c r="D365" s="69">
        <v>13.48</v>
      </c>
      <c r="E365" s="69">
        <v>0.51</v>
      </c>
      <c r="F365" s="69">
        <v>10.199999999999999</v>
      </c>
      <c r="G365" s="69">
        <v>22</v>
      </c>
      <c r="H365" s="71">
        <v>59591</v>
      </c>
      <c r="I365" s="69"/>
      <c r="J365" s="72">
        <f t="shared" si="24"/>
        <v>803286.68</v>
      </c>
      <c r="K365" s="72">
        <f t="shared" si="25"/>
        <v>30391.41</v>
      </c>
      <c r="L365" s="72">
        <f t="shared" si="26"/>
        <v>607828.19999999995</v>
      </c>
      <c r="M365" s="72">
        <f t="shared" si="27"/>
        <v>1311002</v>
      </c>
    </row>
    <row r="366" spans="1:16" s="68" customFormat="1" ht="12.75" hidden="1" customHeight="1" x14ac:dyDescent="0.2">
      <c r="A366" s="81" t="s">
        <v>15</v>
      </c>
      <c r="B366" s="36">
        <v>42640</v>
      </c>
      <c r="C366" s="82">
        <v>87</v>
      </c>
      <c r="D366" s="75">
        <v>12.1</v>
      </c>
      <c r="E366" s="75">
        <v>0.5</v>
      </c>
      <c r="F366" s="75">
        <v>18.2</v>
      </c>
      <c r="G366" s="75">
        <v>18</v>
      </c>
      <c r="H366" s="75">
        <v>45215</v>
      </c>
      <c r="I366" s="75">
        <v>0</v>
      </c>
      <c r="J366" s="72">
        <f t="shared" si="24"/>
        <v>547101.5</v>
      </c>
      <c r="K366" s="72">
        <f t="shared" si="25"/>
        <v>22607.5</v>
      </c>
      <c r="L366" s="72">
        <f t="shared" si="26"/>
        <v>822913</v>
      </c>
      <c r="M366" s="72">
        <f t="shared" si="27"/>
        <v>813870</v>
      </c>
    </row>
    <row r="367" spans="1:16" s="68" customFormat="1" ht="13.5" customHeight="1" x14ac:dyDescent="0.2">
      <c r="A367" s="75" t="s">
        <v>16</v>
      </c>
      <c r="B367" s="83">
        <v>42644</v>
      </c>
      <c r="C367" s="58">
        <v>87</v>
      </c>
      <c r="D367" s="59">
        <v>11.52</v>
      </c>
      <c r="E367" s="63">
        <v>0.6</v>
      </c>
      <c r="F367" s="60">
        <v>19.7</v>
      </c>
      <c r="G367" s="59">
        <v>20</v>
      </c>
      <c r="H367" s="61">
        <v>44622</v>
      </c>
      <c r="I367" s="61"/>
      <c r="J367" s="84">
        <f>D367*H367</f>
        <v>514045.44</v>
      </c>
      <c r="K367" s="84">
        <f>E367*H367</f>
        <v>26773.200000000001</v>
      </c>
      <c r="L367" s="84">
        <f>F367*H367</f>
        <v>879053.4</v>
      </c>
      <c r="M367" s="84">
        <f>G367*H367</f>
        <v>892440</v>
      </c>
      <c r="N367" s="73"/>
      <c r="O367" s="73"/>
      <c r="P367" s="74"/>
    </row>
    <row r="368" spans="1:16" s="68" customFormat="1" ht="13.5" customHeight="1" x14ac:dyDescent="0.2">
      <c r="A368" s="75" t="s">
        <v>16</v>
      </c>
      <c r="B368" s="83">
        <v>42644</v>
      </c>
      <c r="C368" s="58">
        <v>87</v>
      </c>
      <c r="D368" s="59">
        <v>11.52</v>
      </c>
      <c r="E368" s="63">
        <v>0.6</v>
      </c>
      <c r="F368" s="60">
        <v>19.7</v>
      </c>
      <c r="G368" s="59">
        <v>20</v>
      </c>
      <c r="H368" s="61">
        <v>35356</v>
      </c>
      <c r="I368" s="61"/>
      <c r="J368" s="84">
        <f t="shared" ref="J368:J431" si="28">D368*H368</f>
        <v>407301.12</v>
      </c>
      <c r="K368" s="84">
        <f t="shared" ref="K368:K431" si="29">E368*H368</f>
        <v>21213.599999999999</v>
      </c>
      <c r="L368" s="84">
        <f t="shared" ref="L368:L431" si="30">F368*H368</f>
        <v>696513.2</v>
      </c>
      <c r="M368" s="84">
        <f t="shared" ref="M368:M431" si="31">G368*H368</f>
        <v>707120</v>
      </c>
      <c r="N368" s="73"/>
      <c r="O368" s="73"/>
      <c r="P368" s="73"/>
    </row>
    <row r="369" spans="1:16" s="68" customFormat="1" ht="13.5" customHeight="1" x14ac:dyDescent="0.2">
      <c r="A369" s="81" t="s">
        <v>15</v>
      </c>
      <c r="B369" s="93">
        <v>42644</v>
      </c>
      <c r="C369" s="35">
        <v>87</v>
      </c>
      <c r="D369" s="10">
        <v>11.85</v>
      </c>
      <c r="E369" s="10">
        <v>0.54</v>
      </c>
      <c r="F369" s="10">
        <v>18.3</v>
      </c>
      <c r="G369" s="10">
        <v>17</v>
      </c>
      <c r="H369" s="10">
        <v>27119</v>
      </c>
      <c r="I369" s="10">
        <v>0</v>
      </c>
      <c r="J369" s="84">
        <f t="shared" si="28"/>
        <v>321360.14999999997</v>
      </c>
      <c r="K369" s="84">
        <f t="shared" si="29"/>
        <v>14644.26</v>
      </c>
      <c r="L369" s="84">
        <f t="shared" si="30"/>
        <v>496277.7</v>
      </c>
      <c r="M369" s="84">
        <f t="shared" si="31"/>
        <v>461023</v>
      </c>
      <c r="N369" s="73"/>
      <c r="O369" s="73"/>
      <c r="P369" s="73"/>
    </row>
    <row r="370" spans="1:16" s="68" customFormat="1" ht="13.5" customHeight="1" x14ac:dyDescent="0.2">
      <c r="A370" s="81" t="s">
        <v>15</v>
      </c>
      <c r="B370" s="93">
        <v>42644</v>
      </c>
      <c r="C370" s="35">
        <v>87</v>
      </c>
      <c r="D370" s="10">
        <v>1.85</v>
      </c>
      <c r="E370" s="10">
        <v>0.54</v>
      </c>
      <c r="F370" s="10">
        <v>18.3</v>
      </c>
      <c r="G370" s="10">
        <v>17</v>
      </c>
      <c r="H370" s="10">
        <v>15048</v>
      </c>
      <c r="I370" s="10">
        <v>0</v>
      </c>
      <c r="J370" s="84">
        <f t="shared" si="28"/>
        <v>27838.800000000003</v>
      </c>
      <c r="K370" s="84">
        <f t="shared" si="29"/>
        <v>8125.920000000001</v>
      </c>
      <c r="L370" s="84">
        <f t="shared" si="30"/>
        <v>275378.40000000002</v>
      </c>
      <c r="M370" s="84">
        <f t="shared" si="31"/>
        <v>255816</v>
      </c>
      <c r="N370" s="73"/>
      <c r="O370" s="73"/>
      <c r="P370" s="73"/>
    </row>
    <row r="371" spans="1:16" s="68" customFormat="1" ht="13.5" hidden="1" customHeight="1" x14ac:dyDescent="0.2">
      <c r="A371" s="85" t="s">
        <v>15</v>
      </c>
      <c r="B371" s="86">
        <v>42649</v>
      </c>
      <c r="C371" s="46" t="s">
        <v>18</v>
      </c>
      <c r="D371" s="1"/>
      <c r="E371" s="1"/>
      <c r="F371" s="1"/>
      <c r="G371" s="1"/>
      <c r="H371" s="10">
        <v>0</v>
      </c>
      <c r="I371" s="10">
        <v>14998</v>
      </c>
      <c r="J371" s="84">
        <f t="shared" si="28"/>
        <v>0</v>
      </c>
      <c r="K371" s="84">
        <f t="shared" si="29"/>
        <v>0</v>
      </c>
      <c r="L371" s="84">
        <f t="shared" si="30"/>
        <v>0</v>
      </c>
      <c r="M371" s="84">
        <f t="shared" si="31"/>
        <v>0</v>
      </c>
      <c r="N371" s="73"/>
      <c r="O371" s="73"/>
      <c r="P371" s="73"/>
    </row>
    <row r="372" spans="1:16" s="68" customFormat="1" ht="13.5" customHeight="1" x14ac:dyDescent="0.2">
      <c r="A372" s="75" t="s">
        <v>16</v>
      </c>
      <c r="B372" s="83">
        <v>42650</v>
      </c>
      <c r="C372" s="58">
        <v>87</v>
      </c>
      <c r="D372" s="59">
        <v>12.3</v>
      </c>
      <c r="E372" s="63">
        <v>0.83</v>
      </c>
      <c r="F372" s="60">
        <v>10</v>
      </c>
      <c r="G372" s="59">
        <v>10</v>
      </c>
      <c r="H372" s="61">
        <v>72267</v>
      </c>
      <c r="I372" s="61"/>
      <c r="J372" s="84">
        <f t="shared" si="28"/>
        <v>888884.10000000009</v>
      </c>
      <c r="K372" s="84">
        <f t="shared" si="29"/>
        <v>59981.61</v>
      </c>
      <c r="L372" s="84">
        <f t="shared" si="30"/>
        <v>722670</v>
      </c>
      <c r="M372" s="84">
        <f t="shared" si="31"/>
        <v>722670</v>
      </c>
      <c r="N372" s="73"/>
      <c r="O372" s="73"/>
      <c r="P372" s="73"/>
    </row>
    <row r="373" spans="1:16" s="68" customFormat="1" ht="13.5" customHeight="1" x14ac:dyDescent="0.2">
      <c r="A373" s="75" t="s">
        <v>16</v>
      </c>
      <c r="B373" s="83">
        <v>42650</v>
      </c>
      <c r="C373" s="58">
        <v>87</v>
      </c>
      <c r="D373" s="59">
        <v>12.3</v>
      </c>
      <c r="E373" s="63">
        <v>0.83</v>
      </c>
      <c r="F373" s="60">
        <v>10.1</v>
      </c>
      <c r="G373" s="59">
        <v>10</v>
      </c>
      <c r="H373" s="61">
        <v>61238</v>
      </c>
      <c r="I373" s="61"/>
      <c r="J373" s="84">
        <f t="shared" si="28"/>
        <v>753227.4</v>
      </c>
      <c r="K373" s="84">
        <f t="shared" si="29"/>
        <v>50827.54</v>
      </c>
      <c r="L373" s="84">
        <f t="shared" si="30"/>
        <v>618503.79999999993</v>
      </c>
      <c r="M373" s="84">
        <f t="shared" si="31"/>
        <v>612380</v>
      </c>
      <c r="N373" s="73"/>
      <c r="O373" s="73"/>
      <c r="P373" s="73"/>
    </row>
    <row r="374" spans="1:16" s="68" customFormat="1" ht="13.5" customHeight="1" x14ac:dyDescent="0.2">
      <c r="A374" s="75" t="s">
        <v>16</v>
      </c>
      <c r="B374" s="83">
        <v>42650</v>
      </c>
      <c r="C374" s="58">
        <v>91</v>
      </c>
      <c r="D374" s="59">
        <v>12.91</v>
      </c>
      <c r="E374" s="63">
        <v>0.17</v>
      </c>
      <c r="F374" s="60">
        <v>1</v>
      </c>
      <c r="G374" s="59">
        <v>3</v>
      </c>
      <c r="H374" s="61">
        <v>19903</v>
      </c>
      <c r="I374" s="61"/>
      <c r="J374" s="84">
        <f t="shared" si="28"/>
        <v>256947.73</v>
      </c>
      <c r="K374" s="84">
        <f t="shared" si="29"/>
        <v>3383.51</v>
      </c>
      <c r="L374" s="84">
        <f t="shared" si="30"/>
        <v>19903</v>
      </c>
      <c r="M374" s="84">
        <f t="shared" si="31"/>
        <v>59709</v>
      </c>
      <c r="N374" s="73"/>
      <c r="O374" s="73"/>
      <c r="P374" s="73"/>
    </row>
    <row r="375" spans="1:16" s="68" customFormat="1" ht="13.5" customHeight="1" x14ac:dyDescent="0.2">
      <c r="A375" s="81" t="s">
        <v>15</v>
      </c>
      <c r="B375" s="93">
        <v>42651</v>
      </c>
      <c r="C375" s="35">
        <v>87</v>
      </c>
      <c r="D375" s="10">
        <v>12.64</v>
      </c>
      <c r="E375" s="10">
        <v>0.76</v>
      </c>
      <c r="F375" s="10">
        <v>9.3000000000000007</v>
      </c>
      <c r="G375" s="10">
        <v>10</v>
      </c>
      <c r="H375" s="10">
        <v>118091</v>
      </c>
      <c r="I375" s="10">
        <v>0</v>
      </c>
      <c r="J375" s="84">
        <f t="shared" si="28"/>
        <v>1492670.24</v>
      </c>
      <c r="K375" s="84">
        <f t="shared" si="29"/>
        <v>89749.16</v>
      </c>
      <c r="L375" s="84">
        <f t="shared" si="30"/>
        <v>1098246.3</v>
      </c>
      <c r="M375" s="84">
        <f t="shared" si="31"/>
        <v>1180910</v>
      </c>
      <c r="N375" s="73"/>
      <c r="O375" s="73"/>
      <c r="P375" s="73"/>
    </row>
    <row r="376" spans="1:16" s="68" customFormat="1" ht="13.5" customHeight="1" x14ac:dyDescent="0.2">
      <c r="A376" s="81" t="s">
        <v>15</v>
      </c>
      <c r="B376" s="93">
        <v>42651</v>
      </c>
      <c r="C376" s="35">
        <v>87</v>
      </c>
      <c r="D376" s="10">
        <v>12.64</v>
      </c>
      <c r="E376" s="10">
        <v>0.76</v>
      </c>
      <c r="F376" s="10">
        <v>9.3000000000000007</v>
      </c>
      <c r="G376" s="10">
        <v>10</v>
      </c>
      <c r="H376" s="10">
        <v>24890</v>
      </c>
      <c r="I376" s="10">
        <v>0</v>
      </c>
      <c r="J376" s="84">
        <f t="shared" si="28"/>
        <v>314609.60000000003</v>
      </c>
      <c r="K376" s="84">
        <f t="shared" si="29"/>
        <v>18916.400000000001</v>
      </c>
      <c r="L376" s="84">
        <f t="shared" si="30"/>
        <v>231477.00000000003</v>
      </c>
      <c r="M376" s="84">
        <f t="shared" si="31"/>
        <v>248900</v>
      </c>
      <c r="N376" s="73"/>
      <c r="O376" s="73"/>
      <c r="P376" s="73"/>
    </row>
    <row r="377" spans="1:16" s="68" customFormat="1" ht="13.5" customHeight="1" x14ac:dyDescent="0.2">
      <c r="A377" s="81" t="s">
        <v>15</v>
      </c>
      <c r="B377" s="93">
        <v>42651</v>
      </c>
      <c r="C377" s="35">
        <v>87</v>
      </c>
      <c r="D377" s="10">
        <v>13.27</v>
      </c>
      <c r="E377" s="10">
        <v>0.14000000000000001</v>
      </c>
      <c r="F377" s="10">
        <v>9</v>
      </c>
      <c r="G377" s="10">
        <v>3</v>
      </c>
      <c r="H377" s="10">
        <v>17794</v>
      </c>
      <c r="I377" s="10">
        <v>0</v>
      </c>
      <c r="J377" s="84">
        <f t="shared" si="28"/>
        <v>236126.38</v>
      </c>
      <c r="K377" s="84">
        <f t="shared" si="29"/>
        <v>2491.1600000000003</v>
      </c>
      <c r="L377" s="84">
        <f t="shared" si="30"/>
        <v>160146</v>
      </c>
      <c r="M377" s="84">
        <f t="shared" si="31"/>
        <v>53382</v>
      </c>
      <c r="N377" s="74"/>
      <c r="O377" s="74"/>
      <c r="P377" s="74"/>
    </row>
    <row r="378" spans="1:16" s="68" customFormat="1" ht="13.5" hidden="1" customHeight="1" x14ac:dyDescent="0.2">
      <c r="A378" s="75" t="s">
        <v>13</v>
      </c>
      <c r="B378" s="86">
        <v>42651</v>
      </c>
      <c r="C378" s="35" t="s">
        <v>18</v>
      </c>
      <c r="D378" s="10" t="s">
        <v>19</v>
      </c>
      <c r="E378" s="10" t="s">
        <v>14</v>
      </c>
      <c r="F378" s="10" t="s">
        <v>14</v>
      </c>
      <c r="G378" s="10" t="s">
        <v>14</v>
      </c>
      <c r="H378" s="31" t="s">
        <v>19</v>
      </c>
      <c r="I378" s="31">
        <v>25220</v>
      </c>
      <c r="J378" s="84">
        <v>0</v>
      </c>
      <c r="K378" s="84">
        <v>0</v>
      </c>
      <c r="L378" s="84">
        <v>0</v>
      </c>
      <c r="M378" s="84">
        <v>0</v>
      </c>
    </row>
    <row r="379" spans="1:16" s="68" customFormat="1" ht="13.5" customHeight="1" x14ac:dyDescent="0.2">
      <c r="A379" s="75" t="s">
        <v>13</v>
      </c>
      <c r="B379" s="93">
        <v>42653</v>
      </c>
      <c r="C379" s="35">
        <v>93</v>
      </c>
      <c r="D379" s="10">
        <v>11.59</v>
      </c>
      <c r="E379" s="10">
        <v>0.21</v>
      </c>
      <c r="F379" s="10">
        <v>30.9</v>
      </c>
      <c r="G379" s="10">
        <v>25</v>
      </c>
      <c r="H379" s="31">
        <v>15973</v>
      </c>
      <c r="I379" s="1"/>
      <c r="J379" s="84">
        <f t="shared" si="28"/>
        <v>185127.07</v>
      </c>
      <c r="K379" s="84">
        <f t="shared" si="29"/>
        <v>3354.33</v>
      </c>
      <c r="L379" s="84">
        <f t="shared" si="30"/>
        <v>493565.69999999995</v>
      </c>
      <c r="M379" s="84">
        <f t="shared" si="31"/>
        <v>399325</v>
      </c>
    </row>
    <row r="380" spans="1:16" s="68" customFormat="1" ht="13.5" customHeight="1" x14ac:dyDescent="0.2">
      <c r="A380" s="75" t="s">
        <v>13</v>
      </c>
      <c r="B380" s="93">
        <v>42653</v>
      </c>
      <c r="C380" s="46">
        <v>87</v>
      </c>
      <c r="D380" s="1">
        <v>13.55</v>
      </c>
      <c r="E380" s="10">
        <v>0.73</v>
      </c>
      <c r="F380" s="10">
        <v>15.7</v>
      </c>
      <c r="G380" s="10">
        <v>17</v>
      </c>
      <c r="H380" s="31">
        <v>83215</v>
      </c>
      <c r="I380" s="1" t="s">
        <v>14</v>
      </c>
      <c r="J380" s="84">
        <f t="shared" si="28"/>
        <v>1127563.25</v>
      </c>
      <c r="K380" s="84">
        <f t="shared" si="29"/>
        <v>60746.95</v>
      </c>
      <c r="L380" s="84">
        <f t="shared" si="30"/>
        <v>1306475.5</v>
      </c>
      <c r="M380" s="84">
        <f t="shared" si="31"/>
        <v>1414655</v>
      </c>
    </row>
    <row r="381" spans="1:16" s="68" customFormat="1" ht="13.5" customHeight="1" x14ac:dyDescent="0.2">
      <c r="A381" s="75" t="s">
        <v>16</v>
      </c>
      <c r="B381" s="83">
        <v>42656</v>
      </c>
      <c r="C381" s="58">
        <v>87</v>
      </c>
      <c r="D381" s="59">
        <v>12.19</v>
      </c>
      <c r="E381" s="63">
        <v>0.89</v>
      </c>
      <c r="F381" s="60">
        <v>10.1</v>
      </c>
      <c r="G381" s="59">
        <v>12</v>
      </c>
      <c r="H381" s="61">
        <v>50490</v>
      </c>
      <c r="I381" s="61"/>
      <c r="J381" s="84">
        <f t="shared" si="28"/>
        <v>615473.1</v>
      </c>
      <c r="K381" s="84">
        <f t="shared" si="29"/>
        <v>44936.1</v>
      </c>
      <c r="L381" s="84">
        <f t="shared" si="30"/>
        <v>509949</v>
      </c>
      <c r="M381" s="84">
        <f t="shared" si="31"/>
        <v>605880</v>
      </c>
    </row>
    <row r="382" spans="1:16" s="68" customFormat="1" ht="13.5" customHeight="1" x14ac:dyDescent="0.2">
      <c r="A382" s="75" t="s">
        <v>16</v>
      </c>
      <c r="B382" s="83">
        <v>42656</v>
      </c>
      <c r="C382" s="58">
        <v>87</v>
      </c>
      <c r="D382" s="63">
        <v>12.19</v>
      </c>
      <c r="E382" s="63">
        <v>0.89</v>
      </c>
      <c r="F382" s="60">
        <v>10.1</v>
      </c>
      <c r="G382" s="59">
        <v>12</v>
      </c>
      <c r="H382" s="61">
        <v>49601</v>
      </c>
      <c r="I382" s="61"/>
      <c r="J382" s="84">
        <f t="shared" si="28"/>
        <v>604636.18999999994</v>
      </c>
      <c r="K382" s="84">
        <f t="shared" si="29"/>
        <v>44144.89</v>
      </c>
      <c r="L382" s="84">
        <f t="shared" si="30"/>
        <v>500970.1</v>
      </c>
      <c r="M382" s="84">
        <f t="shared" si="31"/>
        <v>595212</v>
      </c>
    </row>
    <row r="383" spans="1:16" s="68" customFormat="1" ht="13.5" customHeight="1" x14ac:dyDescent="0.2">
      <c r="A383" s="81" t="s">
        <v>15</v>
      </c>
      <c r="B383" s="93">
        <v>42657</v>
      </c>
      <c r="C383" s="35">
        <v>87</v>
      </c>
      <c r="D383" s="10">
        <v>12.53</v>
      </c>
      <c r="E383" s="10">
        <v>0.74</v>
      </c>
      <c r="F383" s="10">
        <v>9</v>
      </c>
      <c r="G383" s="10">
        <v>10</v>
      </c>
      <c r="H383" s="10">
        <v>106032</v>
      </c>
      <c r="I383" s="10">
        <v>0</v>
      </c>
      <c r="J383" s="84">
        <f t="shared" si="28"/>
        <v>1328580.96</v>
      </c>
      <c r="K383" s="84">
        <f t="shared" si="29"/>
        <v>78463.679999999993</v>
      </c>
      <c r="L383" s="84">
        <f t="shared" si="30"/>
        <v>954288</v>
      </c>
      <c r="M383" s="84">
        <f t="shared" si="31"/>
        <v>1060320</v>
      </c>
    </row>
    <row r="384" spans="1:16" s="68" customFormat="1" ht="13.5" customHeight="1" x14ac:dyDescent="0.2">
      <c r="A384" s="81" t="s">
        <v>15</v>
      </c>
      <c r="B384" s="93">
        <v>42657</v>
      </c>
      <c r="C384" s="35">
        <v>87</v>
      </c>
      <c r="D384" s="10">
        <v>12.53</v>
      </c>
      <c r="E384" s="10">
        <v>0.74</v>
      </c>
      <c r="F384" s="10">
        <v>9</v>
      </c>
      <c r="G384" s="10">
        <v>10</v>
      </c>
      <c r="H384" s="10">
        <v>23820</v>
      </c>
      <c r="I384" s="10">
        <v>0</v>
      </c>
      <c r="J384" s="84">
        <f t="shared" si="28"/>
        <v>298464.59999999998</v>
      </c>
      <c r="K384" s="84">
        <f t="shared" si="29"/>
        <v>17626.8</v>
      </c>
      <c r="L384" s="84">
        <f t="shared" si="30"/>
        <v>214380</v>
      </c>
      <c r="M384" s="84">
        <f t="shared" si="31"/>
        <v>238200</v>
      </c>
    </row>
    <row r="385" spans="1:13" s="68" customFormat="1" ht="13.5" customHeight="1" x14ac:dyDescent="0.2">
      <c r="A385" s="81" t="s">
        <v>17</v>
      </c>
      <c r="B385" s="93">
        <v>42658</v>
      </c>
      <c r="C385" s="35">
        <v>83.7</v>
      </c>
      <c r="D385" s="10">
        <v>12.13</v>
      </c>
      <c r="E385" s="33">
        <v>0.84</v>
      </c>
      <c r="F385" s="34">
        <v>10.199999999999999</v>
      </c>
      <c r="G385" s="10">
        <v>12</v>
      </c>
      <c r="H385" s="32">
        <v>92788</v>
      </c>
      <c r="I385" s="32"/>
      <c r="J385" s="84">
        <f t="shared" si="28"/>
        <v>1125518.4400000002</v>
      </c>
      <c r="K385" s="84">
        <f t="shared" si="29"/>
        <v>77941.919999999998</v>
      </c>
      <c r="L385" s="84">
        <f t="shared" si="30"/>
        <v>946437.6</v>
      </c>
      <c r="M385" s="84">
        <f t="shared" si="31"/>
        <v>1113456</v>
      </c>
    </row>
    <row r="386" spans="1:13" s="68" customFormat="1" ht="13.5" customHeight="1" x14ac:dyDescent="0.2">
      <c r="A386" s="75" t="s">
        <v>16</v>
      </c>
      <c r="B386" s="83">
        <v>42659</v>
      </c>
      <c r="C386" s="58">
        <v>87</v>
      </c>
      <c r="D386" s="59">
        <v>12.52</v>
      </c>
      <c r="E386" s="63">
        <v>0.66</v>
      </c>
      <c r="F386" s="60">
        <v>21.2</v>
      </c>
      <c r="G386" s="88">
        <v>30</v>
      </c>
      <c r="H386" s="61">
        <v>20363</v>
      </c>
      <c r="I386" s="61"/>
      <c r="J386" s="84">
        <f t="shared" si="28"/>
        <v>254944.75999999998</v>
      </c>
      <c r="K386" s="84">
        <f t="shared" si="29"/>
        <v>13439.58</v>
      </c>
      <c r="L386" s="84">
        <f t="shared" si="30"/>
        <v>431695.6</v>
      </c>
      <c r="M386" s="84">
        <f t="shared" si="31"/>
        <v>610890</v>
      </c>
    </row>
    <row r="387" spans="1:13" s="68" customFormat="1" ht="13.5" customHeight="1" x14ac:dyDescent="0.2">
      <c r="A387" s="81" t="s">
        <v>15</v>
      </c>
      <c r="B387" s="93">
        <v>42660</v>
      </c>
      <c r="C387" s="35">
        <v>87</v>
      </c>
      <c r="D387" s="10">
        <v>12.76</v>
      </c>
      <c r="E387" s="10">
        <v>0.59</v>
      </c>
      <c r="F387" s="10">
        <v>19</v>
      </c>
      <c r="G387" s="10">
        <v>26</v>
      </c>
      <c r="H387" s="10">
        <v>25530</v>
      </c>
      <c r="I387" s="10">
        <v>0</v>
      </c>
      <c r="J387" s="84">
        <f t="shared" si="28"/>
        <v>325762.8</v>
      </c>
      <c r="K387" s="84">
        <f t="shared" si="29"/>
        <v>15062.699999999999</v>
      </c>
      <c r="L387" s="84">
        <f t="shared" si="30"/>
        <v>485070</v>
      </c>
      <c r="M387" s="84">
        <f t="shared" si="31"/>
        <v>663780</v>
      </c>
    </row>
    <row r="388" spans="1:13" s="68" customFormat="1" ht="13.5" hidden="1" customHeight="1" x14ac:dyDescent="0.2">
      <c r="A388" s="75" t="s">
        <v>16</v>
      </c>
      <c r="B388" s="89">
        <v>42661</v>
      </c>
      <c r="C388" s="90" t="s">
        <v>18</v>
      </c>
      <c r="D388" s="59"/>
      <c r="E388" s="59"/>
      <c r="F388" s="60"/>
      <c r="G388" s="59"/>
      <c r="H388" s="61"/>
      <c r="I388" s="61">
        <v>15117</v>
      </c>
      <c r="J388" s="84">
        <f t="shared" si="28"/>
        <v>0</v>
      </c>
      <c r="K388" s="84">
        <f t="shared" si="29"/>
        <v>0</v>
      </c>
      <c r="L388" s="84">
        <f t="shared" si="30"/>
        <v>0</v>
      </c>
      <c r="M388" s="84">
        <f t="shared" si="31"/>
        <v>0</v>
      </c>
    </row>
    <row r="389" spans="1:13" s="68" customFormat="1" ht="13.5" hidden="1" customHeight="1" x14ac:dyDescent="0.2">
      <c r="A389" s="85" t="s">
        <v>15</v>
      </c>
      <c r="B389" s="86">
        <v>42661</v>
      </c>
      <c r="C389" s="46" t="s">
        <v>18</v>
      </c>
      <c r="D389" s="1"/>
      <c r="E389" s="1"/>
      <c r="F389" s="1"/>
      <c r="G389" s="1"/>
      <c r="H389" s="10">
        <v>0</v>
      </c>
      <c r="I389" s="10">
        <v>15013</v>
      </c>
      <c r="J389" s="84">
        <f t="shared" si="28"/>
        <v>0</v>
      </c>
      <c r="K389" s="84">
        <f t="shared" si="29"/>
        <v>0</v>
      </c>
      <c r="L389" s="84">
        <f t="shared" si="30"/>
        <v>0</v>
      </c>
      <c r="M389" s="84">
        <f t="shared" si="31"/>
        <v>0</v>
      </c>
    </row>
    <row r="390" spans="1:13" s="68" customFormat="1" ht="13.5" hidden="1" customHeight="1" x14ac:dyDescent="0.2">
      <c r="A390" s="87" t="s">
        <v>17</v>
      </c>
      <c r="B390" s="86">
        <v>42662</v>
      </c>
      <c r="C390" s="35" t="s">
        <v>18</v>
      </c>
      <c r="D390" s="10"/>
      <c r="E390" s="33"/>
      <c r="F390" s="10"/>
      <c r="G390" s="10"/>
      <c r="H390" s="32"/>
      <c r="I390" s="32">
        <v>19784</v>
      </c>
      <c r="J390" s="84">
        <f t="shared" si="28"/>
        <v>0</v>
      </c>
      <c r="K390" s="84">
        <f t="shared" si="29"/>
        <v>0</v>
      </c>
      <c r="L390" s="84">
        <f t="shared" si="30"/>
        <v>0</v>
      </c>
      <c r="M390" s="84">
        <f t="shared" si="31"/>
        <v>0</v>
      </c>
    </row>
    <row r="391" spans="1:13" s="68" customFormat="1" ht="13.5" hidden="1" customHeight="1" x14ac:dyDescent="0.2">
      <c r="A391" s="85" t="s">
        <v>15</v>
      </c>
      <c r="B391" s="86">
        <v>42663</v>
      </c>
      <c r="C391" s="35" t="s">
        <v>18</v>
      </c>
      <c r="D391" s="1"/>
      <c r="E391" s="1"/>
      <c r="F391" s="1"/>
      <c r="G391" s="1"/>
      <c r="H391" s="10">
        <v>0</v>
      </c>
      <c r="I391" s="10">
        <v>19915</v>
      </c>
      <c r="J391" s="84">
        <f t="shared" si="28"/>
        <v>0</v>
      </c>
      <c r="K391" s="84">
        <f t="shared" si="29"/>
        <v>0</v>
      </c>
      <c r="L391" s="84">
        <f t="shared" si="30"/>
        <v>0</v>
      </c>
      <c r="M391" s="84">
        <f t="shared" si="31"/>
        <v>0</v>
      </c>
    </row>
    <row r="392" spans="1:13" s="68" customFormat="1" ht="13.5" customHeight="1" x14ac:dyDescent="0.2">
      <c r="A392" s="75" t="s">
        <v>16</v>
      </c>
      <c r="B392" s="83">
        <v>42665</v>
      </c>
      <c r="C392" s="58">
        <v>87</v>
      </c>
      <c r="D392" s="59">
        <v>11.79</v>
      </c>
      <c r="E392" s="59">
        <v>0.85</v>
      </c>
      <c r="F392" s="60">
        <v>20.100000000000001</v>
      </c>
      <c r="G392" s="59">
        <v>19</v>
      </c>
      <c r="H392" s="61">
        <v>59432</v>
      </c>
      <c r="I392" s="61"/>
      <c r="J392" s="84">
        <f t="shared" si="28"/>
        <v>700703.27999999991</v>
      </c>
      <c r="K392" s="84">
        <f t="shared" si="29"/>
        <v>50517.2</v>
      </c>
      <c r="L392" s="84">
        <f t="shared" si="30"/>
        <v>1194583.2000000002</v>
      </c>
      <c r="M392" s="84">
        <f t="shared" si="31"/>
        <v>1129208</v>
      </c>
    </row>
    <row r="393" spans="1:13" s="68" customFormat="1" ht="13.5" customHeight="1" x14ac:dyDescent="0.2">
      <c r="A393" s="75" t="s">
        <v>16</v>
      </c>
      <c r="B393" s="83">
        <v>42665</v>
      </c>
      <c r="C393" s="58">
        <v>87</v>
      </c>
      <c r="D393" s="59">
        <v>11.79</v>
      </c>
      <c r="E393" s="63">
        <v>0.85</v>
      </c>
      <c r="F393" s="60">
        <v>20.100000000000001</v>
      </c>
      <c r="G393" s="59">
        <v>19</v>
      </c>
      <c r="H393" s="61">
        <v>60095</v>
      </c>
      <c r="I393" s="61"/>
      <c r="J393" s="84">
        <f t="shared" si="28"/>
        <v>708520.04999999993</v>
      </c>
      <c r="K393" s="84">
        <f t="shared" si="29"/>
        <v>51080.75</v>
      </c>
      <c r="L393" s="84">
        <f t="shared" si="30"/>
        <v>1207909.5</v>
      </c>
      <c r="M393" s="84">
        <f t="shared" si="31"/>
        <v>1141805</v>
      </c>
    </row>
    <row r="394" spans="1:13" s="68" customFormat="1" ht="13.5" customHeight="1" x14ac:dyDescent="0.2">
      <c r="A394" s="75" t="s">
        <v>16</v>
      </c>
      <c r="B394" s="83">
        <v>42666</v>
      </c>
      <c r="C394" s="58">
        <v>87</v>
      </c>
      <c r="D394" s="59">
        <v>12.26</v>
      </c>
      <c r="E394" s="63">
        <v>0.61</v>
      </c>
      <c r="F394" s="60">
        <v>22.8</v>
      </c>
      <c r="G394" s="59">
        <v>14</v>
      </c>
      <c r="H394" s="61">
        <v>25789</v>
      </c>
      <c r="I394" s="61"/>
      <c r="J394" s="84">
        <f t="shared" si="28"/>
        <v>316173.14</v>
      </c>
      <c r="K394" s="84">
        <f t="shared" si="29"/>
        <v>15731.289999999999</v>
      </c>
      <c r="L394" s="84">
        <f t="shared" si="30"/>
        <v>587989.20000000007</v>
      </c>
      <c r="M394" s="84">
        <f t="shared" si="31"/>
        <v>361046</v>
      </c>
    </row>
    <row r="395" spans="1:13" s="68" customFormat="1" ht="13.5" customHeight="1" x14ac:dyDescent="0.2">
      <c r="A395" s="75" t="s">
        <v>16</v>
      </c>
      <c r="B395" s="83">
        <v>42666</v>
      </c>
      <c r="C395" s="58">
        <v>91</v>
      </c>
      <c r="D395" s="59">
        <v>12.18</v>
      </c>
      <c r="E395" s="63">
        <v>0.32</v>
      </c>
      <c r="F395" s="60">
        <v>16.899999999999999</v>
      </c>
      <c r="G395" s="59">
        <v>7</v>
      </c>
      <c r="H395" s="61">
        <v>20294</v>
      </c>
      <c r="I395" s="61"/>
      <c r="J395" s="84">
        <f t="shared" si="28"/>
        <v>247180.91999999998</v>
      </c>
      <c r="K395" s="84">
        <f t="shared" si="29"/>
        <v>6494.08</v>
      </c>
      <c r="L395" s="84">
        <f t="shared" si="30"/>
        <v>342968.6</v>
      </c>
      <c r="M395" s="84">
        <f t="shared" si="31"/>
        <v>142058</v>
      </c>
    </row>
    <row r="396" spans="1:13" s="68" customFormat="1" ht="13.5" customHeight="1" x14ac:dyDescent="0.2">
      <c r="A396" s="81" t="s">
        <v>15</v>
      </c>
      <c r="B396" s="93">
        <v>42666</v>
      </c>
      <c r="C396" s="35">
        <v>87</v>
      </c>
      <c r="D396" s="10">
        <v>12.23</v>
      </c>
      <c r="E396" s="10">
        <v>0.71</v>
      </c>
      <c r="F396" s="10">
        <v>18.2</v>
      </c>
      <c r="G396" s="10">
        <v>17</v>
      </c>
      <c r="H396" s="10">
        <v>89654</v>
      </c>
      <c r="I396" s="10">
        <v>0</v>
      </c>
      <c r="J396" s="84">
        <f t="shared" si="28"/>
        <v>1096468.42</v>
      </c>
      <c r="K396" s="84">
        <f t="shared" si="29"/>
        <v>63654.34</v>
      </c>
      <c r="L396" s="84">
        <f t="shared" si="30"/>
        <v>1631702.8</v>
      </c>
      <c r="M396" s="84">
        <f t="shared" si="31"/>
        <v>1524118</v>
      </c>
    </row>
    <row r="397" spans="1:13" s="68" customFormat="1" ht="13.5" customHeight="1" x14ac:dyDescent="0.2">
      <c r="A397" s="81" t="s">
        <v>15</v>
      </c>
      <c r="B397" s="93">
        <v>42666</v>
      </c>
      <c r="C397" s="35">
        <v>87</v>
      </c>
      <c r="D397" s="10">
        <v>12.23</v>
      </c>
      <c r="E397" s="10">
        <v>0.71</v>
      </c>
      <c r="F397" s="10">
        <v>18.2</v>
      </c>
      <c r="G397" s="10">
        <v>17</v>
      </c>
      <c r="H397" s="10">
        <v>32133</v>
      </c>
      <c r="I397" s="10">
        <v>0</v>
      </c>
      <c r="J397" s="84">
        <f t="shared" si="28"/>
        <v>392986.59</v>
      </c>
      <c r="K397" s="84">
        <f t="shared" si="29"/>
        <v>22814.43</v>
      </c>
      <c r="L397" s="84">
        <f t="shared" si="30"/>
        <v>584820.6</v>
      </c>
      <c r="M397" s="84">
        <f t="shared" si="31"/>
        <v>546261</v>
      </c>
    </row>
    <row r="398" spans="1:13" s="68" customFormat="1" ht="13.5" customHeight="1" x14ac:dyDescent="0.2">
      <c r="A398" s="81" t="s">
        <v>17</v>
      </c>
      <c r="B398" s="93">
        <v>42667</v>
      </c>
      <c r="C398" s="35">
        <v>83.7</v>
      </c>
      <c r="D398" s="10">
        <v>11.85</v>
      </c>
      <c r="E398" s="33">
        <v>0.84</v>
      </c>
      <c r="F398" s="34">
        <v>20.399999999999999</v>
      </c>
      <c r="G398" s="10">
        <v>20</v>
      </c>
      <c r="H398" s="32">
        <v>72880</v>
      </c>
      <c r="I398" s="32"/>
      <c r="J398" s="84">
        <f t="shared" si="28"/>
        <v>863628</v>
      </c>
      <c r="K398" s="84">
        <f t="shared" si="29"/>
        <v>61219.199999999997</v>
      </c>
      <c r="L398" s="84">
        <f t="shared" si="30"/>
        <v>1486752</v>
      </c>
      <c r="M398" s="84">
        <f t="shared" si="31"/>
        <v>1457600</v>
      </c>
    </row>
    <row r="399" spans="1:13" s="68" customFormat="1" ht="13.5" customHeight="1" x14ac:dyDescent="0.2">
      <c r="A399" s="81" t="s">
        <v>15</v>
      </c>
      <c r="B399" s="93">
        <v>42668</v>
      </c>
      <c r="C399" s="35">
        <v>87</v>
      </c>
      <c r="D399" s="10">
        <v>12.43</v>
      </c>
      <c r="E399" s="10">
        <v>0.56999999999999995</v>
      </c>
      <c r="F399" s="10">
        <v>20.6</v>
      </c>
      <c r="G399" s="10">
        <v>12</v>
      </c>
      <c r="H399" s="10">
        <v>25553</v>
      </c>
      <c r="I399" s="10">
        <v>0</v>
      </c>
      <c r="J399" s="84">
        <f t="shared" si="28"/>
        <v>317623.78999999998</v>
      </c>
      <c r="K399" s="84">
        <f t="shared" si="29"/>
        <v>14565.21</v>
      </c>
      <c r="L399" s="84">
        <f t="shared" si="30"/>
        <v>526391.80000000005</v>
      </c>
      <c r="M399" s="84">
        <f t="shared" si="31"/>
        <v>306636</v>
      </c>
    </row>
    <row r="400" spans="1:13" s="68" customFormat="1" ht="13.5" customHeight="1" x14ac:dyDescent="0.2">
      <c r="A400" s="81" t="s">
        <v>15</v>
      </c>
      <c r="B400" s="93">
        <v>42668</v>
      </c>
      <c r="C400" s="35">
        <v>91</v>
      </c>
      <c r="D400" s="10">
        <v>12.52</v>
      </c>
      <c r="E400" s="10">
        <v>0.28999999999999998</v>
      </c>
      <c r="F400" s="10">
        <v>15.3</v>
      </c>
      <c r="G400" s="10">
        <v>6</v>
      </c>
      <c r="H400" s="10">
        <v>20177</v>
      </c>
      <c r="I400" s="10">
        <v>0</v>
      </c>
      <c r="J400" s="84">
        <f t="shared" si="28"/>
        <v>252616.03999999998</v>
      </c>
      <c r="K400" s="84">
        <f t="shared" si="29"/>
        <v>5851.33</v>
      </c>
      <c r="L400" s="84">
        <f t="shared" si="30"/>
        <v>308708.10000000003</v>
      </c>
      <c r="M400" s="84">
        <f t="shared" si="31"/>
        <v>121062</v>
      </c>
    </row>
    <row r="401" spans="1:13" s="68" customFormat="1" ht="13.5" customHeight="1" x14ac:dyDescent="0.2">
      <c r="A401" s="75" t="s">
        <v>16</v>
      </c>
      <c r="B401" s="83">
        <v>42669</v>
      </c>
      <c r="C401" s="58">
        <v>87</v>
      </c>
      <c r="D401" s="59">
        <v>12.76</v>
      </c>
      <c r="E401" s="63">
        <v>0.62</v>
      </c>
      <c r="F401" s="60">
        <v>22.9</v>
      </c>
      <c r="G401" s="59">
        <v>19</v>
      </c>
      <c r="H401" s="61">
        <v>16942</v>
      </c>
      <c r="I401" s="61"/>
      <c r="J401" s="84">
        <f t="shared" si="28"/>
        <v>216179.91999999998</v>
      </c>
      <c r="K401" s="84">
        <f t="shared" si="29"/>
        <v>10504.039999999999</v>
      </c>
      <c r="L401" s="84">
        <f t="shared" si="30"/>
        <v>387971.8</v>
      </c>
      <c r="M401" s="84">
        <f t="shared" si="31"/>
        <v>321898</v>
      </c>
    </row>
    <row r="402" spans="1:13" s="68" customFormat="1" ht="13.5" customHeight="1" x14ac:dyDescent="0.2">
      <c r="A402" s="75" t="s">
        <v>13</v>
      </c>
      <c r="B402" s="93">
        <v>42669</v>
      </c>
      <c r="C402" s="46">
        <v>88</v>
      </c>
      <c r="D402" s="1">
        <v>12.77</v>
      </c>
      <c r="E402" s="10">
        <v>0.54</v>
      </c>
      <c r="F402" s="10">
        <v>14.8</v>
      </c>
      <c r="G402" s="10">
        <v>18</v>
      </c>
      <c r="H402" s="31">
        <v>93313</v>
      </c>
      <c r="I402" s="1"/>
      <c r="J402" s="84">
        <f t="shared" si="28"/>
        <v>1191607.01</v>
      </c>
      <c r="K402" s="84">
        <f t="shared" si="29"/>
        <v>50389.020000000004</v>
      </c>
      <c r="L402" s="84">
        <f t="shared" si="30"/>
        <v>1381032.4000000001</v>
      </c>
      <c r="M402" s="84">
        <f t="shared" si="31"/>
        <v>1679634</v>
      </c>
    </row>
    <row r="403" spans="1:13" s="68" customFormat="1" ht="13.5" hidden="1" customHeight="1" x14ac:dyDescent="0.2">
      <c r="A403" s="87" t="s">
        <v>17</v>
      </c>
      <c r="B403" s="92">
        <v>42671</v>
      </c>
      <c r="C403" s="35" t="s">
        <v>18</v>
      </c>
      <c r="D403" s="10"/>
      <c r="E403" s="33"/>
      <c r="F403" s="34"/>
      <c r="G403" s="10"/>
      <c r="H403" s="32"/>
      <c r="I403" s="32">
        <v>19700</v>
      </c>
      <c r="J403" s="84">
        <f t="shared" si="28"/>
        <v>0</v>
      </c>
      <c r="K403" s="84">
        <f t="shared" si="29"/>
        <v>0</v>
      </c>
      <c r="L403" s="84">
        <f t="shared" si="30"/>
        <v>0</v>
      </c>
      <c r="M403" s="84">
        <f t="shared" si="31"/>
        <v>0</v>
      </c>
    </row>
    <row r="404" spans="1:13" s="68" customFormat="1" ht="13.5" hidden="1" customHeight="1" x14ac:dyDescent="0.2">
      <c r="A404" s="75" t="s">
        <v>16</v>
      </c>
      <c r="B404" s="91">
        <v>42673</v>
      </c>
      <c r="C404" s="58" t="s">
        <v>18</v>
      </c>
      <c r="D404" s="59"/>
      <c r="E404" s="63"/>
      <c r="F404" s="60"/>
      <c r="G404" s="59"/>
      <c r="H404" s="61"/>
      <c r="I404" s="61">
        <v>15042</v>
      </c>
      <c r="J404" s="84">
        <f t="shared" si="28"/>
        <v>0</v>
      </c>
      <c r="K404" s="84">
        <f t="shared" si="29"/>
        <v>0</v>
      </c>
      <c r="L404" s="84">
        <f t="shared" si="30"/>
        <v>0</v>
      </c>
      <c r="M404" s="84">
        <f t="shared" si="31"/>
        <v>0</v>
      </c>
    </row>
    <row r="405" spans="1:13" s="68" customFormat="1" ht="13.5" hidden="1" customHeight="1" x14ac:dyDescent="0.2">
      <c r="A405" s="85" t="s">
        <v>15</v>
      </c>
      <c r="B405" s="86">
        <v>42673</v>
      </c>
      <c r="C405" s="46" t="s">
        <v>18</v>
      </c>
      <c r="D405" s="1"/>
      <c r="E405" s="1"/>
      <c r="F405" s="1"/>
      <c r="G405" s="1"/>
      <c r="H405" s="10">
        <v>0</v>
      </c>
      <c r="I405" s="10">
        <v>14893</v>
      </c>
      <c r="J405" s="84">
        <f t="shared" si="28"/>
        <v>0</v>
      </c>
      <c r="K405" s="84">
        <f t="shared" si="29"/>
        <v>0</v>
      </c>
      <c r="L405" s="84">
        <f t="shared" si="30"/>
        <v>0</v>
      </c>
      <c r="M405" s="84">
        <f t="shared" si="31"/>
        <v>0</v>
      </c>
    </row>
    <row r="406" spans="1:13" s="68" customFormat="1" ht="13.5" customHeight="1" x14ac:dyDescent="0.2">
      <c r="A406" s="75" t="s">
        <v>16</v>
      </c>
      <c r="B406" s="83">
        <v>42674</v>
      </c>
      <c r="C406" s="58">
        <v>91</v>
      </c>
      <c r="D406" s="59">
        <v>12.18</v>
      </c>
      <c r="E406" s="63">
        <v>0.33</v>
      </c>
      <c r="F406" s="60">
        <v>16.8</v>
      </c>
      <c r="G406" s="59">
        <v>7</v>
      </c>
      <c r="H406" s="61">
        <v>5034</v>
      </c>
      <c r="I406" s="61"/>
      <c r="J406" s="84">
        <f t="shared" si="28"/>
        <v>61314.119999999995</v>
      </c>
      <c r="K406" s="84">
        <f t="shared" si="29"/>
        <v>1661.22</v>
      </c>
      <c r="L406" s="84">
        <f t="shared" si="30"/>
        <v>84571.199999999997</v>
      </c>
      <c r="M406" s="84">
        <f t="shared" si="31"/>
        <v>35238</v>
      </c>
    </row>
    <row r="407" spans="1:13" s="68" customFormat="1" ht="13.5" customHeight="1" x14ac:dyDescent="0.2">
      <c r="A407" s="75" t="s">
        <v>16</v>
      </c>
      <c r="B407" s="83">
        <v>42675</v>
      </c>
      <c r="C407" s="58">
        <v>87</v>
      </c>
      <c r="D407" s="59">
        <v>12.92</v>
      </c>
      <c r="E407" s="59">
        <v>0.82</v>
      </c>
      <c r="F407" s="60">
        <v>25</v>
      </c>
      <c r="G407" s="59">
        <v>7</v>
      </c>
      <c r="H407" s="61">
        <v>85347</v>
      </c>
      <c r="I407" s="61"/>
      <c r="J407" s="84">
        <f t="shared" si="28"/>
        <v>1102683.24</v>
      </c>
      <c r="K407" s="84">
        <f t="shared" si="29"/>
        <v>69984.539999999994</v>
      </c>
      <c r="L407" s="84">
        <f t="shared" si="30"/>
        <v>2133675</v>
      </c>
      <c r="M407" s="84">
        <f t="shared" si="31"/>
        <v>597429</v>
      </c>
    </row>
    <row r="408" spans="1:13" s="68" customFormat="1" ht="13.5" customHeight="1" x14ac:dyDescent="0.2">
      <c r="A408" s="81" t="s">
        <v>15</v>
      </c>
      <c r="B408" s="93">
        <v>42677</v>
      </c>
      <c r="C408" s="35">
        <v>87</v>
      </c>
      <c r="D408" s="10">
        <v>12.91</v>
      </c>
      <c r="E408" s="10">
        <v>0.86</v>
      </c>
      <c r="F408" s="10">
        <v>27.6</v>
      </c>
      <c r="G408" s="10">
        <v>6</v>
      </c>
      <c r="H408" s="10">
        <v>100283</v>
      </c>
      <c r="I408" s="10">
        <v>0</v>
      </c>
      <c r="J408" s="84">
        <f t="shared" si="28"/>
        <v>1294653.53</v>
      </c>
      <c r="K408" s="84">
        <f t="shared" si="29"/>
        <v>86243.38</v>
      </c>
      <c r="L408" s="84">
        <f t="shared" si="30"/>
        <v>2767810.8000000003</v>
      </c>
      <c r="M408" s="84">
        <f t="shared" si="31"/>
        <v>601698</v>
      </c>
    </row>
    <row r="409" spans="1:13" s="68" customFormat="1" ht="13.5" customHeight="1" x14ac:dyDescent="0.2">
      <c r="A409" s="81" t="s">
        <v>15</v>
      </c>
      <c r="B409" s="93">
        <v>42677</v>
      </c>
      <c r="C409" s="35">
        <v>87</v>
      </c>
      <c r="D409" s="10">
        <v>12.91</v>
      </c>
      <c r="E409" s="10">
        <v>0.86</v>
      </c>
      <c r="F409" s="10">
        <v>27.6</v>
      </c>
      <c r="G409" s="10">
        <v>6</v>
      </c>
      <c r="H409" s="10">
        <v>49677</v>
      </c>
      <c r="I409" s="10">
        <v>0</v>
      </c>
      <c r="J409" s="84">
        <f t="shared" si="28"/>
        <v>641330.07000000007</v>
      </c>
      <c r="K409" s="84">
        <f t="shared" si="29"/>
        <v>42722.22</v>
      </c>
      <c r="L409" s="84">
        <f t="shared" si="30"/>
        <v>1371085.2000000002</v>
      </c>
      <c r="M409" s="84">
        <f t="shared" si="31"/>
        <v>298062</v>
      </c>
    </row>
    <row r="410" spans="1:13" s="68" customFormat="1" ht="13.5" hidden="1" customHeight="1" x14ac:dyDescent="0.2">
      <c r="A410" s="87" t="s">
        <v>17</v>
      </c>
      <c r="B410" s="93">
        <v>42680</v>
      </c>
      <c r="C410" s="35" t="s">
        <v>18</v>
      </c>
      <c r="D410" s="10"/>
      <c r="E410" s="33"/>
      <c r="F410" s="34"/>
      <c r="G410" s="10"/>
      <c r="H410" s="32"/>
      <c r="I410" s="32">
        <v>19941</v>
      </c>
      <c r="J410" s="84">
        <f t="shared" si="28"/>
        <v>0</v>
      </c>
      <c r="K410" s="84">
        <f t="shared" si="29"/>
        <v>0</v>
      </c>
      <c r="L410" s="84">
        <f t="shared" si="30"/>
        <v>0</v>
      </c>
      <c r="M410" s="84">
        <f t="shared" si="31"/>
        <v>0</v>
      </c>
    </row>
    <row r="411" spans="1:13" s="68" customFormat="1" ht="13.5" hidden="1" customHeight="1" x14ac:dyDescent="0.2">
      <c r="A411" s="75" t="s">
        <v>16</v>
      </c>
      <c r="B411" s="83">
        <v>42681</v>
      </c>
      <c r="C411" s="58" t="s">
        <v>18</v>
      </c>
      <c r="D411" s="59"/>
      <c r="E411" s="63"/>
      <c r="F411" s="60"/>
      <c r="G411" s="59"/>
      <c r="H411" s="61"/>
      <c r="I411" s="61">
        <v>14995</v>
      </c>
      <c r="J411" s="84">
        <f t="shared" si="28"/>
        <v>0</v>
      </c>
      <c r="K411" s="84">
        <f t="shared" si="29"/>
        <v>0</v>
      </c>
      <c r="L411" s="84">
        <f t="shared" si="30"/>
        <v>0</v>
      </c>
      <c r="M411" s="84">
        <f t="shared" si="31"/>
        <v>0</v>
      </c>
    </row>
    <row r="412" spans="1:13" s="68" customFormat="1" ht="13.5" hidden="1" customHeight="1" x14ac:dyDescent="0.2">
      <c r="A412" s="85" t="s">
        <v>15</v>
      </c>
      <c r="B412" s="93">
        <v>42682</v>
      </c>
      <c r="C412" s="46" t="s">
        <v>18</v>
      </c>
      <c r="D412" s="1"/>
      <c r="E412" s="1"/>
      <c r="F412" s="1"/>
      <c r="G412" s="1"/>
      <c r="H412" s="10">
        <v>0</v>
      </c>
      <c r="I412" s="10">
        <v>25356</v>
      </c>
      <c r="J412" s="84">
        <f t="shared" si="28"/>
        <v>0</v>
      </c>
      <c r="K412" s="84">
        <f t="shared" si="29"/>
        <v>0</v>
      </c>
      <c r="L412" s="84">
        <f t="shared" si="30"/>
        <v>0</v>
      </c>
      <c r="M412" s="84">
        <f t="shared" si="31"/>
        <v>0</v>
      </c>
    </row>
    <row r="413" spans="1:13" s="68" customFormat="1" ht="13.5" customHeight="1" x14ac:dyDescent="0.2">
      <c r="A413" s="75" t="s">
        <v>16</v>
      </c>
      <c r="B413" s="83">
        <v>42684</v>
      </c>
      <c r="C413" s="58">
        <v>87</v>
      </c>
      <c r="D413" s="59">
        <v>14.07</v>
      </c>
      <c r="E413" s="59">
        <v>0.54</v>
      </c>
      <c r="F413" s="60">
        <v>11.3</v>
      </c>
      <c r="G413" s="59">
        <v>8</v>
      </c>
      <c r="H413" s="61">
        <v>64871</v>
      </c>
      <c r="I413" s="61"/>
      <c r="J413" s="84">
        <f t="shared" si="28"/>
        <v>912734.97</v>
      </c>
      <c r="K413" s="84">
        <f t="shared" si="29"/>
        <v>35030.340000000004</v>
      </c>
      <c r="L413" s="84">
        <f t="shared" si="30"/>
        <v>733042.3</v>
      </c>
      <c r="M413" s="84">
        <f t="shared" si="31"/>
        <v>518968</v>
      </c>
    </row>
    <row r="414" spans="1:13" s="68" customFormat="1" ht="13.5" customHeight="1" x14ac:dyDescent="0.2">
      <c r="A414" s="75" t="s">
        <v>16</v>
      </c>
      <c r="B414" s="83">
        <v>42684</v>
      </c>
      <c r="C414" s="58">
        <v>87</v>
      </c>
      <c r="D414" s="63">
        <v>14.07</v>
      </c>
      <c r="E414" s="59">
        <v>0.54</v>
      </c>
      <c r="F414" s="60">
        <v>11.3</v>
      </c>
      <c r="G414" s="59">
        <v>8</v>
      </c>
      <c r="H414" s="61">
        <v>44920</v>
      </c>
      <c r="I414" s="61"/>
      <c r="J414" s="84">
        <f t="shared" si="28"/>
        <v>632024.4</v>
      </c>
      <c r="K414" s="84">
        <f t="shared" si="29"/>
        <v>24256.800000000003</v>
      </c>
      <c r="L414" s="84">
        <f t="shared" si="30"/>
        <v>507596.00000000006</v>
      </c>
      <c r="M414" s="84">
        <f t="shared" si="31"/>
        <v>359360</v>
      </c>
    </row>
    <row r="415" spans="1:13" s="68" customFormat="1" ht="13.5" customHeight="1" x14ac:dyDescent="0.2">
      <c r="A415" s="81" t="s">
        <v>15</v>
      </c>
      <c r="B415" s="93">
        <v>42684</v>
      </c>
      <c r="C415" s="35">
        <v>87</v>
      </c>
      <c r="D415" s="10">
        <v>13.72</v>
      </c>
      <c r="E415" s="10">
        <v>0.5</v>
      </c>
      <c r="F415" s="10">
        <v>10.1</v>
      </c>
      <c r="G415" s="10">
        <v>7</v>
      </c>
      <c r="H415" s="10">
        <v>89652</v>
      </c>
      <c r="I415" s="10">
        <v>0</v>
      </c>
      <c r="J415" s="84">
        <f t="shared" si="28"/>
        <v>1230025.44</v>
      </c>
      <c r="K415" s="84">
        <f t="shared" si="29"/>
        <v>44826</v>
      </c>
      <c r="L415" s="84">
        <f t="shared" si="30"/>
        <v>905485.2</v>
      </c>
      <c r="M415" s="84">
        <f t="shared" si="31"/>
        <v>627564</v>
      </c>
    </row>
    <row r="416" spans="1:13" s="68" customFormat="1" ht="13.5" customHeight="1" x14ac:dyDescent="0.2">
      <c r="A416" s="81" t="s">
        <v>15</v>
      </c>
      <c r="B416" s="93">
        <v>42684</v>
      </c>
      <c r="C416" s="35">
        <v>87</v>
      </c>
      <c r="D416" s="10">
        <v>13.72</v>
      </c>
      <c r="E416" s="10">
        <v>0.5</v>
      </c>
      <c r="F416" s="10">
        <v>10.1</v>
      </c>
      <c r="G416" s="10">
        <v>7</v>
      </c>
      <c r="H416" s="10">
        <v>40040</v>
      </c>
      <c r="I416" s="10">
        <v>0</v>
      </c>
      <c r="J416" s="84">
        <f t="shared" si="28"/>
        <v>549348.80000000005</v>
      </c>
      <c r="K416" s="84">
        <f t="shared" si="29"/>
        <v>20020</v>
      </c>
      <c r="L416" s="84">
        <f t="shared" si="30"/>
        <v>404404</v>
      </c>
      <c r="M416" s="84">
        <f t="shared" si="31"/>
        <v>280280</v>
      </c>
    </row>
    <row r="417" spans="1:13" s="68" customFormat="1" ht="13.5" customHeight="1" x14ac:dyDescent="0.2">
      <c r="A417" s="81" t="s">
        <v>17</v>
      </c>
      <c r="B417" s="93">
        <v>42685</v>
      </c>
      <c r="C417" s="35">
        <v>83.6</v>
      </c>
      <c r="D417" s="10">
        <v>14.07</v>
      </c>
      <c r="E417" s="33">
        <v>0.54</v>
      </c>
      <c r="F417" s="34">
        <v>11.3</v>
      </c>
      <c r="G417" s="10">
        <v>8</v>
      </c>
      <c r="H417" s="32">
        <v>75023</v>
      </c>
      <c r="I417" s="32"/>
      <c r="J417" s="84">
        <f t="shared" si="28"/>
        <v>1055573.6100000001</v>
      </c>
      <c r="K417" s="84">
        <f t="shared" si="29"/>
        <v>40512.420000000006</v>
      </c>
      <c r="L417" s="84">
        <f t="shared" si="30"/>
        <v>847759.9</v>
      </c>
      <c r="M417" s="84">
        <f t="shared" si="31"/>
        <v>600184</v>
      </c>
    </row>
    <row r="418" spans="1:13" s="68" customFormat="1" ht="13.5" hidden="1" customHeight="1" x14ac:dyDescent="0.2">
      <c r="A418" s="75" t="s">
        <v>13</v>
      </c>
      <c r="B418" s="93">
        <v>42686</v>
      </c>
      <c r="C418" s="35" t="s">
        <v>18</v>
      </c>
      <c r="D418" s="10" t="s">
        <v>14</v>
      </c>
      <c r="E418" s="10" t="s">
        <v>14</v>
      </c>
      <c r="F418" s="10" t="s">
        <v>14</v>
      </c>
      <c r="G418" s="10" t="s">
        <v>14</v>
      </c>
      <c r="H418" s="31" t="s">
        <v>14</v>
      </c>
      <c r="I418" s="32">
        <v>27095</v>
      </c>
      <c r="J418" s="84">
        <v>0</v>
      </c>
      <c r="K418" s="84">
        <v>0</v>
      </c>
      <c r="L418" s="84">
        <v>0</v>
      </c>
      <c r="M418" s="84">
        <v>0</v>
      </c>
    </row>
    <row r="419" spans="1:13" s="68" customFormat="1" ht="13.5" customHeight="1" x14ac:dyDescent="0.2">
      <c r="A419" s="75" t="s">
        <v>13</v>
      </c>
      <c r="B419" s="93">
        <v>42686</v>
      </c>
      <c r="C419" s="35">
        <v>87.2</v>
      </c>
      <c r="D419" s="10">
        <v>12.46</v>
      </c>
      <c r="E419" s="10">
        <v>0.66</v>
      </c>
      <c r="F419" s="10">
        <v>17.100000000000001</v>
      </c>
      <c r="G419" s="10">
        <v>15</v>
      </c>
      <c r="H419" s="31">
        <v>81125</v>
      </c>
      <c r="I419" s="32" t="s">
        <v>14</v>
      </c>
      <c r="J419" s="84">
        <f t="shared" si="28"/>
        <v>1010817.5000000001</v>
      </c>
      <c r="K419" s="84">
        <f t="shared" si="29"/>
        <v>53542.5</v>
      </c>
      <c r="L419" s="84">
        <f t="shared" si="30"/>
        <v>1387237.5</v>
      </c>
      <c r="M419" s="84">
        <f t="shared" si="31"/>
        <v>1216875</v>
      </c>
    </row>
    <row r="420" spans="1:13" s="68" customFormat="1" ht="13.5" customHeight="1" x14ac:dyDescent="0.2">
      <c r="A420" s="75" t="s">
        <v>16</v>
      </c>
      <c r="B420" s="83">
        <v>42688</v>
      </c>
      <c r="C420" s="58">
        <v>87</v>
      </c>
      <c r="D420" s="59">
        <v>12.61</v>
      </c>
      <c r="E420" s="63">
        <v>0.65</v>
      </c>
      <c r="F420" s="60">
        <v>16</v>
      </c>
      <c r="G420" s="59">
        <v>30</v>
      </c>
      <c r="H420" s="61">
        <v>25039</v>
      </c>
      <c r="I420" s="61"/>
      <c r="J420" s="84">
        <f t="shared" si="28"/>
        <v>315741.78999999998</v>
      </c>
      <c r="K420" s="84">
        <f t="shared" si="29"/>
        <v>16275.35</v>
      </c>
      <c r="L420" s="84">
        <f t="shared" si="30"/>
        <v>400624</v>
      </c>
      <c r="M420" s="84">
        <f t="shared" si="31"/>
        <v>751170</v>
      </c>
    </row>
    <row r="421" spans="1:13" s="68" customFormat="1" ht="13.5" customHeight="1" x14ac:dyDescent="0.2">
      <c r="A421" s="75" t="s">
        <v>16</v>
      </c>
      <c r="B421" s="83">
        <v>42688</v>
      </c>
      <c r="C421" s="58">
        <v>91</v>
      </c>
      <c r="D421" s="59">
        <v>14.04</v>
      </c>
      <c r="E421" s="63">
        <v>0.26</v>
      </c>
      <c r="F421" s="60">
        <v>8</v>
      </c>
      <c r="G421" s="59">
        <v>14</v>
      </c>
      <c r="H421" s="61">
        <v>17880</v>
      </c>
      <c r="I421" s="61"/>
      <c r="J421" s="84">
        <f t="shared" si="28"/>
        <v>251035.19999999998</v>
      </c>
      <c r="K421" s="84">
        <f t="shared" si="29"/>
        <v>4648.8</v>
      </c>
      <c r="L421" s="84">
        <f t="shared" si="30"/>
        <v>143040</v>
      </c>
      <c r="M421" s="84">
        <f t="shared" si="31"/>
        <v>250320</v>
      </c>
    </row>
    <row r="422" spans="1:13" s="68" customFormat="1" ht="13.5" customHeight="1" x14ac:dyDescent="0.2">
      <c r="A422" s="75" t="s">
        <v>16</v>
      </c>
      <c r="B422" s="83">
        <v>42695</v>
      </c>
      <c r="C422" s="58">
        <v>87</v>
      </c>
      <c r="D422" s="59">
        <v>11.92</v>
      </c>
      <c r="E422" s="59">
        <v>0.59</v>
      </c>
      <c r="F422" s="60">
        <v>17.8</v>
      </c>
      <c r="G422" s="59">
        <v>13</v>
      </c>
      <c r="H422" s="61">
        <v>74428</v>
      </c>
      <c r="I422" s="61"/>
      <c r="J422" s="84">
        <f t="shared" si="28"/>
        <v>887181.76</v>
      </c>
      <c r="K422" s="84">
        <f t="shared" si="29"/>
        <v>43912.52</v>
      </c>
      <c r="L422" s="84">
        <f t="shared" si="30"/>
        <v>1324818.4000000001</v>
      </c>
      <c r="M422" s="84">
        <f t="shared" si="31"/>
        <v>967564</v>
      </c>
    </row>
    <row r="423" spans="1:13" s="68" customFormat="1" ht="13.5" customHeight="1" x14ac:dyDescent="0.2">
      <c r="A423" s="75" t="s">
        <v>16</v>
      </c>
      <c r="B423" s="83">
        <v>42695</v>
      </c>
      <c r="C423" s="58">
        <v>87</v>
      </c>
      <c r="D423" s="59">
        <v>11.92</v>
      </c>
      <c r="E423" s="63">
        <v>0.59</v>
      </c>
      <c r="F423" s="60">
        <v>17.8</v>
      </c>
      <c r="G423" s="59">
        <v>13</v>
      </c>
      <c r="H423" s="61">
        <v>75219</v>
      </c>
      <c r="I423" s="61"/>
      <c r="J423" s="84">
        <f t="shared" si="28"/>
        <v>896610.48</v>
      </c>
      <c r="K423" s="84">
        <f t="shared" si="29"/>
        <v>44379.21</v>
      </c>
      <c r="L423" s="84">
        <f t="shared" si="30"/>
        <v>1338898.2</v>
      </c>
      <c r="M423" s="84">
        <f t="shared" si="31"/>
        <v>977847</v>
      </c>
    </row>
    <row r="424" spans="1:13" s="68" customFormat="1" ht="13.5" customHeight="1" x14ac:dyDescent="0.2">
      <c r="A424" s="75" t="s">
        <v>13</v>
      </c>
      <c r="B424" s="93">
        <v>42695</v>
      </c>
      <c r="C424" s="35">
        <v>87.2</v>
      </c>
      <c r="D424" s="10">
        <v>12.27</v>
      </c>
      <c r="E424" s="10">
        <v>0.51</v>
      </c>
      <c r="F424" s="10">
        <v>16.8</v>
      </c>
      <c r="G424" s="10">
        <v>11</v>
      </c>
      <c r="H424" s="31">
        <v>160429</v>
      </c>
      <c r="I424" s="32" t="s">
        <v>14</v>
      </c>
      <c r="J424" s="84">
        <f t="shared" si="28"/>
        <v>1968463.8299999998</v>
      </c>
      <c r="K424" s="84">
        <f t="shared" si="29"/>
        <v>81818.790000000008</v>
      </c>
      <c r="L424" s="84">
        <f t="shared" si="30"/>
        <v>2695207.2</v>
      </c>
      <c r="M424" s="84">
        <f t="shared" si="31"/>
        <v>1764719</v>
      </c>
    </row>
    <row r="425" spans="1:13" s="68" customFormat="1" ht="13.5" customHeight="1" x14ac:dyDescent="0.2">
      <c r="A425" s="75" t="s">
        <v>16</v>
      </c>
      <c r="B425" s="83">
        <v>42696</v>
      </c>
      <c r="C425" s="58">
        <v>87</v>
      </c>
      <c r="D425" s="63">
        <v>13.4</v>
      </c>
      <c r="E425" s="63">
        <v>0.82</v>
      </c>
      <c r="F425" s="60">
        <v>19.7</v>
      </c>
      <c r="G425" s="59">
        <v>30</v>
      </c>
      <c r="H425" s="61">
        <v>19848</v>
      </c>
      <c r="I425" s="61"/>
      <c r="J425" s="84">
        <f t="shared" si="28"/>
        <v>265963.2</v>
      </c>
      <c r="K425" s="84">
        <f t="shared" si="29"/>
        <v>16275.359999999999</v>
      </c>
      <c r="L425" s="84">
        <f t="shared" si="30"/>
        <v>391005.6</v>
      </c>
      <c r="M425" s="84">
        <f t="shared" si="31"/>
        <v>595440</v>
      </c>
    </row>
    <row r="426" spans="1:13" s="68" customFormat="1" ht="13.5" customHeight="1" x14ac:dyDescent="0.2">
      <c r="A426" s="75" t="s">
        <v>16</v>
      </c>
      <c r="B426" s="83">
        <v>42696</v>
      </c>
      <c r="C426" s="58">
        <v>91</v>
      </c>
      <c r="D426" s="59">
        <v>13.73</v>
      </c>
      <c r="E426" s="63">
        <v>0.32</v>
      </c>
      <c r="F426" s="60">
        <v>8.6</v>
      </c>
      <c r="G426" s="59">
        <v>10</v>
      </c>
      <c r="H426" s="61">
        <v>9962</v>
      </c>
      <c r="I426" s="61"/>
      <c r="J426" s="84">
        <f t="shared" si="28"/>
        <v>136778.26</v>
      </c>
      <c r="K426" s="84">
        <f t="shared" si="29"/>
        <v>3187.84</v>
      </c>
      <c r="L426" s="84">
        <f t="shared" si="30"/>
        <v>85673.2</v>
      </c>
      <c r="M426" s="84">
        <f t="shared" si="31"/>
        <v>99620</v>
      </c>
    </row>
    <row r="427" spans="1:13" s="68" customFormat="1" ht="13.5" customHeight="1" x14ac:dyDescent="0.2">
      <c r="A427" s="81" t="s">
        <v>15</v>
      </c>
      <c r="B427" s="93">
        <v>42698</v>
      </c>
      <c r="C427" s="35">
        <v>87</v>
      </c>
      <c r="D427" s="10">
        <v>13.62</v>
      </c>
      <c r="E427" s="10">
        <v>0.74</v>
      </c>
      <c r="F427" s="10">
        <v>18</v>
      </c>
      <c r="G427" s="10">
        <v>25</v>
      </c>
      <c r="H427" s="10">
        <v>45085</v>
      </c>
      <c r="I427" s="10">
        <v>0</v>
      </c>
      <c r="J427" s="84">
        <f t="shared" si="28"/>
        <v>614057.69999999995</v>
      </c>
      <c r="K427" s="84">
        <f t="shared" si="29"/>
        <v>33362.9</v>
      </c>
      <c r="L427" s="84">
        <f t="shared" si="30"/>
        <v>811530</v>
      </c>
      <c r="M427" s="84">
        <f t="shared" si="31"/>
        <v>1127125</v>
      </c>
    </row>
    <row r="428" spans="1:13" s="68" customFormat="1" ht="13.5" customHeight="1" x14ac:dyDescent="0.2">
      <c r="A428" s="81" t="s">
        <v>15</v>
      </c>
      <c r="B428" s="93">
        <v>42698</v>
      </c>
      <c r="C428" s="35">
        <v>87</v>
      </c>
      <c r="D428" s="10">
        <v>13.62</v>
      </c>
      <c r="E428" s="10">
        <v>0.74</v>
      </c>
      <c r="F428" s="10">
        <v>18</v>
      </c>
      <c r="G428" s="10">
        <v>25</v>
      </c>
      <c r="H428" s="10">
        <v>20276</v>
      </c>
      <c r="I428" s="10">
        <v>0</v>
      </c>
      <c r="J428" s="84">
        <f t="shared" si="28"/>
        <v>276159.12</v>
      </c>
      <c r="K428" s="84">
        <f t="shared" si="29"/>
        <v>15004.24</v>
      </c>
      <c r="L428" s="84">
        <f t="shared" si="30"/>
        <v>364968</v>
      </c>
      <c r="M428" s="84">
        <f t="shared" si="31"/>
        <v>506900</v>
      </c>
    </row>
    <row r="429" spans="1:13" s="68" customFormat="1" ht="13.5" customHeight="1" x14ac:dyDescent="0.2">
      <c r="A429" s="81" t="s">
        <v>15</v>
      </c>
      <c r="B429" s="93">
        <v>42698</v>
      </c>
      <c r="C429" s="35">
        <v>91</v>
      </c>
      <c r="D429" s="10">
        <v>13.78</v>
      </c>
      <c r="E429" s="10">
        <v>0.26</v>
      </c>
      <c r="F429" s="10">
        <v>3.1</v>
      </c>
      <c r="G429" s="10">
        <v>9</v>
      </c>
      <c r="H429" s="10">
        <v>27294</v>
      </c>
      <c r="I429" s="10">
        <v>0</v>
      </c>
      <c r="J429" s="84">
        <f t="shared" si="28"/>
        <v>376111.32</v>
      </c>
      <c r="K429" s="84">
        <f t="shared" si="29"/>
        <v>7096.4400000000005</v>
      </c>
      <c r="L429" s="84">
        <f t="shared" si="30"/>
        <v>84611.400000000009</v>
      </c>
      <c r="M429" s="84">
        <f t="shared" si="31"/>
        <v>245646</v>
      </c>
    </row>
    <row r="430" spans="1:13" s="68" customFormat="1" ht="13.5" customHeight="1" x14ac:dyDescent="0.2">
      <c r="A430" s="75" t="s">
        <v>16</v>
      </c>
      <c r="B430" s="83">
        <v>42699</v>
      </c>
      <c r="C430" s="58">
        <v>87</v>
      </c>
      <c r="D430" s="59">
        <v>12.69</v>
      </c>
      <c r="E430" s="63">
        <v>0.64</v>
      </c>
      <c r="F430" s="60">
        <v>18</v>
      </c>
      <c r="G430" s="59">
        <v>18</v>
      </c>
      <c r="H430" s="61">
        <v>20047</v>
      </c>
      <c r="I430" s="61"/>
      <c r="J430" s="84">
        <f t="shared" si="28"/>
        <v>254396.43</v>
      </c>
      <c r="K430" s="84">
        <f t="shared" si="29"/>
        <v>12830.08</v>
      </c>
      <c r="L430" s="84">
        <f t="shared" si="30"/>
        <v>360846</v>
      </c>
      <c r="M430" s="84">
        <f t="shared" si="31"/>
        <v>360846</v>
      </c>
    </row>
    <row r="431" spans="1:13" s="68" customFormat="1" ht="13.5" hidden="1" customHeight="1" x14ac:dyDescent="0.2">
      <c r="A431" s="85" t="s">
        <v>15</v>
      </c>
      <c r="B431" s="93">
        <v>42699</v>
      </c>
      <c r="C431" s="46" t="s">
        <v>18</v>
      </c>
      <c r="D431" s="1"/>
      <c r="E431" s="1"/>
      <c r="F431" s="1"/>
      <c r="G431" s="1"/>
      <c r="H431" s="10">
        <v>0</v>
      </c>
      <c r="I431" s="10">
        <v>15238</v>
      </c>
      <c r="J431" s="84">
        <f t="shared" si="28"/>
        <v>0</v>
      </c>
      <c r="K431" s="84">
        <f t="shared" si="29"/>
        <v>0</v>
      </c>
      <c r="L431" s="84">
        <f t="shared" si="30"/>
        <v>0</v>
      </c>
      <c r="M431" s="84">
        <f t="shared" si="31"/>
        <v>0</v>
      </c>
    </row>
    <row r="432" spans="1:13" s="68" customFormat="1" ht="13.5" customHeight="1" x14ac:dyDescent="0.2">
      <c r="A432" s="75" t="s">
        <v>13</v>
      </c>
      <c r="B432" s="93">
        <v>42700</v>
      </c>
      <c r="C432" s="35">
        <v>87</v>
      </c>
      <c r="D432" s="10">
        <v>14.48</v>
      </c>
      <c r="E432" s="10">
        <v>0.83</v>
      </c>
      <c r="F432" s="10">
        <v>23.7</v>
      </c>
      <c r="G432" s="10">
        <v>30</v>
      </c>
      <c r="H432" s="31">
        <v>40213</v>
      </c>
      <c r="I432" s="32" t="s">
        <v>14</v>
      </c>
      <c r="J432" s="84">
        <f t="shared" ref="J432:J474" si="32">D432*H432</f>
        <v>582284.24</v>
      </c>
      <c r="K432" s="84">
        <f t="shared" ref="K432:K474" si="33">E432*H432</f>
        <v>33376.79</v>
      </c>
      <c r="L432" s="84">
        <f t="shared" ref="L432:L474" si="34">F432*H432</f>
        <v>953048.1</v>
      </c>
      <c r="M432" s="84">
        <f t="shared" ref="M432:M474" si="35">G432*H432</f>
        <v>1206390</v>
      </c>
    </row>
    <row r="433" spans="1:13" s="68" customFormat="1" ht="13.5" hidden="1" customHeight="1" x14ac:dyDescent="0.2">
      <c r="A433" s="75" t="s">
        <v>16</v>
      </c>
      <c r="B433" s="83">
        <v>42701</v>
      </c>
      <c r="C433" s="58" t="s">
        <v>18</v>
      </c>
      <c r="D433" s="59"/>
      <c r="E433" s="59"/>
      <c r="F433" s="60"/>
      <c r="G433" s="59"/>
      <c r="H433" s="61"/>
      <c r="I433" s="61">
        <v>15026</v>
      </c>
      <c r="J433" s="84">
        <f t="shared" si="32"/>
        <v>0</v>
      </c>
      <c r="K433" s="84">
        <f t="shared" si="33"/>
        <v>0</v>
      </c>
      <c r="L433" s="84">
        <f t="shared" si="34"/>
        <v>0</v>
      </c>
      <c r="M433" s="84">
        <f t="shared" si="35"/>
        <v>0</v>
      </c>
    </row>
    <row r="434" spans="1:13" s="68" customFormat="1" ht="13.5" customHeight="1" x14ac:dyDescent="0.2">
      <c r="A434" s="81" t="s">
        <v>15</v>
      </c>
      <c r="B434" s="93">
        <v>42701</v>
      </c>
      <c r="C434" s="35">
        <v>87</v>
      </c>
      <c r="D434" s="10">
        <v>14.48</v>
      </c>
      <c r="E434" s="10">
        <v>0.83</v>
      </c>
      <c r="F434" s="10">
        <v>23.7</v>
      </c>
      <c r="G434" s="10">
        <v>30</v>
      </c>
      <c r="H434" s="10">
        <v>109459</v>
      </c>
      <c r="I434" s="10">
        <v>0</v>
      </c>
      <c r="J434" s="84">
        <f t="shared" si="32"/>
        <v>1584966.32</v>
      </c>
      <c r="K434" s="84">
        <f t="shared" si="33"/>
        <v>90850.97</v>
      </c>
      <c r="L434" s="84">
        <f t="shared" si="34"/>
        <v>2594178.2999999998</v>
      </c>
      <c r="M434" s="84">
        <f t="shared" si="35"/>
        <v>3283770</v>
      </c>
    </row>
    <row r="435" spans="1:13" s="68" customFormat="1" ht="13.5" customHeight="1" x14ac:dyDescent="0.2">
      <c r="A435" s="81" t="s">
        <v>15</v>
      </c>
      <c r="B435" s="93">
        <v>42701</v>
      </c>
      <c r="C435" s="35">
        <v>87</v>
      </c>
      <c r="D435" s="10">
        <v>14.48</v>
      </c>
      <c r="E435" s="10">
        <v>0.83</v>
      </c>
      <c r="F435" s="10">
        <v>23.7</v>
      </c>
      <c r="G435" s="10">
        <v>30</v>
      </c>
      <c r="H435" s="10">
        <v>44878</v>
      </c>
      <c r="I435" s="10">
        <v>0</v>
      </c>
      <c r="J435" s="84">
        <f t="shared" si="32"/>
        <v>649833.44000000006</v>
      </c>
      <c r="K435" s="84">
        <f t="shared" si="33"/>
        <v>37248.74</v>
      </c>
      <c r="L435" s="84">
        <f t="shared" si="34"/>
        <v>1063608.5999999999</v>
      </c>
      <c r="M435" s="84">
        <f t="shared" si="35"/>
        <v>1346340</v>
      </c>
    </row>
    <row r="436" spans="1:13" s="68" customFormat="1" ht="13.5" hidden="1" customHeight="1" x14ac:dyDescent="0.2">
      <c r="A436" s="85" t="s">
        <v>15</v>
      </c>
      <c r="B436" s="93">
        <v>42701</v>
      </c>
      <c r="C436" s="46" t="s">
        <v>18</v>
      </c>
      <c r="D436" s="1"/>
      <c r="E436" s="1"/>
      <c r="F436" s="1"/>
      <c r="G436" s="1"/>
      <c r="H436" s="10">
        <v>0</v>
      </c>
      <c r="I436" s="10">
        <v>15153</v>
      </c>
      <c r="J436" s="84">
        <f t="shared" si="32"/>
        <v>0</v>
      </c>
      <c r="K436" s="84">
        <f t="shared" si="33"/>
        <v>0</v>
      </c>
      <c r="L436" s="84">
        <f t="shared" si="34"/>
        <v>0</v>
      </c>
      <c r="M436" s="84">
        <f t="shared" si="35"/>
        <v>0</v>
      </c>
    </row>
    <row r="437" spans="1:13" s="68" customFormat="1" ht="13.5" customHeight="1" x14ac:dyDescent="0.2">
      <c r="A437" s="81" t="s">
        <v>17</v>
      </c>
      <c r="B437" s="93">
        <v>42702</v>
      </c>
      <c r="C437" s="35">
        <v>83.8</v>
      </c>
      <c r="D437" s="10">
        <v>13.76</v>
      </c>
      <c r="E437" s="33">
        <v>0.74</v>
      </c>
      <c r="F437" s="34">
        <v>18.899999999999999</v>
      </c>
      <c r="G437" s="10">
        <v>27</v>
      </c>
      <c r="H437" s="32">
        <v>50272</v>
      </c>
      <c r="I437" s="32"/>
      <c r="J437" s="84">
        <f t="shared" si="32"/>
        <v>691742.71999999997</v>
      </c>
      <c r="K437" s="84">
        <f t="shared" si="33"/>
        <v>37201.279999999999</v>
      </c>
      <c r="L437" s="84">
        <f t="shared" si="34"/>
        <v>950140.79999999993</v>
      </c>
      <c r="M437" s="84">
        <f t="shared" si="35"/>
        <v>1357344</v>
      </c>
    </row>
    <row r="438" spans="1:13" s="68" customFormat="1" ht="13.5" hidden="1" customHeight="1" x14ac:dyDescent="0.2">
      <c r="A438" s="87" t="s">
        <v>17</v>
      </c>
      <c r="B438" s="94">
        <v>42703</v>
      </c>
      <c r="C438" s="35" t="s">
        <v>18</v>
      </c>
      <c r="D438" s="10"/>
      <c r="E438" s="10"/>
      <c r="F438" s="34"/>
      <c r="G438" s="10"/>
      <c r="H438" s="31"/>
      <c r="I438" s="31">
        <v>19730</v>
      </c>
      <c r="J438" s="84">
        <f t="shared" si="32"/>
        <v>0</v>
      </c>
      <c r="K438" s="84">
        <f t="shared" si="33"/>
        <v>0</v>
      </c>
      <c r="L438" s="84">
        <f t="shared" si="34"/>
        <v>0</v>
      </c>
      <c r="M438" s="84">
        <f t="shared" si="35"/>
        <v>0</v>
      </c>
    </row>
    <row r="439" spans="1:13" s="68" customFormat="1" ht="13.5" customHeight="1" x14ac:dyDescent="0.2">
      <c r="A439" s="75" t="s">
        <v>16</v>
      </c>
      <c r="B439" s="83">
        <v>42704</v>
      </c>
      <c r="C439" s="58">
        <v>87</v>
      </c>
      <c r="D439" s="59">
        <v>13.92</v>
      </c>
      <c r="E439" s="63">
        <v>0.88</v>
      </c>
      <c r="F439" s="60">
        <v>24.9</v>
      </c>
      <c r="G439" s="60">
        <v>12</v>
      </c>
      <c r="H439" s="61">
        <v>19988</v>
      </c>
      <c r="I439" s="61"/>
      <c r="J439" s="84">
        <f t="shared" si="32"/>
        <v>278232.96000000002</v>
      </c>
      <c r="K439" s="84">
        <f t="shared" si="33"/>
        <v>17589.439999999999</v>
      </c>
      <c r="L439" s="84">
        <f t="shared" si="34"/>
        <v>497701.19999999995</v>
      </c>
      <c r="M439" s="84">
        <f t="shared" si="35"/>
        <v>239856</v>
      </c>
    </row>
    <row r="440" spans="1:13" s="68" customFormat="1" ht="13.5" customHeight="1" x14ac:dyDescent="0.2">
      <c r="A440" s="81" t="s">
        <v>15</v>
      </c>
      <c r="B440" s="93">
        <v>42704</v>
      </c>
      <c r="C440" s="35">
        <v>87</v>
      </c>
      <c r="D440" s="10">
        <v>13.97</v>
      </c>
      <c r="E440" s="10">
        <v>0.78</v>
      </c>
      <c r="F440" s="10">
        <v>22.1</v>
      </c>
      <c r="G440" s="10">
        <v>10</v>
      </c>
      <c r="H440" s="10">
        <v>42106</v>
      </c>
      <c r="I440" s="10">
        <v>0</v>
      </c>
      <c r="J440" s="84">
        <f t="shared" si="32"/>
        <v>588220.82000000007</v>
      </c>
      <c r="K440" s="84">
        <f t="shared" si="33"/>
        <v>32842.68</v>
      </c>
      <c r="L440" s="84">
        <f t="shared" si="34"/>
        <v>930542.60000000009</v>
      </c>
      <c r="M440" s="84">
        <f t="shared" si="35"/>
        <v>421060</v>
      </c>
    </row>
    <row r="441" spans="1:13" s="68" customFormat="1" ht="13.5" customHeight="1" x14ac:dyDescent="0.2">
      <c r="A441" s="81" t="s">
        <v>15</v>
      </c>
      <c r="B441" s="93">
        <v>42704</v>
      </c>
      <c r="C441" s="35">
        <v>87</v>
      </c>
      <c r="D441" s="10">
        <v>13.97</v>
      </c>
      <c r="E441" s="10">
        <v>0.78</v>
      </c>
      <c r="F441" s="10">
        <v>22.1</v>
      </c>
      <c r="G441" s="10">
        <v>10</v>
      </c>
      <c r="H441" s="10">
        <v>15208</v>
      </c>
      <c r="I441" s="10">
        <v>0</v>
      </c>
      <c r="J441" s="84">
        <f t="shared" si="32"/>
        <v>212455.76</v>
      </c>
      <c r="K441" s="84">
        <f t="shared" si="33"/>
        <v>11862.24</v>
      </c>
      <c r="L441" s="84">
        <f t="shared" si="34"/>
        <v>336096.80000000005</v>
      </c>
      <c r="M441" s="84">
        <f t="shared" si="35"/>
        <v>152080</v>
      </c>
    </row>
    <row r="442" spans="1:13" s="68" customFormat="1" ht="13.5" customHeight="1" x14ac:dyDescent="0.2">
      <c r="A442" s="75" t="s">
        <v>16</v>
      </c>
      <c r="B442" s="83">
        <v>42707</v>
      </c>
      <c r="C442" s="58">
        <v>87</v>
      </c>
      <c r="D442" s="59">
        <v>14.28</v>
      </c>
      <c r="E442" s="59">
        <v>0.56999999999999995</v>
      </c>
      <c r="F442" s="60">
        <v>11.4</v>
      </c>
      <c r="G442" s="59">
        <v>9</v>
      </c>
      <c r="H442" s="61">
        <v>65440</v>
      </c>
      <c r="I442" s="61"/>
      <c r="J442" s="84">
        <f t="shared" si="32"/>
        <v>934483.2</v>
      </c>
      <c r="K442" s="84">
        <f t="shared" si="33"/>
        <v>37300.799999999996</v>
      </c>
      <c r="L442" s="84">
        <f t="shared" si="34"/>
        <v>746016</v>
      </c>
      <c r="M442" s="84">
        <f t="shared" si="35"/>
        <v>588960</v>
      </c>
    </row>
    <row r="443" spans="1:13" s="68" customFormat="1" ht="13.5" customHeight="1" x14ac:dyDescent="0.2">
      <c r="A443" s="75" t="s">
        <v>16</v>
      </c>
      <c r="B443" s="83">
        <v>42707</v>
      </c>
      <c r="C443" s="58">
        <v>87</v>
      </c>
      <c r="D443" s="59">
        <v>14.28</v>
      </c>
      <c r="E443" s="59">
        <v>0.56999999999999995</v>
      </c>
      <c r="F443" s="60">
        <v>11.4</v>
      </c>
      <c r="G443" s="59">
        <v>9</v>
      </c>
      <c r="H443" s="61">
        <v>74712</v>
      </c>
      <c r="I443" s="61"/>
      <c r="J443" s="84">
        <f t="shared" si="32"/>
        <v>1066887.3599999999</v>
      </c>
      <c r="K443" s="84">
        <f t="shared" si="33"/>
        <v>42585.84</v>
      </c>
      <c r="L443" s="84">
        <f t="shared" si="34"/>
        <v>851716.8</v>
      </c>
      <c r="M443" s="84">
        <f t="shared" si="35"/>
        <v>672408</v>
      </c>
    </row>
    <row r="444" spans="1:13" s="68" customFormat="1" ht="13.5" customHeight="1" x14ac:dyDescent="0.2">
      <c r="A444" s="81" t="s">
        <v>15</v>
      </c>
      <c r="B444" s="93">
        <v>42709</v>
      </c>
      <c r="C444" s="35">
        <v>87</v>
      </c>
      <c r="D444" s="10">
        <v>14.21</v>
      </c>
      <c r="E444" s="10">
        <v>0.52</v>
      </c>
      <c r="F444" s="10">
        <v>10.6</v>
      </c>
      <c r="G444" s="10">
        <v>7</v>
      </c>
      <c r="H444" s="10">
        <v>89167</v>
      </c>
      <c r="I444" s="10">
        <v>0</v>
      </c>
      <c r="J444" s="84">
        <f t="shared" si="32"/>
        <v>1267063.07</v>
      </c>
      <c r="K444" s="84">
        <f t="shared" si="33"/>
        <v>46366.840000000004</v>
      </c>
      <c r="L444" s="84">
        <f t="shared" si="34"/>
        <v>945170.2</v>
      </c>
      <c r="M444" s="84">
        <f t="shared" si="35"/>
        <v>624169</v>
      </c>
    </row>
    <row r="445" spans="1:13" s="68" customFormat="1" ht="13.5" customHeight="1" x14ac:dyDescent="0.2">
      <c r="A445" s="81" t="s">
        <v>15</v>
      </c>
      <c r="B445" s="93">
        <v>42709</v>
      </c>
      <c r="C445" s="35">
        <v>87</v>
      </c>
      <c r="D445" s="10">
        <v>14.21</v>
      </c>
      <c r="E445" s="10">
        <v>0.52</v>
      </c>
      <c r="F445" s="10">
        <v>10.6</v>
      </c>
      <c r="G445" s="10">
        <v>7</v>
      </c>
      <c r="H445" s="10">
        <v>15732</v>
      </c>
      <c r="I445" s="10">
        <v>0</v>
      </c>
      <c r="J445" s="84">
        <f t="shared" si="32"/>
        <v>223551.72</v>
      </c>
      <c r="K445" s="84">
        <f t="shared" si="33"/>
        <v>8180.64</v>
      </c>
      <c r="L445" s="84">
        <f t="shared" si="34"/>
        <v>166759.19999999998</v>
      </c>
      <c r="M445" s="84">
        <f t="shared" si="35"/>
        <v>110124</v>
      </c>
    </row>
    <row r="446" spans="1:13" s="68" customFormat="1" ht="13.5" customHeight="1" x14ac:dyDescent="0.2">
      <c r="A446" s="81" t="s">
        <v>17</v>
      </c>
      <c r="B446" s="94">
        <v>42710</v>
      </c>
      <c r="C446" s="35">
        <v>83.8</v>
      </c>
      <c r="D446" s="10">
        <v>14.31</v>
      </c>
      <c r="E446" s="33">
        <v>0.56000000000000005</v>
      </c>
      <c r="F446" s="34">
        <v>9.6999999999999993</v>
      </c>
      <c r="G446" s="10">
        <v>9</v>
      </c>
      <c r="H446" s="31">
        <v>69024</v>
      </c>
      <c r="I446" s="31"/>
      <c r="J446" s="84">
        <f t="shared" si="32"/>
        <v>987733.44000000006</v>
      </c>
      <c r="K446" s="84">
        <f t="shared" si="33"/>
        <v>38653.440000000002</v>
      </c>
      <c r="L446" s="84">
        <f t="shared" si="34"/>
        <v>669532.79999999993</v>
      </c>
      <c r="M446" s="84">
        <f t="shared" si="35"/>
        <v>621216</v>
      </c>
    </row>
    <row r="447" spans="1:13" s="68" customFormat="1" ht="13.5" hidden="1" customHeight="1" x14ac:dyDescent="0.2">
      <c r="A447" s="75" t="s">
        <v>16</v>
      </c>
      <c r="B447" s="83">
        <v>42711</v>
      </c>
      <c r="C447" s="58" t="s">
        <v>18</v>
      </c>
      <c r="D447" s="59"/>
      <c r="E447" s="59"/>
      <c r="F447" s="60"/>
      <c r="G447" s="59"/>
      <c r="H447" s="61"/>
      <c r="I447" s="61">
        <v>23896</v>
      </c>
      <c r="J447" s="84">
        <f t="shared" si="32"/>
        <v>0</v>
      </c>
      <c r="K447" s="84">
        <f t="shared" si="33"/>
        <v>0</v>
      </c>
      <c r="L447" s="84">
        <f t="shared" si="34"/>
        <v>0</v>
      </c>
      <c r="M447" s="84">
        <f t="shared" si="35"/>
        <v>0</v>
      </c>
    </row>
    <row r="448" spans="1:13" s="68" customFormat="1" ht="13.5" hidden="1" customHeight="1" x14ac:dyDescent="0.2">
      <c r="A448" s="85" t="s">
        <v>15</v>
      </c>
      <c r="B448" s="93">
        <v>42711</v>
      </c>
      <c r="C448" s="46" t="s">
        <v>18</v>
      </c>
      <c r="D448" s="1"/>
      <c r="E448" s="1"/>
      <c r="F448" s="1"/>
      <c r="G448" s="1"/>
      <c r="H448" s="10">
        <v>0</v>
      </c>
      <c r="I448" s="10">
        <v>16175</v>
      </c>
      <c r="J448" s="84">
        <f t="shared" si="32"/>
        <v>0</v>
      </c>
      <c r="K448" s="84">
        <f t="shared" si="33"/>
        <v>0</v>
      </c>
      <c r="L448" s="84">
        <f t="shared" si="34"/>
        <v>0</v>
      </c>
      <c r="M448" s="84">
        <f t="shared" si="35"/>
        <v>0</v>
      </c>
    </row>
    <row r="449" spans="1:13" s="68" customFormat="1" ht="13.5" customHeight="1" x14ac:dyDescent="0.2">
      <c r="A449" s="81" t="s">
        <v>15</v>
      </c>
      <c r="B449" s="93">
        <v>42713</v>
      </c>
      <c r="C449" s="35">
        <v>87</v>
      </c>
      <c r="D449" s="10">
        <v>13.47</v>
      </c>
      <c r="E449" s="10">
        <v>0.63</v>
      </c>
      <c r="F449" s="10">
        <v>24</v>
      </c>
      <c r="G449" s="10">
        <v>7</v>
      </c>
      <c r="H449" s="10">
        <v>40050</v>
      </c>
      <c r="I449" s="10">
        <v>0</v>
      </c>
      <c r="J449" s="84">
        <f t="shared" si="32"/>
        <v>539473.5</v>
      </c>
      <c r="K449" s="84">
        <f t="shared" si="33"/>
        <v>25231.5</v>
      </c>
      <c r="L449" s="84">
        <f t="shared" si="34"/>
        <v>961200</v>
      </c>
      <c r="M449" s="84">
        <f t="shared" si="35"/>
        <v>280350</v>
      </c>
    </row>
    <row r="450" spans="1:13" s="68" customFormat="1" ht="13.5" customHeight="1" x14ac:dyDescent="0.2">
      <c r="A450" s="81" t="s">
        <v>15</v>
      </c>
      <c r="B450" s="93">
        <v>42713</v>
      </c>
      <c r="C450" s="35">
        <v>87</v>
      </c>
      <c r="D450" s="10">
        <v>13.47</v>
      </c>
      <c r="E450" s="10">
        <v>0.63</v>
      </c>
      <c r="F450" s="10">
        <v>24</v>
      </c>
      <c r="G450" s="10">
        <v>7</v>
      </c>
      <c r="H450" s="10">
        <v>19859</v>
      </c>
      <c r="I450" s="10">
        <v>0</v>
      </c>
      <c r="J450" s="84">
        <f t="shared" si="32"/>
        <v>267500.73000000004</v>
      </c>
      <c r="K450" s="84">
        <f t="shared" si="33"/>
        <v>12511.17</v>
      </c>
      <c r="L450" s="84">
        <f t="shared" si="34"/>
        <v>476616</v>
      </c>
      <c r="M450" s="84">
        <f t="shared" si="35"/>
        <v>139013</v>
      </c>
    </row>
    <row r="451" spans="1:13" s="68" customFormat="1" ht="13.5" hidden="1" customHeight="1" x14ac:dyDescent="0.2">
      <c r="A451" s="87" t="s">
        <v>17</v>
      </c>
      <c r="B451" s="93">
        <v>42713</v>
      </c>
      <c r="C451" s="35" t="s">
        <v>18</v>
      </c>
      <c r="D451" s="10"/>
      <c r="E451" s="33"/>
      <c r="F451" s="34"/>
      <c r="G451" s="10"/>
      <c r="H451" s="32"/>
      <c r="I451" s="32">
        <v>25081</v>
      </c>
      <c r="J451" s="84">
        <f t="shared" si="32"/>
        <v>0</v>
      </c>
      <c r="K451" s="84">
        <f t="shared" si="33"/>
        <v>0</v>
      </c>
      <c r="L451" s="84">
        <f t="shared" si="34"/>
        <v>0</v>
      </c>
      <c r="M451" s="84">
        <f t="shared" si="35"/>
        <v>0</v>
      </c>
    </row>
    <row r="452" spans="1:13" s="68" customFormat="1" ht="13.5" hidden="1" customHeight="1" x14ac:dyDescent="0.2">
      <c r="A452" s="85" t="s">
        <v>15</v>
      </c>
      <c r="B452" s="93">
        <v>42714</v>
      </c>
      <c r="C452" s="35" t="s">
        <v>18</v>
      </c>
      <c r="D452" s="1"/>
      <c r="E452" s="1"/>
      <c r="F452" s="1"/>
      <c r="G452" s="1"/>
      <c r="H452" s="10">
        <v>0</v>
      </c>
      <c r="I452" s="10">
        <v>15138</v>
      </c>
      <c r="J452" s="84">
        <f t="shared" si="32"/>
        <v>0</v>
      </c>
      <c r="K452" s="84">
        <f t="shared" si="33"/>
        <v>0</v>
      </c>
      <c r="L452" s="84">
        <f t="shared" si="34"/>
        <v>0</v>
      </c>
      <c r="M452" s="84">
        <f t="shared" si="35"/>
        <v>0</v>
      </c>
    </row>
    <row r="453" spans="1:13" s="68" customFormat="1" ht="13.5" customHeight="1" x14ac:dyDescent="0.2">
      <c r="A453" s="75" t="s">
        <v>13</v>
      </c>
      <c r="B453" s="93">
        <v>42715</v>
      </c>
      <c r="C453" s="35">
        <v>87.4</v>
      </c>
      <c r="D453" s="10">
        <v>14.07</v>
      </c>
      <c r="E453" s="10">
        <v>0.83</v>
      </c>
      <c r="F453" s="10">
        <v>22</v>
      </c>
      <c r="G453" s="10">
        <v>5</v>
      </c>
      <c r="H453" s="31">
        <v>105136</v>
      </c>
      <c r="I453" s="32" t="s">
        <v>14</v>
      </c>
      <c r="J453" s="84">
        <f t="shared" si="32"/>
        <v>1479263.52</v>
      </c>
      <c r="K453" s="84">
        <f t="shared" si="33"/>
        <v>87262.87999999999</v>
      </c>
      <c r="L453" s="84">
        <f t="shared" si="34"/>
        <v>2312992</v>
      </c>
      <c r="M453" s="84">
        <f t="shared" si="35"/>
        <v>525680</v>
      </c>
    </row>
    <row r="454" spans="1:13" s="68" customFormat="1" ht="13.5" customHeight="1" x14ac:dyDescent="0.2">
      <c r="A454" s="75" t="s">
        <v>16</v>
      </c>
      <c r="B454" s="83">
        <v>42717</v>
      </c>
      <c r="C454" s="58">
        <v>87</v>
      </c>
      <c r="D454" s="59">
        <v>14.11</v>
      </c>
      <c r="E454" s="59">
        <v>1.1599999999999999</v>
      </c>
      <c r="F454" s="60">
        <v>25.6</v>
      </c>
      <c r="G454" s="59">
        <v>8</v>
      </c>
      <c r="H454" s="61">
        <v>59523</v>
      </c>
      <c r="I454" s="61"/>
      <c r="J454" s="84">
        <f t="shared" si="32"/>
        <v>839869.52999999991</v>
      </c>
      <c r="K454" s="84">
        <f t="shared" si="33"/>
        <v>69046.679999999993</v>
      </c>
      <c r="L454" s="84">
        <f t="shared" si="34"/>
        <v>1523788.8</v>
      </c>
      <c r="M454" s="84">
        <f t="shared" si="35"/>
        <v>476184</v>
      </c>
    </row>
    <row r="455" spans="1:13" s="68" customFormat="1" ht="13.5" customHeight="1" x14ac:dyDescent="0.2">
      <c r="A455" s="75" t="s">
        <v>16</v>
      </c>
      <c r="B455" s="83">
        <v>42717</v>
      </c>
      <c r="C455" s="58">
        <v>87</v>
      </c>
      <c r="D455" s="59">
        <v>14.11</v>
      </c>
      <c r="E455" s="59">
        <v>1.1599999999999999</v>
      </c>
      <c r="F455" s="60">
        <v>25.6</v>
      </c>
      <c r="G455" s="59">
        <v>8</v>
      </c>
      <c r="H455" s="61">
        <v>45767</v>
      </c>
      <c r="I455" s="61"/>
      <c r="J455" s="84">
        <f t="shared" si="32"/>
        <v>645772.37</v>
      </c>
      <c r="K455" s="84">
        <f t="shared" si="33"/>
        <v>53089.719999999994</v>
      </c>
      <c r="L455" s="84">
        <f t="shared" si="34"/>
        <v>1171635.2</v>
      </c>
      <c r="M455" s="84">
        <f t="shared" si="35"/>
        <v>366136</v>
      </c>
    </row>
    <row r="456" spans="1:13" s="68" customFormat="1" ht="13.5" customHeight="1" x14ac:dyDescent="0.2">
      <c r="A456" s="81" t="s">
        <v>15</v>
      </c>
      <c r="B456" s="93">
        <v>42717</v>
      </c>
      <c r="C456" s="35">
        <v>87</v>
      </c>
      <c r="D456" s="10">
        <v>14.22</v>
      </c>
      <c r="E456" s="10">
        <v>1.04</v>
      </c>
      <c r="F456" s="10">
        <v>22.6</v>
      </c>
      <c r="G456" s="10">
        <v>6</v>
      </c>
      <c r="H456" s="10">
        <v>72245</v>
      </c>
      <c r="I456" s="10">
        <v>0</v>
      </c>
      <c r="J456" s="84">
        <f t="shared" si="32"/>
        <v>1027323.9</v>
      </c>
      <c r="K456" s="84">
        <f t="shared" si="33"/>
        <v>75134.8</v>
      </c>
      <c r="L456" s="84">
        <f t="shared" si="34"/>
        <v>1632737</v>
      </c>
      <c r="M456" s="84">
        <f t="shared" si="35"/>
        <v>433470</v>
      </c>
    </row>
    <row r="457" spans="1:13" s="68" customFormat="1" ht="13.5" customHeight="1" x14ac:dyDescent="0.2">
      <c r="A457" s="81" t="s">
        <v>15</v>
      </c>
      <c r="B457" s="93">
        <v>42717</v>
      </c>
      <c r="C457" s="35">
        <v>87</v>
      </c>
      <c r="D457" s="10">
        <v>14.22</v>
      </c>
      <c r="E457" s="10">
        <v>1.04</v>
      </c>
      <c r="F457" s="10">
        <v>22.6</v>
      </c>
      <c r="G457" s="10">
        <v>6</v>
      </c>
      <c r="H457" s="10">
        <v>10032</v>
      </c>
      <c r="I457" s="10">
        <v>0</v>
      </c>
      <c r="J457" s="84">
        <f t="shared" si="32"/>
        <v>142655.04000000001</v>
      </c>
      <c r="K457" s="84">
        <f t="shared" si="33"/>
        <v>10433.280000000001</v>
      </c>
      <c r="L457" s="84">
        <f t="shared" si="34"/>
        <v>226723.20000000001</v>
      </c>
      <c r="M457" s="84">
        <f t="shared" si="35"/>
        <v>60192</v>
      </c>
    </row>
    <row r="458" spans="1:13" s="68" customFormat="1" ht="13.5" customHeight="1" x14ac:dyDescent="0.2">
      <c r="A458" s="81" t="s">
        <v>17</v>
      </c>
      <c r="B458" s="94">
        <v>42717</v>
      </c>
      <c r="C458" s="35">
        <v>83.6</v>
      </c>
      <c r="D458" s="10">
        <v>13.71</v>
      </c>
      <c r="E458" s="33">
        <v>0.93</v>
      </c>
      <c r="F458" s="34">
        <v>24.6</v>
      </c>
      <c r="G458" s="10">
        <v>6</v>
      </c>
      <c r="H458" s="31">
        <v>62437</v>
      </c>
      <c r="I458" s="10"/>
      <c r="J458" s="84">
        <f t="shared" si="32"/>
        <v>856011.27</v>
      </c>
      <c r="K458" s="84">
        <f t="shared" si="33"/>
        <v>58066.41</v>
      </c>
      <c r="L458" s="84">
        <f t="shared" si="34"/>
        <v>1535950.2000000002</v>
      </c>
      <c r="M458" s="84">
        <f t="shared" si="35"/>
        <v>374622</v>
      </c>
    </row>
    <row r="459" spans="1:13" s="68" customFormat="1" ht="13.5" hidden="1" customHeight="1" x14ac:dyDescent="0.2">
      <c r="A459" s="75" t="s">
        <v>13</v>
      </c>
      <c r="B459" s="93">
        <v>42721</v>
      </c>
      <c r="C459" s="35" t="s">
        <v>18</v>
      </c>
      <c r="D459" s="10" t="s">
        <v>14</v>
      </c>
      <c r="E459" s="10" t="s">
        <v>14</v>
      </c>
      <c r="F459" s="10" t="s">
        <v>14</v>
      </c>
      <c r="G459" s="10" t="s">
        <v>14</v>
      </c>
      <c r="H459" s="31" t="s">
        <v>14</v>
      </c>
      <c r="I459" s="32">
        <v>25594</v>
      </c>
      <c r="J459" s="84">
        <v>0</v>
      </c>
      <c r="K459" s="84">
        <v>0</v>
      </c>
      <c r="L459" s="84">
        <v>0</v>
      </c>
      <c r="M459" s="84">
        <v>0</v>
      </c>
    </row>
    <row r="460" spans="1:13" s="68" customFormat="1" ht="13.5" customHeight="1" x14ac:dyDescent="0.2">
      <c r="A460" s="75" t="s">
        <v>16</v>
      </c>
      <c r="B460" s="83">
        <v>42723</v>
      </c>
      <c r="C460" s="58">
        <v>87</v>
      </c>
      <c r="D460" s="59">
        <v>14.55</v>
      </c>
      <c r="E460" s="59">
        <v>1</v>
      </c>
      <c r="F460" s="60">
        <v>22.8</v>
      </c>
      <c r="G460" s="59">
        <v>23</v>
      </c>
      <c r="H460" s="61">
        <v>45471</v>
      </c>
      <c r="I460" s="61"/>
      <c r="J460" s="84">
        <f t="shared" si="32"/>
        <v>661603.05000000005</v>
      </c>
      <c r="K460" s="84">
        <f t="shared" si="33"/>
        <v>45471</v>
      </c>
      <c r="L460" s="84">
        <f t="shared" si="34"/>
        <v>1036738.8</v>
      </c>
      <c r="M460" s="84">
        <f t="shared" si="35"/>
        <v>1045833</v>
      </c>
    </row>
    <row r="461" spans="1:13" s="68" customFormat="1" ht="13.5" customHeight="1" x14ac:dyDescent="0.2">
      <c r="A461" s="75" t="s">
        <v>16</v>
      </c>
      <c r="B461" s="83">
        <v>42723</v>
      </c>
      <c r="C461" s="58">
        <v>91</v>
      </c>
      <c r="D461" s="59">
        <v>14.16</v>
      </c>
      <c r="E461" s="59">
        <v>0.37</v>
      </c>
      <c r="F461" s="60">
        <v>13.8</v>
      </c>
      <c r="G461" s="59">
        <v>11</v>
      </c>
      <c r="H461" s="61">
        <v>19977</v>
      </c>
      <c r="I461" s="61"/>
      <c r="J461" s="84">
        <f t="shared" si="32"/>
        <v>282874.32</v>
      </c>
      <c r="K461" s="84">
        <f t="shared" si="33"/>
        <v>7391.49</v>
      </c>
      <c r="L461" s="84">
        <f t="shared" si="34"/>
        <v>275682.60000000003</v>
      </c>
      <c r="M461" s="84">
        <f t="shared" si="35"/>
        <v>219747</v>
      </c>
    </row>
    <row r="462" spans="1:13" s="68" customFormat="1" ht="13.5" customHeight="1" x14ac:dyDescent="0.2">
      <c r="A462" s="81" t="s">
        <v>15</v>
      </c>
      <c r="B462" s="93">
        <v>42724</v>
      </c>
      <c r="C462" s="35">
        <v>87</v>
      </c>
      <c r="D462" s="10">
        <v>14.45</v>
      </c>
      <c r="E462" s="10">
        <v>0.86</v>
      </c>
      <c r="F462" s="10">
        <v>20.6</v>
      </c>
      <c r="G462" s="10">
        <v>19</v>
      </c>
      <c r="H462" s="10">
        <v>94161</v>
      </c>
      <c r="I462" s="10">
        <v>0</v>
      </c>
      <c r="J462" s="84">
        <f t="shared" si="32"/>
        <v>1360626.45</v>
      </c>
      <c r="K462" s="84">
        <f t="shared" si="33"/>
        <v>80978.459999999992</v>
      </c>
      <c r="L462" s="84">
        <f t="shared" si="34"/>
        <v>1939716.6</v>
      </c>
      <c r="M462" s="84">
        <f t="shared" si="35"/>
        <v>1789059</v>
      </c>
    </row>
    <row r="463" spans="1:13" s="68" customFormat="1" ht="13.5" customHeight="1" x14ac:dyDescent="0.2">
      <c r="A463" s="81" t="s">
        <v>15</v>
      </c>
      <c r="B463" s="93">
        <v>42724</v>
      </c>
      <c r="C463" s="35">
        <v>87</v>
      </c>
      <c r="D463" s="10">
        <v>14.45</v>
      </c>
      <c r="E463" s="10">
        <v>0.86</v>
      </c>
      <c r="F463" s="10">
        <v>20.6</v>
      </c>
      <c r="G463" s="10">
        <v>19</v>
      </c>
      <c r="H463" s="10">
        <v>35233</v>
      </c>
      <c r="I463" s="10">
        <v>0</v>
      </c>
      <c r="J463" s="84">
        <f t="shared" si="32"/>
        <v>509116.85</v>
      </c>
      <c r="K463" s="84">
        <f t="shared" si="33"/>
        <v>30300.38</v>
      </c>
      <c r="L463" s="84">
        <f t="shared" si="34"/>
        <v>725799.8</v>
      </c>
      <c r="M463" s="84">
        <f t="shared" si="35"/>
        <v>669427</v>
      </c>
    </row>
    <row r="464" spans="1:13" s="68" customFormat="1" ht="13.5" customHeight="1" x14ac:dyDescent="0.2">
      <c r="A464" s="81" t="s">
        <v>15</v>
      </c>
      <c r="B464" s="93">
        <v>42724</v>
      </c>
      <c r="C464" s="35">
        <v>91</v>
      </c>
      <c r="D464" s="10">
        <v>14.28</v>
      </c>
      <c r="E464" s="10">
        <v>0.34</v>
      </c>
      <c r="F464" s="10">
        <v>12.6</v>
      </c>
      <c r="G464" s="10">
        <v>10</v>
      </c>
      <c r="H464" s="10">
        <v>25391</v>
      </c>
      <c r="I464" s="10">
        <v>0</v>
      </c>
      <c r="J464" s="84">
        <f t="shared" si="32"/>
        <v>362583.48</v>
      </c>
      <c r="K464" s="84">
        <f t="shared" si="33"/>
        <v>8632.94</v>
      </c>
      <c r="L464" s="84">
        <f t="shared" si="34"/>
        <v>319926.59999999998</v>
      </c>
      <c r="M464" s="84">
        <f t="shared" si="35"/>
        <v>253910</v>
      </c>
    </row>
    <row r="465" spans="1:13" s="68" customFormat="1" ht="13.5" customHeight="1" x14ac:dyDescent="0.2">
      <c r="A465" s="75" t="s">
        <v>16</v>
      </c>
      <c r="B465" s="83">
        <v>42726</v>
      </c>
      <c r="C465" s="58">
        <v>87</v>
      </c>
      <c r="D465" s="59">
        <v>13.65</v>
      </c>
      <c r="E465" s="63">
        <v>0.66</v>
      </c>
      <c r="F465" s="60">
        <v>23.4</v>
      </c>
      <c r="G465" s="59">
        <v>23</v>
      </c>
      <c r="H465" s="61">
        <v>30101</v>
      </c>
      <c r="I465" s="61"/>
      <c r="J465" s="84">
        <f t="shared" si="32"/>
        <v>410878.65</v>
      </c>
      <c r="K465" s="84">
        <f t="shared" si="33"/>
        <v>19866.66</v>
      </c>
      <c r="L465" s="84">
        <f t="shared" si="34"/>
        <v>704363.39999999991</v>
      </c>
      <c r="M465" s="84">
        <f t="shared" si="35"/>
        <v>692323</v>
      </c>
    </row>
    <row r="466" spans="1:13" s="68" customFormat="1" ht="13.5" customHeight="1" x14ac:dyDescent="0.2">
      <c r="A466" s="75" t="s">
        <v>16</v>
      </c>
      <c r="B466" s="83">
        <v>42726</v>
      </c>
      <c r="C466" s="58">
        <v>87</v>
      </c>
      <c r="D466" s="59">
        <v>13.65</v>
      </c>
      <c r="E466" s="63">
        <v>0.66</v>
      </c>
      <c r="F466" s="60">
        <v>23.4</v>
      </c>
      <c r="G466" s="59">
        <v>23</v>
      </c>
      <c r="H466" s="61">
        <v>35040</v>
      </c>
      <c r="I466" s="61"/>
      <c r="J466" s="84">
        <f t="shared" si="32"/>
        <v>478296</v>
      </c>
      <c r="K466" s="84">
        <f t="shared" si="33"/>
        <v>23126.400000000001</v>
      </c>
      <c r="L466" s="84">
        <f t="shared" si="34"/>
        <v>819936</v>
      </c>
      <c r="M466" s="84">
        <f t="shared" si="35"/>
        <v>805920</v>
      </c>
    </row>
    <row r="467" spans="1:13" s="68" customFormat="1" ht="13.5" customHeight="1" x14ac:dyDescent="0.2">
      <c r="A467" s="81" t="s">
        <v>15</v>
      </c>
      <c r="B467" s="93">
        <v>42728</v>
      </c>
      <c r="C467" s="35">
        <v>87</v>
      </c>
      <c r="D467" s="10">
        <v>13.73</v>
      </c>
      <c r="E467" s="10">
        <v>0.56999999999999995</v>
      </c>
      <c r="F467" s="10">
        <v>21.3</v>
      </c>
      <c r="G467" s="10">
        <v>19</v>
      </c>
      <c r="H467" s="10">
        <v>43301</v>
      </c>
      <c r="I467" s="10">
        <v>0</v>
      </c>
      <c r="J467" s="84">
        <f t="shared" si="32"/>
        <v>594522.73</v>
      </c>
      <c r="K467" s="84">
        <f t="shared" si="33"/>
        <v>24681.569999999996</v>
      </c>
      <c r="L467" s="84">
        <f t="shared" si="34"/>
        <v>922311.3</v>
      </c>
      <c r="M467" s="84">
        <f t="shared" si="35"/>
        <v>822719</v>
      </c>
    </row>
    <row r="468" spans="1:13" s="68" customFormat="1" ht="13.5" customHeight="1" x14ac:dyDescent="0.2">
      <c r="A468" s="81" t="s">
        <v>15</v>
      </c>
      <c r="B468" s="93">
        <v>42728</v>
      </c>
      <c r="C468" s="35">
        <v>87</v>
      </c>
      <c r="D468" s="10">
        <v>13.73</v>
      </c>
      <c r="E468" s="10">
        <v>0.56999999999999995</v>
      </c>
      <c r="F468" s="10">
        <v>21.3</v>
      </c>
      <c r="G468" s="10">
        <v>19</v>
      </c>
      <c r="H468" s="10">
        <v>19967</v>
      </c>
      <c r="I468" s="10">
        <v>0</v>
      </c>
      <c r="J468" s="84">
        <f t="shared" si="32"/>
        <v>274146.91000000003</v>
      </c>
      <c r="K468" s="84">
        <f t="shared" si="33"/>
        <v>11381.189999999999</v>
      </c>
      <c r="L468" s="84">
        <f t="shared" si="34"/>
        <v>425297.10000000003</v>
      </c>
      <c r="M468" s="84">
        <f t="shared" si="35"/>
        <v>379373</v>
      </c>
    </row>
    <row r="469" spans="1:13" s="68" customFormat="1" ht="13.5" hidden="1" customHeight="1" x14ac:dyDescent="0.2">
      <c r="A469" s="85" t="s">
        <v>15</v>
      </c>
      <c r="B469" s="93">
        <v>42729</v>
      </c>
      <c r="C469" s="46" t="s">
        <v>18</v>
      </c>
      <c r="D469" s="1"/>
      <c r="E469" s="1"/>
      <c r="F469" s="1"/>
      <c r="G469" s="1"/>
      <c r="H469" s="10">
        <v>0</v>
      </c>
      <c r="I469" s="10">
        <v>18332</v>
      </c>
      <c r="J469" s="84">
        <f t="shared" si="32"/>
        <v>0</v>
      </c>
      <c r="K469" s="84">
        <f t="shared" si="33"/>
        <v>0</v>
      </c>
      <c r="L469" s="84">
        <f t="shared" si="34"/>
        <v>0</v>
      </c>
      <c r="M469" s="84">
        <f t="shared" si="35"/>
        <v>0</v>
      </c>
    </row>
    <row r="470" spans="1:13" s="68" customFormat="1" ht="13.5" customHeight="1" x14ac:dyDescent="0.2">
      <c r="A470" s="75" t="s">
        <v>16</v>
      </c>
      <c r="B470" s="83">
        <v>42733</v>
      </c>
      <c r="C470" s="58">
        <v>87</v>
      </c>
      <c r="D470" s="59">
        <v>14.08</v>
      </c>
      <c r="E470" s="63">
        <v>0.63</v>
      </c>
      <c r="F470" s="60">
        <v>24.1</v>
      </c>
      <c r="G470" s="59">
        <v>19</v>
      </c>
      <c r="H470" s="61">
        <v>29712</v>
      </c>
      <c r="I470" s="61"/>
      <c r="J470" s="84">
        <f t="shared" si="32"/>
        <v>418344.96000000002</v>
      </c>
      <c r="K470" s="84">
        <f t="shared" si="33"/>
        <v>18718.560000000001</v>
      </c>
      <c r="L470" s="84">
        <f t="shared" si="34"/>
        <v>716059.20000000007</v>
      </c>
      <c r="M470" s="84">
        <f t="shared" si="35"/>
        <v>564528</v>
      </c>
    </row>
    <row r="471" spans="1:13" s="68" customFormat="1" ht="13.5" customHeight="1" x14ac:dyDescent="0.2">
      <c r="A471" s="75" t="s">
        <v>16</v>
      </c>
      <c r="B471" s="83">
        <v>42733</v>
      </c>
      <c r="C471" s="58">
        <v>87</v>
      </c>
      <c r="D471" s="59">
        <v>14.08</v>
      </c>
      <c r="E471" s="59">
        <v>0.63</v>
      </c>
      <c r="F471" s="60">
        <v>24</v>
      </c>
      <c r="G471" s="59">
        <v>19</v>
      </c>
      <c r="H471" s="61">
        <v>30235</v>
      </c>
      <c r="I471" s="61"/>
      <c r="J471" s="84">
        <f t="shared" si="32"/>
        <v>425708.79999999999</v>
      </c>
      <c r="K471" s="84">
        <f t="shared" si="33"/>
        <v>19048.05</v>
      </c>
      <c r="L471" s="84">
        <f t="shared" si="34"/>
        <v>725640</v>
      </c>
      <c r="M471" s="84">
        <f t="shared" si="35"/>
        <v>574465</v>
      </c>
    </row>
    <row r="472" spans="1:13" s="68" customFormat="1" ht="13.5" customHeight="1" x14ac:dyDescent="0.2">
      <c r="A472" s="81" t="s">
        <v>15</v>
      </c>
      <c r="B472" s="93">
        <v>42734</v>
      </c>
      <c r="C472" s="35">
        <v>87</v>
      </c>
      <c r="D472" s="10">
        <v>14.15</v>
      </c>
      <c r="E472" s="10">
        <v>0.54</v>
      </c>
      <c r="F472" s="10">
        <v>21.9</v>
      </c>
      <c r="G472" s="10">
        <v>17</v>
      </c>
      <c r="H472" s="10">
        <v>75133</v>
      </c>
      <c r="I472" s="10">
        <v>0</v>
      </c>
      <c r="J472" s="84">
        <f t="shared" si="32"/>
        <v>1063131.95</v>
      </c>
      <c r="K472" s="84">
        <f t="shared" si="33"/>
        <v>40571.82</v>
      </c>
      <c r="L472" s="84">
        <f t="shared" si="34"/>
        <v>1645412.7</v>
      </c>
      <c r="M472" s="84">
        <f t="shared" si="35"/>
        <v>1277261</v>
      </c>
    </row>
    <row r="473" spans="1:13" s="68" customFormat="1" ht="13.5" customHeight="1" x14ac:dyDescent="0.2">
      <c r="A473" s="75" t="s">
        <v>16</v>
      </c>
      <c r="B473" s="83">
        <v>42735</v>
      </c>
      <c r="C473" s="58">
        <v>87</v>
      </c>
      <c r="D473" s="59">
        <v>13.74</v>
      </c>
      <c r="E473" s="59">
        <v>0.75</v>
      </c>
      <c r="F473" s="60">
        <v>16.8</v>
      </c>
      <c r="G473" s="59">
        <v>28</v>
      </c>
      <c r="H473" s="61">
        <v>25185</v>
      </c>
      <c r="I473" s="61"/>
      <c r="J473" s="84">
        <f t="shared" si="32"/>
        <v>346041.9</v>
      </c>
      <c r="K473" s="84">
        <f t="shared" si="33"/>
        <v>18888.75</v>
      </c>
      <c r="L473" s="84">
        <f t="shared" si="34"/>
        <v>423108</v>
      </c>
      <c r="M473" s="84">
        <f t="shared" si="35"/>
        <v>705180</v>
      </c>
    </row>
    <row r="474" spans="1:13" s="68" customFormat="1" ht="13.5" hidden="1" customHeight="1" x14ac:dyDescent="0.2">
      <c r="A474" s="85" t="s">
        <v>15</v>
      </c>
      <c r="B474" s="93">
        <v>42735</v>
      </c>
      <c r="C474" s="46" t="s">
        <v>18</v>
      </c>
      <c r="D474" s="95"/>
      <c r="E474" s="1"/>
      <c r="F474" s="1"/>
      <c r="G474" s="1"/>
      <c r="H474" s="10">
        <v>0</v>
      </c>
      <c r="I474" s="10">
        <v>20056</v>
      </c>
      <c r="J474" s="84">
        <f t="shared" si="32"/>
        <v>0</v>
      </c>
      <c r="K474" s="84">
        <f t="shared" si="33"/>
        <v>0</v>
      </c>
      <c r="L474" s="84">
        <f t="shared" si="34"/>
        <v>0</v>
      </c>
      <c r="M474" s="84">
        <f t="shared" si="35"/>
        <v>0</v>
      </c>
    </row>
    <row r="475" spans="1:13" s="8" customFormat="1" ht="22.5" hidden="1" customHeight="1" x14ac:dyDescent="0.25">
      <c r="B475" s="96"/>
    </row>
    <row r="476" spans="1:13" s="8" customFormat="1" ht="15.75" hidden="1" customHeight="1" x14ac:dyDescent="0.25">
      <c r="B476" s="96"/>
      <c r="D476" s="49"/>
      <c r="E476" s="49"/>
      <c r="F476" s="49"/>
      <c r="G476" s="49"/>
      <c r="H476" s="49"/>
      <c r="I476" s="49"/>
      <c r="J476" s="49"/>
      <c r="K476" s="49"/>
      <c r="L476" s="49"/>
      <c r="M476" s="49"/>
    </row>
    <row r="477" spans="1:13" x14ac:dyDescent="0.2">
      <c r="G477" s="49" t="s">
        <v>20</v>
      </c>
      <c r="H477" s="49">
        <f>SUBTOTAL(9,H2:H473)</f>
        <v>9097361</v>
      </c>
      <c r="J477" s="49">
        <f>SUBTOTAL(9,J2:J473)/H477</f>
        <v>11.997596316118489</v>
      </c>
      <c r="K477" s="49">
        <f>SUBTOTAL(9,K2:K473)/H477</f>
        <v>0.63320807429759041</v>
      </c>
      <c r="L477" s="49">
        <f>SUBTOTAL(9,L2:L473)/H477</f>
        <v>19.14644750274282</v>
      </c>
      <c r="M477" s="49">
        <f>SUBTOTAL(9,M2:M473)/H477</f>
        <v>16.290500289039866</v>
      </c>
    </row>
    <row r="479" spans="1:13" x14ac:dyDescent="0.2">
      <c r="A479" s="185" t="s">
        <v>21</v>
      </c>
    </row>
    <row r="480" spans="1:13" s="97" customFormat="1" x14ac:dyDescent="0.2">
      <c r="A480" s="170" t="s">
        <v>22</v>
      </c>
      <c r="B480" s="171" t="s">
        <v>23</v>
      </c>
      <c r="D480" s="170" t="s">
        <v>3</v>
      </c>
      <c r="E480" s="170" t="s">
        <v>4</v>
      </c>
      <c r="F480" s="170" t="s">
        <v>5</v>
      </c>
      <c r="G480" s="170" t="s">
        <v>6</v>
      </c>
    </row>
    <row r="481" spans="1:7" x14ac:dyDescent="0.2">
      <c r="A481" s="172">
        <v>2016</v>
      </c>
      <c r="B481" s="173" t="s">
        <v>24</v>
      </c>
      <c r="C481" s="174"/>
      <c r="D481" s="175">
        <v>12.760424444908471</v>
      </c>
      <c r="E481" s="176">
        <v>0.5830360753196665</v>
      </c>
      <c r="F481" s="175">
        <v>20.474509640147556</v>
      </c>
      <c r="G481" s="175">
        <v>28.088794172920785</v>
      </c>
    </row>
    <row r="482" spans="1:7" x14ac:dyDescent="0.2">
      <c r="A482" s="172">
        <v>2016</v>
      </c>
      <c r="B482" s="173" t="s">
        <v>25</v>
      </c>
      <c r="C482" s="174"/>
      <c r="D482" s="175">
        <v>13.368427806563497</v>
      </c>
      <c r="E482" s="176">
        <v>0.61612468194056558</v>
      </c>
      <c r="F482" s="175">
        <v>21.319207487046423</v>
      </c>
      <c r="G482" s="175">
        <v>12.948941387227949</v>
      </c>
    </row>
    <row r="483" spans="1:7" x14ac:dyDescent="0.2">
      <c r="A483" s="172">
        <v>2016</v>
      </c>
      <c r="B483" s="173" t="s">
        <v>26</v>
      </c>
      <c r="C483" s="174"/>
      <c r="D483" s="175">
        <v>10.85862042876798</v>
      </c>
      <c r="E483" s="176">
        <v>0.60442191907922127</v>
      </c>
      <c r="F483" s="175">
        <v>19.494520591499793</v>
      </c>
      <c r="G483" s="175">
        <v>15.554585973269203</v>
      </c>
    </row>
    <row r="484" spans="1:7" x14ac:dyDescent="0.2">
      <c r="A484" s="172">
        <v>2016</v>
      </c>
      <c r="B484" s="173" t="s">
        <v>27</v>
      </c>
      <c r="D484" s="175">
        <v>7.3816158803782272</v>
      </c>
      <c r="E484" s="176">
        <v>0.51122497604142492</v>
      </c>
      <c r="F484" s="175">
        <v>21.643562272614446</v>
      </c>
      <c r="G484" s="175">
        <v>17.01521700886126</v>
      </c>
    </row>
    <row r="485" spans="1:7" s="8" customFormat="1" ht="15" hidden="1" x14ac:dyDescent="0.25">
      <c r="A485" s="98">
        <v>2016</v>
      </c>
      <c r="B485" s="99" t="s">
        <v>28</v>
      </c>
    </row>
    <row r="486" spans="1:7" s="8" customFormat="1" ht="15" hidden="1" x14ac:dyDescent="0.25">
      <c r="A486" s="98">
        <v>2016</v>
      </c>
      <c r="B486" s="99" t="s">
        <v>29</v>
      </c>
    </row>
    <row r="487" spans="1:7" s="8" customFormat="1" ht="15" hidden="1" x14ac:dyDescent="0.25">
      <c r="A487" s="98">
        <v>2016</v>
      </c>
      <c r="B487" s="99" t="s">
        <v>30</v>
      </c>
    </row>
    <row r="488" spans="1:7" s="8" customFormat="1" ht="15" hidden="1" x14ac:dyDescent="0.25">
      <c r="A488" s="98">
        <v>2016</v>
      </c>
      <c r="B488" s="99" t="s">
        <v>31</v>
      </c>
    </row>
    <row r="489" spans="1:7" s="8" customFormat="1" ht="15" hidden="1" x14ac:dyDescent="0.25">
      <c r="A489" s="98">
        <v>2016</v>
      </c>
      <c r="B489" s="99" t="s">
        <v>32</v>
      </c>
    </row>
    <row r="490" spans="1:7" x14ac:dyDescent="0.2">
      <c r="A490" s="172">
        <v>2016</v>
      </c>
      <c r="B490" s="173" t="s">
        <v>33</v>
      </c>
      <c r="D490" s="175">
        <v>12.237717729873527</v>
      </c>
      <c r="E490" s="176">
        <v>0.70596324212381334</v>
      </c>
      <c r="F490" s="175">
        <v>14.568455897002742</v>
      </c>
      <c r="G490" s="175">
        <v>14.49565746901299</v>
      </c>
    </row>
    <row r="491" spans="1:7" x14ac:dyDescent="0.2">
      <c r="A491" s="172">
        <v>2016</v>
      </c>
      <c r="B491" s="173" t="s">
        <v>34</v>
      </c>
      <c r="D491" s="175">
        <v>13.295484654165595</v>
      </c>
      <c r="E491" s="176">
        <v>0.66058425245880581</v>
      </c>
      <c r="F491" s="175">
        <v>18.214275122551985</v>
      </c>
      <c r="G491" s="175">
        <v>14.327558438707442</v>
      </c>
    </row>
    <row r="492" spans="1:7" x14ac:dyDescent="0.2">
      <c r="A492" s="177">
        <v>2016</v>
      </c>
      <c r="B492" s="178" t="s">
        <v>35</v>
      </c>
      <c r="C492" s="179"/>
      <c r="D492" s="180">
        <v>14.107453448257759</v>
      </c>
      <c r="E492" s="181">
        <v>0.73739774690617599</v>
      </c>
      <c r="F492" s="180">
        <v>19.305517793980925</v>
      </c>
      <c r="G492" s="180">
        <v>12.174387394176721</v>
      </c>
    </row>
    <row r="493" spans="1:7" s="97" customFormat="1" x14ac:dyDescent="0.2">
      <c r="A493" s="170">
        <v>2016</v>
      </c>
      <c r="B493" s="182" t="s">
        <v>36</v>
      </c>
      <c r="D493" s="183">
        <v>11.997596316118489</v>
      </c>
      <c r="E493" s="184">
        <v>0.63320807429759041</v>
      </c>
      <c r="F493" s="183">
        <v>19.14644750274282</v>
      </c>
      <c r="G493" s="183">
        <v>16.290500289039866</v>
      </c>
    </row>
    <row r="495" spans="1:7" x14ac:dyDescent="0.2">
      <c r="A495" s="185" t="s">
        <v>37</v>
      </c>
    </row>
    <row r="496" spans="1:7" x14ac:dyDescent="0.2">
      <c r="A496" s="170" t="s">
        <v>22</v>
      </c>
      <c r="B496" s="171" t="s">
        <v>23</v>
      </c>
      <c r="C496" s="97"/>
      <c r="D496" s="170" t="s">
        <v>3</v>
      </c>
      <c r="E496" s="170" t="s">
        <v>4</v>
      </c>
      <c r="F496" s="170" t="s">
        <v>5</v>
      </c>
      <c r="G496" s="170" t="s">
        <v>6</v>
      </c>
    </row>
    <row r="497" spans="1:7" x14ac:dyDescent="0.2">
      <c r="A497" s="172">
        <v>2016</v>
      </c>
      <c r="B497" s="173" t="s">
        <v>28</v>
      </c>
      <c r="D497" s="175">
        <v>6.3388338504283395</v>
      </c>
      <c r="E497" s="176">
        <v>0.40832706645056727</v>
      </c>
      <c r="F497" s="175">
        <v>22.097217179902753</v>
      </c>
      <c r="G497" s="175">
        <v>17.162017828200973</v>
      </c>
    </row>
    <row r="498" spans="1:7" x14ac:dyDescent="0.2">
      <c r="A498" s="172">
        <v>2016</v>
      </c>
      <c r="B498" s="173" t="s">
        <v>29</v>
      </c>
      <c r="D498" s="175">
        <v>6.1321675447785191</v>
      </c>
      <c r="E498" s="176">
        <v>0.52829141559236248</v>
      </c>
      <c r="F498" s="175">
        <v>22.498393988736659</v>
      </c>
      <c r="G498" s="175">
        <v>17.648814030429687</v>
      </c>
    </row>
    <row r="499" spans="1:7" x14ac:dyDescent="0.2">
      <c r="A499" s="172">
        <v>2016</v>
      </c>
      <c r="B499" s="173" t="s">
        <v>30</v>
      </c>
      <c r="D499" s="175">
        <v>6.2159473921680313</v>
      </c>
      <c r="E499" s="176">
        <v>0.49499604951277326</v>
      </c>
      <c r="F499" s="175">
        <v>21.507316057352501</v>
      </c>
      <c r="G499" s="175">
        <v>18.877089828158908</v>
      </c>
    </row>
    <row r="500" spans="1:7" x14ac:dyDescent="0.2">
      <c r="A500" s="172">
        <v>2016</v>
      </c>
      <c r="B500" s="173" t="s">
        <v>31</v>
      </c>
      <c r="D500" s="175">
        <v>5.7958245556064139</v>
      </c>
      <c r="E500" s="176">
        <v>0.5572485380988107</v>
      </c>
      <c r="F500" s="175">
        <v>23.147761578067822</v>
      </c>
      <c r="G500" s="175">
        <v>20.014893922445431</v>
      </c>
    </row>
    <row r="501" spans="1:7" x14ac:dyDescent="0.2">
      <c r="A501" s="177">
        <v>2016</v>
      </c>
      <c r="B501" s="178" t="s">
        <v>32</v>
      </c>
      <c r="C501" s="179"/>
      <c r="D501" s="180">
        <v>5.884270142985458</v>
      </c>
      <c r="E501" s="181">
        <v>0.5184203626829802</v>
      </c>
      <c r="F501" s="180">
        <v>25.164748055899466</v>
      </c>
      <c r="G501" s="180">
        <v>13.232717532914169</v>
      </c>
    </row>
    <row r="502" spans="1:7" x14ac:dyDescent="0.2">
      <c r="A502" s="170">
        <v>2016</v>
      </c>
      <c r="B502" s="182" t="s">
        <v>38</v>
      </c>
      <c r="C502" s="185"/>
      <c r="D502" s="183">
        <v>6.1185462279028897</v>
      </c>
      <c r="E502" s="184">
        <v>0.49571150424485561</v>
      </c>
      <c r="F502" s="183">
        <v>22.448703323391733</v>
      </c>
      <c r="G502" s="183">
        <v>18.048343248088106</v>
      </c>
    </row>
    <row r="504" spans="1:7" x14ac:dyDescent="0.2">
      <c r="A504" s="185" t="s">
        <v>39</v>
      </c>
    </row>
    <row r="505" spans="1:7" x14ac:dyDescent="0.2">
      <c r="A505" s="170" t="s">
        <v>22</v>
      </c>
      <c r="B505" s="171" t="s">
        <v>23</v>
      </c>
      <c r="C505" s="97"/>
      <c r="D505" s="170" t="s">
        <v>3</v>
      </c>
      <c r="E505" s="170" t="s">
        <v>4</v>
      </c>
      <c r="F505" s="170" t="s">
        <v>5</v>
      </c>
      <c r="G505" s="170" t="s">
        <v>6</v>
      </c>
    </row>
    <row r="506" spans="1:7" x14ac:dyDescent="0.2">
      <c r="A506" s="172">
        <v>2016</v>
      </c>
      <c r="B506" s="173" t="s">
        <v>28</v>
      </c>
      <c r="D506" s="175">
        <v>7.4418666698278342</v>
      </c>
      <c r="E506" s="176">
        <v>0.64452034409315972</v>
      </c>
      <c r="F506" s="175">
        <v>22.990225904983181</v>
      </c>
      <c r="G506" s="175">
        <v>16.042391265692238</v>
      </c>
    </row>
    <row r="507" spans="1:7" x14ac:dyDescent="0.2">
      <c r="A507" s="172">
        <v>2016</v>
      </c>
      <c r="B507" s="173" t="s">
        <v>29</v>
      </c>
      <c r="D507" s="175">
        <v>7.4274304501292665</v>
      </c>
      <c r="E507" s="176">
        <v>0.57135043501871119</v>
      </c>
      <c r="F507" s="175">
        <v>20.534449350128085</v>
      </c>
      <c r="G507" s="175">
        <v>17.221975232856014</v>
      </c>
    </row>
    <row r="508" spans="1:7" x14ac:dyDescent="0.2">
      <c r="A508" s="172">
        <v>2016</v>
      </c>
      <c r="B508" s="173" t="s">
        <v>30</v>
      </c>
      <c r="D508" s="175">
        <v>7.4535262280348826</v>
      </c>
      <c r="E508" s="176">
        <v>0.56511656348391404</v>
      </c>
      <c r="F508" s="175">
        <v>22.082989157304159</v>
      </c>
      <c r="G508" s="175">
        <v>15.601432348743693</v>
      </c>
    </row>
    <row r="509" spans="1:7" x14ac:dyDescent="0.2">
      <c r="A509" s="172">
        <v>2016</v>
      </c>
      <c r="B509" s="173" t="s">
        <v>31</v>
      </c>
      <c r="D509" s="175">
        <v>7.4425216431020367</v>
      </c>
      <c r="E509" s="176">
        <v>0.60987117095994858</v>
      </c>
      <c r="F509" s="175">
        <v>21.242189217015461</v>
      </c>
      <c r="G509" s="175">
        <v>17.484424985643756</v>
      </c>
    </row>
    <row r="510" spans="1:7" x14ac:dyDescent="0.2">
      <c r="A510" s="177">
        <v>2016</v>
      </c>
      <c r="B510" s="178" t="s">
        <v>32</v>
      </c>
      <c r="C510" s="179"/>
      <c r="D510" s="180">
        <v>11.316607318363666</v>
      </c>
      <c r="E510" s="181">
        <v>0.5538326970145675</v>
      </c>
      <c r="F510" s="180">
        <v>19.158730534545832</v>
      </c>
      <c r="G510" s="180">
        <v>18.159396899230707</v>
      </c>
    </row>
    <row r="511" spans="1:7" x14ac:dyDescent="0.2">
      <c r="A511" s="170">
        <v>2016</v>
      </c>
      <c r="B511" s="182" t="s">
        <v>38</v>
      </c>
      <c r="C511" s="185"/>
      <c r="D511" s="183">
        <v>8.3050706186352876</v>
      </c>
      <c r="E511" s="184">
        <v>0.59170587719549661</v>
      </c>
      <c r="F511" s="183">
        <v>21.193988559311329</v>
      </c>
      <c r="G511" s="183">
        <v>16.968561271754428</v>
      </c>
    </row>
  </sheetData>
  <autoFilter ref="A1:P476">
    <filterColumn colId="1">
      <filters>
        <dateGroupItem year="2016" month="1" dateTimeGrouping="month"/>
        <dateGroupItem year="2016" month="2" dateTimeGrouping="month"/>
        <dateGroupItem year="2016" month="3" dateTimeGrouping="month"/>
        <dateGroupItem year="2016" month="4" dateTimeGrouping="month"/>
        <dateGroupItem year="2016" month="10" dateTimeGrouping="month"/>
        <dateGroupItem year="2016" month="11" dateTimeGrouping="month"/>
        <dateGroupItem year="2016" month="12" dateTimeGrouping="month"/>
      </filters>
    </filterColumn>
    <filterColumn colId="2">
      <filters blank="1">
        <filter val="82.9"/>
        <filter val="83"/>
        <filter val="83.5"/>
        <filter val="83.8"/>
        <filter val="84"/>
        <filter val="84.0"/>
        <filter val="84.2"/>
        <filter val="87"/>
        <filter val="87.1"/>
        <filter val="87.2"/>
        <filter val="87.3"/>
        <filter val="88"/>
        <filter val="91"/>
        <filter val="93"/>
        <filter val="93.4"/>
        <filter val="95"/>
      </filters>
    </filterColumn>
  </autoFilter>
  <pageMargins left="0.25" right="0.38" top="0.7" bottom="0.49" header="0.5" footer="0.31"/>
  <pageSetup orientation="landscape" horizontalDpi="300" verticalDpi="300" r:id="rId1"/>
  <headerFooter alignWithMargins="0">
    <oddHeader>&amp;L&amp;"Arial,Bold"&amp;12Fuel Data Report for &amp;"Arial,Regular"&amp;10________________________&amp;R&amp;"Arial,Bold"&amp;12Location: _______________</oddHeader>
    <oddFooter>&amp;L&amp;8&amp;F&amp;R&amp;8&amp;D 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Table_4</vt:lpstr>
      <vt:lpstr>Table_5</vt:lpstr>
      <vt:lpstr>README</vt:lpstr>
      <vt:lpstr>Maine Fuel table</vt:lpstr>
      <vt:lpstr>Maine Fuel Summary</vt:lpstr>
      <vt:lpstr>FUEL DATA 2015</vt:lpstr>
      <vt:lpstr>FUEL DATA 2016</vt:lpstr>
    </vt:vector>
  </TitlesOfParts>
  <Company>State of Maine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Cormier, Denise E</dc:creator>
  <cp:lastModifiedBy>Cormier, Denise E</cp:lastModifiedBy>
  <dcterms:created xsi:type="dcterms:W3CDTF">2017-02-28T18:20:47Z</dcterms:created>
  <dcterms:modified xsi:type="dcterms:W3CDTF">2018-01-29T16:51:30Z</dcterms:modified>
</cp:coreProperties>
</file>