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lindsey_kendall_maine_gov/Documents/OldHomeDirectory/Temp RFPs and Others/RFP 202102021 - eProcurement Solutions and Services/## SP/"/>
    </mc:Choice>
  </mc:AlternateContent>
  <xr:revisionPtr revIDLastSave="0" documentId="8_{E4A0EC5E-CF61-4C63-B871-E55A911A9440}" xr6:coauthVersionLast="46" xr6:coauthVersionMax="46" xr10:uidLastSave="{00000000-0000-0000-0000-000000000000}"/>
  <bookViews>
    <workbookView xWindow="33165" yWindow="6075" windowWidth="14400" windowHeight="7365" activeTab="1" xr2:uid="{EB3326A0-5185-478F-9D48-C07DE8A47EFF}"/>
  </bookViews>
  <sheets>
    <sheet name="KEY" sheetId="3" r:id="rId1"/>
    <sheet name="Master Scoresheet" sheetId="1" r:id="rId2"/>
  </sheets>
  <definedNames>
    <definedName name="_xlnm.Print_Area" localSheetId="1">'Master Scoresheet'!$A$1:$X$70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68" i="1"/>
  <c r="B67" i="1"/>
  <c r="B66" i="1"/>
  <c r="B65" i="1"/>
  <c r="B61" i="1"/>
  <c r="B60" i="1"/>
  <c r="B57" i="1"/>
  <c r="B47" i="1"/>
  <c r="B45" i="1"/>
  <c r="B43" i="1"/>
  <c r="B41" i="1"/>
  <c r="B37" i="1"/>
  <c r="B36" i="1"/>
  <c r="B35" i="1"/>
  <c r="B25" i="1"/>
  <c r="B20" i="1"/>
  <c r="B17" i="1"/>
  <c r="B11" i="1"/>
  <c r="B7" i="1"/>
  <c r="B5" i="1"/>
  <c r="B4" i="1"/>
  <c r="B3" i="1"/>
  <c r="B2" i="1"/>
</calcChain>
</file>

<file path=xl/sharedStrings.xml><?xml version="1.0" encoding="utf-8"?>
<sst xmlns="http://schemas.openxmlformats.org/spreadsheetml/2006/main" count="224" uniqueCount="70">
  <si>
    <t>Category 1 - Full Solution</t>
  </si>
  <si>
    <t>STAGE 1</t>
  </si>
  <si>
    <t>STAGE 2</t>
  </si>
  <si>
    <t>STAGE 3 / AWARD</t>
  </si>
  <si>
    <t>Autocene</t>
  </si>
  <si>
    <t>B2BEnable</t>
  </si>
  <si>
    <t>Cobblestone</t>
  </si>
  <si>
    <t>Deloitte - Appian</t>
  </si>
  <si>
    <t>Deloitte - Coupa</t>
  </si>
  <si>
    <t>&gt;</t>
  </si>
  <si>
    <t>EASiBuy</t>
  </si>
  <si>
    <t xml:space="preserve">GEP </t>
  </si>
  <si>
    <t>GEP - KPMG</t>
  </si>
  <si>
    <t>GEP - Optis</t>
  </si>
  <si>
    <t>IBM-Kyndryl</t>
  </si>
  <si>
    <t>IBM</t>
  </si>
  <si>
    <t>Infosys</t>
  </si>
  <si>
    <t>Ivalua</t>
  </si>
  <si>
    <t>KPMG</t>
  </si>
  <si>
    <t>LSI Consulting</t>
  </si>
  <si>
    <t xml:space="preserve">Optis </t>
  </si>
  <si>
    <t>Perfect Commerce</t>
  </si>
  <si>
    <t>Periscope</t>
  </si>
  <si>
    <t>Sysoft</t>
  </si>
  <si>
    <t>S. Portal</t>
  </si>
  <si>
    <t>S. Enable</t>
  </si>
  <si>
    <t>Buyer</t>
  </si>
  <si>
    <t>Need</t>
  </si>
  <si>
    <t>R-T-P</t>
  </si>
  <si>
    <t>Catalog</t>
  </si>
  <si>
    <t>Sourcing</t>
  </si>
  <si>
    <t>Contract</t>
  </si>
  <si>
    <t>Vendor</t>
  </si>
  <si>
    <t>Purchasing</t>
  </si>
  <si>
    <t>Bonfire Interactive</t>
  </si>
  <si>
    <t>CloudBuy</t>
  </si>
  <si>
    <t>GEP</t>
  </si>
  <si>
    <t>KPMG &amp; Ivalua</t>
  </si>
  <si>
    <t>KPMG &amp; SirionLabs</t>
  </si>
  <si>
    <t>Mercell</t>
  </si>
  <si>
    <t>Periscope Holdings</t>
  </si>
  <si>
    <t>ProjectDog</t>
  </si>
  <si>
    <t>Sysintellects</t>
  </si>
  <si>
    <t>Value Innovation Technologies</t>
  </si>
  <si>
    <t>Buyer Quest</t>
  </si>
  <si>
    <t>Carahsoft</t>
  </si>
  <si>
    <t>YES</t>
  </si>
  <si>
    <t>Effution</t>
  </si>
  <si>
    <t>Icertis</t>
  </si>
  <si>
    <t>PaymentWorks</t>
  </si>
  <si>
    <t>Disqualified</t>
  </si>
  <si>
    <t>SirionLabs</t>
  </si>
  <si>
    <t>Accenture</t>
  </si>
  <si>
    <t>Civic Initiatives</t>
  </si>
  <si>
    <t>Deloitte</t>
  </si>
  <si>
    <t>Jefferson Wells</t>
  </si>
  <si>
    <t>87.5% (Coupa), 87.5% (Ivalua), 87.5% (Oracle)</t>
  </si>
  <si>
    <t>Nitor Partners</t>
  </si>
  <si>
    <t>Optis</t>
  </si>
  <si>
    <t>Public Knowledge 1</t>
  </si>
  <si>
    <t>Public Knowledge 2</t>
  </si>
  <si>
    <t>Sabot Consulting</t>
  </si>
  <si>
    <t>WSC Consulting</t>
  </si>
  <si>
    <t>PunchOut2Go</t>
  </si>
  <si>
    <t>Category 4 - Services Only</t>
  </si>
  <si>
    <t>Category 3 - eSoftware Only</t>
  </si>
  <si>
    <t>Category 2 - Indiv. Workstream</t>
  </si>
  <si>
    <t>=</t>
  </si>
  <si>
    <t>Eligible for award / met minimum scoring requirements</t>
  </si>
  <si>
    <t>Not eligible for award / did not meet minimum scoring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</si>
</sst>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9" fontId="3" fillId="3" borderId="1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wrapText="1"/>
    </xf>
    <xf numFmtId="9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8" fillId="0" borderId="1" xfId="0" applyFont="1" applyBorder="1"/>
    <xf numFmtId="9" fontId="2" fillId="2" borderId="1" xfId="2" applyNumberFormat="1" applyBorder="1" applyAlignment="1">
      <alignment horizontal="center"/>
    </xf>
    <xf numFmtId="10" fontId="2" fillId="2" borderId="1" xfId="2" applyNumberFormat="1" applyBorder="1" applyAlignment="1">
      <alignment horizontal="center"/>
    </xf>
    <xf numFmtId="164" fontId="2" fillId="2" borderId="1" xfId="2" applyNumberFormat="1" applyBorder="1" applyAlignment="1">
      <alignment horizontal="center"/>
    </xf>
    <xf numFmtId="10" fontId="3" fillId="3" borderId="1" xfId="3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9" fontId="3" fillId="3" borderId="1" xfId="3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0" fontId="2" fillId="2" borderId="1" xfId="2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3" fillId="3" borderId="0" xfId="3"/>
    <xf numFmtId="0" fontId="2" fillId="2" borderId="0" xfId="2"/>
    <xf numFmtId="10" fontId="2" fillId="2" borderId="1" xfId="2" applyNumberFormat="1" applyBorder="1" applyAlignment="1">
      <alignment horizontal="center"/>
    </xf>
    <xf numFmtId="0" fontId="0" fillId="0" borderId="0" xfId="0" applyAlignment="1">
      <alignment horizontal="left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0" fontId="2" fillId="2" borderId="1" xfId="2" applyNumberFormat="1" applyBorder="1" applyAlignment="1">
      <alignment horizontal="center" wrapText="1"/>
    </xf>
    <xf numFmtId="10" fontId="2" fillId="2" borderId="1" xfId="2" applyNumberFormat="1" applyBorder="1" applyAlignment="1">
      <alignment horizontal="center"/>
    </xf>
    <xf numFmtId="0" fontId="2" fillId="2" borderId="1" xfId="2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9" fontId="2" fillId="2" borderId="1" xfId="2" applyNumberFormat="1" applyBorder="1" applyAlignment="1">
      <alignment horizontal="center"/>
    </xf>
    <xf numFmtId="10" fontId="7" fillId="2" borderId="1" xfId="2" applyNumberFormat="1" applyFont="1" applyBorder="1" applyAlignment="1">
      <alignment horizontal="center" wrapText="1"/>
    </xf>
    <xf numFmtId="0" fontId="7" fillId="2" borderId="1" xfId="2" applyFont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9" fontId="2" fillId="2" borderId="1" xfId="2" applyNumberFormat="1" applyBorder="1" applyAlignment="1">
      <alignment horizontal="center" wrapText="1"/>
    </xf>
    <xf numFmtId="0" fontId="2" fillId="2" borderId="1" xfId="2" applyBorder="1" applyAlignment="1">
      <alignment horizontal="center" wrapText="1"/>
    </xf>
    <xf numFmtId="10" fontId="7" fillId="2" borderId="1" xfId="2" applyNumberFormat="1" applyFont="1" applyBorder="1" applyAlignment="1">
      <alignment horizontal="center"/>
    </xf>
    <xf numFmtId="0" fontId="7" fillId="2" borderId="1" xfId="2" applyFont="1" applyBorder="1" applyAlignment="1">
      <alignment horizontal="center"/>
    </xf>
    <xf numFmtId="9" fontId="3" fillId="3" borderId="1" xfId="3" applyNumberFormat="1" applyBorder="1" applyAlignment="1">
      <alignment horizontal="center"/>
    </xf>
    <xf numFmtId="0" fontId="3" fillId="3" borderId="1" xfId="3" applyBorder="1" applyAlignment="1">
      <alignment horizontal="center"/>
    </xf>
  </cellXfs>
  <cellStyles count="4">
    <cellStyle name="Bad" xfId="3" builtinId="27"/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</xdr:row>
      <xdr:rowOff>114300</xdr:rowOff>
    </xdr:from>
    <xdr:to>
      <xdr:col>12</xdr:col>
      <xdr:colOff>523874</xdr:colOff>
      <xdr:row>13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36B22C-0AF3-44D0-AD85-8415F1DBD6E0}"/>
            </a:ext>
          </a:extLst>
        </xdr:cNvPr>
        <xdr:cNvSpPr txBox="1"/>
      </xdr:nvSpPr>
      <xdr:spPr>
        <a:xfrm>
          <a:off x="304799" y="295275"/>
          <a:ext cx="7534275" cy="208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Across</a:t>
          </a:r>
          <a:r>
            <a:rPr lang="en-US" sz="1100" baseline="0"/>
            <a:t> all Categories,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roposals were required to meet, or exceed, 60%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points possible for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stage in which the proposal was being evaluated to move onto the next stage of evaluation.  Any proposal not meeting the stated minimum scoring requirements of a stage was deemed ineligible for award consideration and, at that point, removed from the evaluation process.</a:t>
          </a:r>
          <a:r>
            <a:rPr lang="en-US" sz="1100" baseline="0"/>
            <a:t> </a:t>
          </a:r>
        </a:p>
        <a:p>
          <a:endParaRPr lang="en-US" sz="1100" baseline="0"/>
        </a:p>
        <a:p>
          <a:r>
            <a:rPr lang="en-US" sz="1100" baseline="0"/>
            <a:t>The percentages shown in this Master Scoresheet under Stage 1 and Stage 2 reflect the "% Earned" for each stage as shown in each Bidder's Scoring Workbook.</a:t>
          </a:r>
        </a:p>
        <a:p>
          <a:endParaRPr lang="en-US" sz="1100" baseline="0"/>
        </a:p>
        <a:p>
          <a:r>
            <a:rPr lang="en-US" sz="1100" baseline="0"/>
            <a:t>The Stage 3/Award percentages reflect the overall "% Earned" for each Category the Bidder was evaluated under. This total "% Earned" must meet or exceed 60% of the total points possible in order for the proposal to be considered for award. </a:t>
          </a:r>
        </a:p>
        <a:p>
          <a:endParaRPr lang="en-US" sz="1100" baseline="0"/>
        </a:p>
        <a:p>
          <a:r>
            <a:rPr lang="en-US" sz="1100" baseline="0"/>
            <a:t>Please refer to the Scoring Workbooks for detailed scoring information.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7E66-D6AA-4448-9A4E-2EDF1D4F512F}">
  <dimension ref="B16:J18"/>
  <sheetViews>
    <sheetView workbookViewId="0">
      <selection activeCell="F29" sqref="F29"/>
    </sheetView>
  </sheetViews>
  <sheetFormatPr defaultRowHeight="14.5" x14ac:dyDescent="0.35"/>
  <sheetData>
    <row r="16" spans="2:10" x14ac:dyDescent="0.35">
      <c r="B16" s="24"/>
      <c r="C16" s="1" t="s">
        <v>67</v>
      </c>
      <c r="D16" s="27" t="s">
        <v>69</v>
      </c>
      <c r="E16" s="27"/>
      <c r="F16" s="27"/>
      <c r="G16" s="27"/>
      <c r="H16" s="27"/>
      <c r="I16" s="27"/>
      <c r="J16" s="27"/>
    </row>
    <row r="17" spans="2:10" x14ac:dyDescent="0.35">
      <c r="C17" s="1"/>
    </row>
    <row r="18" spans="2:10" x14ac:dyDescent="0.35">
      <c r="B18" s="25"/>
      <c r="C18" s="1" t="s">
        <v>67</v>
      </c>
      <c r="D18" s="27" t="s">
        <v>68</v>
      </c>
      <c r="E18" s="27"/>
      <c r="F18" s="27"/>
      <c r="G18" s="27"/>
      <c r="H18" s="27"/>
      <c r="I18" s="27"/>
      <c r="J18" s="27"/>
    </row>
  </sheetData>
  <mergeCells count="2">
    <mergeCell ref="D16:J16"/>
    <mergeCell ref="D18:J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DD52-518F-42B1-AFAB-A596F4D66E39}">
  <sheetPr>
    <pageSetUpPr fitToPage="1"/>
  </sheetPr>
  <dimension ref="A1:X69"/>
  <sheetViews>
    <sheetView tabSelected="1" topLeftCell="I1" zoomScale="90" zoomScaleNormal="90" workbookViewId="0">
      <selection activeCell="R37" sqref="R37"/>
    </sheetView>
  </sheetViews>
  <sheetFormatPr defaultRowHeight="14.5" x14ac:dyDescent="0.35"/>
  <cols>
    <col min="1" max="1" width="34.54296875" customWidth="1"/>
    <col min="2" max="2" width="22.26953125" customWidth="1"/>
    <col min="3" max="3" width="8.26953125" style="1" customWidth="1"/>
    <col min="4" max="4" width="8.1796875" bestFit="1" customWidth="1"/>
    <col min="5" max="5" width="8.81640625" bestFit="1" customWidth="1"/>
    <col min="6" max="8" width="7.1796875" bestFit="1" customWidth="1"/>
    <col min="9" max="9" width="7.453125" bestFit="1" customWidth="1"/>
    <col min="10" max="10" width="8.54296875" bestFit="1" customWidth="1"/>
    <col min="11" max="11" width="8.36328125" bestFit="1" customWidth="1"/>
    <col min="12" max="12" width="7.36328125" bestFit="1" customWidth="1"/>
    <col min="13" max="13" width="10.453125" bestFit="1" customWidth="1"/>
    <col min="15" max="15" width="8.1796875" bestFit="1" customWidth="1"/>
    <col min="16" max="16" width="8.81640625" bestFit="1" customWidth="1"/>
    <col min="17" max="20" width="7.453125" bestFit="1" customWidth="1"/>
    <col min="21" max="22" width="8.36328125" bestFit="1" customWidth="1"/>
    <col min="23" max="23" width="7.453125" bestFit="1" customWidth="1"/>
    <col min="24" max="24" width="10.26953125" bestFit="1" customWidth="1"/>
  </cols>
  <sheetData>
    <row r="1" spans="1:24" x14ac:dyDescent="0.35">
      <c r="A1" s="19" t="s">
        <v>0</v>
      </c>
      <c r="B1" s="19" t="s">
        <v>1</v>
      </c>
      <c r="C1" s="20"/>
      <c r="D1" s="28" t="s">
        <v>2</v>
      </c>
      <c r="E1" s="28"/>
      <c r="F1" s="28"/>
      <c r="G1" s="28"/>
      <c r="H1" s="28"/>
      <c r="I1" s="28"/>
      <c r="J1" s="28"/>
      <c r="K1" s="28"/>
      <c r="L1" s="28"/>
      <c r="M1" s="28"/>
      <c r="N1" s="21"/>
      <c r="O1" s="29" t="s">
        <v>3</v>
      </c>
      <c r="P1" s="29"/>
      <c r="Q1" s="29"/>
      <c r="R1" s="29"/>
      <c r="S1" s="29"/>
      <c r="T1" s="29"/>
      <c r="U1" s="29"/>
      <c r="V1" s="29"/>
      <c r="W1" s="29"/>
      <c r="X1" s="29"/>
    </row>
    <row r="2" spans="1:24" x14ac:dyDescent="0.35">
      <c r="A2" s="2" t="s">
        <v>4</v>
      </c>
      <c r="B2" s="3">
        <f>50/200</f>
        <v>0.25</v>
      </c>
      <c r="O2" s="4"/>
    </row>
    <row r="3" spans="1:24" x14ac:dyDescent="0.35">
      <c r="A3" s="2" t="s">
        <v>5</v>
      </c>
      <c r="B3" s="3">
        <f>100/200</f>
        <v>0.5</v>
      </c>
      <c r="O3" s="4"/>
    </row>
    <row r="4" spans="1:24" x14ac:dyDescent="0.35">
      <c r="A4" s="2" t="s">
        <v>6</v>
      </c>
      <c r="B4" s="3">
        <f>30/200</f>
        <v>0.15</v>
      </c>
      <c r="O4" s="4"/>
    </row>
    <row r="5" spans="1:24" x14ac:dyDescent="0.35">
      <c r="A5" s="2" t="s">
        <v>7</v>
      </c>
      <c r="B5" s="5">
        <f>105/200</f>
        <v>0.52500000000000002</v>
      </c>
      <c r="O5" s="4"/>
    </row>
    <row r="6" spans="1:24" x14ac:dyDescent="0.35">
      <c r="A6" s="2" t="s">
        <v>8</v>
      </c>
      <c r="B6" s="6">
        <v>0.875</v>
      </c>
      <c r="C6" s="1" t="s">
        <v>9</v>
      </c>
      <c r="D6" s="30">
        <v>0.80069999999999997</v>
      </c>
      <c r="E6" s="30"/>
      <c r="F6" s="30"/>
      <c r="G6" s="30"/>
      <c r="H6" s="30"/>
      <c r="I6" s="30"/>
      <c r="J6" s="30"/>
      <c r="K6" s="30"/>
      <c r="L6" s="30"/>
      <c r="M6" s="30"/>
      <c r="N6" s="1" t="s">
        <v>9</v>
      </c>
      <c r="O6" s="30">
        <v>0.87539999999999996</v>
      </c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35">
      <c r="A7" s="2" t="s">
        <v>10</v>
      </c>
      <c r="B7" s="3">
        <f>90/200</f>
        <v>0.45</v>
      </c>
    </row>
    <row r="8" spans="1:24" x14ac:dyDescent="0.35">
      <c r="A8" s="2" t="s">
        <v>11</v>
      </c>
      <c r="B8" s="7">
        <v>0.6</v>
      </c>
      <c r="C8" s="1" t="s">
        <v>9</v>
      </c>
      <c r="D8" s="31">
        <v>0.74880000000000002</v>
      </c>
      <c r="E8" s="32"/>
      <c r="F8" s="32"/>
      <c r="G8" s="32"/>
      <c r="H8" s="32"/>
      <c r="I8" s="32"/>
      <c r="J8" s="32"/>
      <c r="K8" s="32"/>
      <c r="L8" s="32"/>
      <c r="M8" s="32"/>
      <c r="N8" s="1" t="s">
        <v>9</v>
      </c>
      <c r="O8" s="30">
        <v>0.78320000000000001</v>
      </c>
      <c r="P8" s="30"/>
      <c r="Q8" s="30"/>
      <c r="R8" s="30"/>
      <c r="S8" s="30"/>
      <c r="T8" s="30"/>
      <c r="U8" s="30"/>
      <c r="V8" s="30"/>
      <c r="W8" s="30"/>
      <c r="X8" s="30"/>
    </row>
    <row r="9" spans="1:24" x14ac:dyDescent="0.35">
      <c r="A9" s="2" t="s">
        <v>12</v>
      </c>
      <c r="B9" s="7">
        <v>0.6</v>
      </c>
      <c r="C9" s="1" t="s">
        <v>9</v>
      </c>
      <c r="D9" s="33">
        <v>0.67259999999999998</v>
      </c>
      <c r="E9" s="33"/>
      <c r="F9" s="33"/>
      <c r="G9" s="33"/>
      <c r="H9" s="33"/>
      <c r="I9" s="33"/>
      <c r="J9" s="33"/>
      <c r="K9" s="33"/>
      <c r="L9" s="33"/>
      <c r="M9" s="33"/>
      <c r="N9" s="1" t="s">
        <v>9</v>
      </c>
      <c r="O9" s="31">
        <v>0.67900000000000005</v>
      </c>
      <c r="P9" s="32"/>
      <c r="Q9" s="32"/>
      <c r="R9" s="32"/>
      <c r="S9" s="32"/>
      <c r="T9" s="32"/>
      <c r="U9" s="32"/>
      <c r="V9" s="32"/>
      <c r="W9" s="32"/>
      <c r="X9" s="32"/>
    </row>
    <row r="10" spans="1:24" x14ac:dyDescent="0.35">
      <c r="A10" s="2" t="s">
        <v>13</v>
      </c>
      <c r="B10" s="7">
        <v>0.6</v>
      </c>
      <c r="C10" s="1" t="s">
        <v>9</v>
      </c>
      <c r="D10" s="31">
        <v>0.73809999999999998</v>
      </c>
      <c r="E10" s="32"/>
      <c r="F10" s="32"/>
      <c r="G10" s="32"/>
      <c r="H10" s="32"/>
      <c r="I10" s="32"/>
      <c r="J10" s="32"/>
      <c r="K10" s="32"/>
      <c r="L10" s="32"/>
      <c r="M10" s="32"/>
      <c r="N10" s="1" t="s">
        <v>9</v>
      </c>
      <c r="O10" s="30">
        <v>0.69299999999999995</v>
      </c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35">
      <c r="A11" s="2" t="s">
        <v>14</v>
      </c>
      <c r="B11" s="3">
        <f>80/200</f>
        <v>0.4</v>
      </c>
    </row>
    <row r="12" spans="1:24" x14ac:dyDescent="0.35">
      <c r="A12" s="2" t="s">
        <v>15</v>
      </c>
      <c r="B12" s="7">
        <v>0.75</v>
      </c>
      <c r="C12" s="1" t="s">
        <v>9</v>
      </c>
      <c r="D12" s="31">
        <v>0.64229999999999998</v>
      </c>
      <c r="E12" s="32"/>
      <c r="F12" s="32"/>
      <c r="G12" s="32"/>
      <c r="H12" s="32"/>
      <c r="I12" s="32"/>
      <c r="J12" s="32"/>
      <c r="K12" s="32"/>
      <c r="L12" s="32"/>
      <c r="M12" s="32"/>
      <c r="N12" s="1" t="s">
        <v>9</v>
      </c>
      <c r="O12" s="30">
        <v>0.70369999999999999</v>
      </c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35">
      <c r="A13" s="2" t="s">
        <v>16</v>
      </c>
      <c r="B13" s="7">
        <v>0.8</v>
      </c>
      <c r="C13" s="1" t="s">
        <v>9</v>
      </c>
      <c r="D13" s="34">
        <v>0.75</v>
      </c>
      <c r="E13" s="32"/>
      <c r="F13" s="32"/>
      <c r="G13" s="32"/>
      <c r="H13" s="32"/>
      <c r="I13" s="32"/>
      <c r="J13" s="32"/>
      <c r="K13" s="32"/>
      <c r="L13" s="32"/>
      <c r="M13" s="32"/>
      <c r="N13" s="1" t="s">
        <v>9</v>
      </c>
      <c r="O13" s="30">
        <v>0.7883</v>
      </c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35">
      <c r="A14" s="2" t="s">
        <v>17</v>
      </c>
      <c r="B14" s="8">
        <v>0.875</v>
      </c>
      <c r="C14" s="1" t="s">
        <v>9</v>
      </c>
      <c r="D14" s="31">
        <v>0.78990000000000005</v>
      </c>
      <c r="E14" s="32"/>
      <c r="F14" s="32"/>
      <c r="G14" s="32"/>
      <c r="H14" s="32"/>
      <c r="I14" s="32"/>
      <c r="J14" s="32"/>
      <c r="K14" s="32"/>
      <c r="L14" s="32"/>
      <c r="M14" s="32"/>
      <c r="N14" s="1" t="s">
        <v>9</v>
      </c>
      <c r="O14" s="30">
        <v>0.79790000000000005</v>
      </c>
      <c r="P14" s="30"/>
      <c r="Q14" s="30"/>
      <c r="R14" s="30"/>
      <c r="S14" s="30"/>
      <c r="T14" s="30"/>
      <c r="U14" s="30"/>
      <c r="V14" s="30"/>
      <c r="W14" s="30"/>
      <c r="X14" s="30"/>
    </row>
    <row r="15" spans="1:24" x14ac:dyDescent="0.35">
      <c r="A15" s="2" t="s">
        <v>18</v>
      </c>
      <c r="B15" s="8">
        <v>0.92500000000000004</v>
      </c>
      <c r="C15" s="1" t="s">
        <v>9</v>
      </c>
      <c r="D15" s="31">
        <v>0.8458</v>
      </c>
      <c r="E15" s="32"/>
      <c r="F15" s="32"/>
      <c r="G15" s="32"/>
      <c r="H15" s="32"/>
      <c r="I15" s="32"/>
      <c r="J15" s="32"/>
      <c r="K15" s="32"/>
      <c r="L15" s="32"/>
      <c r="M15" s="32"/>
      <c r="N15" s="1" t="s">
        <v>9</v>
      </c>
      <c r="O15" s="30">
        <v>0.79520000000000002</v>
      </c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35">
      <c r="A16" s="2" t="s">
        <v>19</v>
      </c>
      <c r="B16" s="8">
        <v>0.875</v>
      </c>
      <c r="C16" s="1" t="s">
        <v>9</v>
      </c>
      <c r="D16" s="31">
        <v>0.6643</v>
      </c>
      <c r="E16" s="32"/>
      <c r="F16" s="32"/>
      <c r="G16" s="32"/>
      <c r="H16" s="32"/>
      <c r="I16" s="32"/>
      <c r="J16" s="32"/>
      <c r="K16" s="32"/>
      <c r="L16" s="32"/>
      <c r="M16" s="32"/>
      <c r="N16" s="1" t="s">
        <v>9</v>
      </c>
      <c r="O16" s="30">
        <v>0.71099999999999997</v>
      </c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35">
      <c r="A17" s="2" t="s">
        <v>20</v>
      </c>
      <c r="B17" s="3">
        <f>40/200</f>
        <v>0.2</v>
      </c>
    </row>
    <row r="18" spans="1:24" x14ac:dyDescent="0.35">
      <c r="A18" s="2" t="s">
        <v>21</v>
      </c>
      <c r="B18" s="8">
        <v>0.875</v>
      </c>
      <c r="C18" s="1" t="s">
        <v>9</v>
      </c>
      <c r="D18" s="31">
        <v>0.73750000000000004</v>
      </c>
      <c r="E18" s="32"/>
      <c r="F18" s="32"/>
      <c r="G18" s="32"/>
      <c r="H18" s="32"/>
      <c r="I18" s="32"/>
      <c r="J18" s="32"/>
      <c r="K18" s="32"/>
      <c r="L18" s="32"/>
      <c r="M18" s="32"/>
      <c r="N18" s="1" t="s">
        <v>9</v>
      </c>
      <c r="O18" s="30">
        <v>0.80410000000000004</v>
      </c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35">
      <c r="A19" s="2" t="s">
        <v>22</v>
      </c>
      <c r="B19" s="7">
        <v>0.9</v>
      </c>
      <c r="C19" s="1" t="s">
        <v>9</v>
      </c>
      <c r="D19" s="31">
        <v>0.73870000000000002</v>
      </c>
      <c r="E19" s="32"/>
      <c r="F19" s="32"/>
      <c r="G19" s="32"/>
      <c r="H19" s="32"/>
      <c r="I19" s="32"/>
      <c r="J19" s="32"/>
      <c r="K19" s="32"/>
      <c r="L19" s="32"/>
      <c r="M19" s="32"/>
      <c r="N19" s="1" t="s">
        <v>9</v>
      </c>
      <c r="O19" s="30">
        <v>0.84930000000000005</v>
      </c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35">
      <c r="A20" s="2" t="s">
        <v>23</v>
      </c>
      <c r="B20" s="3">
        <f>90/200</f>
        <v>0.45</v>
      </c>
      <c r="E20" s="4"/>
    </row>
    <row r="22" spans="1:24" x14ac:dyDescent="0.35">
      <c r="A22" s="19" t="s">
        <v>66</v>
      </c>
      <c r="B22" s="22" t="s">
        <v>1</v>
      </c>
      <c r="C22" s="20"/>
      <c r="D22" s="37" t="s">
        <v>2</v>
      </c>
      <c r="E22" s="37"/>
      <c r="F22" s="37"/>
      <c r="G22" s="37"/>
      <c r="H22" s="37"/>
      <c r="I22" s="37"/>
      <c r="J22" s="37"/>
      <c r="K22" s="37"/>
      <c r="L22" s="37"/>
      <c r="M22" s="37"/>
      <c r="N22" s="23"/>
      <c r="O22" s="37" t="s">
        <v>3</v>
      </c>
      <c r="P22" s="37"/>
      <c r="Q22" s="37"/>
      <c r="R22" s="37"/>
      <c r="S22" s="37"/>
      <c r="T22" s="37"/>
      <c r="U22" s="37"/>
      <c r="V22" s="37"/>
      <c r="W22" s="37"/>
      <c r="X22" s="37"/>
    </row>
    <row r="23" spans="1:24" x14ac:dyDescent="0.35">
      <c r="B23" s="4"/>
      <c r="D23" s="9" t="s">
        <v>24</v>
      </c>
      <c r="E23" s="9" t="s">
        <v>25</v>
      </c>
      <c r="F23" s="9" t="s">
        <v>26</v>
      </c>
      <c r="G23" s="9" t="s">
        <v>27</v>
      </c>
      <c r="H23" s="9" t="s">
        <v>28</v>
      </c>
      <c r="I23" s="9" t="s">
        <v>29</v>
      </c>
      <c r="J23" s="9" t="s">
        <v>30</v>
      </c>
      <c r="K23" s="9" t="s">
        <v>31</v>
      </c>
      <c r="L23" s="9" t="s">
        <v>32</v>
      </c>
      <c r="M23" s="9" t="s">
        <v>33</v>
      </c>
      <c r="O23" s="9" t="s">
        <v>24</v>
      </c>
      <c r="P23" s="9" t="s">
        <v>25</v>
      </c>
      <c r="Q23" s="9" t="s">
        <v>26</v>
      </c>
      <c r="R23" s="9" t="s">
        <v>27</v>
      </c>
      <c r="S23" s="9" t="s">
        <v>28</v>
      </c>
      <c r="T23" s="9" t="s">
        <v>29</v>
      </c>
      <c r="U23" s="9" t="s">
        <v>30</v>
      </c>
      <c r="V23" s="9" t="s">
        <v>31</v>
      </c>
      <c r="W23" s="9" t="s">
        <v>32</v>
      </c>
      <c r="X23" s="9" t="s">
        <v>33</v>
      </c>
    </row>
    <row r="24" spans="1:24" x14ac:dyDescent="0.35">
      <c r="A24" s="2" t="s">
        <v>34</v>
      </c>
      <c r="B24" s="10">
        <v>0.75</v>
      </c>
      <c r="C24" s="1" t="s">
        <v>9</v>
      </c>
      <c r="D24" s="1"/>
      <c r="E24" s="1"/>
      <c r="F24" s="1"/>
      <c r="G24" s="1"/>
      <c r="H24" s="1"/>
      <c r="I24" s="1"/>
      <c r="J24" s="11">
        <v>0.68210000000000004</v>
      </c>
      <c r="K24" s="1"/>
      <c r="L24" s="1"/>
      <c r="M24" s="1"/>
      <c r="N24" s="1" t="s">
        <v>9</v>
      </c>
      <c r="O24" s="1"/>
      <c r="P24" s="1"/>
      <c r="Q24" s="1"/>
      <c r="R24" s="1"/>
      <c r="S24" s="1"/>
      <c r="T24" s="1"/>
      <c r="U24" s="17">
        <v>0.79110000000000003</v>
      </c>
    </row>
    <row r="25" spans="1:24" x14ac:dyDescent="0.35">
      <c r="A25" s="2" t="s">
        <v>35</v>
      </c>
      <c r="B25" s="3">
        <f>80/200</f>
        <v>0.4</v>
      </c>
    </row>
    <row r="26" spans="1:24" x14ac:dyDescent="0.35">
      <c r="A26" s="2" t="s">
        <v>36</v>
      </c>
      <c r="B26" s="12">
        <v>0.80500000000000005</v>
      </c>
      <c r="C26" s="1" t="s">
        <v>9</v>
      </c>
      <c r="D26" s="11">
        <v>0.74519999999999997</v>
      </c>
      <c r="E26" s="11">
        <v>0.74519999999999997</v>
      </c>
      <c r="F26" s="11">
        <v>0.76900000000000002</v>
      </c>
      <c r="G26" s="11">
        <v>0.76900000000000002</v>
      </c>
      <c r="H26" s="11">
        <v>0.68569999999999998</v>
      </c>
      <c r="I26" s="17">
        <v>0.74519999999999997</v>
      </c>
      <c r="J26" s="11">
        <v>0.72140000000000004</v>
      </c>
      <c r="K26" s="11">
        <v>0.79290000000000005</v>
      </c>
      <c r="L26" s="11">
        <v>0.7571</v>
      </c>
      <c r="M26" s="11">
        <v>0.7571</v>
      </c>
      <c r="N26" s="1" t="s">
        <v>9</v>
      </c>
      <c r="O26" s="13">
        <v>0.53359999999999996</v>
      </c>
      <c r="P26" s="17">
        <v>0.83360000000000001</v>
      </c>
      <c r="Q26" s="13">
        <v>0.54549999999999998</v>
      </c>
      <c r="R26" s="13">
        <v>0.54549999999999998</v>
      </c>
      <c r="S26" s="17">
        <v>0.80389999999999995</v>
      </c>
      <c r="T26" s="17">
        <v>0.83360000000000001</v>
      </c>
      <c r="U26" s="17">
        <v>0.82169999999999999</v>
      </c>
      <c r="V26" s="17">
        <v>0.85740000000000005</v>
      </c>
      <c r="W26" s="13">
        <v>0.53959999999999997</v>
      </c>
      <c r="X26" s="17">
        <v>0.83960000000000001</v>
      </c>
    </row>
    <row r="27" spans="1:24" x14ac:dyDescent="0.35">
      <c r="A27" s="2" t="s">
        <v>17</v>
      </c>
      <c r="B27" s="10">
        <v>0.9</v>
      </c>
      <c r="C27" s="1" t="s">
        <v>9</v>
      </c>
      <c r="D27" s="11">
        <v>0.77559999999999996</v>
      </c>
      <c r="E27" s="11">
        <v>0.78749999999999998</v>
      </c>
      <c r="F27" s="11">
        <v>0.7994</v>
      </c>
      <c r="G27" s="11">
        <v>0.78749999999999998</v>
      </c>
      <c r="H27" s="11">
        <v>0.76370000000000005</v>
      </c>
      <c r="I27" s="11">
        <v>0.7994</v>
      </c>
      <c r="J27" s="11">
        <v>0.7994</v>
      </c>
      <c r="K27" s="11">
        <v>0.7994</v>
      </c>
      <c r="L27" s="11">
        <v>0.7994</v>
      </c>
      <c r="M27" s="11">
        <v>0.78749999999999998</v>
      </c>
      <c r="N27" s="1" t="s">
        <v>9</v>
      </c>
      <c r="O27" s="13">
        <v>0.56779999999999997</v>
      </c>
      <c r="P27" s="13">
        <v>0.57379999999999998</v>
      </c>
      <c r="Q27" s="13">
        <v>0.57969999999999999</v>
      </c>
      <c r="R27" s="13">
        <v>0.57379999999999998</v>
      </c>
      <c r="S27" s="17">
        <v>0.69199999999999995</v>
      </c>
      <c r="T27" s="17">
        <v>0.70989999999999998</v>
      </c>
      <c r="U27" s="17">
        <v>0.70989999999999998</v>
      </c>
      <c r="V27" s="17">
        <v>0.70989999999999998</v>
      </c>
      <c r="W27" s="17">
        <v>0.70989999999999998</v>
      </c>
      <c r="X27" s="13">
        <v>0.57379999999999998</v>
      </c>
    </row>
    <row r="28" spans="1:24" x14ac:dyDescent="0.35">
      <c r="A28" s="2" t="s">
        <v>37</v>
      </c>
      <c r="B28" s="12">
        <v>0.92500000000000004</v>
      </c>
      <c r="C28" s="1" t="s">
        <v>9</v>
      </c>
      <c r="D28" s="11">
        <v>0.8327</v>
      </c>
      <c r="E28" s="11">
        <v>0.84460000000000002</v>
      </c>
      <c r="F28" s="11">
        <v>0.85650000000000004</v>
      </c>
      <c r="G28" s="11">
        <v>0.84460000000000002</v>
      </c>
      <c r="H28" s="11">
        <v>0.82079999999999997</v>
      </c>
      <c r="I28" s="11">
        <v>0.85650000000000004</v>
      </c>
      <c r="J28" s="11">
        <v>0.84460000000000002</v>
      </c>
      <c r="K28" s="11">
        <v>0.85650000000000004</v>
      </c>
      <c r="L28" s="11">
        <v>0.85650000000000004</v>
      </c>
      <c r="M28" s="11">
        <v>0.84460000000000002</v>
      </c>
      <c r="N28" s="1" t="s">
        <v>9</v>
      </c>
      <c r="O28" s="17">
        <v>0.75139999999999996</v>
      </c>
      <c r="P28" s="17">
        <v>0.75729999999999997</v>
      </c>
      <c r="Q28" s="17">
        <v>0.76329999999999998</v>
      </c>
      <c r="R28" s="17">
        <v>0.75729999999999997</v>
      </c>
      <c r="S28" s="17">
        <v>0.74539999999999995</v>
      </c>
      <c r="T28" s="17">
        <v>0.76329999999999998</v>
      </c>
      <c r="U28" s="17">
        <v>0.75729999999999997</v>
      </c>
      <c r="V28" s="17">
        <v>0.76329999999999998</v>
      </c>
      <c r="W28" s="17">
        <v>0.76329999999999998</v>
      </c>
      <c r="X28" s="17">
        <v>0.75729999999999997</v>
      </c>
    </row>
    <row r="29" spans="1:24" x14ac:dyDescent="0.35">
      <c r="A29" s="2" t="s">
        <v>38</v>
      </c>
      <c r="B29" s="12">
        <v>0.92500000000000004</v>
      </c>
      <c r="C29" s="1" t="s">
        <v>9</v>
      </c>
      <c r="D29" s="1"/>
      <c r="E29" s="1"/>
      <c r="F29" s="1"/>
      <c r="G29" s="1"/>
      <c r="H29" s="1"/>
      <c r="I29" s="1"/>
      <c r="J29" s="1"/>
      <c r="K29" s="11">
        <v>0.70420000000000005</v>
      </c>
      <c r="L29" s="11">
        <v>0.70420000000000005</v>
      </c>
      <c r="M29" s="1"/>
      <c r="N29" s="1" t="s">
        <v>9</v>
      </c>
      <c r="O29" s="1"/>
      <c r="P29" s="1"/>
      <c r="Q29" s="1"/>
      <c r="R29" s="1"/>
      <c r="S29" s="1"/>
      <c r="T29" s="1"/>
      <c r="U29" s="1"/>
      <c r="V29" s="17">
        <v>0.83709999999999996</v>
      </c>
      <c r="W29" s="17">
        <v>0.83709999999999996</v>
      </c>
    </row>
    <row r="30" spans="1:24" x14ac:dyDescent="0.35">
      <c r="A30" s="2" t="s">
        <v>19</v>
      </c>
      <c r="B30" s="10">
        <v>0.9</v>
      </c>
      <c r="C30" s="1" t="s">
        <v>9</v>
      </c>
      <c r="D30" s="11">
        <v>0.65710000000000002</v>
      </c>
      <c r="E30" s="11">
        <v>0.69289999999999996</v>
      </c>
      <c r="F30" s="11">
        <v>0.65710000000000002</v>
      </c>
      <c r="G30" s="11">
        <v>0.65710000000000002</v>
      </c>
      <c r="H30" s="11">
        <v>0.65710000000000002</v>
      </c>
      <c r="I30" s="11">
        <v>0.65710000000000002</v>
      </c>
      <c r="J30" s="11">
        <v>0.65710000000000002</v>
      </c>
      <c r="K30" s="11">
        <v>0.63329999999999997</v>
      </c>
      <c r="L30" s="11">
        <v>0.68100000000000005</v>
      </c>
      <c r="M30" s="11">
        <v>0.69289999999999996</v>
      </c>
      <c r="N30" s="1" t="s">
        <v>9</v>
      </c>
      <c r="O30" s="17">
        <v>0.78879999999999995</v>
      </c>
      <c r="P30" s="17">
        <v>0.80659999999999998</v>
      </c>
      <c r="Q30" s="17">
        <v>0.78879999999999995</v>
      </c>
      <c r="R30" s="17">
        <v>0.78879999999999995</v>
      </c>
      <c r="S30" s="17">
        <v>0.78879999999999995</v>
      </c>
      <c r="T30" s="17">
        <v>0.78879999999999995</v>
      </c>
      <c r="U30" s="17">
        <v>0.78879999999999995</v>
      </c>
      <c r="V30" s="17">
        <v>0.77690000000000003</v>
      </c>
      <c r="W30" s="17">
        <v>0.80069999999999997</v>
      </c>
      <c r="X30" s="17">
        <v>0.80659999999999998</v>
      </c>
    </row>
    <row r="31" spans="1:24" x14ac:dyDescent="0.35">
      <c r="A31" s="2" t="s">
        <v>39</v>
      </c>
      <c r="B31" s="10">
        <v>0.6</v>
      </c>
      <c r="C31" s="1" t="s">
        <v>9</v>
      </c>
      <c r="D31" s="13">
        <v>0.5202</v>
      </c>
      <c r="E31" s="13">
        <v>0.54400000000000004</v>
      </c>
      <c r="F31" s="13">
        <v>0.56789999999999996</v>
      </c>
      <c r="G31" s="13">
        <v>0.54400000000000004</v>
      </c>
      <c r="J31" s="13">
        <v>0.55600000000000005</v>
      </c>
      <c r="K31" s="13">
        <v>0.5202</v>
      </c>
      <c r="L31" s="13">
        <v>0.48449999999999999</v>
      </c>
      <c r="M31" s="13">
        <v>0.49640000000000001</v>
      </c>
    </row>
    <row r="32" spans="1:24" x14ac:dyDescent="0.35">
      <c r="A32" s="2" t="s">
        <v>21</v>
      </c>
      <c r="B32" s="12">
        <v>0.875</v>
      </c>
      <c r="C32" s="1" t="s">
        <v>9</v>
      </c>
      <c r="D32" s="11">
        <v>0.68510000000000004</v>
      </c>
      <c r="E32" s="11">
        <v>0.75649999999999995</v>
      </c>
      <c r="F32" s="11">
        <v>0.70889999999999997</v>
      </c>
      <c r="G32" s="11">
        <v>0.76849999999999996</v>
      </c>
      <c r="H32" s="11">
        <v>0.73270000000000002</v>
      </c>
      <c r="I32" s="11">
        <v>0.74460000000000004</v>
      </c>
      <c r="J32" s="11">
        <v>0.74460000000000004</v>
      </c>
      <c r="K32" s="11">
        <v>0.73270000000000002</v>
      </c>
      <c r="L32" s="11">
        <v>0.73270000000000002</v>
      </c>
      <c r="M32" s="11">
        <v>0.76849999999999996</v>
      </c>
      <c r="N32" s="1" t="s">
        <v>9</v>
      </c>
      <c r="O32" s="13">
        <v>0.51759999999999995</v>
      </c>
      <c r="P32" s="17">
        <v>0.81369999999999998</v>
      </c>
      <c r="Q32" s="13">
        <v>0.52949999999999997</v>
      </c>
      <c r="R32" s="13">
        <v>0.55920000000000003</v>
      </c>
      <c r="S32" s="26">
        <v>0.80179999999999996</v>
      </c>
      <c r="T32" s="26">
        <v>0.80769999999999997</v>
      </c>
      <c r="U32" s="26">
        <v>0.80769999999999997</v>
      </c>
      <c r="V32" s="17">
        <v>0.80179999999999996</v>
      </c>
      <c r="W32" s="13">
        <v>0.54139999999999999</v>
      </c>
      <c r="X32" s="13">
        <v>0.55920000000000003</v>
      </c>
    </row>
    <row r="33" spans="1:24" x14ac:dyDescent="0.35">
      <c r="A33" s="2" t="s">
        <v>40</v>
      </c>
      <c r="B33" s="10">
        <v>0.9</v>
      </c>
      <c r="C33" s="1" t="s">
        <v>9</v>
      </c>
      <c r="D33" s="11">
        <v>0.76249999999999996</v>
      </c>
      <c r="E33" s="11">
        <v>0.75060000000000004</v>
      </c>
      <c r="F33" s="11">
        <v>0.73870000000000002</v>
      </c>
      <c r="G33" s="11">
        <v>0.7268</v>
      </c>
      <c r="H33" s="11">
        <v>0.7268</v>
      </c>
      <c r="I33" s="11">
        <v>0.75060000000000004</v>
      </c>
      <c r="J33" s="11">
        <v>0.7268</v>
      </c>
      <c r="K33" s="11">
        <v>0.76249999999999996</v>
      </c>
      <c r="L33" s="11">
        <v>0.70299999999999996</v>
      </c>
      <c r="M33" s="11">
        <v>0.73870000000000002</v>
      </c>
      <c r="N33" s="1" t="s">
        <v>9</v>
      </c>
      <c r="O33" s="17">
        <v>0.86129999999999995</v>
      </c>
      <c r="P33" s="17">
        <v>0.80130000000000001</v>
      </c>
      <c r="Q33" s="17">
        <v>0.79530000000000001</v>
      </c>
      <c r="R33" s="17">
        <v>0.78939999999999999</v>
      </c>
      <c r="S33" s="17">
        <v>0.84340000000000004</v>
      </c>
      <c r="T33" s="17">
        <v>0.85529999999999995</v>
      </c>
      <c r="U33" s="17">
        <v>0.84340000000000004</v>
      </c>
      <c r="V33" s="17">
        <v>0.86129999999999995</v>
      </c>
      <c r="W33" s="17">
        <v>0.77749999999999997</v>
      </c>
      <c r="X33" s="17">
        <v>0.84930000000000005</v>
      </c>
    </row>
    <row r="34" spans="1:24" x14ac:dyDescent="0.35">
      <c r="A34" s="2" t="s">
        <v>63</v>
      </c>
      <c r="B34" s="18" t="s">
        <v>50</v>
      </c>
      <c r="C34"/>
    </row>
    <row r="35" spans="1:24" x14ac:dyDescent="0.35">
      <c r="A35" s="2" t="s">
        <v>41</v>
      </c>
      <c r="B35" s="3">
        <f>50/200</f>
        <v>0.25</v>
      </c>
    </row>
    <row r="36" spans="1:24" x14ac:dyDescent="0.35">
      <c r="A36" s="2" t="s">
        <v>42</v>
      </c>
      <c r="B36" s="3">
        <f>40/200</f>
        <v>0.2</v>
      </c>
    </row>
    <row r="37" spans="1:24" x14ac:dyDescent="0.35">
      <c r="A37" s="2" t="s">
        <v>43</v>
      </c>
      <c r="B37" s="3">
        <f>40/200</f>
        <v>0.2</v>
      </c>
      <c r="D37" s="4"/>
      <c r="E37" s="14"/>
      <c r="F37" s="14"/>
      <c r="G37" s="4"/>
      <c r="H37" s="2"/>
      <c r="I37" s="2"/>
      <c r="J37" s="2"/>
      <c r="K37" s="2"/>
      <c r="L37" s="2"/>
      <c r="M37" s="2"/>
    </row>
    <row r="39" spans="1:24" x14ac:dyDescent="0.35">
      <c r="A39" s="19" t="s">
        <v>65</v>
      </c>
      <c r="B39" s="22" t="s">
        <v>1</v>
      </c>
      <c r="C39" s="20"/>
      <c r="D39" s="28" t="s">
        <v>2</v>
      </c>
      <c r="E39" s="28"/>
      <c r="F39" s="28"/>
      <c r="G39" s="28"/>
      <c r="H39" s="28"/>
      <c r="I39" s="28"/>
      <c r="J39" s="28"/>
      <c r="K39" s="28"/>
      <c r="L39" s="28"/>
      <c r="M39" s="28"/>
      <c r="N39" s="23"/>
      <c r="O39" s="28" t="s">
        <v>3</v>
      </c>
      <c r="P39" s="28"/>
      <c r="Q39" s="28"/>
      <c r="R39" s="28"/>
      <c r="S39" s="28"/>
      <c r="T39" s="28"/>
      <c r="U39" s="28"/>
      <c r="V39" s="28"/>
      <c r="W39" s="28"/>
      <c r="X39" s="28"/>
    </row>
    <row r="40" spans="1:24" x14ac:dyDescent="0.35">
      <c r="B40" s="4"/>
      <c r="D40" s="9" t="s">
        <v>24</v>
      </c>
      <c r="E40" s="9" t="s">
        <v>25</v>
      </c>
      <c r="F40" s="9" t="s">
        <v>26</v>
      </c>
      <c r="G40" s="9" t="s">
        <v>27</v>
      </c>
      <c r="H40" s="9" t="s">
        <v>28</v>
      </c>
      <c r="I40" s="9" t="s">
        <v>29</v>
      </c>
      <c r="J40" s="9" t="s">
        <v>30</v>
      </c>
      <c r="K40" s="9" t="s">
        <v>31</v>
      </c>
      <c r="L40" s="9" t="s">
        <v>32</v>
      </c>
      <c r="M40" s="9" t="s">
        <v>33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9" t="s">
        <v>33</v>
      </c>
    </row>
    <row r="41" spans="1:24" x14ac:dyDescent="0.35">
      <c r="A41" s="2" t="s">
        <v>44</v>
      </c>
      <c r="B41" s="3">
        <f>50/200</f>
        <v>0.25</v>
      </c>
    </row>
    <row r="42" spans="1:24" x14ac:dyDescent="0.35">
      <c r="A42" s="2" t="s">
        <v>45</v>
      </c>
      <c r="B42" s="10">
        <v>0.8</v>
      </c>
      <c r="C42" s="1" t="s">
        <v>9</v>
      </c>
      <c r="D42" s="11">
        <v>0.68530000000000002</v>
      </c>
      <c r="E42" s="11">
        <v>0.72940000000000005</v>
      </c>
      <c r="F42" s="11">
        <v>0.68530000000000002</v>
      </c>
      <c r="G42" s="11">
        <v>0.68530000000000002</v>
      </c>
      <c r="H42" s="11">
        <v>0.68530000000000002</v>
      </c>
      <c r="I42" s="11">
        <v>0.68530000000000002</v>
      </c>
      <c r="J42" s="11">
        <v>0.68530000000000002</v>
      </c>
      <c r="K42" s="11">
        <v>0.65590000000000004</v>
      </c>
      <c r="L42" s="11">
        <v>0.7147</v>
      </c>
      <c r="M42" s="11">
        <v>0.72940000000000005</v>
      </c>
      <c r="N42" s="1" t="s">
        <v>9</v>
      </c>
      <c r="O42" s="35">
        <v>0.80130000000000001</v>
      </c>
      <c r="P42" s="36" t="s">
        <v>46</v>
      </c>
      <c r="Q42" s="36" t="s">
        <v>46</v>
      </c>
      <c r="R42" s="36" t="s">
        <v>46</v>
      </c>
      <c r="S42" s="36" t="s">
        <v>46</v>
      </c>
      <c r="T42" s="36" t="s">
        <v>46</v>
      </c>
      <c r="U42" s="36" t="s">
        <v>46</v>
      </c>
      <c r="V42" s="36" t="s">
        <v>46</v>
      </c>
      <c r="W42" s="36" t="s">
        <v>46</v>
      </c>
      <c r="X42" s="36" t="s">
        <v>46</v>
      </c>
    </row>
    <row r="43" spans="1:24" x14ac:dyDescent="0.35">
      <c r="A43" s="2" t="s">
        <v>47</v>
      </c>
      <c r="B43" s="3">
        <f>20/200</f>
        <v>0.1</v>
      </c>
    </row>
    <row r="44" spans="1:24" x14ac:dyDescent="0.35">
      <c r="A44" s="2" t="s">
        <v>36</v>
      </c>
      <c r="B44" s="10">
        <v>0.6</v>
      </c>
      <c r="C44" s="1" t="s">
        <v>9</v>
      </c>
      <c r="D44" s="11">
        <v>0.73229999999999995</v>
      </c>
      <c r="E44" s="11">
        <v>0.72230000000000005</v>
      </c>
      <c r="F44" s="11">
        <v>0.76170000000000004</v>
      </c>
      <c r="G44" s="11">
        <v>0.76170000000000004</v>
      </c>
      <c r="H44" s="11">
        <v>0.65880000000000005</v>
      </c>
      <c r="I44" s="11">
        <v>0.73229999999999995</v>
      </c>
      <c r="J44" s="11">
        <v>0.70289999999999997</v>
      </c>
      <c r="K44" s="11">
        <v>0.79110000000000003</v>
      </c>
      <c r="L44" s="11">
        <v>0.747</v>
      </c>
      <c r="M44" s="11">
        <v>0.747</v>
      </c>
      <c r="N44" s="1" t="s">
        <v>9</v>
      </c>
      <c r="O44" s="35">
        <v>0.78839999999999999</v>
      </c>
      <c r="P44" s="36" t="s">
        <v>46</v>
      </c>
      <c r="Q44" s="36" t="s">
        <v>46</v>
      </c>
      <c r="R44" s="36" t="s">
        <v>46</v>
      </c>
      <c r="S44" s="36" t="s">
        <v>46</v>
      </c>
      <c r="T44" s="36" t="s">
        <v>46</v>
      </c>
      <c r="U44" s="36" t="s">
        <v>46</v>
      </c>
      <c r="V44" s="36" t="s">
        <v>46</v>
      </c>
      <c r="W44" s="36" t="s">
        <v>46</v>
      </c>
      <c r="X44" s="36" t="s">
        <v>46</v>
      </c>
    </row>
    <row r="45" spans="1:24" x14ac:dyDescent="0.35">
      <c r="A45" s="2" t="s">
        <v>14</v>
      </c>
      <c r="B45" s="3">
        <f>110/200</f>
        <v>0.55000000000000004</v>
      </c>
    </row>
    <row r="46" spans="1:24" x14ac:dyDescent="0.35">
      <c r="A46" s="2" t="s">
        <v>48</v>
      </c>
      <c r="B46" s="10">
        <v>0.7</v>
      </c>
      <c r="C46" s="1" t="s">
        <v>9</v>
      </c>
      <c r="D46" s="13">
        <v>0.42349999999999999</v>
      </c>
      <c r="E46" s="13">
        <v>0.42349999999999999</v>
      </c>
      <c r="F46" s="13">
        <v>0.33529999999999999</v>
      </c>
      <c r="J46" s="15">
        <v>0.35</v>
      </c>
      <c r="K46" s="13">
        <v>0.42349999999999999</v>
      </c>
      <c r="L46" s="13">
        <v>0.33529999999999999</v>
      </c>
      <c r="M46" s="13">
        <v>0.33529999999999999</v>
      </c>
    </row>
    <row r="47" spans="1:24" x14ac:dyDescent="0.35">
      <c r="A47" s="2" t="s">
        <v>16</v>
      </c>
      <c r="B47" s="3">
        <f>100/200</f>
        <v>0.5</v>
      </c>
    </row>
    <row r="48" spans="1:24" x14ac:dyDescent="0.35">
      <c r="A48" s="2" t="s">
        <v>17</v>
      </c>
      <c r="B48" s="10">
        <v>0.8</v>
      </c>
      <c r="C48" s="1" t="s">
        <v>9</v>
      </c>
      <c r="D48" s="11">
        <v>0.84050000000000002</v>
      </c>
      <c r="E48" s="11">
        <v>0.85519999999999996</v>
      </c>
      <c r="F48" s="11">
        <v>0.86990000000000001</v>
      </c>
      <c r="G48" s="11">
        <v>0.85519999999999996</v>
      </c>
      <c r="H48" s="11">
        <v>0.82579999999999998</v>
      </c>
      <c r="I48" s="11">
        <v>0.86990000000000001</v>
      </c>
      <c r="J48" s="11">
        <v>0.86990000000000001</v>
      </c>
      <c r="K48" s="11">
        <v>0.86990000000000001</v>
      </c>
      <c r="L48" s="11">
        <v>0.86990000000000001</v>
      </c>
      <c r="M48" s="11">
        <v>0.85519999999999996</v>
      </c>
      <c r="N48" s="1" t="s">
        <v>9</v>
      </c>
      <c r="O48" s="35">
        <v>0.8891</v>
      </c>
      <c r="P48" s="36" t="s">
        <v>46</v>
      </c>
      <c r="Q48" s="36" t="s">
        <v>46</v>
      </c>
      <c r="R48" s="36" t="s">
        <v>46</v>
      </c>
      <c r="S48" s="36" t="s">
        <v>46</v>
      </c>
      <c r="T48" s="36" t="s">
        <v>46</v>
      </c>
      <c r="U48" s="36" t="s">
        <v>46</v>
      </c>
      <c r="V48" s="36" t="s">
        <v>46</v>
      </c>
      <c r="W48" s="36" t="s">
        <v>46</v>
      </c>
      <c r="X48" s="36" t="s">
        <v>46</v>
      </c>
    </row>
    <row r="49" spans="1:24" x14ac:dyDescent="0.35">
      <c r="A49" s="2" t="s">
        <v>19</v>
      </c>
      <c r="B49" s="10">
        <v>0.75</v>
      </c>
      <c r="C49" s="1" t="s">
        <v>9</v>
      </c>
      <c r="D49" s="11">
        <v>0.69410000000000005</v>
      </c>
      <c r="E49" s="11">
        <v>0.73819999999999997</v>
      </c>
      <c r="F49" s="11">
        <v>0.69410000000000005</v>
      </c>
      <c r="G49" s="11">
        <v>0.69410000000000005</v>
      </c>
      <c r="H49" s="11">
        <v>0.69410000000000005</v>
      </c>
      <c r="I49" s="11">
        <v>0.69410000000000005</v>
      </c>
      <c r="J49" s="11">
        <v>0.69410000000000005</v>
      </c>
      <c r="K49" s="11">
        <v>0.66469999999999996</v>
      </c>
      <c r="L49" s="11">
        <v>0.72350000000000003</v>
      </c>
      <c r="M49" s="11">
        <v>0.73819999999999997</v>
      </c>
      <c r="N49" s="1" t="s">
        <v>9</v>
      </c>
      <c r="O49" s="35">
        <v>0.80149999999999999</v>
      </c>
      <c r="P49" s="36" t="s">
        <v>46</v>
      </c>
      <c r="Q49" s="36" t="s">
        <v>46</v>
      </c>
      <c r="R49" s="36" t="s">
        <v>46</v>
      </c>
      <c r="S49" s="36" t="s">
        <v>46</v>
      </c>
      <c r="T49" s="36" t="s">
        <v>46</v>
      </c>
      <c r="U49" s="36" t="s">
        <v>46</v>
      </c>
      <c r="V49" s="36" t="s">
        <v>46</v>
      </c>
      <c r="W49" s="36" t="s">
        <v>46</v>
      </c>
      <c r="X49" s="36" t="s">
        <v>46</v>
      </c>
    </row>
    <row r="50" spans="1:24" x14ac:dyDescent="0.35">
      <c r="A50" s="2" t="s">
        <v>49</v>
      </c>
      <c r="B50" s="10">
        <v>0.9</v>
      </c>
      <c r="D50" s="38" t="s">
        <v>50</v>
      </c>
      <c r="E50" s="39"/>
      <c r="F50" s="39"/>
      <c r="G50" s="39"/>
      <c r="H50" s="39"/>
      <c r="I50" s="39"/>
      <c r="J50" s="39"/>
      <c r="K50" s="39"/>
      <c r="L50" s="39"/>
      <c r="M50" s="40"/>
    </row>
    <row r="51" spans="1:24" x14ac:dyDescent="0.35">
      <c r="A51" s="2" t="s">
        <v>51</v>
      </c>
      <c r="B51" s="10">
        <v>0.8</v>
      </c>
      <c r="C51" s="1" t="s">
        <v>9</v>
      </c>
      <c r="K51" s="11">
        <v>0.69410000000000005</v>
      </c>
      <c r="L51" s="11">
        <v>0.69410000000000005</v>
      </c>
      <c r="N51" s="1" t="s">
        <v>9</v>
      </c>
      <c r="V51" s="35">
        <v>0.80710000000000004</v>
      </c>
      <c r="W51" s="36" t="s">
        <v>46</v>
      </c>
    </row>
    <row r="53" spans="1:24" x14ac:dyDescent="0.35">
      <c r="A53" s="19" t="s">
        <v>64</v>
      </c>
      <c r="B53" s="19" t="s">
        <v>1</v>
      </c>
      <c r="C53" s="20"/>
      <c r="D53" s="29" t="s">
        <v>2</v>
      </c>
      <c r="E53" s="29"/>
      <c r="F53" s="29"/>
      <c r="G53" s="29"/>
      <c r="H53" s="29"/>
      <c r="I53" s="29"/>
      <c r="J53" s="29"/>
      <c r="K53" s="29"/>
      <c r="L53" s="29"/>
      <c r="M53" s="29"/>
      <c r="N53" s="21"/>
      <c r="O53" s="28" t="s">
        <v>3</v>
      </c>
      <c r="P53" s="28"/>
      <c r="Q53" s="28"/>
      <c r="R53" s="28"/>
      <c r="S53" s="28"/>
      <c r="T53" s="28"/>
      <c r="U53" s="28"/>
      <c r="V53" s="28"/>
      <c r="W53" s="28"/>
      <c r="X53" s="28"/>
    </row>
    <row r="54" spans="1:24" x14ac:dyDescent="0.35">
      <c r="A54" s="2" t="s">
        <v>52</v>
      </c>
      <c r="B54" s="12">
        <v>0.92500000000000004</v>
      </c>
      <c r="C54" s="1" t="s">
        <v>9</v>
      </c>
      <c r="D54" s="41">
        <v>0.9</v>
      </c>
      <c r="E54" s="42"/>
      <c r="F54" s="42"/>
      <c r="G54" s="42"/>
      <c r="H54" s="42"/>
      <c r="I54" s="42"/>
      <c r="J54" s="42"/>
      <c r="K54" s="42"/>
      <c r="L54" s="42"/>
      <c r="M54" s="42"/>
      <c r="N54" s="1" t="s">
        <v>9</v>
      </c>
      <c r="O54" s="35">
        <v>0.74790000000000001</v>
      </c>
      <c r="P54" s="36"/>
      <c r="Q54" s="36"/>
      <c r="R54" s="36"/>
      <c r="S54" s="36"/>
      <c r="T54" s="36"/>
      <c r="U54" s="36"/>
      <c r="V54" s="36"/>
      <c r="W54" s="36"/>
      <c r="X54" s="36"/>
    </row>
    <row r="55" spans="1:24" x14ac:dyDescent="0.35">
      <c r="A55" s="2" t="s">
        <v>53</v>
      </c>
      <c r="B55" s="12">
        <v>0.875</v>
      </c>
      <c r="C55" s="16" t="s">
        <v>9</v>
      </c>
      <c r="D55" s="41">
        <v>0.65</v>
      </c>
      <c r="E55" s="42"/>
      <c r="F55" s="42"/>
      <c r="G55" s="42"/>
      <c r="H55" s="42"/>
      <c r="I55" s="42"/>
      <c r="J55" s="42"/>
      <c r="K55" s="42"/>
      <c r="L55" s="42"/>
      <c r="M55" s="42"/>
      <c r="N55" s="1" t="s">
        <v>9</v>
      </c>
      <c r="O55" s="43">
        <v>0.60799999999999998</v>
      </c>
      <c r="P55" s="44"/>
      <c r="Q55" s="44"/>
      <c r="R55" s="44"/>
      <c r="S55" s="44"/>
      <c r="T55" s="44"/>
      <c r="U55" s="44"/>
      <c r="V55" s="44"/>
      <c r="W55" s="44"/>
      <c r="X55" s="44"/>
    </row>
    <row r="56" spans="1:24" x14ac:dyDescent="0.35">
      <c r="A56" s="2" t="s">
        <v>54</v>
      </c>
      <c r="B56" s="10">
        <v>0.8</v>
      </c>
      <c r="C56" s="1" t="s">
        <v>9</v>
      </c>
      <c r="D56" s="41">
        <v>0.8</v>
      </c>
      <c r="E56" s="42"/>
      <c r="F56" s="42"/>
      <c r="G56" s="42"/>
      <c r="H56" s="42"/>
      <c r="I56" s="42"/>
      <c r="J56" s="42"/>
      <c r="K56" s="42"/>
      <c r="L56" s="42"/>
      <c r="M56" s="42"/>
      <c r="N56" s="1" t="s">
        <v>9</v>
      </c>
      <c r="O56" s="35">
        <v>0.86</v>
      </c>
      <c r="P56" s="36"/>
      <c r="Q56" s="36"/>
      <c r="R56" s="36"/>
      <c r="S56" s="36"/>
      <c r="T56" s="36"/>
      <c r="U56" s="36"/>
      <c r="V56" s="36"/>
      <c r="W56" s="36"/>
      <c r="X56" s="36"/>
    </row>
    <row r="57" spans="1:24" x14ac:dyDescent="0.35">
      <c r="A57" s="2" t="s">
        <v>47</v>
      </c>
      <c r="B57" s="3">
        <f>20/200</f>
        <v>0.1</v>
      </c>
    </row>
    <row r="58" spans="1:24" x14ac:dyDescent="0.35">
      <c r="A58" s="2" t="s">
        <v>36</v>
      </c>
      <c r="B58" s="10">
        <v>0.6</v>
      </c>
      <c r="C58" s="1" t="s">
        <v>9</v>
      </c>
      <c r="D58" s="41">
        <v>0.8</v>
      </c>
      <c r="E58" s="42"/>
      <c r="F58" s="42"/>
      <c r="G58" s="42"/>
      <c r="H58" s="42"/>
      <c r="I58" s="42"/>
      <c r="J58" s="42"/>
      <c r="K58" s="42"/>
      <c r="L58" s="42"/>
      <c r="M58" s="42"/>
      <c r="N58" s="1" t="s">
        <v>9</v>
      </c>
      <c r="O58" s="43">
        <v>0.82</v>
      </c>
      <c r="P58" s="43"/>
      <c r="Q58" s="43"/>
      <c r="R58" s="43"/>
      <c r="S58" s="43"/>
      <c r="T58" s="43"/>
      <c r="U58" s="43"/>
      <c r="V58" s="43"/>
      <c r="W58" s="43"/>
      <c r="X58" s="43"/>
    </row>
    <row r="59" spans="1:24" x14ac:dyDescent="0.35">
      <c r="A59" s="2" t="s">
        <v>15</v>
      </c>
      <c r="B59" s="10">
        <v>0.75</v>
      </c>
      <c r="C59" s="1" t="s">
        <v>9</v>
      </c>
      <c r="D59" s="45">
        <v>0.5</v>
      </c>
      <c r="E59" s="46"/>
      <c r="F59" s="46"/>
      <c r="G59" s="46"/>
      <c r="H59" s="46"/>
      <c r="I59" s="46"/>
      <c r="J59" s="46"/>
      <c r="K59" s="46"/>
      <c r="L59" s="46"/>
      <c r="M59" s="46"/>
    </row>
    <row r="60" spans="1:24" x14ac:dyDescent="0.35">
      <c r="A60" s="2" t="s">
        <v>14</v>
      </c>
      <c r="B60" s="3">
        <f>90/200</f>
        <v>0.45</v>
      </c>
    </row>
    <row r="61" spans="1:24" x14ac:dyDescent="0.35">
      <c r="A61" s="2" t="s">
        <v>55</v>
      </c>
      <c r="B61" s="3">
        <f>40/200</f>
        <v>0.2</v>
      </c>
    </row>
    <row r="62" spans="1:24" x14ac:dyDescent="0.35">
      <c r="A62" s="2" t="s">
        <v>18</v>
      </c>
      <c r="B62" s="11">
        <v>0.875</v>
      </c>
      <c r="C62" s="1" t="s">
        <v>9</v>
      </c>
      <c r="D62" s="41">
        <v>0.8</v>
      </c>
      <c r="E62" s="42"/>
      <c r="F62" s="42"/>
      <c r="G62" s="42"/>
      <c r="H62" s="42"/>
      <c r="I62" s="42"/>
      <c r="J62" s="42"/>
      <c r="K62" s="42"/>
      <c r="L62" s="42"/>
      <c r="M62" s="42"/>
      <c r="N62" s="1" t="s">
        <v>9</v>
      </c>
      <c r="O62" s="36" t="s">
        <v>56</v>
      </c>
      <c r="P62" s="36"/>
      <c r="Q62" s="36"/>
      <c r="R62" s="36"/>
      <c r="S62" s="36"/>
      <c r="T62" s="36"/>
      <c r="U62" s="36"/>
      <c r="V62" s="36"/>
      <c r="W62" s="36"/>
      <c r="X62" s="36"/>
    </row>
    <row r="63" spans="1:24" x14ac:dyDescent="0.35">
      <c r="A63" s="2" t="s">
        <v>19</v>
      </c>
      <c r="B63" s="11">
        <v>0.72499999999999998</v>
      </c>
      <c r="C63" s="1" t="s">
        <v>9</v>
      </c>
      <c r="D63" s="45">
        <v>0.5</v>
      </c>
      <c r="E63" s="46"/>
      <c r="F63" s="46"/>
      <c r="G63" s="46"/>
      <c r="H63" s="46"/>
      <c r="I63" s="46"/>
      <c r="J63" s="46"/>
      <c r="K63" s="46"/>
      <c r="L63" s="46"/>
      <c r="M63" s="46"/>
    </row>
    <row r="64" spans="1:24" x14ac:dyDescent="0.35">
      <c r="A64" s="2" t="s">
        <v>57</v>
      </c>
      <c r="B64" s="10">
        <v>0.9</v>
      </c>
      <c r="C64" s="1" t="s">
        <v>9</v>
      </c>
      <c r="D64" s="41">
        <v>0.65</v>
      </c>
      <c r="E64" s="42"/>
      <c r="F64" s="42"/>
      <c r="G64" s="42"/>
      <c r="H64" s="42"/>
      <c r="I64" s="42"/>
      <c r="J64" s="42"/>
      <c r="K64" s="42"/>
      <c r="L64" s="42"/>
      <c r="M64" s="42"/>
      <c r="N64" s="1" t="s">
        <v>9</v>
      </c>
      <c r="O64" s="35">
        <v>0.7732</v>
      </c>
      <c r="P64" s="36"/>
      <c r="Q64" s="36"/>
      <c r="R64" s="36"/>
      <c r="S64" s="36"/>
      <c r="T64" s="36"/>
      <c r="U64" s="36"/>
      <c r="V64" s="36"/>
      <c r="W64" s="36"/>
      <c r="X64" s="36"/>
    </row>
    <row r="65" spans="1:4" x14ac:dyDescent="0.35">
      <c r="A65" s="2" t="s">
        <v>58</v>
      </c>
      <c r="B65" s="5">
        <f>75/200</f>
        <v>0.375</v>
      </c>
      <c r="D65" s="4"/>
    </row>
    <row r="66" spans="1:4" x14ac:dyDescent="0.35">
      <c r="A66" s="2" t="s">
        <v>59</v>
      </c>
      <c r="B66" s="3">
        <f>40/200</f>
        <v>0.2</v>
      </c>
      <c r="D66" s="4"/>
    </row>
    <row r="67" spans="1:4" x14ac:dyDescent="0.35">
      <c r="A67" s="2" t="s">
        <v>60</v>
      </c>
      <c r="B67" s="5">
        <f>45/200</f>
        <v>0.22500000000000001</v>
      </c>
      <c r="D67" s="4"/>
    </row>
    <row r="68" spans="1:4" x14ac:dyDescent="0.35">
      <c r="A68" s="2" t="s">
        <v>61</v>
      </c>
      <c r="B68" s="5">
        <f>45/200</f>
        <v>0.22500000000000001</v>
      </c>
      <c r="D68" s="4"/>
    </row>
    <row r="69" spans="1:4" x14ac:dyDescent="0.35">
      <c r="A69" s="2" t="s">
        <v>62</v>
      </c>
      <c r="B69" s="5">
        <f>65/200</f>
        <v>0.32500000000000001</v>
      </c>
      <c r="D69" s="4"/>
    </row>
  </sheetData>
  <mergeCells count="50">
    <mergeCell ref="D64:M64"/>
    <mergeCell ref="O64:X64"/>
    <mergeCell ref="D58:M58"/>
    <mergeCell ref="O58:X58"/>
    <mergeCell ref="D59:M59"/>
    <mergeCell ref="D62:M62"/>
    <mergeCell ref="O62:X62"/>
    <mergeCell ref="D63:M63"/>
    <mergeCell ref="D54:M54"/>
    <mergeCell ref="O54:X54"/>
    <mergeCell ref="D55:M55"/>
    <mergeCell ref="O55:X55"/>
    <mergeCell ref="D56:M56"/>
    <mergeCell ref="O56:X56"/>
    <mergeCell ref="O48:X48"/>
    <mergeCell ref="O49:X49"/>
    <mergeCell ref="D50:M50"/>
    <mergeCell ref="V51:W51"/>
    <mergeCell ref="D53:M53"/>
    <mergeCell ref="O53:X53"/>
    <mergeCell ref="O44:X44"/>
    <mergeCell ref="D16:M16"/>
    <mergeCell ref="O16:X16"/>
    <mergeCell ref="D18:M18"/>
    <mergeCell ref="O18:X18"/>
    <mergeCell ref="D19:M19"/>
    <mergeCell ref="O19:X19"/>
    <mergeCell ref="D22:M22"/>
    <mergeCell ref="O22:X22"/>
    <mergeCell ref="D39:M39"/>
    <mergeCell ref="O39:X39"/>
    <mergeCell ref="O42:X42"/>
    <mergeCell ref="D13:M13"/>
    <mergeCell ref="O13:X13"/>
    <mergeCell ref="D14:M14"/>
    <mergeCell ref="O14:X14"/>
    <mergeCell ref="D15:M15"/>
    <mergeCell ref="O15:X15"/>
    <mergeCell ref="D9:M9"/>
    <mergeCell ref="O9:X9"/>
    <mergeCell ref="D10:M10"/>
    <mergeCell ref="O10:X10"/>
    <mergeCell ref="D12:M12"/>
    <mergeCell ref="O12:X12"/>
    <mergeCell ref="D1:M1"/>
    <mergeCell ref="O1:X1"/>
    <mergeCell ref="D6:M6"/>
    <mergeCell ref="O6:X6"/>
    <mergeCell ref="D8:M8"/>
    <mergeCell ref="O8:X8"/>
  </mergeCells>
  <pageMargins left="0.7" right="0.7" top="0.75" bottom="0.75" header="0.3" footer="0.3"/>
  <pageSetup scale="3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KEY</vt:lpstr>
      <vt:lpstr>Master Scoresheet</vt:lpstr>
      <vt:lpstr>'Master Scoresheet'!Print_Area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Lindsey</dc:creator>
  <cp:lastModifiedBy>Kendall, Lindsey</cp:lastModifiedBy>
  <cp:lastPrinted>2022-04-07T21:42:26Z</cp:lastPrinted>
  <dcterms:created xsi:type="dcterms:W3CDTF">2022-04-01T12:14:58Z</dcterms:created>
  <dcterms:modified xsi:type="dcterms:W3CDTF">2022-04-08T19:03:11Z</dcterms:modified>
</cp:coreProperties>
</file>