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28209"/>
  <workbookPr/>
  <mc:AlternateContent xmlns:mc="http://schemas.openxmlformats.org/markup-compatibility/2006">
    <mc:Choice Requires="x15">
      <x15ac:absPath xmlns:x15ac="http://schemas.microsoft.com/office/spreadsheetml/2010/11/ac" url="/Users/chriskingston/Documents/SOM/"/>
    </mc:Choice>
  </mc:AlternateContent>
  <bookViews>
    <workbookView xWindow="0" yWindow="460" windowWidth="28800" windowHeight="16200"/>
  </bookViews>
  <sheets>
    <sheet name="Table 1" sheetId="1" r:id="rId1"/>
    <sheet name="Sheet1" sheetId="2" r:id="rId2"/>
  </sheets>
  <definedNames>
    <definedName name="_xlnm.Print_Area" localSheetId="0">'Table 1'!$B$3:$H$150</definedName>
    <definedName name="_xlnm.Print_Titles" localSheetId="0">'Table 1'!$2:$2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148" i="1" l="1"/>
  <c r="H144" i="1"/>
  <c r="H5" i="1"/>
  <c r="H6" i="1"/>
  <c r="H7" i="1"/>
  <c r="H8" i="1"/>
  <c r="H9" i="1"/>
  <c r="H10" i="1"/>
  <c r="H11" i="1"/>
  <c r="H12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8" i="1"/>
  <c r="H69" i="1"/>
  <c r="H70" i="1"/>
  <c r="H71" i="1"/>
  <c r="H72" i="1"/>
  <c r="H73" i="1"/>
  <c r="H74" i="1"/>
  <c r="H75" i="1"/>
  <c r="H76" i="1"/>
  <c r="H78" i="1"/>
  <c r="H79" i="1"/>
  <c r="H80" i="1"/>
  <c r="H81" i="1"/>
  <c r="H82" i="1"/>
  <c r="H83" i="1"/>
  <c r="H84" i="1"/>
  <c r="H85" i="1"/>
  <c r="H86" i="1"/>
  <c r="H87" i="1"/>
  <c r="H88" i="1"/>
  <c r="H89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8" i="1"/>
  <c r="H109" i="1"/>
  <c r="H110" i="1"/>
  <c r="H111" i="1"/>
  <c r="H112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2" i="1"/>
  <c r="H133" i="1"/>
  <c r="H134" i="1"/>
  <c r="H135" i="1"/>
  <c r="H138" i="1"/>
  <c r="H139" i="1"/>
  <c r="H142" i="1"/>
  <c r="H143" i="1"/>
  <c r="H145" i="1"/>
  <c r="H150" i="1"/>
</calcChain>
</file>

<file path=xl/sharedStrings.xml><?xml version="1.0" encoding="utf-8"?>
<sst xmlns="http://schemas.openxmlformats.org/spreadsheetml/2006/main" count="342" uniqueCount="250">
  <si>
    <r>
      <rPr>
        <b/>
        <sz val="8"/>
        <color rgb="FFFFFFFF"/>
        <rFont val="Arial"/>
        <family val="2"/>
      </rPr>
      <t>#</t>
    </r>
  </si>
  <si>
    <r>
      <rPr>
        <b/>
        <sz val="8"/>
        <color rgb="FFFFFFFF"/>
        <rFont val="Arial"/>
        <family val="2"/>
      </rPr>
      <t>Part #</t>
    </r>
  </si>
  <si>
    <r>
      <rPr>
        <b/>
        <sz val="8"/>
        <color rgb="FFFFFFFF"/>
        <rFont val="Arial"/>
        <family val="2"/>
      </rPr>
      <t>Description</t>
    </r>
  </si>
  <si>
    <t>List Price</t>
  </si>
  <si>
    <t>Qty</t>
  </si>
  <si>
    <t>Disc Percent</t>
  </si>
  <si>
    <t>State of Maine Net Price</t>
  </si>
  <si>
    <r>
      <rPr>
        <b/>
        <sz val="6.5"/>
        <color rgb="FFFFFFFF"/>
        <rFont val="Arial"/>
        <family val="2"/>
      </rPr>
      <t>Switches</t>
    </r>
  </si>
  <si>
    <r>
      <rPr>
        <b/>
        <sz val="6.5"/>
        <rFont val="Arial"/>
      </rPr>
      <t>N9K-C93108TC-EX</t>
    </r>
  </si>
  <si>
    <r>
      <rPr>
        <b/>
        <sz val="6.5"/>
        <color rgb="FFFFFFFF"/>
        <rFont val="Arial"/>
        <family val="2"/>
      </rPr>
      <t>Routers</t>
    </r>
  </si>
  <si>
    <r>
      <rPr>
        <b/>
        <sz val="6.5"/>
        <rFont val="Arial"/>
      </rPr>
      <t>ISR4321-SEC/K9</t>
    </r>
  </si>
  <si>
    <r>
      <rPr>
        <b/>
        <sz val="6.5"/>
        <rFont val="Arial"/>
      </rPr>
      <t>ISR4351-SEC/K9</t>
    </r>
  </si>
  <si>
    <r>
      <rPr>
        <b/>
        <sz val="6.5"/>
        <rFont val="Arial"/>
      </rPr>
      <t>ISR4451-X-SEC/K9</t>
    </r>
  </si>
  <si>
    <r>
      <rPr>
        <b/>
        <sz val="6.5"/>
        <color rgb="FFFFFFFF"/>
        <rFont val="Arial"/>
        <family val="2"/>
      </rPr>
      <t>APs</t>
    </r>
  </si>
  <si>
    <r>
      <rPr>
        <b/>
        <sz val="6.5"/>
        <rFont val="Arial"/>
      </rPr>
      <t>AIR-AP2802I-B-K9</t>
    </r>
  </si>
  <si>
    <r>
      <rPr>
        <b/>
        <sz val="6.5"/>
        <rFont val="Arial"/>
      </rPr>
      <t>AIR-DNA</t>
    </r>
  </si>
  <si>
    <r>
      <rPr>
        <b/>
        <sz val="6.5"/>
        <color rgb="FFFFFFFF"/>
        <rFont val="Arial"/>
        <family val="2"/>
      </rPr>
      <t>Optics</t>
    </r>
  </si>
  <si>
    <r>
      <rPr>
        <b/>
        <sz val="6.5"/>
        <color rgb="FFFFFFFF"/>
        <rFont val="Arial"/>
        <family val="2"/>
      </rPr>
      <t>Cables</t>
    </r>
  </si>
  <si>
    <t>Professional Services</t>
  </si>
  <si>
    <t>Complete Pricing Table Spreadsheet; Total Cost of ‘green highlighted cost value’ is entered as vendors cost response in State of Maine Advantage procurement system.</t>
  </si>
  <si>
    <t>Total Cost (sum of above)</t>
  </si>
  <si>
    <t>20-days (160 hours) Cisco Certified Internetwork Engineer (CCIE)</t>
  </si>
  <si>
    <t>N/A</t>
  </si>
  <si>
    <r>
      <rPr>
        <sz val="6"/>
        <rFont val="Arial"/>
      </rPr>
      <t>1
for 60 mo(s)</t>
    </r>
  </si>
  <si>
    <t>N9K-C93108TC-EX</t>
  </si>
  <si>
    <t>Nexus 9300 with 48p 10G BASE-T and 6p 100G QSFP28</t>
  </si>
  <si>
    <t>NXOS-703I4.4</t>
  </si>
  <si>
    <t>Nexus 9k/3K NX-OS Maintenance Software Rel 7.0(3)I4.4</t>
  </si>
  <si>
    <t>N3K-C3064-ACC-KIT</t>
  </si>
  <si>
    <t>Nexus 3K/9K Fixed Accessory Kit</t>
  </si>
  <si>
    <t>CAB-C13-C14-2M</t>
  </si>
  <si>
    <t>Power Cord Jumper, C13-C14 Connectors, 2 Meter Length</t>
  </si>
  <si>
    <t>QSFP-40G-SR-BD</t>
  </si>
  <si>
    <t>QSFP40G BiDi Short-reach Transceiver</t>
  </si>
  <si>
    <t>NXA-PAC-650W-PE</t>
  </si>
  <si>
    <t>Nexus NEBs AC 650W PSU -  Port Side Exhaust</t>
  </si>
  <si>
    <t>NXA-FAN-30CFM-F</t>
  </si>
  <si>
    <t>Nexus 2K/3K/9K Single Fan, port side exhaust airflow</t>
  </si>
  <si>
    <t>CON-SNT-93108TCX</t>
  </si>
  <si>
    <t>SNTC-8X5XNBD Nexus 9300 with 48p 10G BASE-T and 6p 10</t>
  </si>
  <si>
    <t>C9300-48P-A</t>
  </si>
  <si>
    <t>Catalyst 9300 48-port PoE+, Network Advantage</t>
  </si>
  <si>
    <t>CAB-SPWR-30CM</t>
  </si>
  <si>
    <t>Catalyst Stack Power Cable 30 CM</t>
  </si>
  <si>
    <t>CAB-TA-NA</t>
  </si>
  <si>
    <t>North America AC Type A Power Cable</t>
  </si>
  <si>
    <t>PWR-C1-715WAC/2</t>
  </si>
  <si>
    <t>715W AC Config 1 Secondary Power Supply</t>
  </si>
  <si>
    <t>STACK-T1-50CM</t>
  </si>
  <si>
    <t>50CM Type 1 Stacking Cable</t>
  </si>
  <si>
    <t>C9300-NW-A-48</t>
  </si>
  <si>
    <t>C9300 Network Advantage, 48-port license</t>
  </si>
  <si>
    <t>PWR-C1-715WAC</t>
  </si>
  <si>
    <t>715W AC Config 1 Power Supply</t>
  </si>
  <si>
    <t>S9300UK9-166</t>
  </si>
  <si>
    <t>CAT9300 Universal image</t>
  </si>
  <si>
    <t>NETWORK-PNP-LIC</t>
  </si>
  <si>
    <t>Network Plug-n-Play License for zero-touch device deployment</t>
  </si>
  <si>
    <t>C9300-SSD-NONE</t>
  </si>
  <si>
    <t>No SSD Card Selected</t>
  </si>
  <si>
    <t>C9300-NM-8X</t>
  </si>
  <si>
    <t>Catalyst 9300 8 x 10GE Network Module</t>
  </si>
  <si>
    <t>CON-SNT-C93004PA</t>
  </si>
  <si>
    <t>SNTC-8X5XNBD Catalyst 9300 48-port PoE+, Network Adva</t>
  </si>
  <si>
    <t>ISR4321-SEC/K9</t>
  </si>
  <si>
    <t>Cisco ISR 4321 Sec bundle w/SEC license</t>
  </si>
  <si>
    <t>SL-4320-IPB-K9</t>
  </si>
  <si>
    <t>IP Base License for Cisco ISR 4320 Series</t>
  </si>
  <si>
    <t>PWR-4320-AC</t>
  </si>
  <si>
    <t>AC Power Supply for Cisco ISR 4320</t>
  </si>
  <si>
    <t>CAB-AC-C5</t>
  </si>
  <si>
    <t>AC Power Cord, Type C5, US, Canada</t>
  </si>
  <si>
    <t>MEM-FLSH-4G</t>
  </si>
  <si>
    <t>4G Flash Memory for Cisco ISR 4300 (Soldered on motherboard)</t>
  </si>
  <si>
    <t>MEM-4320-4G</t>
  </si>
  <si>
    <t>4G DRAM for Cisco ISR 4320 (Soldered on motherboard)</t>
  </si>
  <si>
    <t>SL-4320-SEC-K9</t>
  </si>
  <si>
    <t>Security License for Cisco ISR 4320 Series</t>
  </si>
  <si>
    <t>NIM-BLANK</t>
  </si>
  <si>
    <t>Blank faceplate for NIM slot on Cisco ISR 4400</t>
  </si>
  <si>
    <t>SISR4300UK9-166</t>
  </si>
  <si>
    <t>Cisco ISR 4300 Series IOS XE Universal</t>
  </si>
  <si>
    <t>ISR4351-SEC/K9</t>
  </si>
  <si>
    <t>Cisco ISR 4351 Sec bundle w/SEC license</t>
  </si>
  <si>
    <t>SL-4350-IPB-K9</t>
  </si>
  <si>
    <t>IP Base License for Cisco ISR 4350 Series</t>
  </si>
  <si>
    <t>PWR-4450-AC</t>
  </si>
  <si>
    <t>AC Power Supply for Cisco ISR 4450 and ISR4350</t>
  </si>
  <si>
    <t>CAB-AC</t>
  </si>
  <si>
    <t>AC Power Cord (North America), C13, NEMA 5-15P, 2.1m</t>
  </si>
  <si>
    <t>SL-4350-SEC-K9</t>
  </si>
  <si>
    <t>Security License for Cisco ISR 4350 Series</t>
  </si>
  <si>
    <t>POE-COVER-4450</t>
  </si>
  <si>
    <t>Cover for empty POE slot on Cisco ISR 4450</t>
  </si>
  <si>
    <t>MEM-43-4G</t>
  </si>
  <si>
    <t>4G DRAM (1 x 4G) for Cisco ISR 4300</t>
  </si>
  <si>
    <t>SM-S-BLANK</t>
  </si>
  <si>
    <t>Removable faceplate for SM slot on Cisco 2900,3900,4400 ISR</t>
  </si>
  <si>
    <t>CON-SNT-ISR4351S</t>
  </si>
  <si>
    <t>SNTC-8X5XNBD Cisco ISR 4351 Sec bundle w/SEC license</t>
  </si>
  <si>
    <t>ISR4451-X-SEC/K9</t>
  </si>
  <si>
    <t>Cisco ISR 4451 Sec Bundle, w/SEC license</t>
  </si>
  <si>
    <t>SL-44-IPB-K9</t>
  </si>
  <si>
    <t>IP Base License for Cisco ISR 4400 Series</t>
  </si>
  <si>
    <t>PWR-4450-AC/2</t>
  </si>
  <si>
    <t>AC Power Supply (Secondary PS) for Cisco ISR 4450</t>
  </si>
  <si>
    <t>MEM-FLSH-8G</t>
  </si>
  <si>
    <t>8G eUSB Flash Memory for Cisco ISR 4430</t>
  </si>
  <si>
    <t>MEM-4400-DP-2G</t>
  </si>
  <si>
    <t>2G DRAM (1 DIMM) for Cisco ISR 4400 Data Plane</t>
  </si>
  <si>
    <t>SL-44-SEC-K9</t>
  </si>
  <si>
    <t>Security License for Cisco ISR 4400 Series</t>
  </si>
  <si>
    <t>MEM-44-4G</t>
  </si>
  <si>
    <t>4G DRAM (1 x 4G) for Cisco ISR 4400</t>
  </si>
  <si>
    <t>SISR4400UK9-166</t>
  </si>
  <si>
    <t>Cisco ISR 4400 Series IOS XE Universal</t>
  </si>
  <si>
    <t>CON-SNT-ISX451-X</t>
  </si>
  <si>
    <t>SNTC-8X5XNBD Cisco ISR 4451 Sec b</t>
  </si>
  <si>
    <t>CON-SNT-C93002PA</t>
  </si>
  <si>
    <t>SNTC-8X5XNBD Catalyst 9300 24-port PoE+, Network Adva</t>
  </si>
  <si>
    <t>C9300-NW-A-24</t>
  </si>
  <si>
    <t>C9300 Network Advantage, 24-port license</t>
  </si>
  <si>
    <t>PWR-C1-715WAC-P</t>
  </si>
  <si>
    <t>715W AC 80+ platinum Config 1 Power Supply</t>
  </si>
  <si>
    <t>PWR-C1-715WAC-P/2</t>
  </si>
  <si>
    <t>715W AC 80+ platinum Config 1 SecondaryPower Supply</t>
  </si>
  <si>
    <t>C9300-24P-A</t>
  </si>
  <si>
    <t>Catalyst 9300 24-port PoE+, Network Advantage</t>
  </si>
  <si>
    <t>NXA-PAC-650W-PE=</t>
  </si>
  <si>
    <t>CAB-N5K6A-NA</t>
  </si>
  <si>
    <t>PWR-C1-715WAC=</t>
  </si>
  <si>
    <t>STACK-T1-1M=</t>
  </si>
  <si>
    <t>1M Type 1 Stacking Cable</t>
  </si>
  <si>
    <t>STACK-T1-3M=</t>
  </si>
  <si>
    <t>Power Cord, 200/240V 6A North America</t>
  </si>
  <si>
    <t>GLC-LH-SMD=</t>
  </si>
  <si>
    <t>1000BASE-LX/LH SFP transceiver module, MMF/SMF, 1310nm, DOM</t>
  </si>
  <si>
    <t>SFP-10G-LR-S=</t>
  </si>
  <si>
    <t>10GBASE-LR SFP Module, Enterprise-Class</t>
  </si>
  <si>
    <t>GLC-TE=</t>
  </si>
  <si>
    <t>1000BASE-T SFP transceiver module for Category 5 copper wire</t>
  </si>
  <si>
    <t>GLC-SX-MMD=</t>
  </si>
  <si>
    <t>1000BASE-SX SFP transceiver module, MMF, 850nm, DOM</t>
  </si>
  <si>
    <t>AIR-DNA</t>
  </si>
  <si>
    <t>CISCO DNA for Wireless - CHOOSE ONLY QTY 1 HERE</t>
  </si>
  <si>
    <t>AIR-DNA-A</t>
  </si>
  <si>
    <t>Aironet CISCO DNA Advantage Term Licenses</t>
  </si>
  <si>
    <t>AIR-DNA-A-7Y</t>
  </si>
  <si>
    <t>WLC-AP-T</t>
  </si>
  <si>
    <t>Aironet AP License Term Licenses</t>
  </si>
  <si>
    <t>WLC-AP-T-7Y</t>
  </si>
  <si>
    <t>Aironet AP License 7 Year Term License</t>
  </si>
  <si>
    <t>PI-LFAS-AP-T</t>
  </si>
  <si>
    <t>Prime AP Term Licenses</t>
  </si>
  <si>
    <t>PI-LFAS-AP-T-7Y</t>
  </si>
  <si>
    <t>PI Dev Lic for Lifecycle &amp; Assurance Term 7Y</t>
  </si>
  <si>
    <t>AIR-DNA-A-T</t>
  </si>
  <si>
    <t>AIR-DNA-A-T-7Y</t>
  </si>
  <si>
    <t>Aironet CISCO DNA Advantage 7 Year Term License</t>
  </si>
  <si>
    <t>AIR-DNA-NWSTACK-A</t>
  </si>
  <si>
    <t>AIR CISCO DNA Perpetual Network Stack</t>
  </si>
  <si>
    <t>D-CISCODNAS-SEE-T</t>
  </si>
  <si>
    <t>Cisco DNA Spaces See Term License for Cisco DNA</t>
  </si>
  <si>
    <t>D-CISCODNAS-SEE-7Y</t>
  </si>
  <si>
    <t>Cisco DNA Spaces See Term 7Y</t>
  </si>
  <si>
    <t>AIR-DNA-TRK-7Y</t>
  </si>
  <si>
    <t>CISCO DNA Wireless Term Tracker 7Y</t>
  </si>
  <si>
    <t>AIR-AP1562I-B-K9</t>
  </si>
  <si>
    <t>802.11ac W2 Low-Profile Outdoor AP, Internal Ant, B Reg Dom.</t>
  </si>
  <si>
    <t>SWAP1560-MESH-K9</t>
  </si>
  <si>
    <t>Cisco 1560 Series Unified Mesh Mode Software</t>
  </si>
  <si>
    <t>AIR-ACC1530-PMK2=</t>
  </si>
  <si>
    <t>Pole Mount Kit for AP1530 Series with tilt adjustment</t>
  </si>
  <si>
    <t>AIR-AP2802I-B-K9</t>
  </si>
  <si>
    <t>802.11ac W2 AP w/CA; 4x4:3; Int Ant; 2xGbE B</t>
  </si>
  <si>
    <t>AIR-AP-T-RAIL-R</t>
  </si>
  <si>
    <t>Ceiling Grid Clip for Aironet APs - Recessed Mount (Default)</t>
  </si>
  <si>
    <t>AIR-AP-BRACKET-1</t>
  </si>
  <si>
    <t>802.11 AP Low Profile Mounting Bracket (Default)</t>
  </si>
  <si>
    <t>SW2802-CAPWAP-K9</t>
  </si>
  <si>
    <t>Cisco Aironet 2800 Series CAPWAP Software Image</t>
  </si>
  <si>
    <t>AIR2800-DNA-OPTOUT</t>
  </si>
  <si>
    <t>CISCO DNA SUBSCRIPTION OPTOUT for AIR2800</t>
  </si>
  <si>
    <t>$215/hour for Engineering</t>
  </si>
  <si>
    <t>$225/hour for Senior Engineering.</t>
  </si>
  <si>
    <t>C9300-DNA-P-24</t>
  </si>
  <si>
    <t>C9300 24-Port DNA-Premier License</t>
  </si>
  <si>
    <t>C9300-DNA-P-24-7Y</t>
  </si>
  <si>
    <t>C9300 DNA Premier, 24-Port, 7 Year Term License</t>
  </si>
  <si>
    <t>ISE-BASE-T</t>
  </si>
  <si>
    <t>ISE BASE Term License</t>
  </si>
  <si>
    <t>ISE-BASE-TRK-7Y</t>
  </si>
  <si>
    <t>ISE BASE Tracker Term 7Y</t>
  </si>
  <si>
    <t>ISE-PLS-T</t>
  </si>
  <si>
    <t>ISE PLS Term License</t>
  </si>
  <si>
    <t>ISE-PLS-TRK-7Y</t>
  </si>
  <si>
    <t>ISE PLS Tracker Term 7Y</t>
  </si>
  <si>
    <t>SWATCH-T</t>
  </si>
  <si>
    <t>StealthWatch 1 FPS Term License</t>
  </si>
  <si>
    <t>SWATCH-TRK-7Y</t>
  </si>
  <si>
    <t>PI-LFAS-T</t>
  </si>
  <si>
    <t>Prime Infrastructure Lifecycle &amp; Assurance Term - Smart Lic</t>
  </si>
  <si>
    <t>1</t>
  </si>
  <si>
    <t>25</t>
  </si>
  <si>
    <t>C9300-DNA-P-48</t>
  </si>
  <si>
    <t>C9300 48-Port DNA-Premier License</t>
  </si>
  <si>
    <t>C9300-DNA-P-48-7Y</t>
  </si>
  <si>
    <t>C9300 DNA Premier, 48-Port, 7 Year Term License</t>
  </si>
  <si>
    <t>CAT-DNA-P-ADD</t>
  </si>
  <si>
    <t>Catalyst DNA Premier Add-On, Term Licenses</t>
  </si>
  <si>
    <t>CAT-DNA-P-ADD-7Y</t>
  </si>
  <si>
    <t>DNA Premier Catalyst Add-on, 7 Year Term License</t>
  </si>
  <si>
    <t>3M Type 1 Stacking Cable</t>
  </si>
  <si>
    <t>Power Supplies</t>
  </si>
  <si>
    <t xml:space="preserve">* Note: Historically SOM has not been purchasing Cisco Smartnet Support for the Cat 9300 24/48 port Swithces </t>
  </si>
  <si>
    <t>1
for 84 mo(s)</t>
  </si>
  <si>
    <t>* 58</t>
  </si>
  <si>
    <t>* 36</t>
  </si>
  <si>
    <t>** 17</t>
  </si>
  <si>
    <t>** 45</t>
  </si>
  <si>
    <t>**53</t>
  </si>
  <si>
    <t>** 18</t>
  </si>
  <si>
    <t>** 19</t>
  </si>
  <si>
    <t>** 20</t>
  </si>
  <si>
    <t>** 22</t>
  </si>
  <si>
    <t>** 21</t>
  </si>
  <si>
    <t xml:space="preserve">** 23 </t>
  </si>
  <si>
    <t>** 24</t>
  </si>
  <si>
    <t>** 25</t>
  </si>
  <si>
    <t>** 26</t>
  </si>
  <si>
    <t>** 27</t>
  </si>
  <si>
    <t>** 28</t>
  </si>
  <si>
    <t>** 29</t>
  </si>
  <si>
    <t>** 30</t>
  </si>
  <si>
    <t>**  31</t>
  </si>
  <si>
    <t>** 32</t>
  </si>
  <si>
    <t>** 46</t>
  </si>
  <si>
    <t>** 47</t>
  </si>
  <si>
    <t>** 48</t>
  </si>
  <si>
    <t>** 49</t>
  </si>
  <si>
    <t>** 50</t>
  </si>
  <si>
    <t>** 51</t>
  </si>
  <si>
    <t>** 52</t>
  </si>
  <si>
    <t>** 54</t>
  </si>
  <si>
    <t>*** 125</t>
  </si>
  <si>
    <t>*** Note: Below are the Presidio SE Rates.</t>
  </si>
  <si>
    <t xml:space="preserve">            as these swithces have a Limited Life Time Warranty.  Presidio has provided support pricing for these swithces per SOM's request.</t>
  </si>
  <si>
    <t>** Note: Cisco has changed their part numbers for their DNA licensing, we have included the new part numbers in the above spreadsheet,</t>
  </si>
  <si>
    <t xml:space="preserve">            the high level part numbers that were impacted were, C9300-48P-A &amp; C9300-24P-A.</t>
  </si>
  <si>
    <r>
      <t>SOM Bill Rates</t>
    </r>
    <r>
      <rPr>
        <sz val="8"/>
        <color rgb="FF00B050"/>
        <rFont val="Arial"/>
      </rPr>
      <t>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</si>
</sst>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164" formatCode="\$#,##0.00"/>
    <numFmt numFmtId="165" formatCode="\$0.00"/>
    <numFmt numFmtId="166" formatCode="&quot;$&quot;#,##0.00"/>
  </numFmts>
  <fonts count="20" x14ac:knownFonts="1">
    <font>
      <sz val="10"/>
      <color rgb="FF000000"/>
      <name val="Times New Roman"/>
      <charset val="204"/>
    </font>
    <font>
      <b/>
      <sz val="6.5"/>
      <name val="Arial"/>
    </font>
    <font>
      <sz val="6.5"/>
      <color rgb="FF000000"/>
      <name val="Arial"/>
      <family val="2"/>
    </font>
    <font>
      <b/>
      <sz val="6.5"/>
      <color rgb="FF000000"/>
      <name val="Arial"/>
      <family val="2"/>
    </font>
    <font>
      <b/>
      <sz val="6.5"/>
      <color rgb="FFFFFFFF"/>
      <name val="Arial"/>
      <family val="2"/>
    </font>
    <font>
      <b/>
      <sz val="8"/>
      <name val="Arial"/>
      <family val="2"/>
    </font>
    <font>
      <b/>
      <sz val="8"/>
      <color rgb="FFFFFFFF"/>
      <name val="Arial"/>
      <family val="2"/>
    </font>
    <font>
      <b/>
      <sz val="8"/>
      <color theme="0"/>
      <name val="Arial"/>
      <family val="2"/>
    </font>
    <font>
      <sz val="8"/>
      <color rgb="FF000000"/>
      <name val="Arial"/>
      <family val="2"/>
    </font>
    <font>
      <sz val="6"/>
      <name val="Arial"/>
    </font>
    <font>
      <sz val="6"/>
      <color rgb="FF000000"/>
      <name val="Arial"/>
    </font>
    <font>
      <u/>
      <sz val="10"/>
      <color theme="10"/>
      <name val="Times New Roman"/>
    </font>
    <font>
      <u/>
      <sz val="10"/>
      <color theme="11"/>
      <name val="Times New Roman"/>
    </font>
    <font>
      <sz val="10"/>
      <color rgb="FF000000"/>
      <name val="Times New Roman"/>
    </font>
    <font>
      <sz val="6"/>
      <color theme="1"/>
      <name val="Arial"/>
    </font>
    <font>
      <b/>
      <sz val="7"/>
      <color theme="0"/>
      <name val="Arial"/>
    </font>
    <font>
      <sz val="8"/>
      <name val="Times New Roman"/>
    </font>
    <font>
      <sz val="8"/>
      <color rgb="FF00B050"/>
      <name val="Arial"/>
    </font>
    <font>
      <sz val="6"/>
      <color rgb="FF00B050"/>
      <name val="Arial"/>
    </font>
    <font>
      <u/>
      <sz val="8"/>
      <color rgb="FF00B05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808080"/>
      </patternFill>
    </fill>
    <fill>
      <patternFill patternType="solid">
        <fgColor rgb="FFDCDCDC"/>
      </patternFill>
    </fill>
    <fill>
      <patternFill patternType="solid">
        <fgColor rgb="FFD2D2D2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8">
    <xf numFmtId="0" fontId="0" fillId="0" borderId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44" fontId="13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</cellStyleXfs>
  <cellXfs count="90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center" vertical="center"/>
    </xf>
    <xf numFmtId="0" fontId="0" fillId="3" borderId="1" xfId="0" applyFill="1" applyBorder="1" applyAlignment="1">
      <alignment horizontal="left" vertical="top" wrapText="1"/>
    </xf>
    <xf numFmtId="0" fontId="1" fillId="3" borderId="1" xfId="0" applyFont="1" applyFill="1" applyBorder="1" applyAlignment="1">
      <alignment horizontal="left" vertical="top" wrapText="1" indent="4"/>
    </xf>
    <xf numFmtId="164" fontId="3" fillId="3" borderId="1" xfId="0" applyNumberFormat="1" applyFont="1" applyFill="1" applyBorder="1" applyAlignment="1">
      <alignment horizontal="right" vertical="top" shrinkToFit="1"/>
    </xf>
    <xf numFmtId="0" fontId="1" fillId="3" borderId="1" xfId="0" applyFont="1" applyFill="1" applyBorder="1" applyAlignment="1">
      <alignment horizontal="right" vertical="top" wrapText="1" indent="2"/>
    </xf>
    <xf numFmtId="165" fontId="3" fillId="3" borderId="1" xfId="0" applyNumberFormat="1" applyFont="1" applyFill="1" applyBorder="1" applyAlignment="1">
      <alignment horizontal="right" vertical="top" shrinkToFit="1"/>
    </xf>
    <xf numFmtId="0" fontId="5" fillId="6" borderId="1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164" fontId="3" fillId="5" borderId="1" xfId="0" applyNumberFormat="1" applyFont="1" applyFill="1" applyBorder="1" applyAlignment="1">
      <alignment vertical="center" shrinkToFit="1"/>
    </xf>
    <xf numFmtId="1" fontId="10" fillId="0" borderId="1" xfId="0" applyNumberFormat="1" applyFont="1" applyFill="1" applyBorder="1" applyAlignment="1">
      <alignment horizontal="center" vertical="center" shrinkToFit="1"/>
    </xf>
    <xf numFmtId="165" fontId="10" fillId="0" borderId="1" xfId="0" applyNumberFormat="1" applyFont="1" applyFill="1" applyBorder="1" applyAlignment="1">
      <alignment horizontal="right" vertical="top" indent="1" shrinkToFit="1"/>
    </xf>
    <xf numFmtId="0" fontId="10" fillId="0" borderId="1" xfId="0" applyFont="1" applyFill="1" applyBorder="1" applyAlignment="1">
      <alignment horizontal="center" vertical="center" wrapText="1"/>
    </xf>
    <xf numFmtId="1" fontId="10" fillId="0" borderId="1" xfId="0" applyNumberFormat="1" applyFont="1" applyFill="1" applyBorder="1" applyAlignment="1">
      <alignment horizontal="center" vertical="top" shrinkToFit="1"/>
    </xf>
    <xf numFmtId="0" fontId="9" fillId="0" borderId="1" xfId="0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horizontal="left" vertical="top" wrapText="1" indent="1"/>
    </xf>
    <xf numFmtId="164" fontId="10" fillId="0" borderId="1" xfId="0" applyNumberFormat="1" applyFont="1" applyFill="1" applyBorder="1" applyAlignment="1">
      <alignment vertical="top" shrinkToFit="1"/>
    </xf>
    <xf numFmtId="0" fontId="10" fillId="0" borderId="0" xfId="0" applyFont="1" applyFill="1" applyBorder="1" applyAlignment="1">
      <alignment horizontal="left" vertical="top"/>
    </xf>
    <xf numFmtId="164" fontId="10" fillId="0" borderId="1" xfId="0" applyNumberFormat="1" applyFont="1" applyFill="1" applyBorder="1" applyAlignment="1">
      <alignment horizontal="right" vertical="top" indent="1" shrinkToFit="1"/>
    </xf>
    <xf numFmtId="1" fontId="10" fillId="0" borderId="1" xfId="0" applyNumberFormat="1" applyFont="1" applyFill="1" applyBorder="1" applyAlignment="1">
      <alignment horizontal="left" vertical="top" indent="1" shrinkToFit="1"/>
    </xf>
    <xf numFmtId="166" fontId="9" fillId="0" borderId="5" xfId="0" applyNumberFormat="1" applyFont="1" applyBorder="1" applyAlignment="1">
      <alignment horizontal="center" vertical="top" wrapText="1"/>
    </xf>
    <xf numFmtId="165" fontId="10" fillId="0" borderId="1" xfId="0" applyNumberFormat="1" applyFont="1" applyFill="1" applyBorder="1" applyAlignment="1">
      <alignment horizontal="right" vertical="top" indent="2" shrinkToFit="1"/>
    </xf>
    <xf numFmtId="165" fontId="10" fillId="0" borderId="1" xfId="0" applyNumberFormat="1" applyFont="1" applyFill="1" applyBorder="1" applyAlignment="1">
      <alignment horizontal="center" vertical="top" shrinkToFit="1"/>
    </xf>
    <xf numFmtId="1" fontId="14" fillId="0" borderId="1" xfId="0" applyNumberFormat="1" applyFont="1" applyFill="1" applyBorder="1" applyAlignment="1">
      <alignment horizontal="center" vertical="center" shrinkToFit="1"/>
    </xf>
    <xf numFmtId="164" fontId="14" fillId="0" borderId="1" xfId="0" applyNumberFormat="1" applyFont="1" applyFill="1" applyBorder="1" applyAlignment="1">
      <alignment vertical="top" shrinkToFit="1"/>
    </xf>
    <xf numFmtId="165" fontId="14" fillId="0" borderId="1" xfId="0" applyNumberFormat="1" applyFont="1" applyFill="1" applyBorder="1" applyAlignment="1">
      <alignment horizontal="right" vertical="top" indent="1" shrinkToFit="1"/>
    </xf>
    <xf numFmtId="1" fontId="14" fillId="0" borderId="1" xfId="0" applyNumberFormat="1" applyFont="1" applyFill="1" applyBorder="1" applyAlignment="1">
      <alignment horizontal="center" vertical="top" shrinkToFit="1"/>
    </xf>
    <xf numFmtId="0" fontId="14" fillId="0" borderId="1" xfId="0" applyFont="1" applyFill="1" applyBorder="1" applyAlignment="1">
      <alignment horizontal="left" vertical="top" wrapText="1"/>
    </xf>
    <xf numFmtId="0" fontId="14" fillId="0" borderId="1" xfId="0" applyFont="1" applyFill="1" applyBorder="1" applyAlignment="1">
      <alignment horizontal="left" vertical="top" wrapText="1" indent="1"/>
    </xf>
    <xf numFmtId="0" fontId="14" fillId="0" borderId="0" xfId="0" applyFont="1" applyFill="1" applyBorder="1" applyAlignment="1">
      <alignment horizontal="left" vertical="top"/>
    </xf>
    <xf numFmtId="1" fontId="10" fillId="0" borderId="6" xfId="0" applyNumberFormat="1" applyFont="1" applyFill="1" applyBorder="1" applyAlignment="1">
      <alignment horizontal="center" vertical="top" shrinkToFit="1"/>
    </xf>
    <xf numFmtId="0" fontId="9" fillId="0" borderId="6" xfId="0" applyFont="1" applyFill="1" applyBorder="1" applyAlignment="1">
      <alignment horizontal="left" vertical="top" wrapText="1"/>
    </xf>
    <xf numFmtId="0" fontId="9" fillId="0" borderId="6" xfId="0" applyFont="1" applyFill="1" applyBorder="1" applyAlignment="1">
      <alignment horizontal="left" vertical="top" wrapText="1" indent="1"/>
    </xf>
    <xf numFmtId="166" fontId="14" fillId="0" borderId="7" xfId="0" applyNumberFormat="1" applyFont="1" applyBorder="1" applyAlignment="1">
      <alignment horizontal="center" vertical="top" wrapText="1"/>
    </xf>
    <xf numFmtId="1" fontId="10" fillId="0" borderId="6" xfId="0" applyNumberFormat="1" applyFont="1" applyFill="1" applyBorder="1" applyAlignment="1">
      <alignment horizontal="center" vertical="center" shrinkToFit="1"/>
    </xf>
    <xf numFmtId="164" fontId="10" fillId="0" borderId="6" xfId="0" applyNumberFormat="1" applyFont="1" applyFill="1" applyBorder="1" applyAlignment="1">
      <alignment vertical="top" shrinkToFit="1"/>
    </xf>
    <xf numFmtId="1" fontId="10" fillId="0" borderId="8" xfId="0" applyNumberFormat="1" applyFont="1" applyFill="1" applyBorder="1" applyAlignment="1">
      <alignment horizontal="center" vertical="top" shrinkToFit="1"/>
    </xf>
    <xf numFmtId="0" fontId="9" fillId="0" borderId="8" xfId="0" applyFont="1" applyFill="1" applyBorder="1" applyAlignment="1">
      <alignment horizontal="left" vertical="top" wrapText="1"/>
    </xf>
    <xf numFmtId="0" fontId="9" fillId="0" borderId="8" xfId="0" applyFont="1" applyFill="1" applyBorder="1" applyAlignment="1">
      <alignment horizontal="left" vertical="top" wrapText="1" indent="1"/>
    </xf>
    <xf numFmtId="165" fontId="10" fillId="0" borderId="8" xfId="0" applyNumberFormat="1" applyFont="1" applyFill="1" applyBorder="1" applyAlignment="1">
      <alignment horizontal="right" vertical="top" indent="1" shrinkToFit="1"/>
    </xf>
    <xf numFmtId="1" fontId="10" fillId="0" borderId="8" xfId="0" applyNumberFormat="1" applyFont="1" applyFill="1" applyBorder="1" applyAlignment="1">
      <alignment horizontal="center" vertical="center" shrinkToFit="1"/>
    </xf>
    <xf numFmtId="164" fontId="10" fillId="0" borderId="8" xfId="0" applyNumberFormat="1" applyFont="1" applyFill="1" applyBorder="1" applyAlignment="1">
      <alignment vertical="top" shrinkToFit="1"/>
    </xf>
    <xf numFmtId="0" fontId="10" fillId="0" borderId="1" xfId="0" applyFont="1" applyFill="1" applyBorder="1" applyAlignment="1">
      <alignment horizontal="left" vertical="top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left" vertical="center"/>
    </xf>
    <xf numFmtId="166" fontId="14" fillId="0" borderId="1" xfId="0" applyNumberFormat="1" applyFont="1" applyBorder="1" applyAlignment="1">
      <alignment horizontal="center" vertical="top" wrapText="1"/>
    </xf>
    <xf numFmtId="0" fontId="17" fillId="7" borderId="0" xfId="0" applyFont="1" applyFill="1" applyBorder="1" applyAlignment="1">
      <alignment horizontal="left" vertical="top"/>
    </xf>
    <xf numFmtId="0" fontId="8" fillId="0" borderId="0" xfId="0" applyFont="1" applyFill="1" applyBorder="1" applyAlignment="1">
      <alignment horizontal="left" vertical="top"/>
    </xf>
    <xf numFmtId="0" fontId="8" fillId="0" borderId="0" xfId="0" applyFont="1" applyFill="1" applyBorder="1" applyAlignment="1">
      <alignment horizontal="center" vertical="center"/>
    </xf>
    <xf numFmtId="1" fontId="18" fillId="0" borderId="1" xfId="0" applyNumberFormat="1" applyFont="1" applyFill="1" applyBorder="1" applyAlignment="1">
      <alignment horizontal="center" vertical="top" shrinkToFit="1"/>
    </xf>
    <xf numFmtId="0" fontId="18" fillId="0" borderId="1" xfId="0" applyFont="1" applyFill="1" applyBorder="1" applyAlignment="1">
      <alignment horizontal="left" vertical="top" wrapText="1"/>
    </xf>
    <xf numFmtId="0" fontId="18" fillId="0" borderId="1" xfId="0" applyFont="1" applyFill="1" applyBorder="1" applyAlignment="1">
      <alignment horizontal="left" vertical="top" wrapText="1" indent="1"/>
    </xf>
    <xf numFmtId="166" fontId="18" fillId="0" borderId="5" xfId="0" applyNumberFormat="1" applyFont="1" applyBorder="1" applyAlignment="1">
      <alignment horizontal="center" vertical="top" wrapText="1"/>
    </xf>
    <xf numFmtId="0" fontId="18" fillId="0" borderId="1" xfId="0" applyFont="1" applyFill="1" applyBorder="1" applyAlignment="1">
      <alignment horizontal="center" vertical="center" wrapText="1"/>
    </xf>
    <xf numFmtId="164" fontId="18" fillId="0" borderId="1" xfId="0" applyNumberFormat="1" applyFont="1" applyFill="1" applyBorder="1" applyAlignment="1">
      <alignment vertical="top" shrinkToFit="1"/>
    </xf>
    <xf numFmtId="0" fontId="18" fillId="0" borderId="0" xfId="0" applyFont="1" applyFill="1" applyBorder="1" applyAlignment="1">
      <alignment horizontal="left" vertical="top"/>
    </xf>
    <xf numFmtId="164" fontId="18" fillId="0" borderId="1" xfId="0" applyNumberFormat="1" applyFont="1" applyFill="1" applyBorder="1" applyAlignment="1">
      <alignment horizontal="right" vertical="top" indent="1" shrinkToFit="1"/>
    </xf>
    <xf numFmtId="0" fontId="18" fillId="0" borderId="1" xfId="0" applyFont="1" applyBorder="1" applyAlignment="1">
      <alignment vertical="center" wrapText="1"/>
    </xf>
    <xf numFmtId="0" fontId="18" fillId="0" borderId="1" xfId="0" applyFont="1" applyBorder="1" applyAlignment="1">
      <alignment horizontal="left" vertical="center"/>
    </xf>
    <xf numFmtId="165" fontId="18" fillId="0" borderId="1" xfId="0" applyNumberFormat="1" applyFont="1" applyFill="1" applyBorder="1" applyAlignment="1">
      <alignment horizontal="right" vertical="top" indent="1" shrinkToFit="1"/>
    </xf>
    <xf numFmtId="4" fontId="18" fillId="0" borderId="1" xfId="0" applyNumberFormat="1" applyFont="1" applyBorder="1" applyAlignment="1">
      <alignment horizontal="center" vertical="center" wrapText="1"/>
    </xf>
    <xf numFmtId="1" fontId="18" fillId="0" borderId="1" xfId="0" applyNumberFormat="1" applyFont="1" applyFill="1" applyBorder="1" applyAlignment="1">
      <alignment horizontal="center" vertical="center" shrinkToFit="1"/>
    </xf>
    <xf numFmtId="4" fontId="18" fillId="0" borderId="9" xfId="0" applyNumberFormat="1" applyFont="1" applyBorder="1" applyAlignment="1">
      <alignment horizontal="center" vertical="center" wrapText="1"/>
    </xf>
    <xf numFmtId="165" fontId="18" fillId="0" borderId="1" xfId="0" applyNumberFormat="1" applyFont="1" applyFill="1" applyBorder="1" applyAlignment="1">
      <alignment horizontal="right" vertical="top" indent="2" shrinkToFit="1"/>
    </xf>
    <xf numFmtId="44" fontId="18" fillId="0" borderId="1" xfId="3" applyFont="1" applyFill="1" applyBorder="1" applyAlignment="1">
      <alignment horizontal="right" vertical="top" shrinkToFit="1"/>
    </xf>
    <xf numFmtId="166" fontId="10" fillId="0" borderId="1" xfId="0" applyNumberFormat="1" applyFont="1" applyFill="1" applyBorder="1" applyAlignment="1">
      <alignment horizontal="right" vertical="top" wrapText="1" indent="1" shrinkToFit="1"/>
    </xf>
    <xf numFmtId="166" fontId="10" fillId="0" borderId="1" xfId="0" applyNumberFormat="1" applyFont="1" applyFill="1" applyBorder="1" applyAlignment="1">
      <alignment horizontal="right" vertical="top" wrapText="1" indent="2" shrinkToFit="1"/>
    </xf>
    <xf numFmtId="166" fontId="10" fillId="0" borderId="1" xfId="0" applyNumberFormat="1" applyFont="1" applyFill="1" applyBorder="1" applyAlignment="1">
      <alignment horizontal="center" vertical="top" wrapText="1" shrinkToFit="1"/>
    </xf>
    <xf numFmtId="166" fontId="18" fillId="0" borderId="1" xfId="0" applyNumberFormat="1" applyFont="1" applyFill="1" applyBorder="1" applyAlignment="1">
      <alignment horizontal="right" vertical="top" wrapText="1" indent="1" shrinkToFit="1"/>
    </xf>
    <xf numFmtId="0" fontId="17" fillId="0" borderId="0" xfId="0" applyFont="1" applyFill="1" applyBorder="1" applyAlignment="1">
      <alignment horizontal="left" vertical="top"/>
    </xf>
    <xf numFmtId="0" fontId="19" fillId="0" borderId="0" xfId="0" applyFont="1" applyFill="1" applyBorder="1" applyAlignment="1">
      <alignment horizontal="left" vertical="top"/>
    </xf>
    <xf numFmtId="0" fontId="17" fillId="0" borderId="0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left" vertical="top" wrapText="1"/>
    </xf>
    <xf numFmtId="0" fontId="1" fillId="3" borderId="1" xfId="0" applyFont="1" applyFill="1" applyBorder="1" applyAlignment="1">
      <alignment horizontal="left" vertical="center" wrapText="1" indent="1"/>
    </xf>
    <xf numFmtId="0" fontId="1" fillId="3" borderId="1" xfId="0" applyFont="1" applyFill="1" applyBorder="1" applyAlignment="1">
      <alignment horizontal="left" wrapText="1" indent="1"/>
    </xf>
    <xf numFmtId="0" fontId="1" fillId="2" borderId="1" xfId="0" applyFont="1" applyFill="1" applyBorder="1" applyAlignment="1">
      <alignment horizontal="left" vertical="top" wrapText="1"/>
    </xf>
    <xf numFmtId="0" fontId="1" fillId="3" borderId="1" xfId="0" applyFont="1" applyFill="1" applyBorder="1" applyAlignment="1">
      <alignment horizontal="left" vertical="top" wrapText="1" indent="1"/>
    </xf>
    <xf numFmtId="0" fontId="0" fillId="0" borderId="1" xfId="0" applyFill="1" applyBorder="1" applyAlignment="1">
      <alignment horizontal="left" wrapText="1"/>
    </xf>
    <xf numFmtId="0" fontId="15" fillId="2" borderId="1" xfId="0" applyFont="1" applyFill="1" applyBorder="1" applyAlignment="1">
      <alignment horizontal="left" vertical="top" wrapText="1"/>
    </xf>
    <xf numFmtId="0" fontId="8" fillId="0" borderId="0" xfId="0" applyFont="1" applyFill="1" applyBorder="1" applyAlignment="1">
      <alignment horizontal="left" vertical="top" wrapText="1"/>
    </xf>
    <xf numFmtId="0" fontId="5" fillId="4" borderId="2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top" wrapText="1"/>
    </xf>
    <xf numFmtId="1" fontId="2" fillId="0" borderId="1" xfId="0" applyNumberFormat="1" applyFont="1" applyFill="1" applyBorder="1" applyAlignment="1">
      <alignment horizontal="center" vertical="top" shrinkToFit="1"/>
    </xf>
    <xf numFmtId="0" fontId="0" fillId="0" borderId="1" xfId="0" applyFill="1" applyBorder="1" applyAlignment="1">
      <alignment horizontal="left" vertical="top" wrapText="1"/>
    </xf>
    <xf numFmtId="0" fontId="0" fillId="0" borderId="1" xfId="0" applyFill="1" applyBorder="1" applyAlignment="1">
      <alignment horizontal="left" vertical="center" wrapText="1"/>
    </xf>
    <xf numFmtId="0" fontId="10" fillId="7" borderId="1" xfId="0" applyFont="1" applyFill="1" applyBorder="1" applyAlignment="1">
      <alignment horizontal="center" vertical="center" wrapText="1"/>
    </xf>
    <xf numFmtId="0" fontId="18" fillId="7" borderId="1" xfId="0" applyFont="1" applyFill="1" applyBorder="1" applyAlignment="1">
      <alignment horizontal="center" vertical="center" wrapText="1"/>
    </xf>
  </cellXfs>
  <cellStyles count="8">
    <cellStyle name="Currency" xfId="3" builtinId="4"/>
    <cellStyle name="Followed Hyperlink" xfId="2" builtinId="9" hidden="1"/>
    <cellStyle name="Followed Hyperlink" xfId="5" builtinId="9" hidden="1"/>
    <cellStyle name="Followed Hyperlink" xfId="7" builtinId="9" hidden="1"/>
    <cellStyle name="Hyperlink" xfId="1" builtinId="8" hidden="1"/>
    <cellStyle name="Hyperlink" xfId="4" builtinId="8" hidden="1"/>
    <cellStyle name="Hyperlink" xfId="6" builtinId="8" hidden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7" Type="http://schemas.openxmlformats.org/officeDocument/2006/relationships/customXml" Target="../customXml/item1.xml"/><Relationship Id="rId8" Type="http://schemas.openxmlformats.org/officeDocument/2006/relationships/customXml" Target="../customXml/item2.xml"/><Relationship Id="rId9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20320</xdr:colOff>
      <xdr:row>150</xdr:row>
      <xdr:rowOff>0</xdr:rowOff>
    </xdr:from>
    <xdr:to>
      <xdr:col>3</xdr:col>
      <xdr:colOff>1550035</xdr:colOff>
      <xdr:row>150</xdr:row>
      <xdr:rowOff>0</xdr:rowOff>
    </xdr:to>
    <xdr:sp macro="" textlink="">
      <xdr:nvSpPr>
        <xdr:cNvPr id="8" name="Shape 8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SpPr/>
      </xdr:nvSpPr>
      <xdr:spPr>
        <a:xfrm>
          <a:off x="0" y="0"/>
          <a:ext cx="2451100" cy="0"/>
        </a:xfrm>
        <a:custGeom>
          <a:avLst/>
          <a:gdLst/>
          <a:ahLst/>
          <a:cxnLst/>
          <a:rect l="0" t="0" r="0" b="0"/>
          <a:pathLst>
            <a:path w="2451100">
              <a:moveTo>
                <a:pt x="0" y="0"/>
              </a:moveTo>
              <a:lnTo>
                <a:pt x="2450592" y="0"/>
              </a:lnTo>
            </a:path>
          </a:pathLst>
        </a:custGeom>
        <a:ln w="8255">
          <a:solidFill>
            <a:srgbClr val="000000"/>
          </a:solidFill>
        </a:ln>
      </xdr:spPr>
    </xdr:sp>
    <xdr:clientData/>
  </xdr:twoCellAnchor>
  <xdr:twoCellAnchor editAs="oneCell">
    <xdr:from>
      <xdr:col>4</xdr:col>
      <xdr:colOff>101600</xdr:colOff>
      <xdr:row>149</xdr:row>
      <xdr:rowOff>209550</xdr:rowOff>
    </xdr:from>
    <xdr:to>
      <xdr:col>7</xdr:col>
      <xdr:colOff>1270</xdr:colOff>
      <xdr:row>149</xdr:row>
      <xdr:rowOff>209550</xdr:rowOff>
    </xdr:to>
    <xdr:sp macro="" textlink="">
      <xdr:nvSpPr>
        <xdr:cNvPr id="9" name="Shape 9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SpPr/>
      </xdr:nvSpPr>
      <xdr:spPr>
        <a:xfrm>
          <a:off x="3810000" y="38023800"/>
          <a:ext cx="1325245" cy="0"/>
        </a:xfrm>
        <a:custGeom>
          <a:avLst/>
          <a:gdLst/>
          <a:ahLst/>
          <a:cxnLst/>
          <a:rect l="0" t="0" r="0" b="0"/>
          <a:pathLst>
            <a:path w="1115695">
              <a:moveTo>
                <a:pt x="0" y="0"/>
              </a:moveTo>
              <a:lnTo>
                <a:pt x="1115568" y="0"/>
              </a:lnTo>
            </a:path>
          </a:pathLst>
        </a:custGeom>
        <a:ln w="8255">
          <a:solidFill>
            <a:srgbClr val="000000"/>
          </a:solidFill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B2:H160"/>
  <sheetViews>
    <sheetView tabSelected="1" zoomScale="200" zoomScaleNormal="200" zoomScalePageLayoutView="200" workbookViewId="0">
      <pane ySplit="2" topLeftCell="A37" activePane="bottomLeft" state="frozen"/>
      <selection pane="bottomLeft" activeCell="G104" sqref="G104"/>
    </sheetView>
  </sheetViews>
  <sheetFormatPr baseColWidth="10" defaultColWidth="9" defaultRowHeight="13" x14ac:dyDescent="0.15"/>
  <cols>
    <col min="1" max="1" width="5.796875" customWidth="1"/>
    <col min="2" max="2" width="4.59765625" customWidth="1"/>
    <col min="3" max="3" width="16.3984375" customWidth="1"/>
    <col min="4" max="4" width="36.3984375" customWidth="1"/>
    <col min="5" max="5" width="9.796875" customWidth="1"/>
    <col min="6" max="6" width="4.59765625" style="1" customWidth="1"/>
    <col min="7" max="7" width="6.59765625" style="1" customWidth="1"/>
    <col min="8" max="8" width="12" customWidth="1"/>
    <col min="9" max="9" width="2.19921875" customWidth="1"/>
  </cols>
  <sheetData>
    <row r="2" spans="2:8" ht="21.5" customHeight="1" x14ac:dyDescent="0.15">
      <c r="B2" s="7" t="s">
        <v>0</v>
      </c>
      <c r="C2" s="7" t="s">
        <v>1</v>
      </c>
      <c r="D2" s="7" t="s">
        <v>2</v>
      </c>
      <c r="E2" s="8" t="s">
        <v>3</v>
      </c>
      <c r="F2" s="9" t="s">
        <v>4</v>
      </c>
      <c r="G2" s="9" t="s">
        <v>5</v>
      </c>
      <c r="H2" s="9" t="s">
        <v>6</v>
      </c>
    </row>
    <row r="3" spans="2:8" ht="13.25" customHeight="1" x14ac:dyDescent="0.15">
      <c r="B3" s="76" t="s">
        <v>7</v>
      </c>
      <c r="C3" s="76"/>
      <c r="D3" s="76"/>
      <c r="E3" s="76"/>
      <c r="F3" s="76"/>
      <c r="G3" s="76"/>
      <c r="H3" s="76"/>
    </row>
    <row r="4" spans="2:8" ht="12.5" customHeight="1" x14ac:dyDescent="0.15">
      <c r="B4" s="77" t="s">
        <v>8</v>
      </c>
      <c r="C4" s="77"/>
      <c r="D4" s="77"/>
      <c r="E4" s="77"/>
      <c r="F4" s="77"/>
      <c r="G4" s="77"/>
      <c r="H4" s="77"/>
    </row>
    <row r="5" spans="2:8" s="18" customFormat="1" ht="21" customHeight="1" x14ac:dyDescent="0.15">
      <c r="B5" s="14">
        <v>1</v>
      </c>
      <c r="C5" s="15" t="s">
        <v>24</v>
      </c>
      <c r="D5" s="16" t="s">
        <v>25</v>
      </c>
      <c r="E5" s="21">
        <v>26900.01</v>
      </c>
      <c r="F5" s="11">
        <v>1</v>
      </c>
      <c r="G5" s="11">
        <v>47</v>
      </c>
      <c r="H5" s="17">
        <f t="shared" ref="H5:H11" si="0">SUM(E5*0.53*F5)</f>
        <v>14257.005300000001</v>
      </c>
    </row>
    <row r="6" spans="2:8" s="18" customFormat="1" ht="21" customHeight="1" x14ac:dyDescent="0.15">
      <c r="B6" s="14">
        <v>2</v>
      </c>
      <c r="C6" s="15" t="s">
        <v>26</v>
      </c>
      <c r="D6" s="16" t="s">
        <v>27</v>
      </c>
      <c r="E6" s="12">
        <v>0</v>
      </c>
      <c r="F6" s="11">
        <v>1</v>
      </c>
      <c r="G6" s="11">
        <v>47</v>
      </c>
      <c r="H6" s="17">
        <f t="shared" si="0"/>
        <v>0</v>
      </c>
    </row>
    <row r="7" spans="2:8" s="18" customFormat="1" ht="21" customHeight="1" x14ac:dyDescent="0.15">
      <c r="B7" s="14">
        <v>3</v>
      </c>
      <c r="C7" s="15" t="s">
        <v>28</v>
      </c>
      <c r="D7" s="16" t="s">
        <v>29</v>
      </c>
      <c r="E7" s="12">
        <v>0</v>
      </c>
      <c r="F7" s="11">
        <v>1</v>
      </c>
      <c r="G7" s="11">
        <v>47</v>
      </c>
      <c r="H7" s="17">
        <f t="shared" si="0"/>
        <v>0</v>
      </c>
    </row>
    <row r="8" spans="2:8" s="18" customFormat="1" ht="21" customHeight="1" x14ac:dyDescent="0.15">
      <c r="B8" s="14">
        <v>4</v>
      </c>
      <c r="C8" s="15" t="s">
        <v>30</v>
      </c>
      <c r="D8" s="16" t="s">
        <v>31</v>
      </c>
      <c r="E8" s="12">
        <v>0</v>
      </c>
      <c r="F8" s="11">
        <v>2</v>
      </c>
      <c r="G8" s="11">
        <v>47</v>
      </c>
      <c r="H8" s="17">
        <f t="shared" si="0"/>
        <v>0</v>
      </c>
    </row>
    <row r="9" spans="2:8" s="18" customFormat="1" ht="21" customHeight="1" x14ac:dyDescent="0.15">
      <c r="B9" s="14">
        <v>5</v>
      </c>
      <c r="C9" s="15" t="s">
        <v>32</v>
      </c>
      <c r="D9" s="16" t="s">
        <v>33</v>
      </c>
      <c r="E9" s="21">
        <v>1204</v>
      </c>
      <c r="F9" s="11">
        <v>4</v>
      </c>
      <c r="G9" s="11">
        <v>47</v>
      </c>
      <c r="H9" s="17">
        <f t="shared" si="0"/>
        <v>2552.48</v>
      </c>
    </row>
    <row r="10" spans="2:8" s="18" customFormat="1" ht="21" customHeight="1" x14ac:dyDescent="0.15">
      <c r="B10" s="14">
        <v>6</v>
      </c>
      <c r="C10" s="15" t="s">
        <v>34</v>
      </c>
      <c r="D10" s="16" t="s">
        <v>35</v>
      </c>
      <c r="E10" s="12">
        <v>0</v>
      </c>
      <c r="F10" s="11">
        <v>2</v>
      </c>
      <c r="G10" s="11">
        <v>47</v>
      </c>
      <c r="H10" s="17">
        <f t="shared" si="0"/>
        <v>0</v>
      </c>
    </row>
    <row r="11" spans="2:8" s="18" customFormat="1" ht="21" customHeight="1" x14ac:dyDescent="0.15">
      <c r="B11" s="14">
        <v>7</v>
      </c>
      <c r="C11" s="15" t="s">
        <v>36</v>
      </c>
      <c r="D11" s="16" t="s">
        <v>37</v>
      </c>
      <c r="E11" s="12">
        <v>0</v>
      </c>
      <c r="F11" s="11">
        <v>4</v>
      </c>
      <c r="G11" s="11">
        <v>47</v>
      </c>
      <c r="H11" s="17">
        <f t="shared" si="0"/>
        <v>0</v>
      </c>
    </row>
    <row r="12" spans="2:8" s="18" customFormat="1" ht="28.25" customHeight="1" x14ac:dyDescent="0.15">
      <c r="B12" s="14">
        <v>8</v>
      </c>
      <c r="C12" s="15" t="s">
        <v>38</v>
      </c>
      <c r="D12" s="16" t="s">
        <v>39</v>
      </c>
      <c r="E12" s="21">
        <v>6063.9</v>
      </c>
      <c r="F12" s="13" t="s">
        <v>23</v>
      </c>
      <c r="G12" s="88">
        <v>25</v>
      </c>
      <c r="H12" s="17">
        <f>SUM(E12*0.8)</f>
        <v>4851.12</v>
      </c>
    </row>
    <row r="13" spans="2:8" ht="12.5" customHeight="1" x14ac:dyDescent="0.15">
      <c r="B13" s="75" t="s">
        <v>40</v>
      </c>
      <c r="C13" s="75"/>
      <c r="D13" s="2"/>
      <c r="E13" s="2"/>
      <c r="F13" s="3"/>
      <c r="G13" s="3"/>
      <c r="H13" s="4"/>
    </row>
    <row r="14" spans="2:8" s="18" customFormat="1" ht="21" customHeight="1" x14ac:dyDescent="0.15">
      <c r="B14" s="31">
        <v>9</v>
      </c>
      <c r="C14" s="32" t="s">
        <v>40</v>
      </c>
      <c r="D14" s="33" t="s">
        <v>41</v>
      </c>
      <c r="E14" s="34">
        <v>10030</v>
      </c>
      <c r="F14" s="35">
        <v>1</v>
      </c>
      <c r="G14" s="35">
        <v>47</v>
      </c>
      <c r="H14" s="36">
        <f t="shared" ref="H14:H40" si="1">SUM(E14*0.53*F14)</f>
        <v>5315.9000000000005</v>
      </c>
    </row>
    <row r="15" spans="2:8" s="43" customFormat="1" ht="21" customHeight="1" x14ac:dyDescent="0.15">
      <c r="B15" s="14">
        <v>10</v>
      </c>
      <c r="C15" s="44" t="s">
        <v>50</v>
      </c>
      <c r="D15" s="45" t="s">
        <v>51</v>
      </c>
      <c r="E15" s="46">
        <v>0</v>
      </c>
      <c r="F15" s="11">
        <v>1</v>
      </c>
      <c r="G15" s="11">
        <v>47</v>
      </c>
      <c r="H15" s="17">
        <f>SUM(E15*0.53*F15)</f>
        <v>0</v>
      </c>
    </row>
    <row r="16" spans="2:8" s="18" customFormat="1" ht="21" customHeight="1" x14ac:dyDescent="0.15">
      <c r="B16" s="37">
        <v>11</v>
      </c>
      <c r="C16" s="38" t="s">
        <v>54</v>
      </c>
      <c r="D16" s="39" t="s">
        <v>55</v>
      </c>
      <c r="E16" s="40">
        <v>0</v>
      </c>
      <c r="F16" s="41">
        <v>1</v>
      </c>
      <c r="G16" s="41">
        <v>47</v>
      </c>
      <c r="H16" s="42">
        <f>SUM(E16*0.53*F16)</f>
        <v>0</v>
      </c>
    </row>
    <row r="17" spans="2:8" s="18" customFormat="1" ht="21" customHeight="1" x14ac:dyDescent="0.15">
      <c r="B17" s="14">
        <v>12</v>
      </c>
      <c r="C17" s="15" t="s">
        <v>52</v>
      </c>
      <c r="D17" s="16" t="s">
        <v>53</v>
      </c>
      <c r="E17" s="12">
        <v>0</v>
      </c>
      <c r="F17" s="11">
        <v>1</v>
      </c>
      <c r="G17" s="11">
        <v>47</v>
      </c>
      <c r="H17" s="17">
        <f t="shared" si="1"/>
        <v>0</v>
      </c>
    </row>
    <row r="18" spans="2:8" s="18" customFormat="1" ht="21" customHeight="1" x14ac:dyDescent="0.15">
      <c r="B18" s="14">
        <v>13</v>
      </c>
      <c r="C18" s="15" t="s">
        <v>46</v>
      </c>
      <c r="D18" s="16" t="s">
        <v>47</v>
      </c>
      <c r="E18" s="21">
        <v>1250</v>
      </c>
      <c r="F18" s="11">
        <v>1</v>
      </c>
      <c r="G18" s="11">
        <v>47</v>
      </c>
      <c r="H18" s="17">
        <f>SUM(E18*0.53*F18)</f>
        <v>662.5</v>
      </c>
    </row>
    <row r="19" spans="2:8" s="30" customFormat="1" ht="21" customHeight="1" x14ac:dyDescent="0.15">
      <c r="B19" s="27">
        <v>14</v>
      </c>
      <c r="C19" s="28" t="s">
        <v>44</v>
      </c>
      <c r="D19" s="29" t="s">
        <v>45</v>
      </c>
      <c r="E19" s="26">
        <v>0</v>
      </c>
      <c r="F19" s="24">
        <v>2</v>
      </c>
      <c r="G19" s="24">
        <v>47</v>
      </c>
      <c r="H19" s="25">
        <f>SUM(E19*0.53*F19)</f>
        <v>0</v>
      </c>
    </row>
    <row r="20" spans="2:8" s="18" customFormat="1" ht="21" customHeight="1" x14ac:dyDescent="0.15">
      <c r="B20" s="14">
        <v>15</v>
      </c>
      <c r="C20" s="15" t="s">
        <v>42</v>
      </c>
      <c r="D20" s="16" t="s">
        <v>43</v>
      </c>
      <c r="E20" s="12">
        <v>95</v>
      </c>
      <c r="F20" s="11">
        <v>1</v>
      </c>
      <c r="G20" s="11">
        <v>47</v>
      </c>
      <c r="H20" s="17">
        <f>SUM(E20*0.53*F20)</f>
        <v>50.35</v>
      </c>
    </row>
    <row r="21" spans="2:8" s="18" customFormat="1" ht="21" customHeight="1" x14ac:dyDescent="0.15">
      <c r="B21" s="14">
        <v>16</v>
      </c>
      <c r="C21" s="15" t="s">
        <v>48</v>
      </c>
      <c r="D21" s="16" t="s">
        <v>49</v>
      </c>
      <c r="E21" s="12">
        <v>100</v>
      </c>
      <c r="F21" s="11">
        <v>1</v>
      </c>
      <c r="G21" s="11">
        <v>47</v>
      </c>
      <c r="H21" s="17">
        <f>SUM(E21*0.53*F21)</f>
        <v>53</v>
      </c>
    </row>
    <row r="22" spans="2:8" s="56" customFormat="1" ht="21" customHeight="1" x14ac:dyDescent="0.15">
      <c r="B22" s="50" t="s">
        <v>218</v>
      </c>
      <c r="C22" s="58" t="s">
        <v>204</v>
      </c>
      <c r="D22" s="59" t="s">
        <v>205</v>
      </c>
      <c r="E22" s="60">
        <v>0</v>
      </c>
      <c r="F22" s="61" t="s">
        <v>202</v>
      </c>
      <c r="G22" s="62">
        <v>47</v>
      </c>
      <c r="H22" s="55">
        <f t="shared" si="1"/>
        <v>0</v>
      </c>
    </row>
    <row r="23" spans="2:8" s="56" customFormat="1" ht="21" customHeight="1" x14ac:dyDescent="0.15">
      <c r="B23" s="50" t="s">
        <v>221</v>
      </c>
      <c r="C23" s="58" t="s">
        <v>206</v>
      </c>
      <c r="D23" s="59" t="s">
        <v>207</v>
      </c>
      <c r="E23" s="69">
        <v>10180</v>
      </c>
      <c r="F23" s="61" t="s">
        <v>202</v>
      </c>
      <c r="G23" s="62">
        <v>47</v>
      </c>
      <c r="H23" s="55">
        <f t="shared" si="1"/>
        <v>5395.4000000000005</v>
      </c>
    </row>
    <row r="24" spans="2:8" s="56" customFormat="1" ht="21" customHeight="1" x14ac:dyDescent="0.15">
      <c r="B24" s="50" t="s">
        <v>222</v>
      </c>
      <c r="C24" s="58" t="s">
        <v>189</v>
      </c>
      <c r="D24" s="59" t="s">
        <v>190</v>
      </c>
      <c r="E24" s="60">
        <v>0</v>
      </c>
      <c r="F24" s="61" t="s">
        <v>203</v>
      </c>
      <c r="G24" s="62">
        <v>47</v>
      </c>
      <c r="H24" s="55">
        <f t="shared" si="1"/>
        <v>0</v>
      </c>
    </row>
    <row r="25" spans="2:8" s="56" customFormat="1" ht="21" customHeight="1" x14ac:dyDescent="0.15">
      <c r="B25" s="50" t="s">
        <v>223</v>
      </c>
      <c r="C25" s="58" t="s">
        <v>191</v>
      </c>
      <c r="D25" s="59" t="s">
        <v>192</v>
      </c>
      <c r="E25" s="60">
        <v>0</v>
      </c>
      <c r="F25" s="61" t="s">
        <v>203</v>
      </c>
      <c r="G25" s="62">
        <v>47</v>
      </c>
      <c r="H25" s="55">
        <f t="shared" si="1"/>
        <v>0</v>
      </c>
    </row>
    <row r="26" spans="2:8" s="56" customFormat="1" ht="21" customHeight="1" x14ac:dyDescent="0.15">
      <c r="B26" s="50" t="s">
        <v>225</v>
      </c>
      <c r="C26" s="58" t="s">
        <v>193</v>
      </c>
      <c r="D26" s="59" t="s">
        <v>194</v>
      </c>
      <c r="E26" s="60">
        <v>0</v>
      </c>
      <c r="F26" s="61" t="s">
        <v>203</v>
      </c>
      <c r="G26" s="62">
        <v>47</v>
      </c>
      <c r="H26" s="55">
        <f t="shared" si="1"/>
        <v>0</v>
      </c>
    </row>
    <row r="27" spans="2:8" s="56" customFormat="1" ht="21" customHeight="1" x14ac:dyDescent="0.15">
      <c r="B27" s="50" t="s">
        <v>224</v>
      </c>
      <c r="C27" s="58" t="s">
        <v>195</v>
      </c>
      <c r="D27" s="59" t="s">
        <v>196</v>
      </c>
      <c r="E27" s="60">
        <v>0</v>
      </c>
      <c r="F27" s="61" t="s">
        <v>203</v>
      </c>
      <c r="G27" s="62">
        <v>47</v>
      </c>
      <c r="H27" s="55">
        <f t="shared" si="1"/>
        <v>0</v>
      </c>
    </row>
    <row r="28" spans="2:8" s="56" customFormat="1" ht="21" customHeight="1" x14ac:dyDescent="0.15">
      <c r="B28" s="50" t="s">
        <v>226</v>
      </c>
      <c r="C28" s="58" t="s">
        <v>197</v>
      </c>
      <c r="D28" s="59" t="s">
        <v>198</v>
      </c>
      <c r="E28" s="60">
        <v>0</v>
      </c>
      <c r="F28" s="61" t="s">
        <v>203</v>
      </c>
      <c r="G28" s="62">
        <v>47</v>
      </c>
      <c r="H28" s="55">
        <f t="shared" si="1"/>
        <v>0</v>
      </c>
    </row>
    <row r="29" spans="2:8" s="56" customFormat="1" ht="21" customHeight="1" x14ac:dyDescent="0.15">
      <c r="B29" s="50" t="s">
        <v>227</v>
      </c>
      <c r="C29" s="58" t="s">
        <v>199</v>
      </c>
      <c r="D29" s="59" t="s">
        <v>192</v>
      </c>
      <c r="E29" s="60">
        <v>0</v>
      </c>
      <c r="F29" s="61" t="s">
        <v>203</v>
      </c>
      <c r="G29" s="62">
        <v>47</v>
      </c>
      <c r="H29" s="55">
        <f t="shared" si="1"/>
        <v>0</v>
      </c>
    </row>
    <row r="30" spans="2:8" s="56" customFormat="1" ht="21" customHeight="1" x14ac:dyDescent="0.15">
      <c r="B30" s="50" t="s">
        <v>228</v>
      </c>
      <c r="C30" s="58" t="s">
        <v>208</v>
      </c>
      <c r="D30" s="59" t="s">
        <v>209</v>
      </c>
      <c r="E30" s="60">
        <v>0</v>
      </c>
      <c r="F30" s="61" t="s">
        <v>202</v>
      </c>
      <c r="G30" s="62">
        <v>47</v>
      </c>
      <c r="H30" s="55">
        <f t="shared" si="1"/>
        <v>0</v>
      </c>
    </row>
    <row r="31" spans="2:8" s="56" customFormat="1" ht="21" customHeight="1" x14ac:dyDescent="0.15">
      <c r="B31" s="50" t="s">
        <v>229</v>
      </c>
      <c r="C31" s="58" t="s">
        <v>210</v>
      </c>
      <c r="D31" s="59" t="s">
        <v>211</v>
      </c>
      <c r="E31" s="69">
        <v>1740</v>
      </c>
      <c r="F31" s="61" t="s">
        <v>202</v>
      </c>
      <c r="G31" s="62">
        <v>47</v>
      </c>
      <c r="H31" s="55">
        <f t="shared" si="1"/>
        <v>922.2</v>
      </c>
    </row>
    <row r="32" spans="2:8" s="56" customFormat="1" ht="21" customHeight="1" x14ac:dyDescent="0.15">
      <c r="B32" s="50" t="s">
        <v>230</v>
      </c>
      <c r="C32" s="58" t="s">
        <v>189</v>
      </c>
      <c r="D32" s="59" t="s">
        <v>190</v>
      </c>
      <c r="E32" s="60">
        <v>0</v>
      </c>
      <c r="F32" s="61" t="s">
        <v>203</v>
      </c>
      <c r="G32" s="62">
        <v>47</v>
      </c>
      <c r="H32" s="55">
        <f t="shared" si="1"/>
        <v>0</v>
      </c>
    </row>
    <row r="33" spans="2:8" s="56" customFormat="1" ht="21" customHeight="1" x14ac:dyDescent="0.15">
      <c r="B33" s="50" t="s">
        <v>231</v>
      </c>
      <c r="C33" s="58" t="s">
        <v>191</v>
      </c>
      <c r="D33" s="59" t="s">
        <v>192</v>
      </c>
      <c r="E33" s="60">
        <v>0</v>
      </c>
      <c r="F33" s="61" t="s">
        <v>203</v>
      </c>
      <c r="G33" s="62">
        <v>47</v>
      </c>
      <c r="H33" s="55">
        <f t="shared" si="1"/>
        <v>0</v>
      </c>
    </row>
    <row r="34" spans="2:8" s="56" customFormat="1" ht="21" customHeight="1" x14ac:dyDescent="0.15">
      <c r="B34" s="50" t="s">
        <v>232</v>
      </c>
      <c r="C34" s="58" t="s">
        <v>193</v>
      </c>
      <c r="D34" s="59" t="s">
        <v>194</v>
      </c>
      <c r="E34" s="60">
        <v>0</v>
      </c>
      <c r="F34" s="61" t="s">
        <v>203</v>
      </c>
      <c r="G34" s="62">
        <v>47</v>
      </c>
      <c r="H34" s="55">
        <f t="shared" si="1"/>
        <v>0</v>
      </c>
    </row>
    <row r="35" spans="2:8" s="56" customFormat="1" ht="21" customHeight="1" x14ac:dyDescent="0.15">
      <c r="B35" s="50" t="s">
        <v>233</v>
      </c>
      <c r="C35" s="58" t="s">
        <v>195</v>
      </c>
      <c r="D35" s="59" t="s">
        <v>196</v>
      </c>
      <c r="E35" s="60">
        <v>0</v>
      </c>
      <c r="F35" s="61" t="s">
        <v>203</v>
      </c>
      <c r="G35" s="62">
        <v>47</v>
      </c>
      <c r="H35" s="55">
        <f t="shared" si="1"/>
        <v>0</v>
      </c>
    </row>
    <row r="36" spans="2:8" s="56" customFormat="1" ht="21" customHeight="1" x14ac:dyDescent="0.15">
      <c r="B36" s="50" t="s">
        <v>234</v>
      </c>
      <c r="C36" s="58" t="s">
        <v>197</v>
      </c>
      <c r="D36" s="59" t="s">
        <v>198</v>
      </c>
      <c r="E36" s="60">
        <v>0</v>
      </c>
      <c r="F36" s="61" t="s">
        <v>203</v>
      </c>
      <c r="G36" s="62">
        <v>47</v>
      </c>
      <c r="H36" s="55">
        <f t="shared" si="1"/>
        <v>0</v>
      </c>
    </row>
    <row r="37" spans="2:8" s="56" customFormat="1" ht="21" customHeight="1" x14ac:dyDescent="0.15">
      <c r="B37" s="50" t="s">
        <v>235</v>
      </c>
      <c r="C37" s="58" t="s">
        <v>199</v>
      </c>
      <c r="D37" s="59" t="s">
        <v>192</v>
      </c>
      <c r="E37" s="60">
        <v>0</v>
      </c>
      <c r="F37" s="61" t="s">
        <v>203</v>
      </c>
      <c r="G37" s="62">
        <v>47</v>
      </c>
      <c r="H37" s="55">
        <f t="shared" si="1"/>
        <v>0</v>
      </c>
    </row>
    <row r="38" spans="2:8" s="18" customFormat="1" ht="21" customHeight="1" x14ac:dyDescent="0.15">
      <c r="B38" s="14">
        <v>33</v>
      </c>
      <c r="C38" s="15" t="s">
        <v>60</v>
      </c>
      <c r="D38" s="16" t="s">
        <v>61</v>
      </c>
      <c r="E38" s="19">
        <v>2550</v>
      </c>
      <c r="F38" s="11">
        <v>1</v>
      </c>
      <c r="G38" s="11">
        <v>47</v>
      </c>
      <c r="H38" s="17">
        <f>SUM(E38*0.53*F38)</f>
        <v>1351.5</v>
      </c>
    </row>
    <row r="39" spans="2:8" s="18" customFormat="1" ht="21" customHeight="1" x14ac:dyDescent="0.15">
      <c r="B39" s="14">
        <v>34</v>
      </c>
      <c r="C39" s="15" t="s">
        <v>56</v>
      </c>
      <c r="D39" s="16" t="s">
        <v>57</v>
      </c>
      <c r="E39" s="12">
        <v>0</v>
      </c>
      <c r="F39" s="11">
        <v>1</v>
      </c>
      <c r="G39" s="11">
        <v>47</v>
      </c>
      <c r="H39" s="17">
        <f t="shared" si="1"/>
        <v>0</v>
      </c>
    </row>
    <row r="40" spans="2:8" s="18" customFormat="1" ht="21" customHeight="1" x14ac:dyDescent="0.15">
      <c r="B40" s="14">
        <v>35</v>
      </c>
      <c r="C40" s="15" t="s">
        <v>58</v>
      </c>
      <c r="D40" s="16" t="s">
        <v>59</v>
      </c>
      <c r="E40" s="12">
        <v>0</v>
      </c>
      <c r="F40" s="11">
        <v>1</v>
      </c>
      <c r="G40" s="11">
        <v>47</v>
      </c>
      <c r="H40" s="17">
        <f t="shared" si="1"/>
        <v>0</v>
      </c>
    </row>
    <row r="41" spans="2:8" s="56" customFormat="1" ht="24" customHeight="1" x14ac:dyDescent="0.15">
      <c r="B41" s="50" t="s">
        <v>217</v>
      </c>
      <c r="C41" s="51" t="s">
        <v>62</v>
      </c>
      <c r="D41" s="52" t="s">
        <v>63</v>
      </c>
      <c r="E41" s="53">
        <v>5050.32</v>
      </c>
      <c r="F41" s="54" t="s">
        <v>215</v>
      </c>
      <c r="G41" s="89">
        <v>25</v>
      </c>
      <c r="H41" s="55">
        <f>SUM(E41*0.8)</f>
        <v>4040.2559999999999</v>
      </c>
    </row>
    <row r="42" spans="2:8" ht="16.25" customHeight="1" x14ac:dyDescent="0.15">
      <c r="B42" s="74" t="s">
        <v>126</v>
      </c>
      <c r="C42" s="74"/>
      <c r="D42" s="2"/>
      <c r="E42" s="2"/>
      <c r="F42" s="3"/>
      <c r="G42" s="3"/>
      <c r="H42" s="4"/>
    </row>
    <row r="43" spans="2:8" s="18" customFormat="1" ht="21" customHeight="1" x14ac:dyDescent="0.15">
      <c r="B43" s="14">
        <v>37</v>
      </c>
      <c r="C43" s="15" t="s">
        <v>126</v>
      </c>
      <c r="D43" s="16" t="s">
        <v>127</v>
      </c>
      <c r="E43" s="21">
        <v>5920</v>
      </c>
      <c r="F43" s="11">
        <v>1</v>
      </c>
      <c r="G43" s="11">
        <v>47</v>
      </c>
      <c r="H43" s="17">
        <f t="shared" ref="H43:H63" si="2">SUM(E43*0.53*F43)</f>
        <v>3137.6000000000004</v>
      </c>
    </row>
    <row r="44" spans="2:8" s="18" customFormat="1" ht="21" customHeight="1" x14ac:dyDescent="0.15">
      <c r="B44" s="14">
        <v>38</v>
      </c>
      <c r="C44" s="15" t="s">
        <v>120</v>
      </c>
      <c r="D44" s="16" t="s">
        <v>121</v>
      </c>
      <c r="E44" s="12">
        <v>0</v>
      </c>
      <c r="F44" s="11">
        <v>1</v>
      </c>
      <c r="G44" s="11">
        <v>47</v>
      </c>
      <c r="H44" s="17">
        <f t="shared" si="2"/>
        <v>0</v>
      </c>
    </row>
    <row r="45" spans="2:8" s="18" customFormat="1" ht="21" customHeight="1" x14ac:dyDescent="0.15">
      <c r="B45" s="14">
        <v>39</v>
      </c>
      <c r="C45" s="15" t="s">
        <v>54</v>
      </c>
      <c r="D45" s="16" t="s">
        <v>55</v>
      </c>
      <c r="E45" s="12">
        <v>0</v>
      </c>
      <c r="F45" s="11">
        <v>1</v>
      </c>
      <c r="G45" s="11">
        <v>47</v>
      </c>
      <c r="H45" s="17">
        <f t="shared" si="2"/>
        <v>0</v>
      </c>
    </row>
    <row r="46" spans="2:8" s="18" customFormat="1" ht="21" customHeight="1" x14ac:dyDescent="0.15">
      <c r="B46" s="14">
        <v>40</v>
      </c>
      <c r="C46" s="15" t="s">
        <v>122</v>
      </c>
      <c r="D46" s="16" t="s">
        <v>123</v>
      </c>
      <c r="E46" s="12">
        <v>0</v>
      </c>
      <c r="F46" s="11">
        <v>1</v>
      </c>
      <c r="G46" s="11">
        <v>47</v>
      </c>
      <c r="H46" s="17">
        <f t="shared" si="2"/>
        <v>0</v>
      </c>
    </row>
    <row r="47" spans="2:8" s="18" customFormat="1" ht="21" customHeight="1" x14ac:dyDescent="0.15">
      <c r="B47" s="14">
        <v>41</v>
      </c>
      <c r="C47" s="15" t="s">
        <v>124</v>
      </c>
      <c r="D47" s="16" t="s">
        <v>125</v>
      </c>
      <c r="E47" s="66">
        <v>1250</v>
      </c>
      <c r="F47" s="11">
        <v>1</v>
      </c>
      <c r="G47" s="11">
        <v>47</v>
      </c>
      <c r="H47" s="17">
        <f t="shared" si="2"/>
        <v>662.5</v>
      </c>
    </row>
    <row r="48" spans="2:8" s="18" customFormat="1" ht="21" customHeight="1" x14ac:dyDescent="0.15">
      <c r="B48" s="14">
        <v>42</v>
      </c>
      <c r="C48" s="15" t="s">
        <v>44</v>
      </c>
      <c r="D48" s="16" t="s">
        <v>45</v>
      </c>
      <c r="E48" s="12">
        <v>0</v>
      </c>
      <c r="F48" s="11">
        <v>2</v>
      </c>
      <c r="G48" s="11">
        <v>47</v>
      </c>
      <c r="H48" s="17">
        <f t="shared" si="2"/>
        <v>0</v>
      </c>
    </row>
    <row r="49" spans="2:8" s="18" customFormat="1" ht="21" customHeight="1" x14ac:dyDescent="0.15">
      <c r="B49" s="14">
        <v>43</v>
      </c>
      <c r="C49" s="15" t="s">
        <v>48</v>
      </c>
      <c r="D49" s="16" t="s">
        <v>49</v>
      </c>
      <c r="E49" s="12">
        <v>100</v>
      </c>
      <c r="F49" s="11">
        <v>1</v>
      </c>
      <c r="G49" s="11">
        <v>47</v>
      </c>
      <c r="H49" s="17">
        <f t="shared" si="2"/>
        <v>53</v>
      </c>
    </row>
    <row r="50" spans="2:8" s="18" customFormat="1" ht="21" customHeight="1" x14ac:dyDescent="0.15">
      <c r="B50" s="14">
        <v>44</v>
      </c>
      <c r="C50" s="15" t="s">
        <v>42</v>
      </c>
      <c r="D50" s="16" t="s">
        <v>43</v>
      </c>
      <c r="E50" s="12">
        <v>95</v>
      </c>
      <c r="F50" s="11">
        <v>1</v>
      </c>
      <c r="G50" s="11">
        <v>47</v>
      </c>
      <c r="H50" s="17">
        <f t="shared" si="2"/>
        <v>50.35</v>
      </c>
    </row>
    <row r="51" spans="2:8" s="56" customFormat="1" ht="21" customHeight="1" x14ac:dyDescent="0.15">
      <c r="B51" s="50" t="s">
        <v>219</v>
      </c>
      <c r="C51" s="58" t="s">
        <v>185</v>
      </c>
      <c r="D51" s="59" t="s">
        <v>186</v>
      </c>
      <c r="E51" s="60">
        <v>0</v>
      </c>
      <c r="F51" s="61" t="s">
        <v>202</v>
      </c>
      <c r="G51" s="62">
        <v>47</v>
      </c>
      <c r="H51" s="55">
        <f t="shared" ref="H51:H60" si="3">SUM(E51*0.53*F51)</f>
        <v>0</v>
      </c>
    </row>
    <row r="52" spans="2:8" s="56" customFormat="1" ht="21" customHeight="1" x14ac:dyDescent="0.15">
      <c r="B52" s="50" t="s">
        <v>236</v>
      </c>
      <c r="C52" s="58" t="s">
        <v>187</v>
      </c>
      <c r="D52" s="59" t="s">
        <v>188</v>
      </c>
      <c r="E52" s="69">
        <v>6240</v>
      </c>
      <c r="F52" s="61" t="s">
        <v>202</v>
      </c>
      <c r="G52" s="62">
        <v>47</v>
      </c>
      <c r="H52" s="55">
        <f t="shared" si="3"/>
        <v>3307.2000000000003</v>
      </c>
    </row>
    <row r="53" spans="2:8" s="56" customFormat="1" ht="21" customHeight="1" x14ac:dyDescent="0.15">
      <c r="B53" s="50" t="s">
        <v>237</v>
      </c>
      <c r="C53" s="58" t="s">
        <v>189</v>
      </c>
      <c r="D53" s="59" t="s">
        <v>190</v>
      </c>
      <c r="E53" s="60">
        <v>0</v>
      </c>
      <c r="F53" s="61" t="s">
        <v>203</v>
      </c>
      <c r="G53" s="62">
        <v>47</v>
      </c>
      <c r="H53" s="55">
        <f t="shared" si="3"/>
        <v>0</v>
      </c>
    </row>
    <row r="54" spans="2:8" s="56" customFormat="1" ht="21" customHeight="1" x14ac:dyDescent="0.15">
      <c r="B54" s="50" t="s">
        <v>238</v>
      </c>
      <c r="C54" s="58" t="s">
        <v>191</v>
      </c>
      <c r="D54" s="59" t="s">
        <v>192</v>
      </c>
      <c r="E54" s="60">
        <v>0</v>
      </c>
      <c r="F54" s="61" t="s">
        <v>203</v>
      </c>
      <c r="G54" s="62">
        <v>47</v>
      </c>
      <c r="H54" s="55">
        <f t="shared" si="3"/>
        <v>0</v>
      </c>
    </row>
    <row r="55" spans="2:8" s="56" customFormat="1" ht="21" customHeight="1" x14ac:dyDescent="0.15">
      <c r="B55" s="50" t="s">
        <v>239</v>
      </c>
      <c r="C55" s="58" t="s">
        <v>193</v>
      </c>
      <c r="D55" s="59" t="s">
        <v>194</v>
      </c>
      <c r="E55" s="60">
        <v>0</v>
      </c>
      <c r="F55" s="61" t="s">
        <v>203</v>
      </c>
      <c r="G55" s="62">
        <v>47</v>
      </c>
      <c r="H55" s="55">
        <f t="shared" si="3"/>
        <v>0</v>
      </c>
    </row>
    <row r="56" spans="2:8" s="56" customFormat="1" ht="21" customHeight="1" x14ac:dyDescent="0.15">
      <c r="B56" s="50" t="s">
        <v>240</v>
      </c>
      <c r="C56" s="58" t="s">
        <v>195</v>
      </c>
      <c r="D56" s="59" t="s">
        <v>196</v>
      </c>
      <c r="E56" s="60">
        <v>0</v>
      </c>
      <c r="F56" s="61" t="s">
        <v>203</v>
      </c>
      <c r="G56" s="62">
        <v>47</v>
      </c>
      <c r="H56" s="55">
        <f t="shared" si="3"/>
        <v>0</v>
      </c>
    </row>
    <row r="57" spans="2:8" s="56" customFormat="1" ht="21" customHeight="1" x14ac:dyDescent="0.15">
      <c r="B57" s="50" t="s">
        <v>241</v>
      </c>
      <c r="C57" s="58" t="s">
        <v>197</v>
      </c>
      <c r="D57" s="59" t="s">
        <v>198</v>
      </c>
      <c r="E57" s="60">
        <v>0</v>
      </c>
      <c r="F57" s="61" t="s">
        <v>203</v>
      </c>
      <c r="G57" s="62">
        <v>47</v>
      </c>
      <c r="H57" s="55">
        <f t="shared" si="3"/>
        <v>0</v>
      </c>
    </row>
    <row r="58" spans="2:8" s="56" customFormat="1" ht="21" customHeight="1" x14ac:dyDescent="0.15">
      <c r="B58" s="50" t="s">
        <v>242</v>
      </c>
      <c r="C58" s="58" t="s">
        <v>199</v>
      </c>
      <c r="D58" s="59" t="s">
        <v>192</v>
      </c>
      <c r="E58" s="60">
        <v>0</v>
      </c>
      <c r="F58" s="61" t="s">
        <v>203</v>
      </c>
      <c r="G58" s="62">
        <v>47</v>
      </c>
      <c r="H58" s="55">
        <f t="shared" si="3"/>
        <v>0</v>
      </c>
    </row>
    <row r="59" spans="2:8" s="56" customFormat="1" ht="21" customHeight="1" x14ac:dyDescent="0.15">
      <c r="B59" s="50" t="s">
        <v>220</v>
      </c>
      <c r="C59" s="58" t="s">
        <v>200</v>
      </c>
      <c r="D59" s="59" t="s">
        <v>201</v>
      </c>
      <c r="E59" s="60">
        <v>0</v>
      </c>
      <c r="F59" s="61" t="s">
        <v>202</v>
      </c>
      <c r="G59" s="62">
        <v>47</v>
      </c>
      <c r="H59" s="55">
        <f t="shared" si="3"/>
        <v>0</v>
      </c>
    </row>
    <row r="60" spans="2:8" s="56" customFormat="1" ht="20" customHeight="1" x14ac:dyDescent="0.15">
      <c r="B60" s="50" t="s">
        <v>243</v>
      </c>
      <c r="C60" s="58" t="s">
        <v>154</v>
      </c>
      <c r="D60" s="59" t="s">
        <v>155</v>
      </c>
      <c r="E60" s="57">
        <v>0</v>
      </c>
      <c r="F60" s="63" t="s">
        <v>202</v>
      </c>
      <c r="G60" s="62">
        <v>47</v>
      </c>
      <c r="H60" s="55">
        <f t="shared" si="3"/>
        <v>0</v>
      </c>
    </row>
    <row r="61" spans="2:8" s="18" customFormat="1" ht="21" customHeight="1" x14ac:dyDescent="0.15">
      <c r="B61" s="14">
        <v>55</v>
      </c>
      <c r="C61" s="15" t="s">
        <v>60</v>
      </c>
      <c r="D61" s="16" t="s">
        <v>61</v>
      </c>
      <c r="E61" s="19">
        <v>2550</v>
      </c>
      <c r="F61" s="11">
        <v>1</v>
      </c>
      <c r="G61" s="11">
        <v>47</v>
      </c>
      <c r="H61" s="17">
        <f t="shared" si="2"/>
        <v>1351.5</v>
      </c>
    </row>
    <row r="62" spans="2:8" s="18" customFormat="1" ht="21" customHeight="1" x14ac:dyDescent="0.15">
      <c r="B62" s="14">
        <v>56</v>
      </c>
      <c r="C62" s="15" t="s">
        <v>56</v>
      </c>
      <c r="D62" s="16" t="s">
        <v>57</v>
      </c>
      <c r="E62" s="12">
        <v>0</v>
      </c>
      <c r="F62" s="11">
        <v>1</v>
      </c>
      <c r="G62" s="11">
        <v>47</v>
      </c>
      <c r="H62" s="17">
        <f t="shared" si="2"/>
        <v>0</v>
      </c>
    </row>
    <row r="63" spans="2:8" s="18" customFormat="1" ht="21" customHeight="1" x14ac:dyDescent="0.15">
      <c r="B63" s="14">
        <v>57</v>
      </c>
      <c r="C63" s="15" t="s">
        <v>58</v>
      </c>
      <c r="D63" s="16" t="s">
        <v>59</v>
      </c>
      <c r="E63" s="12">
        <v>0</v>
      </c>
      <c r="F63" s="11">
        <v>1</v>
      </c>
      <c r="G63" s="11">
        <v>47</v>
      </c>
      <c r="H63" s="17">
        <f t="shared" si="2"/>
        <v>0</v>
      </c>
    </row>
    <row r="64" spans="2:8" s="56" customFormat="1" ht="24.5" customHeight="1" x14ac:dyDescent="0.15">
      <c r="B64" s="50" t="s">
        <v>216</v>
      </c>
      <c r="C64" s="51" t="s">
        <v>118</v>
      </c>
      <c r="D64" s="52" t="s">
        <v>119</v>
      </c>
      <c r="E64" s="57">
        <v>3003.42</v>
      </c>
      <c r="F64" s="54" t="s">
        <v>215</v>
      </c>
      <c r="G64" s="89">
        <v>25</v>
      </c>
      <c r="H64" s="55">
        <f>SUM(E64*0.8)</f>
        <v>2402.7360000000003</v>
      </c>
    </row>
    <row r="65" spans="2:8" ht="12" customHeight="1" x14ac:dyDescent="0.15">
      <c r="B65" s="78"/>
      <c r="C65" s="78"/>
      <c r="D65" s="78"/>
      <c r="E65" s="78"/>
      <c r="F65" s="78"/>
      <c r="G65" s="78"/>
      <c r="H65" s="78"/>
    </row>
    <row r="66" spans="2:8" ht="13.25" customHeight="1" x14ac:dyDescent="0.15">
      <c r="B66" s="76" t="s">
        <v>9</v>
      </c>
      <c r="C66" s="76"/>
      <c r="D66" s="76"/>
      <c r="E66" s="76"/>
      <c r="F66" s="76"/>
      <c r="G66" s="76"/>
      <c r="H66" s="76"/>
    </row>
    <row r="67" spans="2:8" ht="12.5" customHeight="1" x14ac:dyDescent="0.15">
      <c r="B67" s="77" t="s">
        <v>10</v>
      </c>
      <c r="C67" s="77"/>
      <c r="D67" s="77"/>
      <c r="E67" s="77"/>
      <c r="F67" s="77"/>
      <c r="G67" s="77"/>
      <c r="H67" s="77"/>
    </row>
    <row r="68" spans="2:8" s="18" customFormat="1" ht="21" customHeight="1" x14ac:dyDescent="0.15">
      <c r="B68" s="14">
        <v>59</v>
      </c>
      <c r="C68" s="15" t="s">
        <v>64</v>
      </c>
      <c r="D68" s="16" t="s">
        <v>65</v>
      </c>
      <c r="E68" s="21">
        <v>3482</v>
      </c>
      <c r="F68" s="11">
        <v>1</v>
      </c>
      <c r="G68" s="11">
        <v>47</v>
      </c>
      <c r="H68" s="17">
        <f t="shared" ref="H68:H76" si="4">SUM(E68*0.53*F68)</f>
        <v>1845.46</v>
      </c>
    </row>
    <row r="69" spans="2:8" s="18" customFormat="1" ht="21" customHeight="1" x14ac:dyDescent="0.15">
      <c r="B69" s="14">
        <v>60</v>
      </c>
      <c r="C69" s="15" t="s">
        <v>66</v>
      </c>
      <c r="D69" s="16" t="s">
        <v>67</v>
      </c>
      <c r="E69" s="12">
        <v>0</v>
      </c>
      <c r="F69" s="11">
        <v>1</v>
      </c>
      <c r="G69" s="11">
        <v>47</v>
      </c>
      <c r="H69" s="17">
        <f t="shared" si="4"/>
        <v>0</v>
      </c>
    </row>
    <row r="70" spans="2:8" s="18" customFormat="1" ht="21" customHeight="1" x14ac:dyDescent="0.15">
      <c r="B70" s="14">
        <v>61</v>
      </c>
      <c r="C70" s="15" t="s">
        <v>68</v>
      </c>
      <c r="D70" s="16" t="s">
        <v>69</v>
      </c>
      <c r="E70" s="12">
        <v>0</v>
      </c>
      <c r="F70" s="11">
        <v>1</v>
      </c>
      <c r="G70" s="11">
        <v>47</v>
      </c>
      <c r="H70" s="17">
        <f t="shared" si="4"/>
        <v>0</v>
      </c>
    </row>
    <row r="71" spans="2:8" s="18" customFormat="1" ht="21" customHeight="1" x14ac:dyDescent="0.15">
      <c r="B71" s="14">
        <v>62</v>
      </c>
      <c r="C71" s="15" t="s">
        <v>70</v>
      </c>
      <c r="D71" s="16" t="s">
        <v>71</v>
      </c>
      <c r="E71" s="12">
        <v>0</v>
      </c>
      <c r="F71" s="11">
        <v>1</v>
      </c>
      <c r="G71" s="11">
        <v>47</v>
      </c>
      <c r="H71" s="17">
        <f t="shared" si="4"/>
        <v>0</v>
      </c>
    </row>
    <row r="72" spans="2:8" s="18" customFormat="1" ht="21" customHeight="1" x14ac:dyDescent="0.15">
      <c r="B72" s="14">
        <v>63</v>
      </c>
      <c r="C72" s="15" t="s">
        <v>72</v>
      </c>
      <c r="D72" s="16" t="s">
        <v>73</v>
      </c>
      <c r="E72" s="12">
        <v>0</v>
      </c>
      <c r="F72" s="11">
        <v>1</v>
      </c>
      <c r="G72" s="11">
        <v>47</v>
      </c>
      <c r="H72" s="17">
        <f t="shared" si="4"/>
        <v>0</v>
      </c>
    </row>
    <row r="73" spans="2:8" s="18" customFormat="1" ht="21" customHeight="1" x14ac:dyDescent="0.15">
      <c r="B73" s="14">
        <v>64</v>
      </c>
      <c r="C73" s="15" t="s">
        <v>74</v>
      </c>
      <c r="D73" s="16" t="s">
        <v>75</v>
      </c>
      <c r="E73" s="12">
        <v>0</v>
      </c>
      <c r="F73" s="11">
        <v>1</v>
      </c>
      <c r="G73" s="11">
        <v>47</v>
      </c>
      <c r="H73" s="17">
        <f t="shared" si="4"/>
        <v>0</v>
      </c>
    </row>
    <row r="74" spans="2:8" s="18" customFormat="1" ht="21" customHeight="1" x14ac:dyDescent="0.15">
      <c r="B74" s="14">
        <v>65</v>
      </c>
      <c r="C74" s="15" t="s">
        <v>76</v>
      </c>
      <c r="D74" s="16" t="s">
        <v>77</v>
      </c>
      <c r="E74" s="12">
        <v>0</v>
      </c>
      <c r="F74" s="11">
        <v>1</v>
      </c>
      <c r="G74" s="11">
        <v>47</v>
      </c>
      <c r="H74" s="17">
        <f t="shared" si="4"/>
        <v>0</v>
      </c>
    </row>
    <row r="75" spans="2:8" s="18" customFormat="1" ht="21" customHeight="1" x14ac:dyDescent="0.15">
      <c r="B75" s="14">
        <v>66</v>
      </c>
      <c r="C75" s="15" t="s">
        <v>78</v>
      </c>
      <c r="D75" s="16" t="s">
        <v>79</v>
      </c>
      <c r="E75" s="12">
        <v>0</v>
      </c>
      <c r="F75" s="11">
        <v>2</v>
      </c>
      <c r="G75" s="11">
        <v>47</v>
      </c>
      <c r="H75" s="17">
        <f t="shared" si="4"/>
        <v>0</v>
      </c>
    </row>
    <row r="76" spans="2:8" s="18" customFormat="1" ht="21" customHeight="1" x14ac:dyDescent="0.15">
      <c r="B76" s="14">
        <v>67</v>
      </c>
      <c r="C76" s="15" t="s">
        <v>80</v>
      </c>
      <c r="D76" s="16" t="s">
        <v>81</v>
      </c>
      <c r="E76" s="12">
        <v>0</v>
      </c>
      <c r="F76" s="11">
        <v>1</v>
      </c>
      <c r="G76" s="11">
        <v>47</v>
      </c>
      <c r="H76" s="17">
        <f t="shared" si="4"/>
        <v>0</v>
      </c>
    </row>
    <row r="77" spans="2:8" ht="15" customHeight="1" x14ac:dyDescent="0.15">
      <c r="B77" s="74" t="s">
        <v>11</v>
      </c>
      <c r="C77" s="74"/>
      <c r="D77" s="2"/>
      <c r="E77" s="2"/>
      <c r="F77" s="5"/>
      <c r="G77" s="5"/>
      <c r="H77" s="4"/>
    </row>
    <row r="78" spans="2:8" s="18" customFormat="1" ht="21" customHeight="1" x14ac:dyDescent="0.15">
      <c r="B78" s="14">
        <v>68</v>
      </c>
      <c r="C78" s="15" t="s">
        <v>82</v>
      </c>
      <c r="D78" s="16" t="s">
        <v>83</v>
      </c>
      <c r="E78" s="21">
        <v>10500</v>
      </c>
      <c r="F78" s="11">
        <v>1</v>
      </c>
      <c r="G78" s="11">
        <v>47</v>
      </c>
      <c r="H78" s="17">
        <f t="shared" ref="H78:H88" si="5">SUM(E78*0.53*F78)</f>
        <v>5565</v>
      </c>
    </row>
    <row r="79" spans="2:8" s="18" customFormat="1" ht="21" customHeight="1" x14ac:dyDescent="0.15">
      <c r="B79" s="14">
        <v>69</v>
      </c>
      <c r="C79" s="15" t="s">
        <v>84</v>
      </c>
      <c r="D79" s="16" t="s">
        <v>85</v>
      </c>
      <c r="E79" s="12">
        <v>0</v>
      </c>
      <c r="F79" s="11">
        <v>1</v>
      </c>
      <c r="G79" s="11">
        <v>47</v>
      </c>
      <c r="H79" s="17">
        <f t="shared" si="5"/>
        <v>0</v>
      </c>
    </row>
    <row r="80" spans="2:8" s="18" customFormat="1" ht="21" customHeight="1" x14ac:dyDescent="0.15">
      <c r="B80" s="14">
        <v>70</v>
      </c>
      <c r="C80" s="15" t="s">
        <v>86</v>
      </c>
      <c r="D80" s="16" t="s">
        <v>87</v>
      </c>
      <c r="E80" s="12">
        <v>0</v>
      </c>
      <c r="F80" s="11">
        <v>1</v>
      </c>
      <c r="G80" s="11">
        <v>47</v>
      </c>
      <c r="H80" s="17">
        <f t="shared" si="5"/>
        <v>0</v>
      </c>
    </row>
    <row r="81" spans="2:8" s="18" customFormat="1" ht="21" customHeight="1" x14ac:dyDescent="0.15">
      <c r="B81" s="14">
        <v>71</v>
      </c>
      <c r="C81" s="15" t="s">
        <v>88</v>
      </c>
      <c r="D81" s="16" t="s">
        <v>89</v>
      </c>
      <c r="E81" s="12">
        <v>0</v>
      </c>
      <c r="F81" s="11">
        <v>1</v>
      </c>
      <c r="G81" s="11">
        <v>47</v>
      </c>
      <c r="H81" s="17">
        <f t="shared" si="5"/>
        <v>0</v>
      </c>
    </row>
    <row r="82" spans="2:8" s="18" customFormat="1" ht="21" customHeight="1" x14ac:dyDescent="0.15">
      <c r="B82" s="14">
        <v>72</v>
      </c>
      <c r="C82" s="15" t="s">
        <v>72</v>
      </c>
      <c r="D82" s="16" t="s">
        <v>73</v>
      </c>
      <c r="E82" s="12">
        <v>0</v>
      </c>
      <c r="F82" s="11">
        <v>1</v>
      </c>
      <c r="G82" s="11">
        <v>47</v>
      </c>
      <c r="H82" s="17">
        <f t="shared" si="5"/>
        <v>0</v>
      </c>
    </row>
    <row r="83" spans="2:8" s="18" customFormat="1" ht="21" customHeight="1" x14ac:dyDescent="0.15">
      <c r="B83" s="14">
        <v>73</v>
      </c>
      <c r="C83" s="15" t="s">
        <v>90</v>
      </c>
      <c r="D83" s="16" t="s">
        <v>91</v>
      </c>
      <c r="E83" s="12">
        <v>0</v>
      </c>
      <c r="F83" s="11">
        <v>1</v>
      </c>
      <c r="G83" s="11">
        <v>47</v>
      </c>
      <c r="H83" s="17">
        <f t="shared" si="5"/>
        <v>0</v>
      </c>
    </row>
    <row r="84" spans="2:8" s="18" customFormat="1" ht="21" customHeight="1" x14ac:dyDescent="0.15">
      <c r="B84" s="14">
        <v>74</v>
      </c>
      <c r="C84" s="15" t="s">
        <v>92</v>
      </c>
      <c r="D84" s="16" t="s">
        <v>93</v>
      </c>
      <c r="E84" s="12">
        <v>0</v>
      </c>
      <c r="F84" s="11">
        <v>1</v>
      </c>
      <c r="G84" s="11">
        <v>47</v>
      </c>
      <c r="H84" s="17">
        <f t="shared" si="5"/>
        <v>0</v>
      </c>
    </row>
    <row r="85" spans="2:8" s="18" customFormat="1" ht="20" customHeight="1" x14ac:dyDescent="0.15">
      <c r="B85" s="14">
        <v>75</v>
      </c>
      <c r="C85" s="15" t="s">
        <v>94</v>
      </c>
      <c r="D85" s="16" t="s">
        <v>95</v>
      </c>
      <c r="E85" s="12">
        <v>0</v>
      </c>
      <c r="F85" s="11">
        <v>1</v>
      </c>
      <c r="G85" s="11">
        <v>47</v>
      </c>
      <c r="H85" s="17">
        <f t="shared" si="5"/>
        <v>0</v>
      </c>
    </row>
    <row r="86" spans="2:8" s="18" customFormat="1" ht="21" customHeight="1" x14ac:dyDescent="0.15">
      <c r="B86" s="20">
        <v>76</v>
      </c>
      <c r="C86" s="15" t="s">
        <v>78</v>
      </c>
      <c r="D86" s="16" t="s">
        <v>79</v>
      </c>
      <c r="E86" s="12">
        <v>0</v>
      </c>
      <c r="F86" s="11">
        <v>3</v>
      </c>
      <c r="G86" s="11">
        <v>47</v>
      </c>
      <c r="H86" s="17">
        <f t="shared" si="5"/>
        <v>0</v>
      </c>
    </row>
    <row r="87" spans="2:8" s="18" customFormat="1" ht="21" customHeight="1" x14ac:dyDescent="0.15">
      <c r="B87" s="20">
        <v>77</v>
      </c>
      <c r="C87" s="15" t="s">
        <v>96</v>
      </c>
      <c r="D87" s="16" t="s">
        <v>97</v>
      </c>
      <c r="E87" s="12">
        <v>0</v>
      </c>
      <c r="F87" s="11">
        <v>2</v>
      </c>
      <c r="G87" s="11">
        <v>47</v>
      </c>
      <c r="H87" s="17">
        <f t="shared" si="5"/>
        <v>0</v>
      </c>
    </row>
    <row r="88" spans="2:8" s="18" customFormat="1" ht="21" customHeight="1" x14ac:dyDescent="0.15">
      <c r="B88" s="20">
        <v>78</v>
      </c>
      <c r="C88" s="15" t="s">
        <v>80</v>
      </c>
      <c r="D88" s="16" t="s">
        <v>81</v>
      </c>
      <c r="E88" s="12">
        <v>0</v>
      </c>
      <c r="F88" s="11">
        <v>1</v>
      </c>
      <c r="G88" s="11">
        <v>47</v>
      </c>
      <c r="H88" s="17">
        <f t="shared" si="5"/>
        <v>0</v>
      </c>
    </row>
    <row r="89" spans="2:8" s="18" customFormat="1" ht="24" customHeight="1" x14ac:dyDescent="0.15">
      <c r="B89" s="20">
        <v>79</v>
      </c>
      <c r="C89" s="15" t="s">
        <v>98</v>
      </c>
      <c r="D89" s="16" t="s">
        <v>99</v>
      </c>
      <c r="E89" s="21">
        <v>6150</v>
      </c>
      <c r="F89" s="13" t="s">
        <v>23</v>
      </c>
      <c r="G89" s="88">
        <v>25</v>
      </c>
      <c r="H89" s="17">
        <f>SUM(E89*0.8)</f>
        <v>4920</v>
      </c>
    </row>
    <row r="90" spans="2:8" ht="15" customHeight="1" x14ac:dyDescent="0.15">
      <c r="B90" s="74" t="s">
        <v>12</v>
      </c>
      <c r="C90" s="74"/>
      <c r="D90" s="2"/>
      <c r="E90" s="2"/>
      <c r="F90" s="5"/>
      <c r="G90" s="5"/>
      <c r="H90" s="4"/>
    </row>
    <row r="91" spans="2:8" s="18" customFormat="1" ht="21" customHeight="1" x14ac:dyDescent="0.15">
      <c r="B91" s="20">
        <v>80</v>
      </c>
      <c r="C91" s="15" t="s">
        <v>100</v>
      </c>
      <c r="D91" s="16" t="s">
        <v>101</v>
      </c>
      <c r="E91" s="21">
        <v>23350.01</v>
      </c>
      <c r="F91" s="11">
        <v>1</v>
      </c>
      <c r="G91" s="11">
        <v>47</v>
      </c>
      <c r="H91" s="17">
        <f t="shared" ref="H91:H103" si="6">SUM(E91*0.53*F91)</f>
        <v>12375.505299999999</v>
      </c>
    </row>
    <row r="92" spans="2:8" s="18" customFormat="1" ht="21" customHeight="1" x14ac:dyDescent="0.15">
      <c r="B92" s="20">
        <v>81</v>
      </c>
      <c r="C92" s="15" t="s">
        <v>102</v>
      </c>
      <c r="D92" s="16" t="s">
        <v>103</v>
      </c>
      <c r="E92" s="12">
        <v>0</v>
      </c>
      <c r="F92" s="11">
        <v>1</v>
      </c>
      <c r="G92" s="11">
        <v>47</v>
      </c>
      <c r="H92" s="17">
        <f t="shared" si="6"/>
        <v>0</v>
      </c>
    </row>
    <row r="93" spans="2:8" s="18" customFormat="1" ht="21" customHeight="1" x14ac:dyDescent="0.15">
      <c r="B93" s="20">
        <v>82</v>
      </c>
      <c r="C93" s="15" t="s">
        <v>86</v>
      </c>
      <c r="D93" s="16" t="s">
        <v>87</v>
      </c>
      <c r="E93" s="12">
        <v>0</v>
      </c>
      <c r="F93" s="11">
        <v>1</v>
      </c>
      <c r="G93" s="11">
        <v>47</v>
      </c>
      <c r="H93" s="17">
        <f t="shared" si="6"/>
        <v>0</v>
      </c>
    </row>
    <row r="94" spans="2:8" s="18" customFormat="1" ht="21" customHeight="1" x14ac:dyDescent="0.15">
      <c r="B94" s="20">
        <v>83</v>
      </c>
      <c r="C94" s="15" t="s">
        <v>104</v>
      </c>
      <c r="D94" s="16" t="s">
        <v>105</v>
      </c>
      <c r="E94" s="12">
        <v>800</v>
      </c>
      <c r="F94" s="11">
        <v>1</v>
      </c>
      <c r="G94" s="11">
        <v>47</v>
      </c>
      <c r="H94" s="17">
        <f t="shared" si="6"/>
        <v>424</v>
      </c>
    </row>
    <row r="95" spans="2:8" s="18" customFormat="1" ht="21" customHeight="1" x14ac:dyDescent="0.15">
      <c r="B95" s="20">
        <v>84</v>
      </c>
      <c r="C95" s="15" t="s">
        <v>88</v>
      </c>
      <c r="D95" s="16" t="s">
        <v>89</v>
      </c>
      <c r="E95" s="12">
        <v>0</v>
      </c>
      <c r="F95" s="11">
        <v>2</v>
      </c>
      <c r="G95" s="11">
        <v>47</v>
      </c>
      <c r="H95" s="17">
        <f t="shared" si="6"/>
        <v>0</v>
      </c>
    </row>
    <row r="96" spans="2:8" s="18" customFormat="1" ht="21" customHeight="1" x14ac:dyDescent="0.15">
      <c r="B96" s="20">
        <v>85</v>
      </c>
      <c r="C96" s="15" t="s">
        <v>106</v>
      </c>
      <c r="D96" s="16" t="s">
        <v>107</v>
      </c>
      <c r="E96" s="12">
        <v>0</v>
      </c>
      <c r="F96" s="11">
        <v>1</v>
      </c>
      <c r="G96" s="11">
        <v>47</v>
      </c>
      <c r="H96" s="17">
        <f t="shared" si="6"/>
        <v>0</v>
      </c>
    </row>
    <row r="97" spans="2:8" s="18" customFormat="1" ht="21" customHeight="1" x14ac:dyDescent="0.15">
      <c r="B97" s="20">
        <v>86</v>
      </c>
      <c r="C97" s="15" t="s">
        <v>108</v>
      </c>
      <c r="D97" s="16" t="s">
        <v>109</v>
      </c>
      <c r="E97" s="12">
        <v>0</v>
      </c>
      <c r="F97" s="11">
        <v>1</v>
      </c>
      <c r="G97" s="11">
        <v>47</v>
      </c>
      <c r="H97" s="17">
        <f t="shared" si="6"/>
        <v>0</v>
      </c>
    </row>
    <row r="98" spans="2:8" s="18" customFormat="1" ht="21" customHeight="1" x14ac:dyDescent="0.15">
      <c r="B98" s="20">
        <v>87</v>
      </c>
      <c r="C98" s="15" t="s">
        <v>92</v>
      </c>
      <c r="D98" s="16" t="s">
        <v>93</v>
      </c>
      <c r="E98" s="12">
        <v>0</v>
      </c>
      <c r="F98" s="11">
        <v>2</v>
      </c>
      <c r="G98" s="11">
        <v>47</v>
      </c>
      <c r="H98" s="17">
        <f t="shared" si="6"/>
        <v>0</v>
      </c>
    </row>
    <row r="99" spans="2:8" s="18" customFormat="1" ht="21" customHeight="1" x14ac:dyDescent="0.15">
      <c r="B99" s="20">
        <v>88</v>
      </c>
      <c r="C99" s="15" t="s">
        <v>78</v>
      </c>
      <c r="D99" s="16" t="s">
        <v>79</v>
      </c>
      <c r="E99" s="12">
        <v>0</v>
      </c>
      <c r="F99" s="11">
        <v>3</v>
      </c>
      <c r="G99" s="11">
        <v>47</v>
      </c>
      <c r="H99" s="17">
        <f t="shared" si="6"/>
        <v>0</v>
      </c>
    </row>
    <row r="100" spans="2:8" s="18" customFormat="1" ht="21" customHeight="1" x14ac:dyDescent="0.15">
      <c r="B100" s="20">
        <v>89</v>
      </c>
      <c r="C100" s="15" t="s">
        <v>110</v>
      </c>
      <c r="D100" s="16" t="s">
        <v>111</v>
      </c>
      <c r="E100" s="12">
        <v>0</v>
      </c>
      <c r="F100" s="11">
        <v>1</v>
      </c>
      <c r="G100" s="11">
        <v>47</v>
      </c>
      <c r="H100" s="17">
        <f t="shared" si="6"/>
        <v>0</v>
      </c>
    </row>
    <row r="101" spans="2:8" s="18" customFormat="1" ht="21" customHeight="1" x14ac:dyDescent="0.15">
      <c r="B101" s="20">
        <v>90</v>
      </c>
      <c r="C101" s="15" t="s">
        <v>112</v>
      </c>
      <c r="D101" s="16" t="s">
        <v>113</v>
      </c>
      <c r="E101" s="12">
        <v>0</v>
      </c>
      <c r="F101" s="11">
        <v>1</v>
      </c>
      <c r="G101" s="11">
        <v>47</v>
      </c>
      <c r="H101" s="17">
        <f t="shared" si="6"/>
        <v>0</v>
      </c>
    </row>
    <row r="102" spans="2:8" s="18" customFormat="1" ht="21" customHeight="1" x14ac:dyDescent="0.15">
      <c r="B102" s="20">
        <v>91</v>
      </c>
      <c r="C102" s="15" t="s">
        <v>96</v>
      </c>
      <c r="D102" s="16" t="s">
        <v>97</v>
      </c>
      <c r="E102" s="12">
        <v>0</v>
      </c>
      <c r="F102" s="11">
        <v>2</v>
      </c>
      <c r="G102" s="11">
        <v>47</v>
      </c>
      <c r="H102" s="17">
        <f t="shared" si="6"/>
        <v>0</v>
      </c>
    </row>
    <row r="103" spans="2:8" s="18" customFormat="1" ht="21" customHeight="1" x14ac:dyDescent="0.15">
      <c r="B103" s="20">
        <v>92</v>
      </c>
      <c r="C103" s="15" t="s">
        <v>114</v>
      </c>
      <c r="D103" s="16" t="s">
        <v>115</v>
      </c>
      <c r="E103" s="12">
        <v>0</v>
      </c>
      <c r="F103" s="11">
        <v>1</v>
      </c>
      <c r="G103" s="11">
        <v>47</v>
      </c>
      <c r="H103" s="17">
        <f t="shared" si="6"/>
        <v>0</v>
      </c>
    </row>
    <row r="104" spans="2:8" s="18" customFormat="1" ht="26" customHeight="1" x14ac:dyDescent="0.15">
      <c r="B104" s="20">
        <v>93</v>
      </c>
      <c r="C104" s="15" t="s">
        <v>116</v>
      </c>
      <c r="D104" s="16" t="s">
        <v>117</v>
      </c>
      <c r="E104" s="21">
        <v>11299.1</v>
      </c>
      <c r="F104" s="13" t="s">
        <v>23</v>
      </c>
      <c r="G104" s="88">
        <v>25</v>
      </c>
      <c r="H104" s="17">
        <f>SUM(E104*0.8)</f>
        <v>9039.2800000000007</v>
      </c>
    </row>
    <row r="105" spans="2:8" ht="7.25" customHeight="1" x14ac:dyDescent="0.15">
      <c r="B105" s="78"/>
      <c r="C105" s="78"/>
      <c r="D105" s="78"/>
      <c r="E105" s="78"/>
      <c r="F105" s="78"/>
      <c r="G105" s="78"/>
      <c r="H105" s="78"/>
    </row>
    <row r="106" spans="2:8" ht="13.25" customHeight="1" x14ac:dyDescent="0.15">
      <c r="B106" s="76" t="s">
        <v>13</v>
      </c>
      <c r="C106" s="76"/>
      <c r="D106" s="76"/>
      <c r="E106" s="76"/>
      <c r="F106" s="76"/>
      <c r="G106" s="76"/>
      <c r="H106" s="76"/>
    </row>
    <row r="107" spans="2:8" ht="12.5" customHeight="1" x14ac:dyDescent="0.15">
      <c r="B107" s="77" t="s">
        <v>14</v>
      </c>
      <c r="C107" s="77"/>
      <c r="D107" s="77"/>
      <c r="E107" s="77"/>
      <c r="F107" s="77"/>
      <c r="G107" s="77"/>
      <c r="H107" s="77"/>
    </row>
    <row r="108" spans="2:8" s="18" customFormat="1" ht="21" customHeight="1" x14ac:dyDescent="0.15">
      <c r="B108" s="20">
        <v>94</v>
      </c>
      <c r="C108" s="15" t="s">
        <v>173</v>
      </c>
      <c r="D108" s="16" t="s">
        <v>174</v>
      </c>
      <c r="E108" s="66">
        <v>1596</v>
      </c>
      <c r="F108" s="11">
        <v>1</v>
      </c>
      <c r="G108" s="11">
        <v>47</v>
      </c>
      <c r="H108" s="17">
        <f>SUM(E108*0.53*F108)</f>
        <v>845.88</v>
      </c>
    </row>
    <row r="109" spans="2:8" s="18" customFormat="1" ht="21" customHeight="1" x14ac:dyDescent="0.15">
      <c r="B109" s="20">
        <v>95</v>
      </c>
      <c r="C109" s="15" t="s">
        <v>175</v>
      </c>
      <c r="D109" s="16" t="s">
        <v>176</v>
      </c>
      <c r="E109" s="12">
        <v>0</v>
      </c>
      <c r="F109" s="11">
        <v>1</v>
      </c>
      <c r="G109" s="11">
        <v>47</v>
      </c>
      <c r="H109" s="17">
        <f>SUM(E109*0.53*F109)</f>
        <v>0</v>
      </c>
    </row>
    <row r="110" spans="2:8" s="18" customFormat="1" ht="21" customHeight="1" x14ac:dyDescent="0.15">
      <c r="B110" s="20">
        <v>96</v>
      </c>
      <c r="C110" s="15" t="s">
        <v>177</v>
      </c>
      <c r="D110" s="16" t="s">
        <v>178</v>
      </c>
      <c r="E110" s="12">
        <v>0</v>
      </c>
      <c r="F110" s="11">
        <v>1</v>
      </c>
      <c r="G110" s="11">
        <v>47</v>
      </c>
      <c r="H110" s="17">
        <f>SUM(E110*0.53*F110)</f>
        <v>0</v>
      </c>
    </row>
    <row r="111" spans="2:8" s="18" customFormat="1" ht="21" customHeight="1" x14ac:dyDescent="0.15">
      <c r="B111" s="20">
        <v>97</v>
      </c>
      <c r="C111" s="15" t="s">
        <v>179</v>
      </c>
      <c r="D111" s="16" t="s">
        <v>180</v>
      </c>
      <c r="E111" s="12">
        <v>0</v>
      </c>
      <c r="F111" s="11">
        <v>1</v>
      </c>
      <c r="G111" s="11">
        <v>47</v>
      </c>
      <c r="H111" s="17">
        <f>SUM(E111*0.53*F111)</f>
        <v>0</v>
      </c>
    </row>
    <row r="112" spans="2:8" s="18" customFormat="1" ht="21" customHeight="1" x14ac:dyDescent="0.15">
      <c r="B112" s="14">
        <v>98</v>
      </c>
      <c r="C112" s="15" t="s">
        <v>181</v>
      </c>
      <c r="D112" s="16" t="s">
        <v>182</v>
      </c>
      <c r="E112" s="12">
        <v>0</v>
      </c>
      <c r="F112" s="11">
        <v>1</v>
      </c>
      <c r="G112" s="11">
        <v>47</v>
      </c>
      <c r="H112" s="17">
        <f>SUM(E112*0.53*F112)</f>
        <v>0</v>
      </c>
    </row>
    <row r="113" spans="2:8" ht="9.5" customHeight="1" x14ac:dyDescent="0.15">
      <c r="B113" s="75" t="s">
        <v>15</v>
      </c>
      <c r="C113" s="75"/>
      <c r="D113" s="2"/>
      <c r="E113" s="2"/>
      <c r="F113" s="5"/>
      <c r="G113" s="5"/>
      <c r="H113" s="6"/>
    </row>
    <row r="114" spans="2:8" s="18" customFormat="1" ht="21" customHeight="1" x14ac:dyDescent="0.15">
      <c r="B114" s="14">
        <v>99</v>
      </c>
      <c r="C114" s="15" t="s">
        <v>143</v>
      </c>
      <c r="D114" s="16" t="s">
        <v>144</v>
      </c>
      <c r="E114" s="23">
        <v>0</v>
      </c>
      <c r="F114" s="11">
        <v>1</v>
      </c>
      <c r="G114" s="11">
        <v>47</v>
      </c>
      <c r="H114" s="17">
        <f t="shared" ref="H114:H129" si="7">SUM(E114*0.53*F114)</f>
        <v>0</v>
      </c>
    </row>
    <row r="115" spans="2:8" s="18" customFormat="1" ht="21" customHeight="1" x14ac:dyDescent="0.15">
      <c r="B115" s="14">
        <v>100</v>
      </c>
      <c r="C115" s="15" t="s">
        <v>145</v>
      </c>
      <c r="D115" s="16" t="s">
        <v>146</v>
      </c>
      <c r="E115" s="23">
        <v>0</v>
      </c>
      <c r="F115" s="11">
        <v>1</v>
      </c>
      <c r="G115" s="11">
        <v>47</v>
      </c>
      <c r="H115" s="17">
        <f t="shared" si="7"/>
        <v>0</v>
      </c>
    </row>
    <row r="116" spans="2:8" s="18" customFormat="1" ht="26" customHeight="1" x14ac:dyDescent="0.15">
      <c r="B116" s="14">
        <v>101</v>
      </c>
      <c r="C116" s="15" t="s">
        <v>147</v>
      </c>
      <c r="D116" s="16" t="s">
        <v>146</v>
      </c>
      <c r="E116" s="68">
        <v>1400</v>
      </c>
      <c r="F116" s="11">
        <v>1</v>
      </c>
      <c r="G116" s="11">
        <v>47</v>
      </c>
      <c r="H116" s="17">
        <f t="shared" si="7"/>
        <v>742</v>
      </c>
    </row>
    <row r="117" spans="2:8" s="18" customFormat="1" ht="21" customHeight="1" x14ac:dyDescent="0.15">
      <c r="B117" s="14">
        <v>102</v>
      </c>
      <c r="C117" s="15" t="s">
        <v>148</v>
      </c>
      <c r="D117" s="16" t="s">
        <v>149</v>
      </c>
      <c r="E117" s="22">
        <v>0</v>
      </c>
      <c r="F117" s="11">
        <v>1</v>
      </c>
      <c r="G117" s="11">
        <v>47</v>
      </c>
      <c r="H117" s="17">
        <f t="shared" si="7"/>
        <v>0</v>
      </c>
    </row>
    <row r="118" spans="2:8" s="18" customFormat="1" ht="21" customHeight="1" x14ac:dyDescent="0.15">
      <c r="B118" s="14">
        <v>103</v>
      </c>
      <c r="C118" s="15" t="s">
        <v>150</v>
      </c>
      <c r="D118" s="16" t="s">
        <v>151</v>
      </c>
      <c r="E118" s="22">
        <v>0</v>
      </c>
      <c r="F118" s="11">
        <v>1</v>
      </c>
      <c r="G118" s="11">
        <v>47</v>
      </c>
      <c r="H118" s="17">
        <f t="shared" si="7"/>
        <v>0</v>
      </c>
    </row>
    <row r="119" spans="2:8" s="18" customFormat="1" ht="21" customHeight="1" x14ac:dyDescent="0.15">
      <c r="B119" s="14">
        <v>104</v>
      </c>
      <c r="C119" s="15" t="s">
        <v>152</v>
      </c>
      <c r="D119" s="16" t="s">
        <v>153</v>
      </c>
      <c r="E119" s="22">
        <v>0</v>
      </c>
      <c r="F119" s="11">
        <v>1</v>
      </c>
      <c r="G119" s="11">
        <v>47</v>
      </c>
      <c r="H119" s="17">
        <f t="shared" si="7"/>
        <v>0</v>
      </c>
    </row>
    <row r="120" spans="2:8" s="18" customFormat="1" ht="21" customHeight="1" x14ac:dyDescent="0.15">
      <c r="B120" s="14">
        <v>105</v>
      </c>
      <c r="C120" s="15" t="s">
        <v>154</v>
      </c>
      <c r="D120" s="16" t="s">
        <v>155</v>
      </c>
      <c r="E120" s="22">
        <v>0</v>
      </c>
      <c r="F120" s="11">
        <v>1</v>
      </c>
      <c r="G120" s="11">
        <v>47</v>
      </c>
      <c r="H120" s="17">
        <f t="shared" si="7"/>
        <v>0</v>
      </c>
    </row>
    <row r="121" spans="2:8" s="18" customFormat="1" ht="21" customHeight="1" x14ac:dyDescent="0.15">
      <c r="B121" s="14">
        <v>106</v>
      </c>
      <c r="C121" s="15" t="s">
        <v>156</v>
      </c>
      <c r="D121" s="16" t="s">
        <v>149</v>
      </c>
      <c r="E121" s="22">
        <v>0</v>
      </c>
      <c r="F121" s="11">
        <v>1</v>
      </c>
      <c r="G121" s="11">
        <v>47</v>
      </c>
      <c r="H121" s="17">
        <f t="shared" si="7"/>
        <v>0</v>
      </c>
    </row>
    <row r="122" spans="2:8" s="18" customFormat="1" ht="21" customHeight="1" x14ac:dyDescent="0.15">
      <c r="B122" s="14">
        <v>107</v>
      </c>
      <c r="C122" s="15" t="s">
        <v>157</v>
      </c>
      <c r="D122" s="16" t="s">
        <v>158</v>
      </c>
      <c r="E122" s="22">
        <v>0</v>
      </c>
      <c r="F122" s="11">
        <v>1</v>
      </c>
      <c r="G122" s="11">
        <v>47</v>
      </c>
      <c r="H122" s="17">
        <f t="shared" si="7"/>
        <v>0</v>
      </c>
    </row>
    <row r="123" spans="2:8" s="18" customFormat="1" ht="21" customHeight="1" x14ac:dyDescent="0.15">
      <c r="B123" s="14">
        <v>108</v>
      </c>
      <c r="C123" s="15" t="s">
        <v>159</v>
      </c>
      <c r="D123" s="16" t="s">
        <v>160</v>
      </c>
      <c r="E123" s="22">
        <v>0</v>
      </c>
      <c r="F123" s="11">
        <v>1</v>
      </c>
      <c r="G123" s="11">
        <v>47</v>
      </c>
      <c r="H123" s="17">
        <f t="shared" si="7"/>
        <v>0</v>
      </c>
    </row>
    <row r="124" spans="2:8" s="18" customFormat="1" ht="21" customHeight="1" x14ac:dyDescent="0.15">
      <c r="B124" s="14">
        <v>109</v>
      </c>
      <c r="C124" s="15" t="s">
        <v>161</v>
      </c>
      <c r="D124" s="16" t="s">
        <v>162</v>
      </c>
      <c r="E124" s="22">
        <v>0</v>
      </c>
      <c r="F124" s="11">
        <v>1</v>
      </c>
      <c r="G124" s="11">
        <v>47</v>
      </c>
      <c r="H124" s="17">
        <f t="shared" si="7"/>
        <v>0</v>
      </c>
    </row>
    <row r="125" spans="2:8" s="18" customFormat="1" ht="21" customHeight="1" x14ac:dyDescent="0.15">
      <c r="B125" s="14">
        <v>110</v>
      </c>
      <c r="C125" s="15" t="s">
        <v>163</v>
      </c>
      <c r="D125" s="16" t="s">
        <v>164</v>
      </c>
      <c r="E125" s="22">
        <v>0</v>
      </c>
      <c r="F125" s="11">
        <v>1</v>
      </c>
      <c r="G125" s="11">
        <v>47</v>
      </c>
      <c r="H125" s="17">
        <f t="shared" si="7"/>
        <v>0</v>
      </c>
    </row>
    <row r="126" spans="2:8" s="18" customFormat="1" ht="21" customHeight="1" x14ac:dyDescent="0.15">
      <c r="B126" s="14">
        <v>111</v>
      </c>
      <c r="C126" s="15" t="s">
        <v>165</v>
      </c>
      <c r="D126" s="16" t="s">
        <v>166</v>
      </c>
      <c r="E126" s="22">
        <v>0</v>
      </c>
      <c r="F126" s="11">
        <v>1</v>
      </c>
      <c r="G126" s="11">
        <v>47</v>
      </c>
      <c r="H126" s="17">
        <f t="shared" si="7"/>
        <v>0</v>
      </c>
    </row>
    <row r="127" spans="2:8" s="18" customFormat="1" ht="21" customHeight="1" x14ac:dyDescent="0.15">
      <c r="B127" s="14">
        <v>112</v>
      </c>
      <c r="C127" s="15" t="s">
        <v>167</v>
      </c>
      <c r="D127" s="16" t="s">
        <v>168</v>
      </c>
      <c r="E127" s="22">
        <v>0</v>
      </c>
      <c r="F127" s="11">
        <v>1</v>
      </c>
      <c r="G127" s="11">
        <v>47</v>
      </c>
      <c r="H127" s="17">
        <f t="shared" si="7"/>
        <v>0</v>
      </c>
    </row>
    <row r="128" spans="2:8" s="18" customFormat="1" ht="21" customHeight="1" x14ac:dyDescent="0.15">
      <c r="B128" s="14">
        <v>113</v>
      </c>
      <c r="C128" s="15" t="s">
        <v>169</v>
      </c>
      <c r="D128" s="16" t="s">
        <v>170</v>
      </c>
      <c r="E128" s="22">
        <v>0</v>
      </c>
      <c r="F128" s="11">
        <v>1</v>
      </c>
      <c r="G128" s="11">
        <v>47</v>
      </c>
      <c r="H128" s="17">
        <f t="shared" si="7"/>
        <v>0</v>
      </c>
    </row>
    <row r="129" spans="2:8" s="18" customFormat="1" ht="21" customHeight="1" x14ac:dyDescent="0.15">
      <c r="B129" s="14">
        <v>114</v>
      </c>
      <c r="C129" s="15" t="s">
        <v>171</v>
      </c>
      <c r="D129" s="16" t="s">
        <v>172</v>
      </c>
      <c r="E129" s="22">
        <v>0</v>
      </c>
      <c r="F129" s="11">
        <v>1</v>
      </c>
      <c r="G129" s="11">
        <v>47</v>
      </c>
      <c r="H129" s="17">
        <f t="shared" si="7"/>
        <v>0</v>
      </c>
    </row>
    <row r="130" spans="2:8" ht="7.25" customHeight="1" x14ac:dyDescent="0.15">
      <c r="B130" s="78"/>
      <c r="C130" s="78"/>
      <c r="D130" s="78"/>
      <c r="E130" s="78"/>
      <c r="F130" s="78"/>
      <c r="G130" s="78"/>
      <c r="H130" s="78"/>
    </row>
    <row r="131" spans="2:8" ht="13.25" customHeight="1" x14ac:dyDescent="0.15">
      <c r="B131" s="76" t="s">
        <v>16</v>
      </c>
      <c r="C131" s="76"/>
      <c r="D131" s="76"/>
      <c r="E131" s="76"/>
      <c r="F131" s="76"/>
      <c r="G131" s="76"/>
      <c r="H131" s="76"/>
    </row>
    <row r="132" spans="2:8" s="18" customFormat="1" ht="21" customHeight="1" x14ac:dyDescent="0.15">
      <c r="B132" s="14">
        <v>115</v>
      </c>
      <c r="C132" s="15" t="s">
        <v>135</v>
      </c>
      <c r="D132" s="16" t="s">
        <v>136</v>
      </c>
      <c r="E132" s="67">
        <v>1026</v>
      </c>
      <c r="F132" s="11">
        <v>1</v>
      </c>
      <c r="G132" s="11">
        <v>47</v>
      </c>
      <c r="H132" s="17">
        <f>SUM(E132*0.53*F132)</f>
        <v>543.78</v>
      </c>
    </row>
    <row r="133" spans="2:8" s="18" customFormat="1" ht="21" customHeight="1" x14ac:dyDescent="0.15">
      <c r="B133" s="14">
        <v>116</v>
      </c>
      <c r="C133" s="15" t="s">
        <v>137</v>
      </c>
      <c r="D133" s="16" t="s">
        <v>138</v>
      </c>
      <c r="E133" s="67">
        <v>2079</v>
      </c>
      <c r="F133" s="11">
        <v>1</v>
      </c>
      <c r="G133" s="11">
        <v>47</v>
      </c>
      <c r="H133" s="17">
        <f>SUM(E133*0.53*F133)</f>
        <v>1101.8700000000001</v>
      </c>
    </row>
    <row r="134" spans="2:8" s="18" customFormat="1" ht="21" customHeight="1" x14ac:dyDescent="0.15">
      <c r="B134" s="14">
        <v>117</v>
      </c>
      <c r="C134" s="15" t="s">
        <v>139</v>
      </c>
      <c r="D134" s="16" t="s">
        <v>140</v>
      </c>
      <c r="E134" s="22">
        <v>471</v>
      </c>
      <c r="F134" s="11">
        <v>1</v>
      </c>
      <c r="G134" s="11">
        <v>47</v>
      </c>
      <c r="H134" s="17">
        <f>SUM(E134*0.53*F134)</f>
        <v>249.63000000000002</v>
      </c>
    </row>
    <row r="135" spans="2:8" s="18" customFormat="1" ht="21" customHeight="1" x14ac:dyDescent="0.15">
      <c r="B135" s="14">
        <v>118</v>
      </c>
      <c r="C135" s="15" t="s">
        <v>141</v>
      </c>
      <c r="D135" s="16" t="s">
        <v>142</v>
      </c>
      <c r="E135" s="22">
        <v>518</v>
      </c>
      <c r="F135" s="11">
        <v>1</v>
      </c>
      <c r="G135" s="11">
        <v>47</v>
      </c>
      <c r="H135" s="17">
        <f>SUM(E135*0.53*F135)</f>
        <v>274.54000000000002</v>
      </c>
    </row>
    <row r="136" spans="2:8" ht="7.25" customHeight="1" x14ac:dyDescent="0.15">
      <c r="B136" s="78"/>
      <c r="C136" s="78"/>
      <c r="D136" s="78"/>
      <c r="E136" s="78"/>
      <c r="F136" s="78"/>
      <c r="G136" s="78"/>
      <c r="H136" s="78"/>
    </row>
    <row r="137" spans="2:8" ht="13.25" customHeight="1" x14ac:dyDescent="0.15">
      <c r="B137" s="76" t="s">
        <v>17</v>
      </c>
      <c r="C137" s="76"/>
      <c r="D137" s="76"/>
      <c r="E137" s="76"/>
      <c r="F137" s="76"/>
      <c r="G137" s="76"/>
      <c r="H137" s="76"/>
    </row>
    <row r="138" spans="2:8" s="18" customFormat="1" ht="21" customHeight="1" x14ac:dyDescent="0.15">
      <c r="B138" s="14">
        <v>119</v>
      </c>
      <c r="C138" s="15" t="s">
        <v>131</v>
      </c>
      <c r="D138" s="16" t="s">
        <v>132</v>
      </c>
      <c r="E138" s="22">
        <v>254.1</v>
      </c>
      <c r="F138" s="11">
        <v>1</v>
      </c>
      <c r="G138" s="11">
        <v>47</v>
      </c>
      <c r="H138" s="17">
        <f>SUM(E138*0.53*F138)</f>
        <v>134.673</v>
      </c>
    </row>
    <row r="139" spans="2:8" s="18" customFormat="1" ht="21" customHeight="1" x14ac:dyDescent="0.15">
      <c r="B139" s="14">
        <v>120</v>
      </c>
      <c r="C139" s="15" t="s">
        <v>133</v>
      </c>
      <c r="D139" s="16" t="s">
        <v>212</v>
      </c>
      <c r="E139" s="22">
        <v>381.15</v>
      </c>
      <c r="F139" s="11">
        <v>1</v>
      </c>
      <c r="G139" s="11">
        <v>47</v>
      </c>
      <c r="H139" s="17">
        <f>SUM(E139*0.53*F139)</f>
        <v>202.0095</v>
      </c>
    </row>
    <row r="140" spans="2:8" ht="7.25" customHeight="1" x14ac:dyDescent="0.15">
      <c r="B140" s="78"/>
      <c r="C140" s="78"/>
      <c r="D140" s="78"/>
      <c r="E140" s="78"/>
      <c r="F140" s="78"/>
      <c r="G140" s="78"/>
      <c r="H140" s="78"/>
    </row>
    <row r="141" spans="2:8" ht="13.25" customHeight="1" x14ac:dyDescent="0.15">
      <c r="B141" s="79" t="s">
        <v>213</v>
      </c>
      <c r="C141" s="79"/>
      <c r="D141" s="79"/>
      <c r="E141" s="79"/>
      <c r="F141" s="79"/>
      <c r="G141" s="79"/>
      <c r="H141" s="79"/>
    </row>
    <row r="142" spans="2:8" s="18" customFormat="1" ht="16.25" customHeight="1" x14ac:dyDescent="0.15">
      <c r="B142" s="14">
        <v>121</v>
      </c>
      <c r="C142" s="15" t="s">
        <v>128</v>
      </c>
      <c r="D142" s="73" t="s">
        <v>35</v>
      </c>
      <c r="E142" s="22">
        <v>550</v>
      </c>
      <c r="F142" s="11">
        <v>1</v>
      </c>
      <c r="G142" s="11">
        <v>47</v>
      </c>
      <c r="H142" s="17">
        <f>SUM(E142*0.53*F142)</f>
        <v>291.5</v>
      </c>
    </row>
    <row r="143" spans="2:8" s="18" customFormat="1" ht="15.5" customHeight="1" x14ac:dyDescent="0.15">
      <c r="B143" s="14">
        <v>122</v>
      </c>
      <c r="C143" s="15" t="s">
        <v>129</v>
      </c>
      <c r="D143" s="73" t="s">
        <v>134</v>
      </c>
      <c r="E143" s="22">
        <v>0</v>
      </c>
      <c r="F143" s="11">
        <v>1</v>
      </c>
      <c r="G143" s="11">
        <v>47</v>
      </c>
      <c r="H143" s="17">
        <f>SUM(E143*0.53*F143)</f>
        <v>0</v>
      </c>
    </row>
    <row r="144" spans="2:8" s="18" customFormat="1" ht="17" customHeight="1" x14ac:dyDescent="0.15">
      <c r="B144" s="14">
        <v>123</v>
      </c>
      <c r="C144" s="15" t="s">
        <v>130</v>
      </c>
      <c r="D144" s="73" t="s">
        <v>53</v>
      </c>
      <c r="E144" s="66">
        <v>1295</v>
      </c>
      <c r="F144" s="11">
        <v>1</v>
      </c>
      <c r="G144" s="11">
        <v>47</v>
      </c>
      <c r="H144" s="17">
        <f>SUM(E144*0.53*F144)</f>
        <v>686.35</v>
      </c>
    </row>
    <row r="145" spans="2:8" s="18" customFormat="1" ht="21" customHeight="1" x14ac:dyDescent="0.15">
      <c r="B145" s="14">
        <v>124</v>
      </c>
      <c r="C145" s="15" t="s">
        <v>44</v>
      </c>
      <c r="D145" s="73" t="s">
        <v>45</v>
      </c>
      <c r="E145" s="22">
        <v>0</v>
      </c>
      <c r="F145" s="11">
        <v>1</v>
      </c>
      <c r="G145" s="11">
        <v>47</v>
      </c>
      <c r="H145" s="17">
        <f>SUM(E145*0.53*F145)</f>
        <v>0</v>
      </c>
    </row>
    <row r="146" spans="2:8" ht="9.5" customHeight="1" x14ac:dyDescent="0.15">
      <c r="B146" s="85"/>
      <c r="C146" s="85"/>
      <c r="D146" s="85"/>
      <c r="E146" s="85"/>
      <c r="F146" s="85"/>
      <c r="G146" s="85"/>
      <c r="H146" s="85"/>
    </row>
    <row r="147" spans="2:8" ht="15" customHeight="1" x14ac:dyDescent="0.15">
      <c r="B147" s="84" t="s">
        <v>18</v>
      </c>
      <c r="C147" s="76"/>
      <c r="D147" s="76"/>
      <c r="E147" s="76"/>
      <c r="F147" s="76"/>
      <c r="G147" s="76"/>
      <c r="H147" s="76"/>
    </row>
    <row r="148" spans="2:8" s="56" customFormat="1" ht="21" customHeight="1" x14ac:dyDescent="0.15">
      <c r="B148" s="50" t="s">
        <v>244</v>
      </c>
      <c r="C148" s="51"/>
      <c r="D148" s="52" t="s">
        <v>21</v>
      </c>
      <c r="E148" s="64">
        <v>225</v>
      </c>
      <c r="F148" s="62">
        <v>160</v>
      </c>
      <c r="G148" s="62" t="s">
        <v>22</v>
      </c>
      <c r="H148" s="65">
        <f>SUM(F148*E148)</f>
        <v>36000</v>
      </c>
    </row>
    <row r="149" spans="2:8" ht="14.75" customHeight="1" x14ac:dyDescent="0.15">
      <c r="B149" s="87"/>
      <c r="C149" s="87"/>
      <c r="D149" s="87"/>
      <c r="E149" s="87"/>
      <c r="F149" s="87"/>
      <c r="G149" s="87"/>
      <c r="H149" s="87"/>
    </row>
    <row r="150" spans="2:8" ht="17.25" customHeight="1" x14ac:dyDescent="0.15">
      <c r="B150" s="86"/>
      <c r="C150" s="86"/>
      <c r="D150" s="86"/>
      <c r="E150" s="81" t="s">
        <v>20</v>
      </c>
      <c r="F150" s="82"/>
      <c r="G150" s="83"/>
      <c r="H150" s="10">
        <f>SUM(H5:H149)</f>
        <v>125658.07509999999</v>
      </c>
    </row>
    <row r="152" spans="2:8" ht="24" customHeight="1" x14ac:dyDescent="0.15">
      <c r="B152" s="80" t="s">
        <v>19</v>
      </c>
      <c r="C152" s="80"/>
      <c r="D152" s="80"/>
      <c r="E152" s="80"/>
      <c r="F152" s="80"/>
      <c r="G152" s="80"/>
      <c r="H152" s="80"/>
    </row>
    <row r="153" spans="2:8" s="48" customFormat="1" ht="11" x14ac:dyDescent="0.15">
      <c r="B153" s="47" t="s">
        <v>214</v>
      </c>
      <c r="F153" s="49"/>
      <c r="G153" s="49"/>
    </row>
    <row r="154" spans="2:8" s="48" customFormat="1" ht="11" x14ac:dyDescent="0.15">
      <c r="B154" s="47" t="s">
        <v>246</v>
      </c>
      <c r="F154" s="49"/>
      <c r="G154" s="49"/>
    </row>
    <row r="155" spans="2:8" s="48" customFormat="1" ht="11" x14ac:dyDescent="0.15">
      <c r="B155" s="47" t="s">
        <v>247</v>
      </c>
      <c r="F155" s="49"/>
      <c r="G155" s="49"/>
    </row>
    <row r="156" spans="2:8" s="48" customFormat="1" ht="11" x14ac:dyDescent="0.15">
      <c r="B156" s="47" t="s">
        <v>248</v>
      </c>
      <c r="F156" s="49"/>
      <c r="G156" s="49"/>
    </row>
    <row r="157" spans="2:8" s="48" customFormat="1" ht="11" x14ac:dyDescent="0.15">
      <c r="B157" s="70" t="s">
        <v>245</v>
      </c>
      <c r="F157" s="49"/>
      <c r="G157" s="49"/>
    </row>
    <row r="158" spans="2:8" s="70" customFormat="1" ht="11" x14ac:dyDescent="0.15">
      <c r="C158" s="71" t="s">
        <v>249</v>
      </c>
      <c r="F158" s="72"/>
      <c r="G158" s="72"/>
    </row>
    <row r="159" spans="2:8" s="70" customFormat="1" ht="11" x14ac:dyDescent="0.15">
      <c r="C159" s="70" t="s">
        <v>183</v>
      </c>
      <c r="F159" s="72"/>
      <c r="G159" s="72"/>
    </row>
    <row r="160" spans="2:8" s="70" customFormat="1" ht="11" x14ac:dyDescent="0.15">
      <c r="C160" s="70" t="s">
        <v>184</v>
      </c>
      <c r="F160" s="72"/>
      <c r="G160" s="72"/>
    </row>
  </sheetData>
  <mergeCells count="25">
    <mergeCell ref="B152:H152"/>
    <mergeCell ref="E150:G150"/>
    <mergeCell ref="B147:H147"/>
    <mergeCell ref="B146:H146"/>
    <mergeCell ref="B150:D150"/>
    <mergeCell ref="B149:H149"/>
    <mergeCell ref="B140:H140"/>
    <mergeCell ref="B141:H141"/>
    <mergeCell ref="B136:H136"/>
    <mergeCell ref="B137:H137"/>
    <mergeCell ref="B131:H131"/>
    <mergeCell ref="B130:H130"/>
    <mergeCell ref="B113:C113"/>
    <mergeCell ref="B105:H105"/>
    <mergeCell ref="B106:H106"/>
    <mergeCell ref="B107:H107"/>
    <mergeCell ref="B42:C42"/>
    <mergeCell ref="B13:C13"/>
    <mergeCell ref="B3:H3"/>
    <mergeCell ref="B4:H4"/>
    <mergeCell ref="B90:C90"/>
    <mergeCell ref="B77:C77"/>
    <mergeCell ref="B65:H65"/>
    <mergeCell ref="B66:H66"/>
    <mergeCell ref="B67:H67"/>
  </mergeCells>
  <phoneticPr fontId="16" type="noConversion"/>
  <pageMargins left="0.7" right="0.7" top="0.75" bottom="0.75" header="0.3" footer="0.3"/>
  <pageSetup fitToHeight="0" orientation="portrait" r:id="rId1"/>
  <headerFooter>
    <oddHeader>&amp;F</oddHeader>
    <oddFooter>Page &amp;P of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3" x14ac:dyDescent="0.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A75F0F7CC326840BA55E38D8E5EBD52" ma:contentTypeVersion="4" ma:contentTypeDescription="Create a new document." ma:contentTypeScope="" ma:versionID="b5c8314545a4884ba4e21bde6d0b4e0f">
  <xsd:schema xmlns:xsd="http://www.w3.org/2001/XMLSchema" xmlns:xs="http://www.w3.org/2001/XMLSchema" xmlns:p="http://schemas.microsoft.com/office/2006/metadata/properties" xmlns:ns2="31fb7f7b-c747-496e-9a72-e589e5a5ad21" xmlns:ns3="02eda22c-cbb2-4a4e-b388-6c54836acefa" targetNamespace="http://schemas.microsoft.com/office/2006/metadata/properties" ma:root="true" ma:fieldsID="666bf789f0401a11f8d58f613a813b21" ns2:_="" ns3:_="">
    <xsd:import namespace="31fb7f7b-c747-496e-9a72-e589e5a5ad21"/>
    <xsd:import namespace="02eda22c-cbb2-4a4e-b388-6c54836acef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fb7f7b-c747-496e-9a72-e589e5a5ad2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eda22c-cbb2-4a4e-b388-6c54836acef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FA1EAA1-A998-4A58-9E4D-F03E5F3F2DC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B54FBF9-3373-4F59-93B6-40AD6558C9AD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31fb7f7b-c747-496e-9a72-e589e5a5ad21"/>
    <ds:schemaRef ds:uri="http://schemas.openxmlformats.org/package/2006/metadata/core-properties"/>
    <ds:schemaRef ds:uri="http://purl.org/dc/dcmitype/"/>
    <ds:schemaRef ds:uri="02eda22c-cbb2-4a4e-b388-6c54836acefa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168BBE4C-AD78-46E2-9CD5-C844CC3C862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1fb7f7b-c747-496e-9a72-e589e5a5ad21"/>
    <ds:schemaRef ds:uri="02eda22c-cbb2-4a4e-b388-6c54836acef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Table 1</vt:lpstr>
      <vt:lpstr>Sheet1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subject>Report</dc:subject>
  <dc:creator>Oliver, Brian K.</dc:creator>
  <cp:keywords/>
  <dc:description/>
  <cp:lastModifiedBy>Microsoft Office User</cp:lastModifiedBy>
  <cp:revision/>
  <cp:lastPrinted>2019-10-19T12:37:53Z</cp:lastPrinted>
  <dcterms:created xsi:type="dcterms:W3CDTF">2019-09-16T20:32:20Z</dcterms:created>
  <dcterms:modified xsi:type="dcterms:W3CDTF">2019-10-21T17:27:16Z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0x010100AA75F0F7CC326840BA55E38D8E5EBD52</vt:lpwstr>
  </property>
</Properties>
</file>