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arryl.Stewart\OneDrive - State of Maine\Desktop\CARES Holding Tank\7-22-20\3-1-21 CARES\"/>
    </mc:Choice>
  </mc:AlternateContent>
  <xr:revisionPtr revIDLastSave="1" documentId="8_{8A1E19DA-661C-4F6A-A3D1-5B76B8C9AA1C}" xr6:coauthVersionLast="44" xr6:coauthVersionMax="44" xr10:uidLastSave="{11A6CFCB-F177-42E4-A27B-109A5C7E5A25}"/>
  <bookViews>
    <workbookView xWindow="-28920" yWindow="-120" windowWidth="29040" windowHeight="17640" xr2:uid="{8600ED2D-FF91-430D-860C-47928E121A1C}"/>
  </bookViews>
  <sheets>
    <sheet name="CARES" sheetId="1" r:id="rId1"/>
  </sheets>
  <definedNames>
    <definedName name="__NST01" localSheetId="0">#REF!</definedName>
    <definedName name="__NST01">#REF!</definedName>
    <definedName name="_Fill" localSheetId="0" hidden="1">#REF!</definedName>
    <definedName name="_Fill" hidden="1">#REF!</definedName>
    <definedName name="_NST01" localSheetId="0">#REF!</definedName>
    <definedName name="_NST01">#REF!</definedName>
    <definedName name="BOB">#REF!</definedName>
    <definedName name="d" localSheetId="0" hidden="1">#REF!</definedName>
    <definedName name="d" hidden="1">#REF!</definedName>
    <definedName name="dfds">#REF!</definedName>
    <definedName name="ee" localSheetId="0">#REF!</definedName>
    <definedName name="ee">#REF!</definedName>
    <definedName name="Five" localSheetId="0">#REF!</definedName>
    <definedName name="Five">#REF!</definedName>
    <definedName name="Four" localSheetId="0" hidden="1">#REF!</definedName>
    <definedName name="Four" hidden="1">#REF!</definedName>
    <definedName name="HTML1_1" hidden="1">"'[IB98-1.XLS]IB98-4'!$A$1:$I$75"</definedName>
    <definedName name="HTML1_10" hidden="1">""</definedName>
    <definedName name="HTML1_11" hidden="1">1</definedName>
    <definedName name="HTML1_12" hidden="1">"G:\ISSBR\IB98\MyHTML.htm"</definedName>
    <definedName name="HTML1_13" hidden="1">#N/A</definedName>
    <definedName name="HTML1_14" hidden="1">#N/A</definedName>
    <definedName name="HTML1_15" hidden="1">#N/A</definedName>
    <definedName name="HTML1_2" hidden="1">1</definedName>
    <definedName name="HTML1_3" hidden="1">""</definedName>
    <definedName name="HTML1_4" hidden="1">"Table 1--Populations of States and Regions, 1990 - 1997"</definedName>
    <definedName name="HTML1_5" hidden="1">"(populations in thousands)"</definedName>
    <definedName name="HTML1_6" hidden="1">1</definedName>
    <definedName name="HTML1_7" hidden="1">-4146</definedName>
    <definedName name="HTML1_8" hidden="1">""</definedName>
    <definedName name="HTML1_9" hidden="1">""</definedName>
    <definedName name="HTML2_1" hidden="1">"'[IB98-1.XLS]Ib98-1T1'!$A$4:$M$74"</definedName>
    <definedName name="HTML2_10" hidden="1">""</definedName>
    <definedName name="HTML2_11" hidden="1">1</definedName>
    <definedName name="HTML2_12" hidden="1">"G:\ffishtml\ffissubs\ib98\ib98-1a.htm"</definedName>
    <definedName name="HTML2_13" hidden="1">#N/A</definedName>
    <definedName name="HTML2_14" hidden="1">#N/A</definedName>
    <definedName name="HTML2_15" hidden="1">#N/A</definedName>
    <definedName name="HTML2_2" hidden="1">1</definedName>
    <definedName name="HTML2_3" hidden="1">""</definedName>
    <definedName name="HTML2_4" hidden="1">"Table 1--Populations of States and Regions, 1990 - 1997"</definedName>
    <definedName name="HTML2_5" hidden="1">"(population in thousands)"</definedName>
    <definedName name="HTML2_6" hidden="1">1</definedName>
    <definedName name="HTML2_7" hidden="1">-4146</definedName>
    <definedName name="HTML2_8" hidden="1">""</definedName>
    <definedName name="HTML2_9" hidden="1">""</definedName>
    <definedName name="HTML3_1" hidden="1">"'[IB98-1.XLS]Ib98-1T2'!$A$3:$I$74"</definedName>
    <definedName name="HTML3_10" hidden="1">""</definedName>
    <definedName name="HTML3_11" hidden="1">1</definedName>
    <definedName name="HTML3_12" hidden="1">"G:\ffishtml\ffissubs\ib98\ib98-1b.htm"</definedName>
    <definedName name="HTML3_13" hidden="1">#N/A</definedName>
    <definedName name="HTML3_14" hidden="1">#N/A</definedName>
    <definedName name="HTML3_15" hidden="1">#N/A</definedName>
    <definedName name="HTML3_2" hidden="1">1</definedName>
    <definedName name="HTML3_3" hidden="1">""</definedName>
    <definedName name="HTML3_4" hidden="1">"Table 2--Percent and Share of Total National Population by State and Region, 1990 - 1997"</definedName>
    <definedName name="HTML3_5" hidden="1">""</definedName>
    <definedName name="HTML3_6" hidden="1">1</definedName>
    <definedName name="HTML3_7" hidden="1">-4146</definedName>
    <definedName name="HTML3_8" hidden="1">""</definedName>
    <definedName name="HTML3_9" hidden="1">""</definedName>
    <definedName name="HTML4_1" hidden="1">"'[IB98-1.XLS]Ib98-1T3'!$A$4:$K$67"</definedName>
    <definedName name="HTML4_10" hidden="1">""</definedName>
    <definedName name="HTML4_11" hidden="1">1</definedName>
    <definedName name="HTML4_12" hidden="1">"G:\ffishtml\ffissubs\ib98\ib98-1c.htm"</definedName>
    <definedName name="HTML4_13" hidden="1">#N/A</definedName>
    <definedName name="HTML4_14" hidden="1">#N/A</definedName>
    <definedName name="HTML4_15" hidden="1">#N/A</definedName>
    <definedName name="HTML4_2" hidden="1">1</definedName>
    <definedName name="HTML4_3" hidden="1">""</definedName>
    <definedName name="HTML4_4" hidden="1">"Table 3--State Private Activity Bond Limitations, 1994 - 1998"</definedName>
    <definedName name="HTML4_5" hidden="1">"(calendar years, dollars in thousands)"</definedName>
    <definedName name="HTML4_6" hidden="1">1</definedName>
    <definedName name="HTML4_7" hidden="1">-4146</definedName>
    <definedName name="HTML4_8" hidden="1">""</definedName>
    <definedName name="HTML4_9" hidden="1">""</definedName>
    <definedName name="HTML5_1" hidden="1">"'[IB98-1.XLS]Ib98-1T4'!$A$4:$M$77"</definedName>
    <definedName name="HTML5_10" hidden="1">""</definedName>
    <definedName name="HTML5_11" hidden="1">1</definedName>
    <definedName name="HTML5_12" hidden="1">"G:\ffishtml\ffissubs\IB98\ib98-1d.htm"</definedName>
    <definedName name="HTML5_13" hidden="1">#N/A</definedName>
    <definedName name="HTML5_14" hidden="1">#N/A</definedName>
    <definedName name="HTML5_15" hidden="1">#N/A</definedName>
    <definedName name="HTML5_2" hidden="1">1</definedName>
    <definedName name="HTML5_3" hidden="1">""</definedName>
    <definedName name="HTML5_4" hidden="1">"Table 4--Potential Impact on Title XX Allocations of 1997 Population Data"</definedName>
    <definedName name="HTML5_5" hidden="1">"(federal fiscal years, dollars in thousands)"</definedName>
    <definedName name="HTML5_6" hidden="1">1</definedName>
    <definedName name="HTML5_7" hidden="1">-4146</definedName>
    <definedName name="HTML5_8" hidden="1">""</definedName>
    <definedName name="HTML5_9" hidden="1">""</definedName>
    <definedName name="HTMLCount" hidden="1">5</definedName>
    <definedName name="MISC" localSheetId="0">#REF!</definedName>
    <definedName name="MISC">#REF!</definedName>
    <definedName name="NST01" localSheetId="0">#REF!</definedName>
    <definedName name="NST01">#REF!</definedName>
    <definedName name="One" localSheetId="0">#REF!</definedName>
    <definedName name="One">#REF!</definedName>
    <definedName name="opening" localSheetId="0">#REF!</definedName>
    <definedName name="opening">#REF!</definedName>
    <definedName name="_xlnm.Print_Area" localSheetId="0">CARES!$A$1:$N$86</definedName>
    <definedName name="_xlnm.Print_Area">#REF!</definedName>
    <definedName name="PRINT_AREA_MI" localSheetId="0">#REF!</definedName>
    <definedName name="PRINT_AREA_MI">#REF!</definedName>
    <definedName name="_xlnm.Print_Titles" localSheetId="0">CARES!$1:$5</definedName>
    <definedName name="Seven" localSheetId="0">#REF!</definedName>
    <definedName name="Seven">#REF!</definedName>
    <definedName name="Six" localSheetId="0">#REF!</definedName>
    <definedName name="Six">#REF!</definedName>
    <definedName name="Table_1" localSheetId="0">#REF!</definedName>
    <definedName name="Table_1">#REF!</definedName>
    <definedName name="Table_2" localSheetId="0">#REF!</definedName>
    <definedName name="Table_2">#REF!</definedName>
    <definedName name="Table_2._Analysis" localSheetId="0">#REF!</definedName>
    <definedName name="Table_2._Analysis">#REF!</definedName>
    <definedName name="Table_3" localSheetId="0">#REF!</definedName>
    <definedName name="Table_3">#REF!</definedName>
    <definedName name="Table_3_Analysis" localSheetId="0">#REF!</definedName>
    <definedName name="Table_3_Analysis">#REF!</definedName>
    <definedName name="Table_4" localSheetId="0">#REF!</definedName>
    <definedName name="Table_4">#REF!</definedName>
    <definedName name="Table_4_Analysis" localSheetId="0">#REF!</definedName>
    <definedName name="Table_4_Analysis">#REF!</definedName>
    <definedName name="Table_5" localSheetId="0">#REF!</definedName>
    <definedName name="Table_5">#REF!</definedName>
    <definedName name="Table_5_Analysis" localSheetId="0">#REF!</definedName>
    <definedName name="Table_5_Analysis">#REF!</definedName>
    <definedName name="Table_min" localSheetId="0">#REF!</definedName>
    <definedName name="Table_min">#REF!</definedName>
    <definedName name="table1" localSheetId="0">#REF!</definedName>
    <definedName name="table1">#REF!</definedName>
    <definedName name="table2" localSheetId="0">#REF!</definedName>
    <definedName name="table2">#REF!</definedName>
    <definedName name="table3" localSheetId="0">#REF!</definedName>
    <definedName name="table3">#REF!</definedName>
    <definedName name="table4" localSheetId="0">#REF!</definedName>
    <definedName name="table4">#REF!</definedName>
    <definedName name="table5" localSheetId="0">#REF!</definedName>
    <definedName name="table5">#REF!</definedName>
    <definedName name="Tablec" localSheetId="0">#REF!</definedName>
    <definedName name="Tablec">#REF!</definedName>
    <definedName name="Tabled" localSheetId="0">#REF!</definedName>
    <definedName name="Tabled">#REF!</definedName>
    <definedName name="Tablemin" localSheetId="0">#REF!</definedName>
    <definedName name="Tablemin">#REF!</definedName>
    <definedName name="test" localSheetId="0">#REF!</definedName>
    <definedName name="test">#REF!</definedName>
    <definedName name="testestest" localSheetId="0">#REF!</definedName>
    <definedName name="testestest">#REF!</definedName>
    <definedName name="Three" localSheetId="0">#REF!</definedName>
    <definedName name="Three">#REF!</definedName>
    <definedName name="TWO" localSheetId="0">#REF!</definedName>
    <definedName name="TW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3" i="1" l="1"/>
  <c r="H83" i="1"/>
  <c r="G83" i="1"/>
  <c r="J82" i="1"/>
  <c r="J81" i="1"/>
  <c r="J79" i="1"/>
  <c r="J77" i="1"/>
  <c r="J76" i="1"/>
  <c r="J75" i="1"/>
  <c r="J74" i="1"/>
  <c r="J72" i="1"/>
  <c r="J63" i="1"/>
  <c r="J62" i="1"/>
  <c r="J61" i="1"/>
  <c r="J60" i="1"/>
  <c r="J59" i="1"/>
  <c r="J58" i="1"/>
  <c r="J57" i="1"/>
  <c r="J56" i="1"/>
  <c r="J55" i="1"/>
  <c r="J54" i="1"/>
  <c r="J52" i="1"/>
  <c r="J48" i="1"/>
  <c r="J46" i="1"/>
  <c r="G46" i="1"/>
  <c r="J45" i="1"/>
  <c r="J44" i="1"/>
  <c r="J41" i="1"/>
  <c r="J33" i="1"/>
  <c r="G33" i="1"/>
  <c r="J32" i="1"/>
  <c r="J31" i="1"/>
  <c r="J29" i="1"/>
  <c r="J28" i="1"/>
  <c r="J27" i="1"/>
  <c r="J26" i="1"/>
  <c r="J25" i="1"/>
  <c r="J24" i="1"/>
  <c r="J23" i="1"/>
  <c r="J22" i="1"/>
  <c r="J21" i="1"/>
  <c r="J18" i="1"/>
  <c r="J16" i="1"/>
  <c r="J15" i="1"/>
  <c r="J14" i="1"/>
  <c r="J13" i="1"/>
  <c r="J12" i="1"/>
  <c r="J10" i="1"/>
  <c r="G10" i="1"/>
  <c r="J9" i="1"/>
  <c r="J8" i="1"/>
  <c r="J7" i="1"/>
  <c r="J6" i="1"/>
  <c r="J83" i="1" s="1"/>
</calcChain>
</file>

<file path=xl/sharedStrings.xml><?xml version="1.0" encoding="utf-8"?>
<sst xmlns="http://schemas.openxmlformats.org/spreadsheetml/2006/main" count="352" uniqueCount="302">
  <si>
    <t>Accounts, Financial Orders and Expenditures for COVID Related Federal Awards (non-CRF)</t>
  </si>
  <si>
    <t>UPDATED:</t>
  </si>
  <si>
    <t>State of Maine Agency Account</t>
  </si>
  <si>
    <t>COVID Related Federal Awards</t>
  </si>
  <si>
    <t>Amounts Obligated through February 28, 2021</t>
  </si>
  <si>
    <t>Financial Orders Approved by the Governor*</t>
  </si>
  <si>
    <t>Funding Distribution Method</t>
  </si>
  <si>
    <t>Umbrella</t>
  </si>
  <si>
    <t>Account</t>
  </si>
  <si>
    <t>Account Name</t>
  </si>
  <si>
    <t>Program</t>
  </si>
  <si>
    <t>Public Law Citation</t>
  </si>
  <si>
    <t>CFDA</t>
  </si>
  <si>
    <t>Amount</t>
  </si>
  <si>
    <t>Expended Amount</t>
  </si>
  <si>
    <t>Encumbered Amount</t>
  </si>
  <si>
    <t>Total Obligated</t>
  </si>
  <si>
    <t>FO#</t>
  </si>
  <si>
    <t>Gov Approved</t>
  </si>
  <si>
    <t>Purpose</t>
  </si>
  <si>
    <t>AGR</t>
  </si>
  <si>
    <t>013-01A-0393-03</t>
  </si>
  <si>
    <t>CARES Bureau of Agriculture</t>
  </si>
  <si>
    <t>Emergency Food Assistance Program (TEFAP)</t>
  </si>
  <si>
    <t>P.L. 116-127, Div. A Title I</t>
  </si>
  <si>
    <t>10.568, 10.569</t>
  </si>
  <si>
    <t>CV0084 F1</t>
  </si>
  <si>
    <t>Provide emergency food assistance to food banks, food pantries, and other organizations throughout the State.</t>
  </si>
  <si>
    <t xml:space="preserve">Pass through to local food assistance organizations </t>
  </si>
  <si>
    <t>P.L. 116-136, Div. B Title I</t>
  </si>
  <si>
    <t>ARV</t>
  </si>
  <si>
    <t>013-94W-0176-22</t>
  </si>
  <si>
    <t>CARES NEA</t>
  </si>
  <si>
    <t>National Endowment for the Arts</t>
  </si>
  <si>
    <t>P.L. 116-136, Div. B Title VII</t>
  </si>
  <si>
    <t>45.024+</t>
  </si>
  <si>
    <t>CV0036 F1</t>
  </si>
  <si>
    <t>Provide grants to the nonprofit arts sector for activities related to COVID-19</t>
  </si>
  <si>
    <t>Awards to the State of Maine nonprofit arts sector</t>
  </si>
  <si>
    <t>DEF</t>
  </si>
  <si>
    <t>013-15A-0214-33</t>
  </si>
  <si>
    <t>CARES Disaster Assistance</t>
  </si>
  <si>
    <t>Emergency Performance Management Grant - Supplemental</t>
  </si>
  <si>
    <t>P.L. 116-136, Div. B Title VI</t>
  </si>
  <si>
    <t>CV0007 F0</t>
  </si>
  <si>
    <t>Management and project costs at State and local level associated with planning and preparing for future COVID events</t>
  </si>
  <si>
    <t>Distributions to local governments through requests to MEMA for eligible projects where local match can be met</t>
  </si>
  <si>
    <t>Public Assistance (PA) Grants (obligations to date)**</t>
  </si>
  <si>
    <t>P.L. 116-136, Div. B Title VI [P.L. 93-288 (1974), FEMA-4522-DR-ME]</t>
  </si>
  <si>
    <t>CV0039 F1 CV0119 F1</t>
  </si>
  <si>
    <t>6/22/2020 10/22/2020</t>
  </si>
  <si>
    <t>Provide funding to Maine Emergency Management Agency to implement the Public Assistance Program under the Hazard Mitigation Grant Program for COVID-19</t>
  </si>
  <si>
    <t>Reimbursement payments to qualifying entities for FEMA approved COVID-19 response activities</t>
  </si>
  <si>
    <t>ECC</t>
  </si>
  <si>
    <t>015-19A-0587-22</t>
  </si>
  <si>
    <t>CARES DECD</t>
  </si>
  <si>
    <t>CDBG - State (awards to date)</t>
  </si>
  <si>
    <t>P.L. 116-136, Div. B Title XII</t>
  </si>
  <si>
    <t>CV0060 F1 CV0150 F1</t>
  </si>
  <si>
    <t>7/16/2020 12/3/2020</t>
  </si>
  <si>
    <t>Provide funding for three efforts: the development of a micro-enterprise program to make one-time working capital grants based on lost revenue; a partnership with the largest food bank in the state to purchase food and increase supply and access to food; and the development of a 3-month living expense program (rent and utilities assistance) delivered through Community Action Agencies</t>
  </si>
  <si>
    <t>Grant awards</t>
  </si>
  <si>
    <t>EDU</t>
  </si>
  <si>
    <t>013-05A-Z081-90</t>
  </si>
  <si>
    <t>CARES Elementary and Secondary School Emergency Relief Fund</t>
  </si>
  <si>
    <t>K-12 Fund</t>
  </si>
  <si>
    <t>P.L. 116-136, Div. B Title VIII</t>
  </si>
  <si>
    <t>84.425D</t>
  </si>
  <si>
    <t>CV0004 F0 CV0040 F1 CV0098 F1 CV0128 F1 CV0191 F1 CV0192 F1 CV0199 F1</t>
  </si>
  <si>
    <t>4/30/2020 6/22/2020 9/22/2020 10/6/2020 1/28/2021 1/28/2021 2/25/2021</t>
  </si>
  <si>
    <t>Local education agencies' and Unorganized Territories activities and related to COVID-19, i.e. sanitation, preparedness and response, distance learning, professional development; and, provide funding for temporary administrative positions to oversee and carry out the grant requirements</t>
  </si>
  <si>
    <t xml:space="preserve">Distributions to local education agencies via formula as a passthrough from Dept of Education, awards to the Unorganized Territories, administrative programmatic payments </t>
  </si>
  <si>
    <t>013-05C-0220-38</t>
  </si>
  <si>
    <t>CARES Education in the Unorganized Territory</t>
  </si>
  <si>
    <t>CV0131 F1</t>
  </si>
  <si>
    <t>013-05A-Z081-91</t>
  </si>
  <si>
    <t>CARES Governor's Emergency Education Relief Fund</t>
  </si>
  <si>
    <t>Governor's Fund</t>
  </si>
  <si>
    <t>84.425C</t>
  </si>
  <si>
    <t>CV0005 F0 CV0041 F1 CV0193 F1</t>
  </si>
  <si>
    <t>4/30/2020 6/18/2020 1/28/2021</t>
  </si>
  <si>
    <t>Support local education agencies through the purchase of portable devices and related services for students and other support for remote learning; and, provide funding for temporary administrative positions to oversee and carry out the grant requirements</t>
  </si>
  <si>
    <t xml:space="preserve">New contracts </t>
  </si>
  <si>
    <t>013-05A-Z081-92</t>
  </si>
  <si>
    <t>CARES Rethinking Remote Education Venture</t>
  </si>
  <si>
    <t>Rethink K-12 Education Models (REM)</t>
  </si>
  <si>
    <t>84.425B</t>
  </si>
  <si>
    <t>CV0097 F1 CV0098 F1</t>
  </si>
  <si>
    <t>9/22/2020 9/22/2020</t>
  </si>
  <si>
    <t>Provide funding to generate innovative remote learning models. Funds will be used to support the design of multiple remote learning pilot projects, professional development and training, and development of a community of practice platform for open sharing of these innovative remote learning models.</t>
  </si>
  <si>
    <t>Administrative programmatic payments &amp; distributions to local educational agencies</t>
  </si>
  <si>
    <t>013-05A-Z078-15</t>
  </si>
  <si>
    <t>CARES Child Nutrition Program</t>
  </si>
  <si>
    <t>Child Nutrition - CNP CARES Grants to States</t>
  </si>
  <si>
    <t>P.L. 116-136, Div. B Title 1</t>
  </si>
  <si>
    <t>CV0022 F0 CV0042 F1 CV0072 F1</t>
  </si>
  <si>
    <t>6/18/2020 6/22/2020 7/30/2020</t>
  </si>
  <si>
    <t>Reimburse school districts for providing meals during the COVID-19 pandemic</t>
  </si>
  <si>
    <t>Reimbursement payments to school districts</t>
  </si>
  <si>
    <t>HOV</t>
  </si>
  <si>
    <t>013-99H-0442-06</t>
  </si>
  <si>
    <t>CARES Emergency Rental Assistance</t>
  </si>
  <si>
    <t>Emergency Rental Assistance*</t>
  </si>
  <si>
    <t>P.L. 116-260, Div. N Title V</t>
  </si>
  <si>
    <t>21.019</t>
  </si>
  <si>
    <t>CV0197 F1</t>
  </si>
  <si>
    <t>Provide financial assistance to eligible households that are unable to pay their rent and utilities</t>
  </si>
  <si>
    <t>Rental assistance payments</t>
  </si>
  <si>
    <t>HUL</t>
  </si>
  <si>
    <t>013-94H-0150-03</t>
  </si>
  <si>
    <t>CARES Human Rights Commission</t>
  </si>
  <si>
    <t>Fair Housing Assistance Program (awards to date)</t>
  </si>
  <si>
    <t>CV0155 F1</t>
  </si>
  <si>
    <t xml:space="preserve">Provide funding to produce a multimedia PSA and informational video for the general public covering Maine COVID-19 discrimination topics and resources. Additionally, funding provides reimbursement for COVID-related technology expenditures. </t>
  </si>
  <si>
    <t>New contract and administrative programmatic payments</t>
  </si>
  <si>
    <t>HUM</t>
  </si>
  <si>
    <t>013-10A-0140-02</t>
  </si>
  <si>
    <t>CARES Office of Aging and Disability Services Central Office</t>
  </si>
  <si>
    <t>Supportive Services</t>
  </si>
  <si>
    <t>CV0009 F0 CV0043 F1 CV0051 F1 CV0087 F1</t>
  </si>
  <si>
    <t>5/29/2020 6/5/2020 7/2/2020 8/26/2020</t>
  </si>
  <si>
    <t>Provide services such as home delivered meals, delivery of groceries and prescriptions, assistive technology, etc.</t>
  </si>
  <si>
    <t>Existing provider contracts</t>
  </si>
  <si>
    <t>Congregate and Home-Delivered Meals</t>
  </si>
  <si>
    <t>P.L. 116-127, Div. A Title V</t>
  </si>
  <si>
    <t>P.L. 116-260, Div. N, Title VII</t>
  </si>
  <si>
    <t>Family Caregivers</t>
  </si>
  <si>
    <t>Protection of Vulnerable Older Americans</t>
  </si>
  <si>
    <t>93.041, 93.042</t>
  </si>
  <si>
    <t>Aging and Disability Resource Centers (awards to date)</t>
  </si>
  <si>
    <t>013-10A-0143-19</t>
  </si>
  <si>
    <t>CARES Federal Project Grants - COVID-19</t>
  </si>
  <si>
    <t>Small Rural Hospital Improvement Program</t>
  </si>
  <si>
    <t>CV0015 F0</t>
  </si>
  <si>
    <t>Clinical services, equipment purchases and other operational expenses for rural hospitals in response to COVID-19</t>
  </si>
  <si>
    <t>Ryan White HIV/AIDS - Part B</t>
  </si>
  <si>
    <t>P.L. 116-123, Div. A Title III</t>
  </si>
  <si>
    <t>CV0014 F0</t>
  </si>
  <si>
    <t>Preventing, preparing for and responding to COVID-19 for Ryan White HIV/AIDS program recipients</t>
  </si>
  <si>
    <t>Epidemiology and Laboratory Capacity for Infectious Diseases (ELC); ELC; CDC Testing Funds</t>
  </si>
  <si>
    <t>P.L. 116-123, Div. A Title III; P.L. 116-136, Div. B Title VIII; P.L. 116-139, Division B Title I</t>
  </si>
  <si>
    <t>CV0018 F0</t>
  </si>
  <si>
    <t>Temporary staffing services, contact tracing, COVID-19 test processing and the necessary materials to conduct such testing</t>
  </si>
  <si>
    <t>New contracts</t>
  </si>
  <si>
    <t>CV0019 F0</t>
  </si>
  <si>
    <t xml:space="preserve">Purchase diagnostic equipment for use in the health and environmental testing laboratory to expand COVID-19 testing and a medical grade freezer for vaccine storage </t>
  </si>
  <si>
    <t>Direct equipment purchase</t>
  </si>
  <si>
    <t>CV0127 F1</t>
  </si>
  <si>
    <t>CV0160 F1</t>
  </si>
  <si>
    <t>CV0195 F1</t>
  </si>
  <si>
    <t>CV0024 F0</t>
  </si>
  <si>
    <t>Encumber/modify contracts to perform COVID-19 contact tracing, temporary staffing services, test processing in the Maine Health and Environmental Testing Laboratory (HETL), testing supplies and payroll</t>
  </si>
  <si>
    <t>New and existing service contracts and payroll expenditures</t>
  </si>
  <si>
    <t>CV0053 F1</t>
  </si>
  <si>
    <t>CV0201 F1</t>
  </si>
  <si>
    <t>Crisis Response Cooperative Agreement</t>
  </si>
  <si>
    <t>CV0024 F0 CV0052 F1 CV0106 F1</t>
  </si>
  <si>
    <t>6/18/2020 7/2/2020 8/26/2020</t>
  </si>
  <si>
    <t>National Bioterrorism Hospital Preparedness Program</t>
  </si>
  <si>
    <t>Influenza Season Early Preparedness</t>
  </si>
  <si>
    <t>CV0160 F1 CV0201 F1</t>
  </si>
  <si>
    <t>12/3/2020 2/25/2021</t>
  </si>
  <si>
    <t>Funds are used to increase the number of children and adolescents vaccinated against vaccine preventable diseases and purchase a medical grade freezer for vaccine storage</t>
  </si>
  <si>
    <t>Administrative programmatic payments, enrolled provider payments &amp; direct equipment purchase</t>
  </si>
  <si>
    <t>015-10A-0563-02</t>
  </si>
  <si>
    <t>CARES Child Care Development Fund Block Grant</t>
  </si>
  <si>
    <t>Child Care and Development Block Grant</t>
  </si>
  <si>
    <t>P.L. 116-136, Div. B Title VIII &amp; P.L. 116-260, Div M Title III</t>
  </si>
  <si>
    <t>CV0017 F0 CV0073 F1</t>
  </si>
  <si>
    <t>6/5/2020 7/30/2020</t>
  </si>
  <si>
    <t>Child care subsidy payments for providers with decreased enrollment or closures due to the coronavirus &amp; child care assistance to employees considered essential without regard to income eligibility requirements</t>
  </si>
  <si>
    <t>015-10A-0716-02</t>
  </si>
  <si>
    <t>CARES Community Services Block Grant</t>
  </si>
  <si>
    <t>Community Services Block Grant</t>
  </si>
  <si>
    <t>CV0016 F0 CV0061 F1 CV0062 F1 CV0074 F1</t>
  </si>
  <si>
    <t>6/5/2020 7/16/2020 7/16/2020 7/30/2020</t>
  </si>
  <si>
    <t>Support Community Action Plan (CAP) agencies to assist communities within the state</t>
  </si>
  <si>
    <t>013-10A-0139-04</t>
  </si>
  <si>
    <t>CARES Child Welfare Services</t>
  </si>
  <si>
    <t>Child Welfare Services</t>
  </si>
  <si>
    <t>93.645</t>
  </si>
  <si>
    <t>CV0025 F0 CV0054 F1</t>
  </si>
  <si>
    <t>6/18/2020 7/2/2020</t>
  </si>
  <si>
    <t>Provide funding for youth aging out of the child welfare system and experiencing additional barriers to self-sufficiency</t>
  </si>
  <si>
    <t>Child welfare payments</t>
  </si>
  <si>
    <t>013-10A-0228-02</t>
  </si>
  <si>
    <t>CARES Federal Funds</t>
  </si>
  <si>
    <t>Family Violence Prevention</t>
  </si>
  <si>
    <t>93.671</t>
  </si>
  <si>
    <t>CV0055 F1</t>
  </si>
  <si>
    <t>Provide funding for support services related to domestic violence resource centers</t>
  </si>
  <si>
    <t>Existing provider contract</t>
  </si>
  <si>
    <t>013-10A-Z036-07</t>
  </si>
  <si>
    <t>CARES Act Title XVIII NLTC</t>
  </si>
  <si>
    <t>State Survey and Certification (awards to date)</t>
  </si>
  <si>
    <t>CV0093 F1</t>
  </si>
  <si>
    <t>Provide funding to conduct survey and certification activities related to the COVID-19 response, prioritizing the surveillance of nursing homes with community spread</t>
  </si>
  <si>
    <t>014-10A-Z226-26</t>
  </si>
  <si>
    <t>Dorothea Dix Psychiatric Center Reimbursement</t>
  </si>
  <si>
    <t>P.L. 116-127, Div. B</t>
  </si>
  <si>
    <t>CV0159 F1</t>
  </si>
  <si>
    <t>Provide funding to purchase air filtration units for the hospital</t>
  </si>
  <si>
    <t>Direct purchase</t>
  </si>
  <si>
    <t>013-10A-0143-20</t>
  </si>
  <si>
    <t>CARES Woment, Infants and Children Federal Project Grants</t>
  </si>
  <si>
    <t>Supplemental Nutrition Program for Women, Infants, and Children (WIC)</t>
  </si>
  <si>
    <t>CV0186 F1</t>
  </si>
  <si>
    <t>Provide funding for supplemental foods, health care referrals, nutrition education for low-income pregnant, breastfeeding, and non-breastfeeding postpartum women, and for children up to age 5 who are found to be at nutritional risk.</t>
  </si>
  <si>
    <t>Benefit payments and administrative programmatic payments</t>
  </si>
  <si>
    <t>LAB</t>
  </si>
  <si>
    <t>013-12A-0245-77</t>
  </si>
  <si>
    <t>CARES Federal Benefit Payment Acct Pandemic***</t>
  </si>
  <si>
    <t>Federal Pandemic Unemployment Compensation (FPUC)</t>
  </si>
  <si>
    <t>P.L. 116-136, SEC. 2104</t>
  </si>
  <si>
    <t>CV0003 F0 CV0006 F0 CV0027 F0 CV0035 F1 CV0048 F1 CV0077 F1 CV0078 F1 CV0121 F1 CV0190 F1</t>
  </si>
  <si>
    <t>4/27/2020 5/8/2020 6/18/2020 6/29/2020 6/22/2020 7/30/2020 7/30/2020 10/22/2020 1/14/2021</t>
  </si>
  <si>
    <t>Additional $600 per week unemployment benefit payment (FPUC)</t>
  </si>
  <si>
    <t>UI system payments</t>
  </si>
  <si>
    <t>Pandemic Unemployment Assistance (PUA)</t>
  </si>
  <si>
    <t>P.L. 116-136, SEC. 2102</t>
  </si>
  <si>
    <t>Unemployment benefits for self-employed (PUA)</t>
  </si>
  <si>
    <t>Pandemic Emergency Unemployment Compensation (PEUC)</t>
  </si>
  <si>
    <t>P.L. 116-136, SEC. 2107</t>
  </si>
  <si>
    <t>Provides for up to 13 weeks of benefits to individuals who have exhausted regular UC under state and federal law</t>
  </si>
  <si>
    <t>Temporary Full Federal Funding of the First Week of Compensable Regular Unemployment</t>
  </si>
  <si>
    <t>P.L. 116-136, SEC. 2105</t>
  </si>
  <si>
    <t>For states without a waiting week, provides 100% federal funding for the total amount or regular UC paid to individuals for their first week of regular UC</t>
  </si>
  <si>
    <t>Short Time Compensation CARES Act Full Benefits</t>
  </si>
  <si>
    <t>P.L. 116-136, Sec. 2108</t>
  </si>
  <si>
    <t>Provide funding for a lay-off aversion program (WorkShare) in which an employer, under a state approved plan, reduces the hours for a group of workers and these workers in turn receive a reduced unemployed benefit payment</t>
  </si>
  <si>
    <t>013-12A-0245-66</t>
  </si>
  <si>
    <t>CARES Employment Security Administration</t>
  </si>
  <si>
    <t>UI Administration (Emergency Transfers for Unemployment Compensation Administration; PUA; FPUC and PEUC)</t>
  </si>
  <si>
    <t>P.L. 116-127 Div. D Sec. 4102; P.L. 116-136 Div. A Section 2102, 2104 and 2107</t>
  </si>
  <si>
    <t>CV0011 F0 CV0046 F1 CV0064 F1 CV0065 F1 CV0076 F1 CV0114 F1 CV0115 F1 CV0122 F1 CV0123 F1</t>
  </si>
  <si>
    <t>6/4/2020 6/22/2020 7/16/2020 7/16/2020 7/30/2020 10/6/2020 10/6/2020 10/22/2020 10/22/2020</t>
  </si>
  <si>
    <t>Emergency administrative funds for State costs associated with the Unemployment Compensation program</t>
  </si>
  <si>
    <t>New and existing professional services contracts and administrative programmatic payments</t>
  </si>
  <si>
    <t>013-12A-0852-26</t>
  </si>
  <si>
    <t>CARES Employment Services</t>
  </si>
  <si>
    <t>Dislocated Worker Grants (awards to date)</t>
  </si>
  <si>
    <t>CV0012 F0 CV0047 F1</t>
  </si>
  <si>
    <t>6/5/2020 6/22/2020</t>
  </si>
  <si>
    <t>Employment services for dislocated workers</t>
  </si>
  <si>
    <t>Distributions to local area workforce boards</t>
  </si>
  <si>
    <t>LIB</t>
  </si>
  <si>
    <t>013-94Q-0217-22</t>
  </si>
  <si>
    <t>CARES LSTA State Grants</t>
  </si>
  <si>
    <t>Institute of Museum and Library Services</t>
  </si>
  <si>
    <t>45.310</t>
  </si>
  <si>
    <t>CV0049 F1</t>
  </si>
  <si>
    <t>Provide grants to libraries for activities related to COVID-19 to support efforts that prevent, prepare for and respond to COVID-19</t>
  </si>
  <si>
    <t>Awards to State of Maine libraries</t>
  </si>
  <si>
    <t>MAR</t>
  </si>
  <si>
    <t>013-13A-0258-20</t>
  </si>
  <si>
    <t>CARES Division of Administrative Services</t>
  </si>
  <si>
    <t>Awards to Fishery Participants</t>
  </si>
  <si>
    <t>P.L. 116-136, Div. B, Title II, Sec. 12005</t>
  </si>
  <si>
    <t>N/A</t>
  </si>
  <si>
    <t>CV0145 F1</t>
  </si>
  <si>
    <t>Provides funding for the development of marketing strategies and tactics to brand and promote Maine seafood with the goal of improving domestic markets for Maine seafood suppliers</t>
  </si>
  <si>
    <t>PUS</t>
  </si>
  <si>
    <t>013-16A-0088-02</t>
  </si>
  <si>
    <t>CARES - Administration</t>
  </si>
  <si>
    <t>Justice Assistance Grants - State</t>
  </si>
  <si>
    <t>P.L. 116-136, Div. B Title II</t>
  </si>
  <si>
    <t>CV00125 F1</t>
  </si>
  <si>
    <t>Provide funding to support a broad range of activities to prevent, prepare for, and respond to the Coronavirus; e.g. overtime, equipment, hiring, supplies, training, travel expenses and meeting the needs of inmates in prisons, jails and detention centers.  A majority of the funding will be going to law enforcement towns, municipalities and law enforcement programs</t>
  </si>
  <si>
    <t>Administrative/programmatic payments and awards to law enforcement programs</t>
  </si>
  <si>
    <t>SEC</t>
  </si>
  <si>
    <t>013-29A-0693-07</t>
  </si>
  <si>
    <t>Election Security Grants</t>
  </si>
  <si>
    <t>P.L. 116-136, Div. B Title V</t>
  </si>
  <si>
    <t>CV0008 F0 CV0080 F1</t>
  </si>
  <si>
    <t>5/21/2020 7/30/2020</t>
  </si>
  <si>
    <t>Various costs associated with elections including absentee balloting</t>
  </si>
  <si>
    <t>Grants to municipalities</t>
  </si>
  <si>
    <t>TRC</t>
  </si>
  <si>
    <t>013-17A-0443-02</t>
  </si>
  <si>
    <t>CARES Mulitmodal Transit</t>
  </si>
  <si>
    <t>FTA Nonurbanized Formula</t>
  </si>
  <si>
    <t>20.509+</t>
  </si>
  <si>
    <t>000828 F0 CV0081 F1</t>
  </si>
  <si>
    <t>4/24/2020 7/30/2020</t>
  </si>
  <si>
    <t>Financial assistance to support the viability of rural transit providers in Maine</t>
  </si>
  <si>
    <t>All but $2MM to local regional transit.  $2MM in state to ferry service.</t>
  </si>
  <si>
    <t>FTA Urbanized Formula</t>
  </si>
  <si>
    <t>20.507+</t>
  </si>
  <si>
    <t>CV0081 F1</t>
  </si>
  <si>
    <t>Financial assistance to support urban operating and planning activities related to COVID-19</t>
  </si>
  <si>
    <t>Passthrough to urban subrecipients</t>
  </si>
  <si>
    <t>013-17B-0294-04</t>
  </si>
  <si>
    <t>CARES Federal Aviation Administration</t>
  </si>
  <si>
    <t>Grants-in-Aid for Airports*</t>
  </si>
  <si>
    <t>20.106+</t>
  </si>
  <si>
    <t>CV0194 F1</t>
  </si>
  <si>
    <t>Provide funding needed to offset a decline in revenues arising from diminished airport operations and activities</t>
  </si>
  <si>
    <t>Reimbursement payments</t>
  </si>
  <si>
    <t>Total</t>
  </si>
  <si>
    <t>* Financial Orders establish an agency's current authorized spending limit for the stated purpose. Financial Orders are specific to a fiscal year and unexpended funds may be reauthorized in the following year. The Financial Orders listed here are posted on the Bureau of Budget website by date of the Governor’s approval.</t>
  </si>
  <si>
    <r>
      <t xml:space="preserve">** The federal award amount reported for </t>
    </r>
    <r>
      <rPr>
        <b/>
        <i/>
        <sz val="11"/>
        <rFont val="Calibri"/>
        <family val="2"/>
        <scheme val="minor"/>
      </rPr>
      <t>CARES Disaster Assistance - Public Assistance</t>
    </r>
    <r>
      <rPr>
        <b/>
        <sz val="11"/>
        <rFont val="Calibri"/>
        <family val="2"/>
        <scheme val="minor"/>
      </rPr>
      <t xml:space="preserve"> reflects the amount of funding authorized to date through FY21 State of Maine financial orders</t>
    </r>
  </si>
  <si>
    <r>
      <t xml:space="preserve">***The federal award amount reported for </t>
    </r>
    <r>
      <rPr>
        <b/>
        <i/>
        <sz val="11"/>
        <color theme="1"/>
        <rFont val="Calibri"/>
        <family val="2"/>
        <scheme val="minor"/>
      </rPr>
      <t>CARES Federal Benefits Payment Acct Pandemic</t>
    </r>
    <r>
      <rPr>
        <b/>
        <sz val="11"/>
        <color theme="1"/>
        <rFont val="Calibri"/>
        <family val="2"/>
        <scheme val="minor"/>
      </rPr>
      <t xml:space="preserve"> (benefit entitlement) reflects the amount of funding expended in FY20 plus the amount authorized to date through FY21 State of Maine financial orders.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</si>
</sst>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1"/>
      <name val="Calibri"/>
      <family val="2"/>
      <scheme val="minor"/>
    </font>
    <font>
      <b/>
      <i/>
      <sz val="11"/>
      <name val="Calibri"/>
      <family val="2"/>
      <scheme val="minor"/>
    </font>
    <font>
      <b/>
      <i/>
      <sz val="11"/>
      <color theme="1"/>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1" tint="0.34998626667073579"/>
        <bgColor indexed="64"/>
      </patternFill>
    </fill>
    <fill>
      <patternFill patternType="solid">
        <fgColor theme="0" tint="-0.499984740745262"/>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50">
    <xf numFmtId="0" fontId="0" fillId="0" borderId="0" xfId="0"/>
    <xf numFmtId="0" fontId="4" fillId="0" borderId="0" xfId="0" applyFont="1"/>
    <xf numFmtId="0" fontId="4" fillId="0" borderId="1" xfId="0" applyFont="1" applyBorder="1"/>
    <xf numFmtId="14" fontId="4" fillId="0" borderId="2" xfId="0" applyNumberFormat="1" applyFont="1" applyBorder="1"/>
    <xf numFmtId="14" fontId="4" fillId="0" borderId="0" xfId="0" applyNumberFormat="1" applyFont="1"/>
    <xf numFmtId="0" fontId="5" fillId="0" borderId="0" xfId="0" applyFont="1"/>
    <xf numFmtId="0" fontId="0" fillId="0" borderId="0" xfId="0" applyAlignment="1">
      <alignment vertical="center"/>
    </xf>
    <xf numFmtId="0" fontId="2" fillId="2" borderId="3"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4" borderId="7" xfId="0" applyFont="1" applyFill="1" applyBorder="1" applyAlignment="1">
      <alignment horizontal="center" vertical="center"/>
    </xf>
    <xf numFmtId="0" fontId="2" fillId="5" borderId="3" xfId="0" applyFont="1" applyFill="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3" fontId="0" fillId="0" borderId="3" xfId="0" applyNumberFormat="1" applyBorder="1" applyAlignment="1">
      <alignment vertical="center" wrapText="1"/>
    </xf>
    <xf numFmtId="164" fontId="0" fillId="0" borderId="3" xfId="1" applyNumberFormat="1" applyFont="1" applyBorder="1" applyAlignment="1">
      <alignment vertical="center"/>
    </xf>
    <xf numFmtId="164" fontId="0" fillId="0" borderId="8" xfId="1" applyNumberFormat="1" applyFont="1" applyBorder="1" applyAlignment="1">
      <alignment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8" xfId="2" applyFont="1" applyBorder="1" applyAlignment="1">
      <alignment horizontal="left" vertical="center" wrapText="1"/>
    </xf>
    <xf numFmtId="165" fontId="6" fillId="0" borderId="8" xfId="3" applyNumberFormat="1" applyFont="1" applyBorder="1" applyAlignment="1">
      <alignment vertical="center" wrapText="1"/>
    </xf>
    <xf numFmtId="0" fontId="1" fillId="0" borderId="8" xfId="2" applyBorder="1" applyAlignment="1">
      <alignment horizontal="center" vertical="center"/>
    </xf>
    <xf numFmtId="3" fontId="0" fillId="0" borderId="8" xfId="0" applyNumberFormat="1" applyBorder="1" applyAlignment="1">
      <alignment vertical="center" wrapText="1"/>
    </xf>
    <xf numFmtId="0" fontId="6" fillId="0" borderId="3" xfId="0" applyFont="1" applyBorder="1" applyAlignment="1">
      <alignment horizontal="center" vertical="center" wrapText="1"/>
    </xf>
    <xf numFmtId="14" fontId="0" fillId="0" borderId="3" xfId="0" applyNumberFormat="1" applyBorder="1" applyAlignment="1">
      <alignment horizontal="center" vertical="center"/>
    </xf>
    <xf numFmtId="0" fontId="0" fillId="0" borderId="8" xfId="0" applyBorder="1" applyAlignment="1">
      <alignment vertical="center"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3" xfId="0" applyFont="1" applyBorder="1" applyAlignment="1">
      <alignment horizontal="left" vertical="center" wrapText="1"/>
    </xf>
    <xf numFmtId="0" fontId="6" fillId="0" borderId="9" xfId="0" applyFont="1" applyBorder="1" applyAlignment="1">
      <alignment horizontal="center" vertical="center"/>
    </xf>
    <xf numFmtId="0" fontId="0" fillId="0" borderId="9" xfId="0" applyBorder="1" applyAlignment="1">
      <alignment horizontal="left" vertical="center" wrapText="1"/>
    </xf>
    <xf numFmtId="3" fontId="0" fillId="0" borderId="7" xfId="0" applyNumberFormat="1" applyBorder="1" applyAlignment="1">
      <alignment vertical="center" wrapText="1"/>
    </xf>
    <xf numFmtId="164" fontId="0" fillId="0" borderId="7" xfId="1" applyNumberFormat="1" applyFont="1" applyBorder="1" applyAlignment="1">
      <alignment vertical="center"/>
    </xf>
    <xf numFmtId="14" fontId="6" fillId="0" borderId="3" xfId="0" applyNumberFormat="1" applyFont="1" applyBorder="1" applyAlignment="1">
      <alignment horizontal="center" vertical="center" wrapText="1"/>
    </xf>
    <xf numFmtId="0" fontId="6" fillId="0" borderId="7" xfId="0" applyFont="1" applyBorder="1" applyAlignment="1">
      <alignment horizontal="left" vertical="center" wrapText="1"/>
    </xf>
    <xf numFmtId="0" fontId="0" fillId="0" borderId="7" xfId="0" applyBorder="1" applyAlignment="1">
      <alignment vertical="center" wrapText="1"/>
    </xf>
    <xf numFmtId="0" fontId="0" fillId="0" borderId="7" xfId="0" applyBorder="1" applyAlignment="1">
      <alignment horizontal="center" vertical="center"/>
    </xf>
    <xf numFmtId="0" fontId="0" fillId="0" borderId="7" xfId="0" applyBorder="1" applyAlignment="1">
      <alignment horizontal="left" vertical="center" wrapText="1"/>
    </xf>
    <xf numFmtId="164" fontId="0" fillId="0" borderId="3" xfId="1" applyNumberFormat="1" applyFont="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wrapText="1"/>
    </xf>
    <xf numFmtId="0" fontId="0" fillId="0" borderId="7" xfId="0" applyBorder="1" applyAlignment="1">
      <alignment horizontal="center" vertical="center" wrapText="1"/>
    </xf>
    <xf numFmtId="3" fontId="0" fillId="0" borderId="7" xfId="0" applyNumberFormat="1" applyBorder="1" applyAlignment="1">
      <alignment horizontal="right" vertical="center" wrapText="1"/>
    </xf>
    <xf numFmtId="164" fontId="0" fillId="0" borderId="7" xfId="1" applyNumberFormat="1" applyFont="1" applyBorder="1" applyAlignment="1">
      <alignment horizontal="right" vertical="center"/>
    </xf>
    <xf numFmtId="164" fontId="0" fillId="0" borderId="7" xfId="1" applyNumberFormat="1" applyFont="1" applyBorder="1" applyAlignment="1">
      <alignment horizontal="center" vertical="center"/>
    </xf>
    <xf numFmtId="3" fontId="0" fillId="0" borderId="8" xfId="0" applyNumberFormat="1" applyBorder="1" applyAlignment="1">
      <alignment horizontal="right" vertical="center" wrapText="1"/>
    </xf>
    <xf numFmtId="164" fontId="0" fillId="0" borderId="8" xfId="1" applyNumberFormat="1" applyFont="1" applyBorder="1" applyAlignment="1">
      <alignment horizontal="right" vertical="center"/>
    </xf>
    <xf numFmtId="0" fontId="6" fillId="0" borderId="8" xfId="0" applyFont="1" applyBorder="1" applyAlignment="1">
      <alignment horizontal="left" vertical="center" wrapText="1"/>
    </xf>
    <xf numFmtId="0" fontId="0" fillId="0" borderId="8" xfId="0" applyBorder="1" applyAlignment="1">
      <alignment horizontal="left" vertical="center" wrapText="1"/>
    </xf>
    <xf numFmtId="164" fontId="0" fillId="0" borderId="8" xfId="1" applyNumberFormat="1" applyFont="1" applyBorder="1" applyAlignment="1">
      <alignment horizontal="center" vertical="center"/>
    </xf>
    <xf numFmtId="0" fontId="1" fillId="0" borderId="7" xfId="2" applyBorder="1" applyAlignment="1">
      <alignment horizontal="center" vertical="center"/>
    </xf>
    <xf numFmtId="164" fontId="0" fillId="0" borderId="9" xfId="1" applyNumberFormat="1" applyFont="1" applyBorder="1" applyAlignment="1">
      <alignment horizontal="center" vertical="center"/>
    </xf>
    <xf numFmtId="0" fontId="1" fillId="0" borderId="3" xfId="4" applyBorder="1" applyAlignment="1">
      <alignment horizontal="left" vertical="center" wrapText="1"/>
    </xf>
    <xf numFmtId="3" fontId="0" fillId="0" borderId="3" xfId="0" applyNumberFormat="1" applyBorder="1" applyAlignment="1">
      <alignment horizontal="right" vertical="center" wrapText="1"/>
    </xf>
    <xf numFmtId="164" fontId="0" fillId="0" borderId="3" xfId="1" applyNumberFormat="1" applyFont="1" applyBorder="1" applyAlignment="1">
      <alignment horizontal="right" vertical="center"/>
    </xf>
    <xf numFmtId="0" fontId="0" fillId="0" borderId="3" xfId="4" applyFont="1" applyBorder="1" applyAlignment="1">
      <alignment horizontal="left" vertical="center" wrapText="1"/>
    </xf>
    <xf numFmtId="0" fontId="6" fillId="0" borderId="7" xfId="0" applyFont="1" applyBorder="1" applyAlignment="1">
      <alignment horizontal="center" vertical="center" wrapText="1"/>
    </xf>
    <xf numFmtId="14" fontId="0" fillId="0" borderId="7" xfId="0" applyNumberFormat="1" applyBorder="1" applyAlignment="1">
      <alignment horizontal="center" vertical="center"/>
    </xf>
    <xf numFmtId="0" fontId="6" fillId="0" borderId="3" xfId="0" applyFont="1" applyBorder="1" applyAlignment="1">
      <alignment vertical="center" wrapText="1"/>
    </xf>
    <xf numFmtId="0" fontId="1" fillId="0" borderId="3" xfId="2" applyBorder="1" applyAlignment="1">
      <alignment vertical="center" wrapText="1"/>
    </xf>
    <xf numFmtId="0" fontId="1" fillId="0" borderId="3" xfId="2" applyBorder="1" applyAlignment="1">
      <alignment horizontal="center" vertical="center"/>
    </xf>
    <xf numFmtId="0" fontId="0" fillId="0" borderId="8" xfId="0" applyBorder="1" applyAlignment="1">
      <alignment horizontal="center" vertical="center"/>
    </xf>
    <xf numFmtId="0" fontId="0" fillId="0" borderId="8" xfId="2" applyFont="1" applyBorder="1" applyAlignment="1">
      <alignment vertical="center" wrapText="1"/>
    </xf>
    <xf numFmtId="0" fontId="1" fillId="0" borderId="0" xfId="2" applyAlignment="1">
      <alignment horizontal="center" vertical="center"/>
    </xf>
    <xf numFmtId="3" fontId="0" fillId="0" borderId="9" xfId="0" applyNumberFormat="1" applyBorder="1" applyAlignment="1">
      <alignment horizontal="right" vertical="center" wrapText="1"/>
    </xf>
    <xf numFmtId="0" fontId="6" fillId="0" borderId="8" xfId="0" applyFont="1" applyBorder="1" applyAlignment="1">
      <alignment horizontal="center" vertical="center"/>
    </xf>
    <xf numFmtId="14" fontId="6" fillId="0" borderId="8" xfId="0" applyNumberFormat="1" applyFont="1" applyBorder="1" applyAlignment="1">
      <alignment horizontal="center" vertical="center"/>
    </xf>
    <xf numFmtId="0" fontId="6" fillId="0" borderId="9" xfId="0" applyFont="1" applyBorder="1" applyAlignment="1">
      <alignment horizontal="left" vertical="center" wrapText="1"/>
    </xf>
    <xf numFmtId="0" fontId="0" fillId="0" borderId="3" xfId="2" applyFont="1" applyBorder="1" applyAlignment="1">
      <alignment horizontal="left" vertical="center" wrapText="1"/>
    </xf>
    <xf numFmtId="0" fontId="1" fillId="0" borderId="3" xfId="2" applyBorder="1" applyAlignment="1">
      <alignment horizontal="center" vertical="center" wrapText="1"/>
    </xf>
    <xf numFmtId="0" fontId="2" fillId="7" borderId="4" xfId="0" applyFont="1" applyFill="1" applyBorder="1" applyAlignment="1">
      <alignment vertical="center"/>
    </xf>
    <xf numFmtId="0" fontId="2" fillId="7" borderId="5" xfId="0" applyFont="1" applyFill="1" applyBorder="1" applyAlignment="1">
      <alignment vertical="center"/>
    </xf>
    <xf numFmtId="3" fontId="2" fillId="7" borderId="3" xfId="0" applyNumberFormat="1" applyFont="1" applyFill="1" applyBorder="1" applyAlignment="1">
      <alignment vertical="center"/>
    </xf>
    <xf numFmtId="164" fontId="0" fillId="0" borderId="0" xfId="0" applyNumberFormat="1"/>
    <xf numFmtId="0" fontId="6" fillId="0" borderId="0" xfId="0" applyFont="1" applyAlignment="1">
      <alignment horizontal="center" vertical="center"/>
    </xf>
    <xf numFmtId="14" fontId="6" fillId="0" borderId="0" xfId="0" applyNumberFormat="1" applyFont="1" applyAlignment="1">
      <alignment horizontal="center" vertical="center"/>
    </xf>
    <xf numFmtId="0" fontId="2" fillId="7" borderId="3" xfId="0" applyFont="1" applyFill="1" applyBorder="1" applyAlignment="1">
      <alignment horizontal="center" vertical="center"/>
    </xf>
    <xf numFmtId="0" fontId="7" fillId="0" borderId="10" xfId="0" applyFont="1" applyBorder="1" applyAlignment="1">
      <alignment horizontal="left" wrapText="1"/>
    </xf>
    <xf numFmtId="0" fontId="7" fillId="0" borderId="0" xfId="0" applyFont="1" applyAlignment="1">
      <alignment horizontal="left" wrapText="1"/>
    </xf>
    <xf numFmtId="0" fontId="3" fillId="0" borderId="0" xfId="0" applyFont="1" applyAlignment="1">
      <alignment horizontal="left" vertical="center"/>
    </xf>
    <xf numFmtId="164" fontId="0" fillId="0" borderId="7" xfId="1" applyNumberFormat="1" applyFont="1" applyBorder="1" applyAlignment="1">
      <alignment horizontal="center" vertical="center"/>
    </xf>
    <xf numFmtId="164" fontId="0" fillId="0" borderId="8" xfId="1" applyNumberFormat="1" applyFont="1" applyBorder="1" applyAlignment="1">
      <alignment horizontal="center" vertical="center"/>
    </xf>
    <xf numFmtId="164" fontId="0" fillId="0" borderId="3" xfId="1" applyNumberFormat="1" applyFont="1" applyBorder="1" applyAlignment="1">
      <alignment horizontal="right" vertical="center"/>
    </xf>
    <xf numFmtId="0" fontId="0" fillId="0" borderId="3" xfId="0" applyBorder="1" applyAlignment="1">
      <alignment horizontal="center" vertical="center" wrapText="1"/>
    </xf>
    <xf numFmtId="0" fontId="6"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center" vertical="center"/>
    </xf>
    <xf numFmtId="3" fontId="0" fillId="0" borderId="3" xfId="0" applyNumberFormat="1" applyBorder="1" applyAlignment="1">
      <alignment horizontal="right" vertical="center" wrapText="1"/>
    </xf>
    <xf numFmtId="3" fontId="0" fillId="0" borderId="7" xfId="0" applyNumberFormat="1" applyBorder="1" applyAlignment="1">
      <alignment horizontal="right" vertical="center" wrapText="1"/>
    </xf>
    <xf numFmtId="3" fontId="0" fillId="0" borderId="8" xfId="0" applyNumberFormat="1" applyBorder="1" applyAlignment="1">
      <alignment horizontal="right" vertical="center" wrapText="1"/>
    </xf>
    <xf numFmtId="164" fontId="0" fillId="0" borderId="7" xfId="1" applyNumberFormat="1" applyFont="1" applyBorder="1" applyAlignment="1">
      <alignment vertical="center" wrapText="1"/>
    </xf>
    <xf numFmtId="164" fontId="0" fillId="0" borderId="8" xfId="1" applyNumberFormat="1" applyFont="1"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3" fontId="0" fillId="0" borderId="9" xfId="0" applyNumberFormat="1" applyBorder="1" applyAlignment="1">
      <alignment horizontal="right" vertical="center" wrapText="1"/>
    </xf>
    <xf numFmtId="164" fontId="0" fillId="0" borderId="7" xfId="1" applyNumberFormat="1" applyFont="1" applyBorder="1" applyAlignment="1">
      <alignment horizontal="right" vertical="center"/>
    </xf>
    <xf numFmtId="164" fontId="0" fillId="0" borderId="9" xfId="1" applyNumberFormat="1" applyFont="1" applyBorder="1" applyAlignment="1">
      <alignment horizontal="right" vertical="center"/>
    </xf>
    <xf numFmtId="164" fontId="0" fillId="0" borderId="8" xfId="1" applyNumberFormat="1" applyFont="1" applyBorder="1" applyAlignment="1">
      <alignment horizontal="right" vertical="center"/>
    </xf>
    <xf numFmtId="0" fontId="0" fillId="0" borderId="3" xfId="0" applyBorder="1" applyAlignment="1">
      <alignment horizontal="center" wrapText="1"/>
    </xf>
    <xf numFmtId="0" fontId="0" fillId="0" borderId="9" xfId="0" applyBorder="1" applyAlignment="1">
      <alignment horizontal="center" vertical="center"/>
    </xf>
    <xf numFmtId="0" fontId="6" fillId="0" borderId="9" xfId="0" applyFont="1" applyBorder="1" applyAlignment="1">
      <alignment horizontal="center" vertical="center"/>
    </xf>
    <xf numFmtId="164" fontId="6" fillId="0" borderId="7" xfId="1" applyNumberFormat="1" applyFont="1" applyBorder="1" applyAlignment="1">
      <alignment horizontal="center" vertical="center"/>
    </xf>
    <xf numFmtId="164" fontId="6" fillId="0" borderId="9" xfId="1" applyNumberFormat="1" applyFont="1" applyBorder="1" applyAlignment="1">
      <alignment horizontal="center" vertical="center"/>
    </xf>
    <xf numFmtId="164" fontId="6" fillId="0" borderId="8" xfId="1" applyNumberFormat="1"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7" xfId="4" applyFont="1" applyBorder="1" applyAlignment="1">
      <alignment horizontal="left" vertical="center" wrapText="1"/>
    </xf>
    <xf numFmtId="0" fontId="1" fillId="0" borderId="8" xfId="4" applyBorder="1" applyAlignment="1">
      <alignment horizontal="lef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1" fillId="0" borderId="7" xfId="4" applyBorder="1" applyAlignment="1">
      <alignment horizontal="left" vertical="center" wrapText="1"/>
    </xf>
    <xf numFmtId="0" fontId="1" fillId="0" borderId="9" xfId="4" applyBorder="1" applyAlignment="1">
      <alignment horizontal="left" vertical="center" wrapText="1"/>
    </xf>
    <xf numFmtId="0" fontId="0" fillId="0" borderId="9" xfId="0" applyBorder="1" applyAlignment="1">
      <alignment horizontal="center" vertical="center" wrapText="1"/>
    </xf>
    <xf numFmtId="164" fontId="0" fillId="0" borderId="3" xfId="1" applyNumberFormat="1" applyFont="1" applyBorder="1" applyAlignment="1">
      <alignment horizontal="center" vertical="center"/>
    </xf>
    <xf numFmtId="164" fontId="0" fillId="0" borderId="9" xfId="1" applyNumberFormat="1" applyFont="1" applyBorder="1" applyAlignment="1">
      <alignment horizontal="center" vertical="center"/>
    </xf>
    <xf numFmtId="0" fontId="6"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3" fontId="0" fillId="0" borderId="7" xfId="0" applyNumberFormat="1" applyBorder="1" applyAlignment="1">
      <alignment horizontal="center" vertical="center" wrapText="1"/>
    </xf>
    <xf numFmtId="3" fontId="0" fillId="0" borderId="8" xfId="0" applyNumberFormat="1" applyBorder="1" applyAlignment="1">
      <alignment horizontal="center" vertical="center" wrapText="1"/>
    </xf>
    <xf numFmtId="0" fontId="6" fillId="0" borderId="3" xfId="0" applyFont="1" applyBorder="1" applyAlignment="1">
      <alignment horizontal="center" vertical="center"/>
    </xf>
    <xf numFmtId="0" fontId="2" fillId="2" borderId="3"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2" fillId="5" borderId="3" xfId="0" applyFont="1" applyFill="1" applyBorder="1" applyAlignment="1">
      <alignment horizontal="center"/>
    </xf>
    <xf numFmtId="0" fontId="2" fillId="6" borderId="7" xfId="0" applyFont="1" applyFill="1" applyBorder="1" applyAlignment="1">
      <alignment horizontal="center" vertical="top"/>
    </xf>
    <xf numFmtId="0" fontId="2" fillId="6" borderId="8" xfId="0" applyFont="1" applyFill="1" applyBorder="1" applyAlignment="1">
      <alignment horizontal="center" vertical="top"/>
    </xf>
    <xf numFmtId="14" fontId="0" fillId="0" borderId="7" xfId="0" applyNumberFormat="1" applyBorder="1" applyAlignment="1">
      <alignment horizontal="center" vertical="center"/>
    </xf>
    <xf numFmtId="14" fontId="0" fillId="0" borderId="8" xfId="0" applyNumberFormat="1" applyBorder="1" applyAlignment="1">
      <alignment horizontal="center" vertical="center"/>
    </xf>
  </cellXfs>
  <cellStyles count="5">
    <cellStyle name="Comma" xfId="1" builtinId="3"/>
    <cellStyle name="Currency 2 3" xfId="3" xr:uid="{1D5E2416-1A4C-4A19-BE0B-3CE32CB95151}"/>
    <cellStyle name="Normal" xfId="0" builtinId="0"/>
    <cellStyle name="Normal 3 2" xfId="4" xr:uid="{6CCC1143-69BB-4370-94B2-F3C348BB5BBB}"/>
    <cellStyle name="Normal 3 3" xfId="2" xr:uid="{57C4A559-1DF7-41C5-9B7A-656060A00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CCF6-38C4-440D-9184-929BDBD9AB30}">
  <dimension ref="A1:S105"/>
  <sheetViews>
    <sheetView tabSelected="1" zoomScale="85" zoomScaleNormal="85" workbookViewId="0">
      <selection activeCell="V13" sqref="V13"/>
    </sheetView>
  </sheetViews>
  <sheetFormatPr defaultRowHeight="14.4" x14ac:dyDescent="0.3"/>
  <cols>
    <col min="1" max="1" width="11" bestFit="1" customWidth="1"/>
    <col min="2" max="2" width="16.109375" customWidth="1"/>
    <col min="3" max="3" width="22.33203125" customWidth="1"/>
    <col min="4" max="4" width="20.88671875" customWidth="1"/>
    <col min="5" max="5" width="17" bestFit="1" customWidth="1"/>
    <col min="6" max="6" width="13.109375" bestFit="1" customWidth="1"/>
    <col min="7" max="7" width="16.6640625" bestFit="1" customWidth="1"/>
    <col min="8" max="8" width="17.6640625" customWidth="1"/>
    <col min="9" max="10" width="20.33203125" bestFit="1" customWidth="1"/>
    <col min="11" max="11" width="12.33203125" customWidth="1"/>
    <col min="12" max="12" width="14" bestFit="1" customWidth="1"/>
    <col min="13" max="13" width="34.109375" style="6" customWidth="1"/>
    <col min="14" max="14" width="32" customWidth="1"/>
    <col min="17" max="17" width="13" bestFit="1" customWidth="1"/>
  </cols>
  <sheetData>
    <row r="1" spans="1:17" ht="16.2" thickBot="1" x14ac:dyDescent="0.35">
      <c r="A1" s="1" t="s">
        <v>0</v>
      </c>
      <c r="H1" s="2" t="s">
        <v>1</v>
      </c>
      <c r="I1" s="3">
        <v>44256</v>
      </c>
      <c r="J1" s="4"/>
      <c r="M1"/>
    </row>
    <row r="3" spans="1:17" s="5" customFormat="1" ht="15.6" customHeight="1" x14ac:dyDescent="0.3">
      <c r="K3"/>
      <c r="L3"/>
      <c r="M3" s="6"/>
    </row>
    <row r="4" spans="1:17" ht="14.4" customHeight="1" x14ac:dyDescent="0.3">
      <c r="A4" s="139" t="s">
        <v>2</v>
      </c>
      <c r="B4" s="139"/>
      <c r="C4" s="139"/>
      <c r="D4" s="140" t="s">
        <v>3</v>
      </c>
      <c r="E4" s="140"/>
      <c r="F4" s="140"/>
      <c r="G4" s="141"/>
      <c r="H4" s="142" t="s">
        <v>4</v>
      </c>
      <c r="I4" s="143"/>
      <c r="J4" s="144"/>
      <c r="K4" s="145" t="s">
        <v>5</v>
      </c>
      <c r="L4" s="145"/>
      <c r="M4" s="145"/>
      <c r="N4" s="146" t="s">
        <v>6</v>
      </c>
    </row>
    <row r="5" spans="1:17" ht="14.4" customHeight="1" x14ac:dyDescent="0.3">
      <c r="A5" s="7" t="s">
        <v>7</v>
      </c>
      <c r="B5" s="7" t="s">
        <v>8</v>
      </c>
      <c r="C5" s="7" t="s">
        <v>9</v>
      </c>
      <c r="D5" s="8" t="s">
        <v>10</v>
      </c>
      <c r="E5" s="8" t="s">
        <v>11</v>
      </c>
      <c r="F5" s="8" t="s">
        <v>12</v>
      </c>
      <c r="G5" s="9" t="s">
        <v>13</v>
      </c>
      <c r="H5" s="10" t="s">
        <v>14</v>
      </c>
      <c r="I5" s="10" t="s">
        <v>15</v>
      </c>
      <c r="J5" s="10" t="s">
        <v>16</v>
      </c>
      <c r="K5" s="11" t="s">
        <v>17</v>
      </c>
      <c r="L5" s="11" t="s">
        <v>18</v>
      </c>
      <c r="M5" s="11" t="s">
        <v>19</v>
      </c>
      <c r="N5" s="147"/>
    </row>
    <row r="6" spans="1:17" ht="45" customHeight="1" x14ac:dyDescent="0.3">
      <c r="A6" s="89" t="s">
        <v>20</v>
      </c>
      <c r="B6" s="89" t="s">
        <v>21</v>
      </c>
      <c r="C6" s="86" t="s">
        <v>22</v>
      </c>
      <c r="D6" s="12" t="s">
        <v>23</v>
      </c>
      <c r="E6" s="13" t="s">
        <v>24</v>
      </c>
      <c r="F6" s="14" t="s">
        <v>25</v>
      </c>
      <c r="G6" s="15">
        <v>1428392</v>
      </c>
      <c r="H6" s="16">
        <v>359900.37</v>
      </c>
      <c r="I6" s="16">
        <v>0</v>
      </c>
      <c r="J6" s="16">
        <f>H6+I6</f>
        <v>359900.37</v>
      </c>
      <c r="K6" s="115" t="s">
        <v>26</v>
      </c>
      <c r="L6" s="148">
        <v>44069</v>
      </c>
      <c r="M6" s="87" t="s">
        <v>27</v>
      </c>
      <c r="N6" s="87" t="s">
        <v>28</v>
      </c>
    </row>
    <row r="7" spans="1:17" ht="45" customHeight="1" x14ac:dyDescent="0.3">
      <c r="A7" s="89"/>
      <c r="B7" s="89"/>
      <c r="C7" s="86"/>
      <c r="D7" s="12" t="s">
        <v>23</v>
      </c>
      <c r="E7" s="13" t="s">
        <v>29</v>
      </c>
      <c r="F7" s="14" t="s">
        <v>25</v>
      </c>
      <c r="G7" s="15">
        <v>1607480</v>
      </c>
      <c r="H7" s="17">
        <v>525153.6</v>
      </c>
      <c r="I7" s="16">
        <v>0</v>
      </c>
      <c r="J7" s="16">
        <f>H7+I7</f>
        <v>525153.6</v>
      </c>
      <c r="K7" s="117"/>
      <c r="L7" s="149"/>
      <c r="M7" s="88"/>
      <c r="N7" s="88"/>
    </row>
    <row r="8" spans="1:17" ht="43.2" x14ac:dyDescent="0.3">
      <c r="A8" s="18" t="s">
        <v>30</v>
      </c>
      <c r="B8" s="18" t="s">
        <v>31</v>
      </c>
      <c r="C8" s="19" t="s">
        <v>32</v>
      </c>
      <c r="D8" s="20" t="s">
        <v>33</v>
      </c>
      <c r="E8" s="21" t="s">
        <v>34</v>
      </c>
      <c r="F8" s="22" t="s">
        <v>35</v>
      </c>
      <c r="G8" s="23">
        <v>426800</v>
      </c>
      <c r="H8" s="17">
        <v>327063</v>
      </c>
      <c r="I8" s="16">
        <v>0</v>
      </c>
      <c r="J8" s="16">
        <f>H8+I8</f>
        <v>327063</v>
      </c>
      <c r="K8" s="24" t="s">
        <v>36</v>
      </c>
      <c r="L8" s="25">
        <v>44011</v>
      </c>
      <c r="M8" s="26" t="s">
        <v>37</v>
      </c>
      <c r="N8" s="26" t="s">
        <v>38</v>
      </c>
    </row>
    <row r="9" spans="1:17" ht="57.6" x14ac:dyDescent="0.3">
      <c r="A9" s="138" t="s">
        <v>39</v>
      </c>
      <c r="B9" s="89" t="s">
        <v>40</v>
      </c>
      <c r="C9" s="86" t="s">
        <v>41</v>
      </c>
      <c r="D9" s="13" t="s">
        <v>42</v>
      </c>
      <c r="E9" s="13" t="s">
        <v>43</v>
      </c>
      <c r="F9" s="14">
        <v>97.042000000000002</v>
      </c>
      <c r="G9" s="15">
        <v>993069</v>
      </c>
      <c r="H9" s="16">
        <v>12392.26</v>
      </c>
      <c r="I9" s="16">
        <v>695874.28</v>
      </c>
      <c r="J9" s="16">
        <f>H9+I9</f>
        <v>708266.54</v>
      </c>
      <c r="K9" s="27" t="s">
        <v>44</v>
      </c>
      <c r="L9" s="28">
        <v>43972</v>
      </c>
      <c r="M9" s="29" t="s">
        <v>45</v>
      </c>
      <c r="N9" s="12" t="s">
        <v>46</v>
      </c>
    </row>
    <row r="10" spans="1:17" ht="37.5" customHeight="1" x14ac:dyDescent="0.3">
      <c r="A10" s="138"/>
      <c r="B10" s="89"/>
      <c r="C10" s="86"/>
      <c r="D10" s="87" t="s">
        <v>47</v>
      </c>
      <c r="E10" s="87" t="s">
        <v>48</v>
      </c>
      <c r="F10" s="95">
        <v>97.036000000000001</v>
      </c>
      <c r="G10" s="91">
        <f>3750000+41000000</f>
        <v>44750000</v>
      </c>
      <c r="H10" s="81">
        <v>12589719.699999999</v>
      </c>
      <c r="I10" s="81">
        <v>31444026.690000001</v>
      </c>
      <c r="J10" s="81">
        <f>SUM(H10:I10)</f>
        <v>44033746.390000001</v>
      </c>
      <c r="K10" s="84" t="s">
        <v>49</v>
      </c>
      <c r="L10" s="84" t="s">
        <v>50</v>
      </c>
      <c r="M10" s="97" t="s">
        <v>51</v>
      </c>
      <c r="N10" s="87" t="s">
        <v>52</v>
      </c>
    </row>
    <row r="11" spans="1:17" ht="37.5" customHeight="1" x14ac:dyDescent="0.3">
      <c r="A11" s="138"/>
      <c r="B11" s="89"/>
      <c r="C11" s="86"/>
      <c r="D11" s="88"/>
      <c r="E11" s="88"/>
      <c r="F11" s="96"/>
      <c r="G11" s="92"/>
      <c r="H11" s="82"/>
      <c r="I11" s="82"/>
      <c r="J11" s="82"/>
      <c r="K11" s="84"/>
      <c r="L11" s="84"/>
      <c r="M11" s="98"/>
      <c r="N11" s="88"/>
    </row>
    <row r="12" spans="1:17" ht="165" customHeight="1" x14ac:dyDescent="0.3">
      <c r="A12" s="30" t="s">
        <v>53</v>
      </c>
      <c r="B12" s="18" t="s">
        <v>54</v>
      </c>
      <c r="C12" s="31" t="s">
        <v>55</v>
      </c>
      <c r="D12" s="12" t="s">
        <v>56</v>
      </c>
      <c r="E12" s="13" t="s">
        <v>57</v>
      </c>
      <c r="F12" s="14">
        <v>14.228</v>
      </c>
      <c r="G12" s="32">
        <v>15698000</v>
      </c>
      <c r="H12" s="33">
        <v>5078821.3600000003</v>
      </c>
      <c r="I12" s="33">
        <v>9429143</v>
      </c>
      <c r="J12" s="33">
        <f>H12+I12</f>
        <v>14507964.359999999</v>
      </c>
      <c r="K12" s="24" t="s">
        <v>58</v>
      </c>
      <c r="L12" s="34" t="s">
        <v>59</v>
      </c>
      <c r="M12" s="35" t="s">
        <v>60</v>
      </c>
      <c r="N12" s="36" t="s">
        <v>61</v>
      </c>
    </row>
    <row r="13" spans="1:17" ht="119.4" customHeight="1" x14ac:dyDescent="0.3">
      <c r="A13" s="101" t="s">
        <v>62</v>
      </c>
      <c r="B13" s="37" t="s">
        <v>63</v>
      </c>
      <c r="C13" s="38" t="s">
        <v>64</v>
      </c>
      <c r="D13" s="87" t="s">
        <v>65</v>
      </c>
      <c r="E13" s="87" t="s">
        <v>66</v>
      </c>
      <c r="F13" s="95" t="s">
        <v>67</v>
      </c>
      <c r="G13" s="136">
        <v>43793319</v>
      </c>
      <c r="H13" s="39">
        <v>4792270.12</v>
      </c>
      <c r="I13" s="39">
        <v>36558928.799999997</v>
      </c>
      <c r="J13" s="39">
        <f>H13+I13</f>
        <v>41351198.919999994</v>
      </c>
      <c r="K13" s="14" t="s">
        <v>68</v>
      </c>
      <c r="L13" s="14" t="s">
        <v>69</v>
      </c>
      <c r="M13" s="97" t="s">
        <v>70</v>
      </c>
      <c r="N13" s="97" t="s">
        <v>71</v>
      </c>
    </row>
    <row r="14" spans="1:17" ht="30" customHeight="1" x14ac:dyDescent="0.3">
      <c r="A14" s="102"/>
      <c r="B14" s="40" t="s">
        <v>72</v>
      </c>
      <c r="C14" s="13" t="s">
        <v>73</v>
      </c>
      <c r="D14" s="88"/>
      <c r="E14" s="88"/>
      <c r="F14" s="96"/>
      <c r="G14" s="137"/>
      <c r="H14" s="39">
        <v>-6043.79</v>
      </c>
      <c r="I14" s="39">
        <v>18502.400000000001</v>
      </c>
      <c r="J14" s="39">
        <f>H14+I14</f>
        <v>12458.61</v>
      </c>
      <c r="K14" s="14" t="s">
        <v>74</v>
      </c>
      <c r="L14" s="41">
        <v>44140</v>
      </c>
      <c r="M14" s="98"/>
      <c r="N14" s="98"/>
    </row>
    <row r="15" spans="1:17" ht="135.6" customHeight="1" x14ac:dyDescent="0.3">
      <c r="A15" s="37" t="s">
        <v>62</v>
      </c>
      <c r="B15" s="37" t="s">
        <v>75</v>
      </c>
      <c r="C15" s="38" t="s">
        <v>76</v>
      </c>
      <c r="D15" s="38" t="s">
        <v>77</v>
      </c>
      <c r="E15" s="38" t="s">
        <v>66</v>
      </c>
      <c r="F15" s="42" t="s">
        <v>78</v>
      </c>
      <c r="G15" s="43">
        <v>9273552</v>
      </c>
      <c r="H15" s="44">
        <v>4813587.3600000003</v>
      </c>
      <c r="I15" s="45">
        <v>2745256.25</v>
      </c>
      <c r="J15" s="45">
        <f>H15+I15</f>
        <v>7558843.6100000003</v>
      </c>
      <c r="K15" s="14" t="s">
        <v>79</v>
      </c>
      <c r="L15" s="14" t="s">
        <v>80</v>
      </c>
      <c r="M15" s="35" t="s">
        <v>81</v>
      </c>
      <c r="N15" s="35" t="s">
        <v>82</v>
      </c>
      <c r="P15" s="6"/>
      <c r="Q15" s="6"/>
    </row>
    <row r="16" spans="1:17" ht="75" customHeight="1" x14ac:dyDescent="0.3">
      <c r="A16" s="101" t="s">
        <v>62</v>
      </c>
      <c r="B16" s="101" t="s">
        <v>83</v>
      </c>
      <c r="C16" s="87" t="s">
        <v>84</v>
      </c>
      <c r="D16" s="87" t="s">
        <v>85</v>
      </c>
      <c r="E16" s="87" t="s">
        <v>66</v>
      </c>
      <c r="F16" s="95" t="s">
        <v>86</v>
      </c>
      <c r="G16" s="91">
        <v>16958613</v>
      </c>
      <c r="H16" s="106">
        <v>40574.239999999998</v>
      </c>
      <c r="I16" s="106">
        <v>0</v>
      </c>
      <c r="J16" s="81">
        <f>H16+I16</f>
        <v>40574.239999999998</v>
      </c>
      <c r="K16" s="84" t="s">
        <v>87</v>
      </c>
      <c r="L16" s="84" t="s">
        <v>88</v>
      </c>
      <c r="M16" s="97" t="s">
        <v>89</v>
      </c>
      <c r="N16" s="97" t="s">
        <v>90</v>
      </c>
      <c r="P16" s="6"/>
      <c r="Q16" s="6"/>
    </row>
    <row r="17" spans="1:17" ht="75" customHeight="1" x14ac:dyDescent="0.3">
      <c r="A17" s="102"/>
      <c r="B17" s="102"/>
      <c r="C17" s="88"/>
      <c r="D17" s="88"/>
      <c r="E17" s="88"/>
      <c r="F17" s="96"/>
      <c r="G17" s="92"/>
      <c r="H17" s="108"/>
      <c r="I17" s="108"/>
      <c r="J17" s="82"/>
      <c r="K17" s="84"/>
      <c r="L17" s="84"/>
      <c r="M17" s="98"/>
      <c r="N17" s="98"/>
      <c r="P17" s="6"/>
      <c r="Q17" s="6"/>
    </row>
    <row r="18" spans="1:17" ht="15" customHeight="1" x14ac:dyDescent="0.3">
      <c r="A18" s="101" t="s">
        <v>62</v>
      </c>
      <c r="B18" s="101" t="s">
        <v>91</v>
      </c>
      <c r="C18" s="87" t="s">
        <v>92</v>
      </c>
      <c r="D18" s="87" t="s">
        <v>93</v>
      </c>
      <c r="E18" s="87" t="s">
        <v>94</v>
      </c>
      <c r="F18" s="95">
        <v>10.555</v>
      </c>
      <c r="G18" s="91">
        <v>27701541</v>
      </c>
      <c r="H18" s="106">
        <v>27701541</v>
      </c>
      <c r="I18" s="106">
        <v>0</v>
      </c>
      <c r="J18" s="106">
        <f>H18+I18</f>
        <v>27701541</v>
      </c>
      <c r="K18" s="84" t="s">
        <v>95</v>
      </c>
      <c r="L18" s="84" t="s">
        <v>96</v>
      </c>
      <c r="M18" s="97" t="s">
        <v>97</v>
      </c>
      <c r="N18" s="97" t="s">
        <v>98</v>
      </c>
      <c r="P18" s="6"/>
      <c r="Q18" s="6"/>
    </row>
    <row r="19" spans="1:17" ht="15" customHeight="1" x14ac:dyDescent="0.3">
      <c r="A19" s="110"/>
      <c r="B19" s="110"/>
      <c r="C19" s="100"/>
      <c r="D19" s="100"/>
      <c r="E19" s="100"/>
      <c r="F19" s="131"/>
      <c r="G19" s="105"/>
      <c r="H19" s="107"/>
      <c r="I19" s="107"/>
      <c r="J19" s="107"/>
      <c r="K19" s="84"/>
      <c r="L19" s="84"/>
      <c r="M19" s="99"/>
      <c r="N19" s="99"/>
      <c r="P19" s="6"/>
      <c r="Q19" s="6"/>
    </row>
    <row r="20" spans="1:17" ht="15" customHeight="1" x14ac:dyDescent="0.3">
      <c r="A20" s="102"/>
      <c r="B20" s="102"/>
      <c r="C20" s="88"/>
      <c r="D20" s="88"/>
      <c r="E20" s="88"/>
      <c r="F20" s="96"/>
      <c r="G20" s="92"/>
      <c r="H20" s="108"/>
      <c r="I20" s="108"/>
      <c r="J20" s="108"/>
      <c r="K20" s="84"/>
      <c r="L20" s="84"/>
      <c r="M20" s="98"/>
      <c r="N20" s="98"/>
      <c r="P20" s="6"/>
      <c r="Q20" s="6"/>
    </row>
    <row r="21" spans="1:17" ht="54" customHeight="1" x14ac:dyDescent="0.3">
      <c r="A21" s="37" t="s">
        <v>99</v>
      </c>
      <c r="B21" s="37" t="s">
        <v>100</v>
      </c>
      <c r="C21" s="38" t="s">
        <v>101</v>
      </c>
      <c r="D21" s="38" t="s">
        <v>102</v>
      </c>
      <c r="E21" s="38" t="s">
        <v>103</v>
      </c>
      <c r="F21" s="42" t="s">
        <v>104</v>
      </c>
      <c r="G21" s="46">
        <v>200000000</v>
      </c>
      <c r="H21" s="47">
        <v>0</v>
      </c>
      <c r="I21" s="47">
        <v>200000000</v>
      </c>
      <c r="J21" s="47">
        <f>H21+I21</f>
        <v>200000000</v>
      </c>
      <c r="K21" s="14" t="s">
        <v>105</v>
      </c>
      <c r="L21" s="41">
        <v>44238</v>
      </c>
      <c r="M21" s="48" t="s">
        <v>106</v>
      </c>
      <c r="N21" s="48" t="s">
        <v>107</v>
      </c>
      <c r="P21" s="6"/>
      <c r="Q21" s="6"/>
    </row>
    <row r="22" spans="1:17" ht="120" customHeight="1" x14ac:dyDescent="0.3">
      <c r="A22" s="40" t="s">
        <v>108</v>
      </c>
      <c r="B22" s="40" t="s">
        <v>109</v>
      </c>
      <c r="C22" s="13" t="s">
        <v>110</v>
      </c>
      <c r="D22" s="38" t="s">
        <v>111</v>
      </c>
      <c r="E22" s="38" t="s">
        <v>57</v>
      </c>
      <c r="F22" s="42">
        <v>14.401</v>
      </c>
      <c r="G22" s="46">
        <v>35439</v>
      </c>
      <c r="H22" s="47">
        <v>0</v>
      </c>
      <c r="I22" s="47">
        <v>0</v>
      </c>
      <c r="J22" s="47">
        <f>H22+I22</f>
        <v>0</v>
      </c>
      <c r="K22" s="14" t="s">
        <v>112</v>
      </c>
      <c r="L22" s="41">
        <v>44168</v>
      </c>
      <c r="M22" s="48" t="s">
        <v>113</v>
      </c>
      <c r="N22" s="48" t="s">
        <v>114</v>
      </c>
      <c r="P22" s="6"/>
      <c r="Q22" s="6"/>
    </row>
    <row r="23" spans="1:17" ht="28.95" customHeight="1" x14ac:dyDescent="0.3">
      <c r="A23" s="84" t="s">
        <v>115</v>
      </c>
      <c r="B23" s="84" t="s">
        <v>116</v>
      </c>
      <c r="C23" s="86" t="s">
        <v>117</v>
      </c>
      <c r="D23" s="13" t="s">
        <v>118</v>
      </c>
      <c r="E23" s="13" t="s">
        <v>66</v>
      </c>
      <c r="F23" s="14">
        <v>93.043999999999997</v>
      </c>
      <c r="G23" s="15">
        <v>1003768</v>
      </c>
      <c r="H23" s="16">
        <v>1003768</v>
      </c>
      <c r="I23" s="16">
        <v>0</v>
      </c>
      <c r="J23" s="16">
        <f t="shared" ref="J23:J29" si="0">H23+I23</f>
        <v>1003768</v>
      </c>
      <c r="K23" s="134" t="s">
        <v>119</v>
      </c>
      <c r="L23" s="135" t="s">
        <v>120</v>
      </c>
      <c r="M23" s="86" t="s">
        <v>121</v>
      </c>
      <c r="N23" s="86" t="s">
        <v>122</v>
      </c>
    </row>
    <row r="24" spans="1:17" ht="45" customHeight="1" x14ac:dyDescent="0.3">
      <c r="A24" s="84"/>
      <c r="B24" s="84"/>
      <c r="C24" s="86"/>
      <c r="D24" s="13" t="s">
        <v>123</v>
      </c>
      <c r="E24" s="13" t="s">
        <v>124</v>
      </c>
      <c r="F24" s="14">
        <v>93.045000000000002</v>
      </c>
      <c r="G24" s="15">
        <v>1204522</v>
      </c>
      <c r="H24" s="16">
        <v>1204522</v>
      </c>
      <c r="I24" s="16">
        <v>0</v>
      </c>
      <c r="J24" s="16">
        <f t="shared" si="0"/>
        <v>1204522</v>
      </c>
      <c r="K24" s="134"/>
      <c r="L24" s="135"/>
      <c r="M24" s="86"/>
      <c r="N24" s="86"/>
    </row>
    <row r="25" spans="1:17" ht="45" customHeight="1" x14ac:dyDescent="0.3">
      <c r="A25" s="84"/>
      <c r="B25" s="84"/>
      <c r="C25" s="86"/>
      <c r="D25" s="13" t="s">
        <v>123</v>
      </c>
      <c r="E25" s="13" t="s">
        <v>66</v>
      </c>
      <c r="F25" s="14">
        <v>93.045000000000002</v>
      </c>
      <c r="G25" s="15">
        <v>2409044</v>
      </c>
      <c r="H25" s="16">
        <v>2409044</v>
      </c>
      <c r="I25" s="16">
        <v>0</v>
      </c>
      <c r="J25" s="16">
        <f t="shared" si="0"/>
        <v>2409044</v>
      </c>
      <c r="K25" s="134"/>
      <c r="L25" s="135"/>
      <c r="M25" s="86"/>
      <c r="N25" s="86"/>
    </row>
    <row r="26" spans="1:17" ht="45" customHeight="1" x14ac:dyDescent="0.3">
      <c r="A26" s="84"/>
      <c r="B26" s="84"/>
      <c r="C26" s="86"/>
      <c r="D26" s="13" t="s">
        <v>123</v>
      </c>
      <c r="E26" s="13" t="s">
        <v>125</v>
      </c>
      <c r="F26" s="14">
        <v>93.045000000000002</v>
      </c>
      <c r="G26" s="15">
        <v>843890</v>
      </c>
      <c r="H26" s="16">
        <v>0</v>
      </c>
      <c r="I26" s="16">
        <v>0</v>
      </c>
      <c r="J26" s="16">
        <f t="shared" si="0"/>
        <v>0</v>
      </c>
      <c r="K26" s="134"/>
      <c r="L26" s="135"/>
      <c r="M26" s="86"/>
      <c r="N26" s="86"/>
    </row>
    <row r="27" spans="1:17" ht="28.8" x14ac:dyDescent="0.3">
      <c r="A27" s="84"/>
      <c r="B27" s="84"/>
      <c r="C27" s="86"/>
      <c r="D27" s="13" t="s">
        <v>126</v>
      </c>
      <c r="E27" s="13" t="s">
        <v>66</v>
      </c>
      <c r="F27" s="14">
        <v>93.052000000000007</v>
      </c>
      <c r="G27" s="15">
        <v>500000</v>
      </c>
      <c r="H27" s="16">
        <v>500000</v>
      </c>
      <c r="I27" s="16">
        <v>0</v>
      </c>
      <c r="J27" s="16">
        <f t="shared" si="0"/>
        <v>500000</v>
      </c>
      <c r="K27" s="134"/>
      <c r="L27" s="135"/>
      <c r="M27" s="86"/>
      <c r="N27" s="86"/>
    </row>
    <row r="28" spans="1:17" ht="43.2" x14ac:dyDescent="0.3">
      <c r="A28" s="84"/>
      <c r="B28" s="84"/>
      <c r="C28" s="86"/>
      <c r="D28" s="13" t="s">
        <v>127</v>
      </c>
      <c r="E28" s="13" t="s">
        <v>66</v>
      </c>
      <c r="F28" s="14" t="s">
        <v>128</v>
      </c>
      <c r="G28" s="15">
        <v>100377</v>
      </c>
      <c r="H28" s="16">
        <v>67526.87</v>
      </c>
      <c r="I28" s="16">
        <v>32850.129999999997</v>
      </c>
      <c r="J28" s="16">
        <f t="shared" si="0"/>
        <v>100377</v>
      </c>
      <c r="K28" s="134"/>
      <c r="L28" s="135"/>
      <c r="M28" s="86"/>
      <c r="N28" s="86"/>
    </row>
    <row r="29" spans="1:17" ht="22.5" customHeight="1" x14ac:dyDescent="0.3">
      <c r="A29" s="84"/>
      <c r="B29" s="84"/>
      <c r="C29" s="86"/>
      <c r="D29" s="86" t="s">
        <v>129</v>
      </c>
      <c r="E29" s="86" t="s">
        <v>66</v>
      </c>
      <c r="F29" s="84">
        <v>93.048000000000002</v>
      </c>
      <c r="G29" s="90">
        <v>305454</v>
      </c>
      <c r="H29" s="132">
        <v>293623</v>
      </c>
      <c r="I29" s="132">
        <v>2101</v>
      </c>
      <c r="J29" s="132">
        <f t="shared" si="0"/>
        <v>295724</v>
      </c>
      <c r="K29" s="134"/>
      <c r="L29" s="135"/>
      <c r="M29" s="86"/>
      <c r="N29" s="86"/>
    </row>
    <row r="30" spans="1:17" ht="22.5" customHeight="1" x14ac:dyDescent="0.3">
      <c r="A30" s="84"/>
      <c r="B30" s="84"/>
      <c r="C30" s="86"/>
      <c r="D30" s="86"/>
      <c r="E30" s="86"/>
      <c r="F30" s="84"/>
      <c r="G30" s="90"/>
      <c r="H30" s="132"/>
      <c r="I30" s="132"/>
      <c r="J30" s="132"/>
      <c r="K30" s="134"/>
      <c r="L30" s="135"/>
      <c r="M30" s="86"/>
      <c r="N30" s="86"/>
    </row>
    <row r="31" spans="1:17" ht="61.95" customHeight="1" x14ac:dyDescent="0.3">
      <c r="A31" s="101" t="s">
        <v>115</v>
      </c>
      <c r="B31" s="101" t="s">
        <v>130</v>
      </c>
      <c r="C31" s="87" t="s">
        <v>131</v>
      </c>
      <c r="D31" s="13" t="s">
        <v>132</v>
      </c>
      <c r="E31" s="13" t="s">
        <v>66</v>
      </c>
      <c r="F31" s="14">
        <v>93.301000000000002</v>
      </c>
      <c r="G31" s="15">
        <v>1602023</v>
      </c>
      <c r="H31" s="16">
        <v>1602023</v>
      </c>
      <c r="I31" s="16">
        <v>0</v>
      </c>
      <c r="J31" s="16">
        <f>H31+I31</f>
        <v>1602023</v>
      </c>
      <c r="K31" s="24" t="s">
        <v>133</v>
      </c>
      <c r="L31" s="25">
        <v>43987</v>
      </c>
      <c r="M31" s="49" t="s">
        <v>134</v>
      </c>
      <c r="N31" s="26" t="s">
        <v>122</v>
      </c>
    </row>
    <row r="32" spans="1:17" ht="45" customHeight="1" x14ac:dyDescent="0.3">
      <c r="A32" s="110"/>
      <c r="B32" s="110"/>
      <c r="C32" s="100"/>
      <c r="D32" s="13" t="s">
        <v>135</v>
      </c>
      <c r="E32" s="13" t="s">
        <v>136</v>
      </c>
      <c r="F32" s="14">
        <v>93.917000000000002</v>
      </c>
      <c r="G32" s="15">
        <v>81719</v>
      </c>
      <c r="H32" s="16">
        <v>76682.12</v>
      </c>
      <c r="I32" s="16">
        <v>0</v>
      </c>
      <c r="J32" s="16">
        <f>H32+I32</f>
        <v>76682.12</v>
      </c>
      <c r="K32" s="24" t="s">
        <v>137</v>
      </c>
      <c r="L32" s="25">
        <v>43987</v>
      </c>
      <c r="M32" s="49" t="s">
        <v>138</v>
      </c>
      <c r="N32" s="26" t="s">
        <v>122</v>
      </c>
    </row>
    <row r="33" spans="1:19" ht="64.8" customHeight="1" x14ac:dyDescent="0.3">
      <c r="A33" s="110"/>
      <c r="B33" s="110"/>
      <c r="C33" s="100"/>
      <c r="D33" s="87" t="s">
        <v>139</v>
      </c>
      <c r="E33" s="87" t="s">
        <v>140</v>
      </c>
      <c r="F33" s="95">
        <v>93.322999999999993</v>
      </c>
      <c r="G33" s="91">
        <f>957886+5075000+53519451</f>
        <v>59552337</v>
      </c>
      <c r="H33" s="81">
        <v>11402583.6</v>
      </c>
      <c r="I33" s="81">
        <v>17472513.800000001</v>
      </c>
      <c r="J33" s="81">
        <f>H33+I33</f>
        <v>28875097.399999999</v>
      </c>
      <c r="K33" s="24" t="s">
        <v>141</v>
      </c>
      <c r="L33" s="25">
        <v>43987</v>
      </c>
      <c r="M33" s="49" t="s">
        <v>142</v>
      </c>
      <c r="N33" s="26" t="s">
        <v>143</v>
      </c>
    </row>
    <row r="34" spans="1:19" ht="24" customHeight="1" x14ac:dyDescent="0.3">
      <c r="A34" s="110"/>
      <c r="B34" s="110"/>
      <c r="C34" s="100"/>
      <c r="D34" s="100"/>
      <c r="E34" s="100"/>
      <c r="F34" s="131"/>
      <c r="G34" s="105"/>
      <c r="H34" s="133"/>
      <c r="I34" s="133"/>
      <c r="J34" s="133"/>
      <c r="K34" s="24" t="s">
        <v>144</v>
      </c>
      <c r="L34" s="25">
        <v>43993</v>
      </c>
      <c r="M34" s="87" t="s">
        <v>145</v>
      </c>
      <c r="N34" s="87" t="s">
        <v>146</v>
      </c>
    </row>
    <row r="35" spans="1:19" ht="24" customHeight="1" x14ac:dyDescent="0.3">
      <c r="A35" s="110"/>
      <c r="B35" s="110"/>
      <c r="C35" s="100"/>
      <c r="D35" s="100"/>
      <c r="E35" s="100"/>
      <c r="F35" s="131"/>
      <c r="G35" s="105"/>
      <c r="H35" s="133"/>
      <c r="I35" s="133"/>
      <c r="J35" s="133"/>
      <c r="K35" s="24" t="s">
        <v>147</v>
      </c>
      <c r="L35" s="25">
        <v>44132</v>
      </c>
      <c r="M35" s="100"/>
      <c r="N35" s="100"/>
    </row>
    <row r="36" spans="1:19" ht="24" customHeight="1" x14ac:dyDescent="0.3">
      <c r="A36" s="110"/>
      <c r="B36" s="110"/>
      <c r="C36" s="100"/>
      <c r="D36" s="100"/>
      <c r="E36" s="100"/>
      <c r="F36" s="131"/>
      <c r="G36" s="105"/>
      <c r="H36" s="133"/>
      <c r="I36" s="133"/>
      <c r="J36" s="133"/>
      <c r="K36" s="24" t="s">
        <v>148</v>
      </c>
      <c r="L36" s="25">
        <v>44168</v>
      </c>
      <c r="M36" s="100"/>
      <c r="N36" s="100"/>
    </row>
    <row r="37" spans="1:19" ht="24" customHeight="1" x14ac:dyDescent="0.3">
      <c r="A37" s="110"/>
      <c r="B37" s="110"/>
      <c r="C37" s="100"/>
      <c r="D37" s="100"/>
      <c r="E37" s="100"/>
      <c r="F37" s="131"/>
      <c r="G37" s="105"/>
      <c r="H37" s="133"/>
      <c r="I37" s="133"/>
      <c r="J37" s="133"/>
      <c r="K37" s="24" t="s">
        <v>149</v>
      </c>
      <c r="L37" s="25">
        <v>44232</v>
      </c>
      <c r="M37" s="88"/>
      <c r="N37" s="88"/>
    </row>
    <row r="38" spans="1:19" ht="34.950000000000003" customHeight="1" x14ac:dyDescent="0.3">
      <c r="A38" s="110"/>
      <c r="B38" s="110"/>
      <c r="C38" s="100"/>
      <c r="D38" s="100"/>
      <c r="E38" s="100"/>
      <c r="F38" s="131"/>
      <c r="G38" s="105"/>
      <c r="H38" s="133"/>
      <c r="I38" s="133"/>
      <c r="J38" s="133"/>
      <c r="K38" s="24" t="s">
        <v>150</v>
      </c>
      <c r="L38" s="25">
        <v>44000</v>
      </c>
      <c r="M38" s="87" t="s">
        <v>151</v>
      </c>
      <c r="N38" s="87" t="s">
        <v>152</v>
      </c>
    </row>
    <row r="39" spans="1:19" ht="34.950000000000003" customHeight="1" x14ac:dyDescent="0.3">
      <c r="A39" s="110"/>
      <c r="B39" s="110"/>
      <c r="C39" s="100"/>
      <c r="D39" s="100"/>
      <c r="E39" s="100"/>
      <c r="F39" s="131"/>
      <c r="G39" s="105"/>
      <c r="H39" s="133"/>
      <c r="I39" s="133"/>
      <c r="J39" s="133"/>
      <c r="K39" s="24" t="s">
        <v>153</v>
      </c>
      <c r="L39" s="25">
        <v>44014</v>
      </c>
      <c r="M39" s="100"/>
      <c r="N39" s="100"/>
    </row>
    <row r="40" spans="1:19" ht="34.950000000000003" customHeight="1" x14ac:dyDescent="0.3">
      <c r="A40" s="110"/>
      <c r="B40" s="110"/>
      <c r="C40" s="100"/>
      <c r="D40" s="88"/>
      <c r="E40" s="88"/>
      <c r="F40" s="96"/>
      <c r="G40" s="92"/>
      <c r="H40" s="82"/>
      <c r="I40" s="82"/>
      <c r="J40" s="82"/>
      <c r="K40" s="24" t="s">
        <v>154</v>
      </c>
      <c r="L40" s="25">
        <v>44252</v>
      </c>
      <c r="M40" s="88"/>
      <c r="N40" s="88"/>
    </row>
    <row r="41" spans="1:19" ht="15" customHeight="1" x14ac:dyDescent="0.3">
      <c r="A41" s="110"/>
      <c r="B41" s="110"/>
      <c r="C41" s="100"/>
      <c r="D41" s="86" t="s">
        <v>155</v>
      </c>
      <c r="E41" s="86" t="s">
        <v>136</v>
      </c>
      <c r="F41" s="89">
        <v>93.353999999999999</v>
      </c>
      <c r="G41" s="90">
        <v>4567000</v>
      </c>
      <c r="H41" s="132">
        <v>4198648.9000000004</v>
      </c>
      <c r="I41" s="132">
        <v>109894.99</v>
      </c>
      <c r="J41" s="132">
        <f>SUM(H41:I41)</f>
        <v>4308543.8900000006</v>
      </c>
      <c r="K41" s="84" t="s">
        <v>156</v>
      </c>
      <c r="L41" s="84" t="s">
        <v>157</v>
      </c>
      <c r="M41" s="86" t="s">
        <v>151</v>
      </c>
      <c r="N41" s="86" t="s">
        <v>152</v>
      </c>
      <c r="Q41" s="6"/>
      <c r="R41" s="6"/>
      <c r="S41" s="6"/>
    </row>
    <row r="42" spans="1:19" ht="15" customHeight="1" x14ac:dyDescent="0.3">
      <c r="A42" s="110"/>
      <c r="B42" s="110"/>
      <c r="C42" s="100"/>
      <c r="D42" s="86"/>
      <c r="E42" s="86"/>
      <c r="F42" s="89"/>
      <c r="G42" s="90"/>
      <c r="H42" s="132"/>
      <c r="I42" s="132"/>
      <c r="J42" s="132"/>
      <c r="K42" s="84"/>
      <c r="L42" s="84"/>
      <c r="M42" s="86"/>
      <c r="N42" s="86"/>
      <c r="Q42" s="6"/>
      <c r="R42" s="6"/>
      <c r="S42" s="6"/>
    </row>
    <row r="43" spans="1:19" ht="21" customHeight="1" x14ac:dyDescent="0.3">
      <c r="A43" s="110"/>
      <c r="B43" s="110"/>
      <c r="C43" s="100"/>
      <c r="D43" s="86"/>
      <c r="E43" s="86"/>
      <c r="F43" s="89"/>
      <c r="G43" s="90"/>
      <c r="H43" s="132"/>
      <c r="I43" s="132"/>
      <c r="J43" s="132"/>
      <c r="K43" s="84"/>
      <c r="L43" s="84"/>
      <c r="M43" s="86"/>
      <c r="N43" s="86"/>
      <c r="Q43" s="6"/>
      <c r="R43" s="6"/>
      <c r="S43" s="6"/>
    </row>
    <row r="44" spans="1:19" ht="75" customHeight="1" x14ac:dyDescent="0.3">
      <c r="A44" s="110"/>
      <c r="B44" s="110"/>
      <c r="C44" s="100"/>
      <c r="D44" s="26" t="s">
        <v>158</v>
      </c>
      <c r="E44" s="49" t="s">
        <v>66</v>
      </c>
      <c r="F44" s="22">
        <v>93.888999999999996</v>
      </c>
      <c r="G44" s="23">
        <v>2991576</v>
      </c>
      <c r="H44" s="50">
        <v>230791.83</v>
      </c>
      <c r="I44" s="50">
        <v>0</v>
      </c>
      <c r="J44" s="50">
        <f>H44+I44</f>
        <v>230791.83</v>
      </c>
      <c r="K44" s="24" t="s">
        <v>150</v>
      </c>
      <c r="L44" s="25">
        <v>44000</v>
      </c>
      <c r="M44" s="86"/>
      <c r="N44" s="86"/>
    </row>
    <row r="45" spans="1:19" ht="90" customHeight="1" x14ac:dyDescent="0.3">
      <c r="A45" s="102"/>
      <c r="B45" s="102"/>
      <c r="C45" s="88"/>
      <c r="D45" s="19" t="s">
        <v>159</v>
      </c>
      <c r="E45" s="38" t="s">
        <v>66</v>
      </c>
      <c r="F45" s="51">
        <v>93.268000000000001</v>
      </c>
      <c r="G45" s="32">
        <v>509532</v>
      </c>
      <c r="H45" s="52">
        <v>86488.58</v>
      </c>
      <c r="I45" s="45">
        <v>259433.54</v>
      </c>
      <c r="J45" s="50">
        <f>H45+I45</f>
        <v>345922.12</v>
      </c>
      <c r="K45" s="24" t="s">
        <v>160</v>
      </c>
      <c r="L45" s="41" t="s">
        <v>161</v>
      </c>
      <c r="M45" s="31" t="s">
        <v>162</v>
      </c>
      <c r="N45" s="31" t="s">
        <v>163</v>
      </c>
    </row>
    <row r="46" spans="1:19" ht="45" customHeight="1" x14ac:dyDescent="0.3">
      <c r="A46" s="101" t="s">
        <v>115</v>
      </c>
      <c r="B46" s="101" t="s">
        <v>164</v>
      </c>
      <c r="C46" s="87" t="s">
        <v>165</v>
      </c>
      <c r="D46" s="124" t="s">
        <v>166</v>
      </c>
      <c r="E46" s="87" t="s">
        <v>167</v>
      </c>
      <c r="F46" s="95">
        <v>93.575000000000003</v>
      </c>
      <c r="G46" s="91">
        <f>10953470+30506173</f>
        <v>41459643</v>
      </c>
      <c r="H46" s="106">
        <v>10911085.65</v>
      </c>
      <c r="I46" s="106">
        <v>0</v>
      </c>
      <c r="J46" s="106">
        <f>H46+I46</f>
        <v>10911085.65</v>
      </c>
      <c r="K46" s="84" t="s">
        <v>168</v>
      </c>
      <c r="L46" s="84" t="s">
        <v>169</v>
      </c>
      <c r="M46" s="126" t="s">
        <v>170</v>
      </c>
      <c r="N46" s="126" t="s">
        <v>122</v>
      </c>
      <c r="P46" s="6"/>
      <c r="Q46" s="6"/>
    </row>
    <row r="47" spans="1:19" ht="45" customHeight="1" x14ac:dyDescent="0.3">
      <c r="A47" s="102"/>
      <c r="B47" s="102"/>
      <c r="C47" s="88"/>
      <c r="D47" s="125"/>
      <c r="E47" s="88"/>
      <c r="F47" s="96"/>
      <c r="G47" s="92"/>
      <c r="H47" s="108"/>
      <c r="I47" s="108"/>
      <c r="J47" s="108"/>
      <c r="K47" s="84"/>
      <c r="L47" s="84"/>
      <c r="M47" s="128"/>
      <c r="N47" s="128"/>
      <c r="P47" s="6"/>
      <c r="Q47" s="6"/>
    </row>
    <row r="48" spans="1:19" ht="15" customHeight="1" x14ac:dyDescent="0.3">
      <c r="A48" s="101" t="s">
        <v>115</v>
      </c>
      <c r="B48" s="101" t="s">
        <v>171</v>
      </c>
      <c r="C48" s="87" t="s">
        <v>172</v>
      </c>
      <c r="D48" s="129" t="s">
        <v>173</v>
      </c>
      <c r="E48" s="87" t="s">
        <v>66</v>
      </c>
      <c r="F48" s="95">
        <v>93.569000000000003</v>
      </c>
      <c r="G48" s="91">
        <v>5243045</v>
      </c>
      <c r="H48" s="106">
        <v>794153.69</v>
      </c>
      <c r="I48" s="106">
        <v>4088530.86</v>
      </c>
      <c r="J48" s="106">
        <f>H48+I48</f>
        <v>4882684.55</v>
      </c>
      <c r="K48" s="84" t="s">
        <v>174</v>
      </c>
      <c r="L48" s="84" t="s">
        <v>175</v>
      </c>
      <c r="M48" s="126" t="s">
        <v>176</v>
      </c>
      <c r="N48" s="126" t="s">
        <v>122</v>
      </c>
      <c r="P48" s="6"/>
      <c r="Q48" s="6"/>
    </row>
    <row r="49" spans="1:17" ht="15" customHeight="1" x14ac:dyDescent="0.3">
      <c r="A49" s="110"/>
      <c r="B49" s="110"/>
      <c r="C49" s="100"/>
      <c r="D49" s="130"/>
      <c r="E49" s="100"/>
      <c r="F49" s="131"/>
      <c r="G49" s="105"/>
      <c r="H49" s="107"/>
      <c r="I49" s="107"/>
      <c r="J49" s="107"/>
      <c r="K49" s="84"/>
      <c r="L49" s="84"/>
      <c r="M49" s="127"/>
      <c r="N49" s="127"/>
      <c r="P49" s="6"/>
      <c r="Q49" s="6"/>
    </row>
    <row r="50" spans="1:17" ht="15" customHeight="1" x14ac:dyDescent="0.3">
      <c r="A50" s="110"/>
      <c r="B50" s="110"/>
      <c r="C50" s="100"/>
      <c r="D50" s="130"/>
      <c r="E50" s="100"/>
      <c r="F50" s="131"/>
      <c r="G50" s="105"/>
      <c r="H50" s="107"/>
      <c r="I50" s="107"/>
      <c r="J50" s="107"/>
      <c r="K50" s="84"/>
      <c r="L50" s="84"/>
      <c r="M50" s="127"/>
      <c r="N50" s="127"/>
      <c r="P50" s="6"/>
      <c r="Q50" s="6"/>
    </row>
    <row r="51" spans="1:17" ht="15" customHeight="1" x14ac:dyDescent="0.3">
      <c r="A51" s="102"/>
      <c r="B51" s="102"/>
      <c r="C51" s="88"/>
      <c r="D51" s="125"/>
      <c r="E51" s="88"/>
      <c r="F51" s="96"/>
      <c r="G51" s="92"/>
      <c r="H51" s="108"/>
      <c r="I51" s="108"/>
      <c r="J51" s="108"/>
      <c r="K51" s="84"/>
      <c r="L51" s="84"/>
      <c r="M51" s="128"/>
      <c r="N51" s="128"/>
      <c r="P51" s="6"/>
      <c r="Q51" s="6"/>
    </row>
    <row r="52" spans="1:17" ht="30" customHeight="1" x14ac:dyDescent="0.3">
      <c r="A52" s="101" t="s">
        <v>115</v>
      </c>
      <c r="B52" s="101" t="s">
        <v>177</v>
      </c>
      <c r="C52" s="87" t="s">
        <v>178</v>
      </c>
      <c r="D52" s="124" t="s">
        <v>179</v>
      </c>
      <c r="E52" s="87" t="s">
        <v>66</v>
      </c>
      <c r="F52" s="95" t="s">
        <v>180</v>
      </c>
      <c r="G52" s="91">
        <v>164476</v>
      </c>
      <c r="H52" s="106">
        <v>36995.919999999998</v>
      </c>
      <c r="I52" s="106">
        <v>0</v>
      </c>
      <c r="J52" s="106">
        <f>H52+I52</f>
        <v>36995.919999999998</v>
      </c>
      <c r="K52" s="84" t="s">
        <v>181</v>
      </c>
      <c r="L52" s="84" t="s">
        <v>182</v>
      </c>
      <c r="M52" s="87" t="s">
        <v>183</v>
      </c>
      <c r="N52" s="87" t="s">
        <v>184</v>
      </c>
      <c r="P52" s="6"/>
      <c r="Q52" s="6"/>
    </row>
    <row r="53" spans="1:17" ht="30" customHeight="1" x14ac:dyDescent="0.3">
      <c r="A53" s="102"/>
      <c r="B53" s="102"/>
      <c r="C53" s="88"/>
      <c r="D53" s="125"/>
      <c r="E53" s="88"/>
      <c r="F53" s="96"/>
      <c r="G53" s="92"/>
      <c r="H53" s="108"/>
      <c r="I53" s="108"/>
      <c r="J53" s="108"/>
      <c r="K53" s="84"/>
      <c r="L53" s="84"/>
      <c r="M53" s="88"/>
      <c r="N53" s="88"/>
      <c r="P53" s="6"/>
      <c r="Q53" s="6"/>
    </row>
    <row r="54" spans="1:17" ht="45" customHeight="1" x14ac:dyDescent="0.3">
      <c r="A54" s="40" t="s">
        <v>115</v>
      </c>
      <c r="B54" s="40" t="s">
        <v>185</v>
      </c>
      <c r="C54" s="13" t="s">
        <v>186</v>
      </c>
      <c r="D54" s="53" t="s">
        <v>187</v>
      </c>
      <c r="E54" s="13" t="s">
        <v>66</v>
      </c>
      <c r="F54" s="14" t="s">
        <v>188</v>
      </c>
      <c r="G54" s="54">
        <v>220940</v>
      </c>
      <c r="H54" s="55">
        <v>119114.98</v>
      </c>
      <c r="I54" s="55">
        <v>18572.02</v>
      </c>
      <c r="J54" s="55">
        <f t="shared" ref="J54:J63" si="1">H54+I54</f>
        <v>137687</v>
      </c>
      <c r="K54" s="24" t="s">
        <v>189</v>
      </c>
      <c r="L54" s="25">
        <v>44014</v>
      </c>
      <c r="M54" s="31" t="s">
        <v>190</v>
      </c>
      <c r="N54" s="31" t="s">
        <v>191</v>
      </c>
    </row>
    <row r="55" spans="1:17" ht="83.4" customHeight="1" x14ac:dyDescent="0.3">
      <c r="A55" s="40" t="s">
        <v>115</v>
      </c>
      <c r="B55" s="40" t="s">
        <v>192</v>
      </c>
      <c r="C55" s="13" t="s">
        <v>193</v>
      </c>
      <c r="D55" s="56" t="s">
        <v>194</v>
      </c>
      <c r="E55" s="13" t="s">
        <v>66</v>
      </c>
      <c r="F55" s="14">
        <v>93.777000000000001</v>
      </c>
      <c r="G55" s="54">
        <v>102430</v>
      </c>
      <c r="H55" s="55">
        <v>65518</v>
      </c>
      <c r="I55" s="55">
        <v>1000</v>
      </c>
      <c r="J55" s="55">
        <f t="shared" si="1"/>
        <v>66518</v>
      </c>
      <c r="K55" s="24" t="s">
        <v>195</v>
      </c>
      <c r="L55" s="25">
        <v>44084</v>
      </c>
      <c r="M55" s="13" t="s">
        <v>196</v>
      </c>
      <c r="N55" s="13" t="s">
        <v>152</v>
      </c>
    </row>
    <row r="56" spans="1:17" ht="42.6" customHeight="1" x14ac:dyDescent="0.3">
      <c r="A56" s="37" t="s">
        <v>115</v>
      </c>
      <c r="B56" s="37" t="s">
        <v>197</v>
      </c>
      <c r="C56" s="38" t="s">
        <v>198</v>
      </c>
      <c r="D56" s="56"/>
      <c r="E56" s="13" t="s">
        <v>199</v>
      </c>
      <c r="F56" s="42"/>
      <c r="G56" s="43"/>
      <c r="H56" s="55">
        <v>0</v>
      </c>
      <c r="I56" s="55">
        <v>0</v>
      </c>
      <c r="J56" s="55">
        <f>H56+I56</f>
        <v>0</v>
      </c>
      <c r="K56" s="57" t="s">
        <v>200</v>
      </c>
      <c r="L56" s="58">
        <v>44168</v>
      </c>
      <c r="M56" s="13" t="s">
        <v>201</v>
      </c>
      <c r="N56" s="38" t="s">
        <v>202</v>
      </c>
    </row>
    <row r="57" spans="1:17" ht="116.4" customHeight="1" x14ac:dyDescent="0.3">
      <c r="A57" s="37" t="s">
        <v>115</v>
      </c>
      <c r="B57" s="37" t="s">
        <v>203</v>
      </c>
      <c r="C57" s="38" t="s">
        <v>204</v>
      </c>
      <c r="D57" s="56" t="s">
        <v>205</v>
      </c>
      <c r="E57" s="13" t="s">
        <v>24</v>
      </c>
      <c r="F57" s="14">
        <v>10.557</v>
      </c>
      <c r="G57" s="43">
        <v>1357833</v>
      </c>
      <c r="H57" s="55">
        <v>821903.8</v>
      </c>
      <c r="I57" s="55">
        <v>564.22</v>
      </c>
      <c r="J57" s="55">
        <f>H57+I57</f>
        <v>822468.02</v>
      </c>
      <c r="K57" s="57" t="s">
        <v>206</v>
      </c>
      <c r="L57" s="58">
        <v>44202</v>
      </c>
      <c r="M57" s="13" t="s">
        <v>207</v>
      </c>
      <c r="N57" s="38" t="s">
        <v>208</v>
      </c>
    </row>
    <row r="58" spans="1:17" ht="45" customHeight="1" x14ac:dyDescent="0.3">
      <c r="A58" s="101" t="s">
        <v>209</v>
      </c>
      <c r="B58" s="101" t="s">
        <v>210</v>
      </c>
      <c r="C58" s="87" t="s">
        <v>211</v>
      </c>
      <c r="D58" s="12" t="s">
        <v>212</v>
      </c>
      <c r="E58" s="29" t="s">
        <v>213</v>
      </c>
      <c r="F58" s="103">
        <v>17.225000000000001</v>
      </c>
      <c r="G58" s="112">
        <v>1620546457</v>
      </c>
      <c r="H58" s="16">
        <v>1127319887</v>
      </c>
      <c r="I58" s="16">
        <v>0</v>
      </c>
      <c r="J58" s="16">
        <f t="shared" si="1"/>
        <v>1127319887</v>
      </c>
      <c r="K58" s="115" t="s">
        <v>214</v>
      </c>
      <c r="L58" s="118" t="s">
        <v>215</v>
      </c>
      <c r="M58" s="59" t="s">
        <v>216</v>
      </c>
      <c r="N58" s="121" t="s">
        <v>217</v>
      </c>
    </row>
    <row r="59" spans="1:17" ht="45" customHeight="1" x14ac:dyDescent="0.3">
      <c r="A59" s="110"/>
      <c r="B59" s="110"/>
      <c r="C59" s="100"/>
      <c r="D59" s="12" t="s">
        <v>218</v>
      </c>
      <c r="E59" s="29" t="s">
        <v>219</v>
      </c>
      <c r="F59" s="111"/>
      <c r="G59" s="113"/>
      <c r="H59" s="16">
        <v>210657040</v>
      </c>
      <c r="I59" s="16">
        <v>0</v>
      </c>
      <c r="J59" s="16">
        <f t="shared" si="1"/>
        <v>210657040</v>
      </c>
      <c r="K59" s="116"/>
      <c r="L59" s="119"/>
      <c r="M59" s="59" t="s">
        <v>220</v>
      </c>
      <c r="N59" s="122"/>
    </row>
    <row r="60" spans="1:17" ht="60" customHeight="1" x14ac:dyDescent="0.3">
      <c r="A60" s="110"/>
      <c r="B60" s="110"/>
      <c r="C60" s="100"/>
      <c r="D60" s="13" t="s">
        <v>221</v>
      </c>
      <c r="E60" s="29" t="s">
        <v>222</v>
      </c>
      <c r="F60" s="111"/>
      <c r="G60" s="113"/>
      <c r="H60" s="39">
        <v>114843358</v>
      </c>
      <c r="I60" s="39">
        <v>0</v>
      </c>
      <c r="J60" s="16">
        <f t="shared" si="1"/>
        <v>114843358</v>
      </c>
      <c r="K60" s="116"/>
      <c r="L60" s="119"/>
      <c r="M60" s="29" t="s">
        <v>223</v>
      </c>
      <c r="N60" s="122"/>
    </row>
    <row r="61" spans="1:17" ht="75" customHeight="1" x14ac:dyDescent="0.3">
      <c r="A61" s="110"/>
      <c r="B61" s="110"/>
      <c r="C61" s="100"/>
      <c r="D61" s="13" t="s">
        <v>224</v>
      </c>
      <c r="E61" s="29" t="s">
        <v>225</v>
      </c>
      <c r="F61" s="111"/>
      <c r="G61" s="113"/>
      <c r="H61" s="39">
        <v>13967663</v>
      </c>
      <c r="I61" s="39">
        <v>0</v>
      </c>
      <c r="J61" s="39">
        <f t="shared" si="1"/>
        <v>13967663</v>
      </c>
      <c r="K61" s="116"/>
      <c r="L61" s="119"/>
      <c r="M61" s="29" t="s">
        <v>226</v>
      </c>
      <c r="N61" s="122"/>
    </row>
    <row r="62" spans="1:17" ht="105" customHeight="1" x14ac:dyDescent="0.3">
      <c r="A62" s="102"/>
      <c r="B62" s="102"/>
      <c r="C62" s="88"/>
      <c r="D62" s="38" t="s">
        <v>227</v>
      </c>
      <c r="E62" s="35" t="s">
        <v>228</v>
      </c>
      <c r="F62" s="104"/>
      <c r="G62" s="114"/>
      <c r="H62" s="45">
        <v>7464319</v>
      </c>
      <c r="I62" s="45">
        <v>0</v>
      </c>
      <c r="J62" s="45">
        <f t="shared" si="1"/>
        <v>7464319</v>
      </c>
      <c r="K62" s="117"/>
      <c r="L62" s="120"/>
      <c r="M62" s="35" t="s">
        <v>229</v>
      </c>
      <c r="N62" s="123"/>
    </row>
    <row r="63" spans="1:17" ht="15" customHeight="1" x14ac:dyDescent="0.3">
      <c r="A63" s="101" t="s">
        <v>209</v>
      </c>
      <c r="B63" s="101" t="s">
        <v>230</v>
      </c>
      <c r="C63" s="87" t="s">
        <v>231</v>
      </c>
      <c r="D63" s="87" t="s">
        <v>232</v>
      </c>
      <c r="E63" s="87" t="s">
        <v>233</v>
      </c>
      <c r="F63" s="103">
        <v>17.225000000000001</v>
      </c>
      <c r="G63" s="91">
        <v>12139439</v>
      </c>
      <c r="H63" s="91">
        <v>4272047.25</v>
      </c>
      <c r="I63" s="91">
        <v>4172135.24</v>
      </c>
      <c r="J63" s="106">
        <f t="shared" si="1"/>
        <v>8444182.4900000002</v>
      </c>
      <c r="K63" s="109" t="s">
        <v>234</v>
      </c>
      <c r="L63" s="109" t="s">
        <v>235</v>
      </c>
      <c r="M63" s="97" t="s">
        <v>236</v>
      </c>
      <c r="N63" s="87" t="s">
        <v>237</v>
      </c>
    </row>
    <row r="64" spans="1:17" ht="15" customHeight="1" x14ac:dyDescent="0.3">
      <c r="A64" s="110"/>
      <c r="B64" s="110"/>
      <c r="C64" s="100"/>
      <c r="D64" s="100"/>
      <c r="E64" s="100"/>
      <c r="F64" s="111"/>
      <c r="G64" s="105"/>
      <c r="H64" s="105"/>
      <c r="I64" s="105"/>
      <c r="J64" s="107"/>
      <c r="K64" s="109"/>
      <c r="L64" s="109"/>
      <c r="M64" s="99"/>
      <c r="N64" s="100"/>
    </row>
    <row r="65" spans="1:17" ht="15" customHeight="1" x14ac:dyDescent="0.3">
      <c r="A65" s="110"/>
      <c r="B65" s="110"/>
      <c r="C65" s="100"/>
      <c r="D65" s="100"/>
      <c r="E65" s="100"/>
      <c r="F65" s="111"/>
      <c r="G65" s="105"/>
      <c r="H65" s="105"/>
      <c r="I65" s="105"/>
      <c r="J65" s="107"/>
      <c r="K65" s="109"/>
      <c r="L65" s="109"/>
      <c r="M65" s="99"/>
      <c r="N65" s="100"/>
    </row>
    <row r="66" spans="1:17" ht="15" customHeight="1" x14ac:dyDescent="0.3">
      <c r="A66" s="110"/>
      <c r="B66" s="110"/>
      <c r="C66" s="100"/>
      <c r="D66" s="100"/>
      <c r="E66" s="100"/>
      <c r="F66" s="111"/>
      <c r="G66" s="105"/>
      <c r="H66" s="105"/>
      <c r="I66" s="105"/>
      <c r="J66" s="107"/>
      <c r="K66" s="109"/>
      <c r="L66" s="109"/>
      <c r="M66" s="99"/>
      <c r="N66" s="100"/>
    </row>
    <row r="67" spans="1:17" ht="15" customHeight="1" x14ac:dyDescent="0.3">
      <c r="A67" s="110"/>
      <c r="B67" s="110"/>
      <c r="C67" s="100"/>
      <c r="D67" s="100"/>
      <c r="E67" s="100"/>
      <c r="F67" s="111"/>
      <c r="G67" s="105"/>
      <c r="H67" s="105"/>
      <c r="I67" s="105"/>
      <c r="J67" s="107"/>
      <c r="K67" s="109"/>
      <c r="L67" s="109"/>
      <c r="M67" s="99"/>
      <c r="N67" s="100"/>
    </row>
    <row r="68" spans="1:17" ht="15" customHeight="1" x14ac:dyDescent="0.3">
      <c r="A68" s="110"/>
      <c r="B68" s="110"/>
      <c r="C68" s="100"/>
      <c r="D68" s="100"/>
      <c r="E68" s="100"/>
      <c r="F68" s="111"/>
      <c r="G68" s="105"/>
      <c r="H68" s="105"/>
      <c r="I68" s="105"/>
      <c r="J68" s="107"/>
      <c r="K68" s="109"/>
      <c r="L68" s="109"/>
      <c r="M68" s="99"/>
      <c r="N68" s="100"/>
    </row>
    <row r="69" spans="1:17" ht="15" customHeight="1" x14ac:dyDescent="0.3">
      <c r="A69" s="110"/>
      <c r="B69" s="110"/>
      <c r="C69" s="100"/>
      <c r="D69" s="100"/>
      <c r="E69" s="100"/>
      <c r="F69" s="111"/>
      <c r="G69" s="105"/>
      <c r="H69" s="105"/>
      <c r="I69" s="105"/>
      <c r="J69" s="107"/>
      <c r="K69" s="109"/>
      <c r="L69" s="109"/>
      <c r="M69" s="99"/>
      <c r="N69" s="100"/>
    </row>
    <row r="70" spans="1:17" ht="15" customHeight="1" x14ac:dyDescent="0.3">
      <c r="A70" s="110"/>
      <c r="B70" s="110"/>
      <c r="C70" s="100"/>
      <c r="D70" s="100"/>
      <c r="E70" s="100"/>
      <c r="F70" s="111"/>
      <c r="G70" s="105"/>
      <c r="H70" s="105"/>
      <c r="I70" s="105"/>
      <c r="J70" s="107"/>
      <c r="K70" s="109"/>
      <c r="L70" s="109"/>
      <c r="M70" s="99"/>
      <c r="N70" s="100"/>
    </row>
    <row r="71" spans="1:17" ht="15" customHeight="1" x14ac:dyDescent="0.3">
      <c r="A71" s="102"/>
      <c r="B71" s="102"/>
      <c r="C71" s="88"/>
      <c r="D71" s="88"/>
      <c r="E71" s="88"/>
      <c r="F71" s="104"/>
      <c r="G71" s="92"/>
      <c r="H71" s="92"/>
      <c r="I71" s="92"/>
      <c r="J71" s="108"/>
      <c r="K71" s="109"/>
      <c r="L71" s="109"/>
      <c r="M71" s="98"/>
      <c r="N71" s="88"/>
    </row>
    <row r="72" spans="1:17" x14ac:dyDescent="0.3">
      <c r="A72" s="101" t="s">
        <v>209</v>
      </c>
      <c r="B72" s="101" t="s">
        <v>238</v>
      </c>
      <c r="C72" s="87" t="s">
        <v>239</v>
      </c>
      <c r="D72" s="87" t="s">
        <v>240</v>
      </c>
      <c r="E72" s="87" t="s">
        <v>66</v>
      </c>
      <c r="F72" s="103">
        <v>17.277000000000001</v>
      </c>
      <c r="G72" s="91">
        <v>1500000</v>
      </c>
      <c r="H72" s="91">
        <v>394068.87</v>
      </c>
      <c r="I72" s="91">
        <v>800289.01</v>
      </c>
      <c r="J72" s="81">
        <f>H72+I72</f>
        <v>1194357.8799999999</v>
      </c>
      <c r="K72" s="84" t="s">
        <v>241</v>
      </c>
      <c r="L72" s="84" t="s">
        <v>242</v>
      </c>
      <c r="M72" s="97" t="s">
        <v>243</v>
      </c>
      <c r="N72" s="87" t="s">
        <v>244</v>
      </c>
      <c r="P72" s="6"/>
      <c r="Q72" s="6"/>
    </row>
    <row r="73" spans="1:17" x14ac:dyDescent="0.3">
      <c r="A73" s="102"/>
      <c r="B73" s="102"/>
      <c r="C73" s="88"/>
      <c r="D73" s="88"/>
      <c r="E73" s="88"/>
      <c r="F73" s="104"/>
      <c r="G73" s="92"/>
      <c r="H73" s="92"/>
      <c r="I73" s="92"/>
      <c r="J73" s="82"/>
      <c r="K73" s="84"/>
      <c r="L73" s="84"/>
      <c r="M73" s="98"/>
      <c r="N73" s="88"/>
      <c r="P73" s="6"/>
      <c r="Q73" s="6"/>
    </row>
    <row r="74" spans="1:17" ht="57.6" x14ac:dyDescent="0.3">
      <c r="A74" s="40" t="s">
        <v>245</v>
      </c>
      <c r="B74" s="40" t="s">
        <v>246</v>
      </c>
      <c r="C74" s="13" t="s">
        <v>247</v>
      </c>
      <c r="D74" s="60" t="s">
        <v>248</v>
      </c>
      <c r="E74" s="13" t="s">
        <v>66</v>
      </c>
      <c r="F74" s="61" t="s">
        <v>249</v>
      </c>
      <c r="G74" s="54">
        <v>121461</v>
      </c>
      <c r="H74" s="17">
        <v>82686.11</v>
      </c>
      <c r="I74" s="16">
        <v>0</v>
      </c>
      <c r="J74" s="16">
        <f>H74+I74</f>
        <v>82686.11</v>
      </c>
      <c r="K74" s="27" t="s">
        <v>250</v>
      </c>
      <c r="L74" s="28">
        <v>44004</v>
      </c>
      <c r="M74" s="48" t="s">
        <v>251</v>
      </c>
      <c r="N74" s="49" t="s">
        <v>252</v>
      </c>
    </row>
    <row r="75" spans="1:17" ht="90" customHeight="1" x14ac:dyDescent="0.3">
      <c r="A75" s="40" t="s">
        <v>253</v>
      </c>
      <c r="B75" s="40" t="s">
        <v>254</v>
      </c>
      <c r="C75" s="13" t="s">
        <v>255</v>
      </c>
      <c r="D75" s="13" t="s">
        <v>256</v>
      </c>
      <c r="E75" s="13" t="s">
        <v>257</v>
      </c>
      <c r="F75" s="14" t="s">
        <v>258</v>
      </c>
      <c r="G75" s="15">
        <v>20308513</v>
      </c>
      <c r="H75" s="16">
        <v>0</v>
      </c>
      <c r="I75" s="16">
        <v>333333.33</v>
      </c>
      <c r="J75" s="16">
        <f>H75+I75</f>
        <v>333333.33</v>
      </c>
      <c r="K75" s="27" t="s">
        <v>259</v>
      </c>
      <c r="L75" s="28">
        <v>44154</v>
      </c>
      <c r="M75" s="29" t="s">
        <v>260</v>
      </c>
      <c r="N75" s="13" t="s">
        <v>191</v>
      </c>
    </row>
    <row r="76" spans="1:17" ht="165" customHeight="1" x14ac:dyDescent="0.3">
      <c r="A76" s="62" t="s">
        <v>261</v>
      </c>
      <c r="B76" s="62" t="s">
        <v>262</v>
      </c>
      <c r="C76" s="49" t="s">
        <v>263</v>
      </c>
      <c r="D76" s="63" t="s">
        <v>264</v>
      </c>
      <c r="E76" s="49" t="s">
        <v>265</v>
      </c>
      <c r="F76" s="64">
        <v>16.738</v>
      </c>
      <c r="G76" s="65">
        <v>3266879</v>
      </c>
      <c r="H76" s="17">
        <v>36590.949999999997</v>
      </c>
      <c r="I76" s="17">
        <v>756346.7</v>
      </c>
      <c r="J76" s="17">
        <f>H76+I76</f>
        <v>792937.64999999991</v>
      </c>
      <c r="K76" s="66" t="s">
        <v>266</v>
      </c>
      <c r="L76" s="67">
        <v>44126</v>
      </c>
      <c r="M76" s="68" t="s">
        <v>267</v>
      </c>
      <c r="N76" s="31" t="s">
        <v>268</v>
      </c>
    </row>
    <row r="77" spans="1:17" ht="22.5" customHeight="1" x14ac:dyDescent="0.3">
      <c r="A77" s="95" t="s">
        <v>269</v>
      </c>
      <c r="B77" s="95" t="s">
        <v>270</v>
      </c>
      <c r="C77" s="87" t="s">
        <v>186</v>
      </c>
      <c r="D77" s="87" t="s">
        <v>271</v>
      </c>
      <c r="E77" s="87" t="s">
        <v>272</v>
      </c>
      <c r="F77" s="95">
        <v>90.400999999999996</v>
      </c>
      <c r="G77" s="91">
        <v>3292585</v>
      </c>
      <c r="H77" s="91">
        <v>974099.2</v>
      </c>
      <c r="I77" s="93">
        <v>200</v>
      </c>
      <c r="J77" s="93">
        <f>H77+I77</f>
        <v>974299.2</v>
      </c>
      <c r="K77" s="84" t="s">
        <v>273</v>
      </c>
      <c r="L77" s="84" t="s">
        <v>274</v>
      </c>
      <c r="M77" s="87" t="s">
        <v>275</v>
      </c>
      <c r="N77" s="87" t="s">
        <v>276</v>
      </c>
      <c r="P77" s="6"/>
      <c r="Q77" s="6"/>
    </row>
    <row r="78" spans="1:17" ht="22.5" customHeight="1" x14ac:dyDescent="0.3">
      <c r="A78" s="96"/>
      <c r="B78" s="96"/>
      <c r="C78" s="88"/>
      <c r="D78" s="88"/>
      <c r="E78" s="88"/>
      <c r="F78" s="96"/>
      <c r="G78" s="92"/>
      <c r="H78" s="92"/>
      <c r="I78" s="94"/>
      <c r="J78" s="94"/>
      <c r="K78" s="84"/>
      <c r="L78" s="84"/>
      <c r="M78" s="88"/>
      <c r="N78" s="88"/>
      <c r="P78" s="6"/>
      <c r="Q78" s="6"/>
    </row>
    <row r="79" spans="1:17" ht="22.5" customHeight="1" x14ac:dyDescent="0.3">
      <c r="A79" s="89" t="s">
        <v>277</v>
      </c>
      <c r="B79" s="89" t="s">
        <v>278</v>
      </c>
      <c r="C79" s="86" t="s">
        <v>279</v>
      </c>
      <c r="D79" s="86" t="s">
        <v>280</v>
      </c>
      <c r="E79" s="86" t="s">
        <v>57</v>
      </c>
      <c r="F79" s="84" t="s">
        <v>281</v>
      </c>
      <c r="G79" s="90">
        <v>24554813</v>
      </c>
      <c r="H79" s="83">
        <v>14671862.710000001</v>
      </c>
      <c r="I79" s="81">
        <v>0</v>
      </c>
      <c r="J79" s="83">
        <f>H79+I79</f>
        <v>14671862.710000001</v>
      </c>
      <c r="K79" s="84" t="s">
        <v>282</v>
      </c>
      <c r="L79" s="84" t="s">
        <v>283</v>
      </c>
      <c r="M79" s="85" t="s">
        <v>284</v>
      </c>
      <c r="N79" s="86" t="s">
        <v>285</v>
      </c>
      <c r="P79" s="6"/>
      <c r="Q79" s="6"/>
    </row>
    <row r="80" spans="1:17" ht="22.5" customHeight="1" x14ac:dyDescent="0.3">
      <c r="A80" s="89"/>
      <c r="B80" s="89"/>
      <c r="C80" s="86"/>
      <c r="D80" s="86"/>
      <c r="E80" s="86"/>
      <c r="F80" s="84"/>
      <c r="G80" s="90"/>
      <c r="H80" s="83"/>
      <c r="I80" s="82"/>
      <c r="J80" s="83"/>
      <c r="K80" s="84"/>
      <c r="L80" s="84"/>
      <c r="M80" s="85"/>
      <c r="N80" s="86"/>
      <c r="P80" s="6"/>
      <c r="Q80" s="6"/>
    </row>
    <row r="81" spans="1:14" ht="45" customHeight="1" x14ac:dyDescent="0.3">
      <c r="A81" s="89"/>
      <c r="B81" s="89"/>
      <c r="C81" s="86"/>
      <c r="D81" s="69" t="s">
        <v>286</v>
      </c>
      <c r="E81" s="13" t="s">
        <v>57</v>
      </c>
      <c r="F81" s="70" t="s">
        <v>287</v>
      </c>
      <c r="G81" s="54">
        <v>60373374</v>
      </c>
      <c r="H81" s="55">
        <v>2920675.25</v>
      </c>
      <c r="I81" s="16">
        <v>0</v>
      </c>
      <c r="J81" s="55">
        <f>H81+I81</f>
        <v>2920675.25</v>
      </c>
      <c r="K81" s="27" t="s">
        <v>288</v>
      </c>
      <c r="L81" s="28">
        <v>44042</v>
      </c>
      <c r="M81" s="29" t="s">
        <v>289</v>
      </c>
      <c r="N81" s="13" t="s">
        <v>290</v>
      </c>
    </row>
    <row r="82" spans="1:14" ht="66" customHeight="1" x14ac:dyDescent="0.3">
      <c r="A82" s="40" t="s">
        <v>277</v>
      </c>
      <c r="B82" s="40" t="s">
        <v>291</v>
      </c>
      <c r="C82" s="13" t="s">
        <v>292</v>
      </c>
      <c r="D82" s="13" t="s">
        <v>293</v>
      </c>
      <c r="E82" s="13" t="s">
        <v>57</v>
      </c>
      <c r="F82" s="14" t="s">
        <v>294</v>
      </c>
      <c r="G82" s="54">
        <v>36168767</v>
      </c>
      <c r="H82" s="55">
        <v>69000</v>
      </c>
      <c r="I82" s="16">
        <v>0</v>
      </c>
      <c r="J82" s="55">
        <f>H82+I82</f>
        <v>69000</v>
      </c>
      <c r="K82" s="27" t="s">
        <v>295</v>
      </c>
      <c r="L82" s="28">
        <v>44224</v>
      </c>
      <c r="M82" s="29" t="s">
        <v>296</v>
      </c>
      <c r="N82" s="13" t="s">
        <v>297</v>
      </c>
    </row>
    <row r="83" spans="1:14" x14ac:dyDescent="0.3">
      <c r="A83" s="71" t="s">
        <v>298</v>
      </c>
      <c r="B83" s="72"/>
      <c r="C83" s="72"/>
      <c r="D83" s="72"/>
      <c r="E83" s="72"/>
      <c r="F83" s="72"/>
      <c r="G83" s="73">
        <f>SUM(G6:G82)</f>
        <v>2269158102</v>
      </c>
      <c r="H83" s="73">
        <f>SUM(H6:H82)</f>
        <v>1589732750.5</v>
      </c>
      <c r="I83" s="73">
        <f>SUM(I6:I82)</f>
        <v>308939496.26000005</v>
      </c>
      <c r="J83" s="73">
        <f>SUM(J6:J82)</f>
        <v>1898672246.76</v>
      </c>
      <c r="K83" s="77"/>
      <c r="L83" s="77"/>
      <c r="M83" s="77"/>
      <c r="N83" s="77"/>
    </row>
    <row r="84" spans="1:14" x14ac:dyDescent="0.3">
      <c r="A84" s="78" t="s">
        <v>299</v>
      </c>
      <c r="B84" s="78"/>
      <c r="C84" s="78"/>
      <c r="D84" s="78"/>
      <c r="E84" s="78"/>
      <c r="F84" s="78"/>
      <c r="G84" s="78"/>
      <c r="H84" s="78"/>
      <c r="I84" s="78"/>
      <c r="J84" s="78"/>
      <c r="K84" s="78"/>
      <c r="L84" s="78"/>
      <c r="M84" s="78"/>
      <c r="N84" s="78"/>
    </row>
    <row r="85" spans="1:14" ht="15" customHeight="1" x14ac:dyDescent="0.3">
      <c r="A85" s="79" t="s">
        <v>300</v>
      </c>
      <c r="B85" s="79"/>
      <c r="C85" s="79"/>
      <c r="D85" s="79"/>
      <c r="E85" s="79"/>
      <c r="F85" s="79"/>
      <c r="G85" s="79"/>
      <c r="H85" s="79"/>
      <c r="I85" s="79"/>
      <c r="J85" s="79"/>
      <c r="K85" s="79"/>
      <c r="L85" s="79"/>
      <c r="M85" s="79"/>
      <c r="N85" s="79"/>
    </row>
    <row r="86" spans="1:14" x14ac:dyDescent="0.3">
      <c r="A86" s="80" t="s">
        <v>301</v>
      </c>
      <c r="B86" s="80"/>
      <c r="C86" s="80"/>
      <c r="D86" s="80"/>
      <c r="E86" s="80"/>
      <c r="F86" s="80"/>
      <c r="G86" s="80"/>
      <c r="H86" s="80"/>
      <c r="I86" s="80"/>
      <c r="J86" s="80"/>
      <c r="K86" s="80"/>
      <c r="L86" s="80"/>
      <c r="M86" s="80"/>
      <c r="N86" s="80"/>
    </row>
    <row r="89" spans="1:14" x14ac:dyDescent="0.3">
      <c r="I89" s="74"/>
    </row>
    <row r="91" spans="1:14" x14ac:dyDescent="0.3">
      <c r="I91" s="74"/>
    </row>
    <row r="101" spans="11:12" x14ac:dyDescent="0.3">
      <c r="K101" s="75"/>
      <c r="L101" s="76"/>
    </row>
    <row r="102" spans="11:12" x14ac:dyDescent="0.3">
      <c r="K102" s="75"/>
      <c r="L102" s="76"/>
    </row>
    <row r="103" spans="11:12" x14ac:dyDescent="0.3">
      <c r="K103" s="75"/>
      <c r="L103" s="76"/>
    </row>
    <row r="104" spans="11:12" x14ac:dyDescent="0.3">
      <c r="K104" s="75"/>
      <c r="L104" s="76"/>
    </row>
    <row r="105" spans="11:12" x14ac:dyDescent="0.3">
      <c r="K105" s="75"/>
      <c r="L105" s="76"/>
    </row>
  </sheetData>
  <sheetProtection algorithmName="SHA-512" hashValue="LLOjq53ZVAG6TyLL/jl1gd652gZp0RBQGdHK7LS/T1Qd0lovojzepFNNNj61sHO/Vpiz2xsIIAIxCvdweKK+DQ==" saltValue="7OoLO7Spb9Bs8UQm7e4Jjw==" spinCount="100000" sheet="1" objects="1" scenarios="1"/>
  <mergeCells count="210">
    <mergeCell ref="A4:C4"/>
    <mergeCell ref="D4:G4"/>
    <mergeCell ref="H4:J4"/>
    <mergeCell ref="K4:M4"/>
    <mergeCell ref="N4:N5"/>
    <mergeCell ref="A6:A7"/>
    <mergeCell ref="B6:B7"/>
    <mergeCell ref="C6:C7"/>
    <mergeCell ref="K6:K7"/>
    <mergeCell ref="L6:L7"/>
    <mergeCell ref="I10:I11"/>
    <mergeCell ref="J10:J11"/>
    <mergeCell ref="K10:K11"/>
    <mergeCell ref="L10:L11"/>
    <mergeCell ref="M10:M11"/>
    <mergeCell ref="N10:N11"/>
    <mergeCell ref="M6:M7"/>
    <mergeCell ref="N6:N7"/>
    <mergeCell ref="A9:A11"/>
    <mergeCell ref="B9:B11"/>
    <mergeCell ref="C9:C11"/>
    <mergeCell ref="D10:D11"/>
    <mergeCell ref="E10:E11"/>
    <mergeCell ref="F10:F11"/>
    <mergeCell ref="G10:G11"/>
    <mergeCell ref="H10:H11"/>
    <mergeCell ref="N13:N14"/>
    <mergeCell ref="A16:A17"/>
    <mergeCell ref="B16:B17"/>
    <mergeCell ref="C16:C17"/>
    <mergeCell ref="D16:D17"/>
    <mergeCell ref="E16:E17"/>
    <mergeCell ref="F16:F17"/>
    <mergeCell ref="G16:G17"/>
    <mergeCell ref="H16:H17"/>
    <mergeCell ref="I16:I17"/>
    <mergeCell ref="A13:A14"/>
    <mergeCell ref="D13:D14"/>
    <mergeCell ref="E13:E14"/>
    <mergeCell ref="F13:F14"/>
    <mergeCell ref="G13:G14"/>
    <mergeCell ref="M13:M14"/>
    <mergeCell ref="J16:J17"/>
    <mergeCell ref="K16:K17"/>
    <mergeCell ref="L16:L17"/>
    <mergeCell ref="M16:M17"/>
    <mergeCell ref="N16:N17"/>
    <mergeCell ref="A18:A20"/>
    <mergeCell ref="B18:B20"/>
    <mergeCell ref="C18:C20"/>
    <mergeCell ref="D18:D20"/>
    <mergeCell ref="E18:E20"/>
    <mergeCell ref="L18:L20"/>
    <mergeCell ref="M18:M20"/>
    <mergeCell ref="N18:N20"/>
    <mergeCell ref="A23:A30"/>
    <mergeCell ref="B23:B30"/>
    <mergeCell ref="C23:C30"/>
    <mergeCell ref="K23:K30"/>
    <mergeCell ref="L23:L30"/>
    <mergeCell ref="M23:M30"/>
    <mergeCell ref="N23:N30"/>
    <mergeCell ref="F18:F20"/>
    <mergeCell ref="G18:G20"/>
    <mergeCell ref="H18:H20"/>
    <mergeCell ref="I18:I20"/>
    <mergeCell ref="J18:J20"/>
    <mergeCell ref="K18:K20"/>
    <mergeCell ref="D41:D43"/>
    <mergeCell ref="E41:E43"/>
    <mergeCell ref="F41:F43"/>
    <mergeCell ref="G41:G43"/>
    <mergeCell ref="H41:H43"/>
    <mergeCell ref="J29:J30"/>
    <mergeCell ref="A31:A45"/>
    <mergeCell ref="B31:B45"/>
    <mergeCell ref="C31:C45"/>
    <mergeCell ref="D33:D40"/>
    <mergeCell ref="E33:E40"/>
    <mergeCell ref="F33:F40"/>
    <mergeCell ref="G33:G40"/>
    <mergeCell ref="H33:H40"/>
    <mergeCell ref="I33:I40"/>
    <mergeCell ref="D29:D30"/>
    <mergeCell ref="E29:E30"/>
    <mergeCell ref="F29:F30"/>
    <mergeCell ref="G29:G30"/>
    <mergeCell ref="H29:H30"/>
    <mergeCell ref="I29:I30"/>
    <mergeCell ref="I41:I43"/>
    <mergeCell ref="J41:J43"/>
    <mergeCell ref="K41:K43"/>
    <mergeCell ref="L41:L43"/>
    <mergeCell ref="M41:M44"/>
    <mergeCell ref="N41:N44"/>
    <mergeCell ref="J33:J40"/>
    <mergeCell ref="M34:M37"/>
    <mergeCell ref="N34:N37"/>
    <mergeCell ref="M38:M40"/>
    <mergeCell ref="N38:N40"/>
    <mergeCell ref="A48:A51"/>
    <mergeCell ref="B48:B51"/>
    <mergeCell ref="C48:C51"/>
    <mergeCell ref="D48:D51"/>
    <mergeCell ref="E48:E51"/>
    <mergeCell ref="F48:F51"/>
    <mergeCell ref="G48:G51"/>
    <mergeCell ref="H48:H51"/>
    <mergeCell ref="G46:G47"/>
    <mergeCell ref="H46:H47"/>
    <mergeCell ref="A46:A47"/>
    <mergeCell ref="B46:B47"/>
    <mergeCell ref="C46:C47"/>
    <mergeCell ref="D46:D47"/>
    <mergeCell ref="E46:E47"/>
    <mergeCell ref="F46:F47"/>
    <mergeCell ref="E52:E53"/>
    <mergeCell ref="F52:F53"/>
    <mergeCell ref="I48:I51"/>
    <mergeCell ref="J48:J51"/>
    <mergeCell ref="K48:K51"/>
    <mergeCell ref="L48:L51"/>
    <mergeCell ref="M48:M51"/>
    <mergeCell ref="N48:N51"/>
    <mergeCell ref="M46:M47"/>
    <mergeCell ref="N46:N47"/>
    <mergeCell ref="I46:I47"/>
    <mergeCell ref="J46:J47"/>
    <mergeCell ref="K46:K47"/>
    <mergeCell ref="L46:L47"/>
    <mergeCell ref="C63:C71"/>
    <mergeCell ref="D63:D71"/>
    <mergeCell ref="E63:E71"/>
    <mergeCell ref="F63:F71"/>
    <mergeCell ref="M52:M53"/>
    <mergeCell ref="N52:N53"/>
    <mergeCell ref="A58:A62"/>
    <mergeCell ref="B58:B62"/>
    <mergeCell ref="C58:C62"/>
    <mergeCell ref="F58:F62"/>
    <mergeCell ref="G58:G62"/>
    <mergeCell ref="K58:K62"/>
    <mergeCell ref="L58:L62"/>
    <mergeCell ref="N58:N62"/>
    <mergeCell ref="G52:G53"/>
    <mergeCell ref="H52:H53"/>
    <mergeCell ref="I52:I53"/>
    <mergeCell ref="J52:J53"/>
    <mergeCell ref="K52:K53"/>
    <mergeCell ref="L52:L53"/>
    <mergeCell ref="A52:A53"/>
    <mergeCell ref="B52:B53"/>
    <mergeCell ref="C52:C53"/>
    <mergeCell ref="D52:D53"/>
    <mergeCell ref="I72:I73"/>
    <mergeCell ref="J72:J73"/>
    <mergeCell ref="K72:K73"/>
    <mergeCell ref="L72:L73"/>
    <mergeCell ref="M72:M73"/>
    <mergeCell ref="N72:N73"/>
    <mergeCell ref="M63:M71"/>
    <mergeCell ref="N63:N71"/>
    <mergeCell ref="A72:A73"/>
    <mergeCell ref="B72:B73"/>
    <mergeCell ref="C72:C73"/>
    <mergeCell ref="D72:D73"/>
    <mergeCell ref="E72:E73"/>
    <mergeCell ref="F72:F73"/>
    <mergeCell ref="G72:G73"/>
    <mergeCell ref="H72:H73"/>
    <mergeCell ref="G63:G71"/>
    <mergeCell ref="H63:H71"/>
    <mergeCell ref="I63:I71"/>
    <mergeCell ref="J63:J71"/>
    <mergeCell ref="K63:K71"/>
    <mergeCell ref="L63:L71"/>
    <mergeCell ref="A63:A71"/>
    <mergeCell ref="B63:B71"/>
    <mergeCell ref="M77:M78"/>
    <mergeCell ref="N77:N78"/>
    <mergeCell ref="A79:A81"/>
    <mergeCell ref="B79:B81"/>
    <mergeCell ref="C79:C81"/>
    <mergeCell ref="D79:D80"/>
    <mergeCell ref="E79:E80"/>
    <mergeCell ref="F79:F80"/>
    <mergeCell ref="G79:G80"/>
    <mergeCell ref="H79:H80"/>
    <mergeCell ref="G77:G78"/>
    <mergeCell ref="H77:H78"/>
    <mergeCell ref="I77:I78"/>
    <mergeCell ref="J77:J78"/>
    <mergeCell ref="K77:K78"/>
    <mergeCell ref="L77:L78"/>
    <mergeCell ref="A77:A78"/>
    <mergeCell ref="B77:B78"/>
    <mergeCell ref="C77:C78"/>
    <mergeCell ref="D77:D78"/>
    <mergeCell ref="E77:E78"/>
    <mergeCell ref="F77:F78"/>
    <mergeCell ref="K83:N83"/>
    <mergeCell ref="A84:N84"/>
    <mergeCell ref="A85:N85"/>
    <mergeCell ref="A86:N86"/>
    <mergeCell ref="I79:I80"/>
    <mergeCell ref="J79:J80"/>
    <mergeCell ref="K79:K80"/>
    <mergeCell ref="L79:L80"/>
    <mergeCell ref="M79:M80"/>
    <mergeCell ref="N79:N80"/>
  </mergeCells>
  <pageMargins left="0.2" right="0.2" top="0.75" bottom="0.75" header="0.3" footer="0.3"/>
  <pageSetup scale="44" fitToHeight="4" orientation="landscape" r:id="rId1"/>
  <headerFooter>
    <oddFooter>&amp;CPage &amp;P</oddFooter>
  </headerFooter>
  <rowBreaks count="3" manualBreakCount="3">
    <brk id="21" max="13" man="1"/>
    <brk id="45" max="13" man="1"/>
    <brk id="7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136A7C988D8C44AE64F5590D8C7D6D" ma:contentTypeVersion="10" ma:contentTypeDescription="Create a new document." ma:contentTypeScope="" ma:versionID="cb61486ad77695bcbf5a94525bd0146f">
  <xsd:schema xmlns:xsd="http://www.w3.org/2001/XMLSchema" xmlns:xs="http://www.w3.org/2001/XMLSchema" xmlns:p="http://schemas.microsoft.com/office/2006/metadata/properties" xmlns:ns3="36bcf013-c9c4-4d98-ba76-bab7c779f384" xmlns:ns4="e1896a94-35d9-4b2e-98be-5fbf836ac4f8" targetNamespace="http://schemas.microsoft.com/office/2006/metadata/properties" ma:root="true" ma:fieldsID="c721a54af040dd90094f00eaca0ef428" ns3:_="" ns4:_="">
    <xsd:import namespace="36bcf013-c9c4-4d98-ba76-bab7c779f384"/>
    <xsd:import namespace="e1896a94-35d9-4b2e-98be-5fbf836ac4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bcf013-c9c4-4d98-ba76-bab7c779f3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896a94-35d9-4b2e-98be-5fbf836ac4f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A1792A-439C-4C11-8B6A-771F71890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bcf013-c9c4-4d98-ba76-bab7c779f384"/>
    <ds:schemaRef ds:uri="e1896a94-35d9-4b2e-98be-5fbf836a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89C212-DC67-4263-9262-11A484CB08C8}">
  <ds:schemaRefs>
    <ds:schemaRef ds:uri="http://purl.org/dc/terms/"/>
    <ds:schemaRef ds:uri="e1896a94-35d9-4b2e-98be-5fbf836ac4f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6bcf013-c9c4-4d98-ba76-bab7c779f384"/>
    <ds:schemaRef ds:uri="http://www.w3.org/XML/1998/namespace"/>
    <ds:schemaRef ds:uri="http://purl.org/dc/dcmitype/"/>
  </ds:schemaRefs>
</ds:datastoreItem>
</file>

<file path=customXml/itemProps3.xml><?xml version="1.0" encoding="utf-8"?>
<ds:datastoreItem xmlns:ds="http://schemas.openxmlformats.org/officeDocument/2006/customXml" ds:itemID="{4C1BC118-B1C7-41AA-A7BA-4CB834778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CARES</vt:lpstr>
      <vt:lpstr>CARES!Print_Area</vt:lpstr>
      <vt:lpstr>CARES!Print_Titles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Darryl</dc:creator>
  <cp:lastModifiedBy>Stewart, Darryl</cp:lastModifiedBy>
  <dcterms:created xsi:type="dcterms:W3CDTF">2021-03-02T00:59:14Z</dcterms:created>
  <dcterms:modified xsi:type="dcterms:W3CDTF">2021-03-02T01:09:25Z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0x010100CE136A7C988D8C44AE64F5590D8C7D6D</vt:lpwstr>
  </property>
</Properties>
</file>